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ura\OneDrive\Documents\000UGA\Research\5-N-EWN\10-Chapter 3\dam-removal\1-input-data\6-clow-data\"/>
    </mc:Choice>
  </mc:AlternateContent>
  <xr:revisionPtr revIDLastSave="0" documentId="8_{E4BC2754-89E5-4A39-86E0-76C6354FCE8B}" xr6:coauthVersionLast="47" xr6:coauthVersionMax="47" xr10:uidLastSave="{00000000-0000-0000-0000-000000000000}"/>
  <bookViews>
    <workbookView xWindow="2620" yWindow="2620" windowWidth="14400" windowHeight="8170" xr2:uid="{00000000-000D-0000-FFFF-FFFF00000000}"/>
  </bookViews>
  <sheets>
    <sheet name="NLA_points_with_Area_and_attrib" sheetId="1" r:id="rId1"/>
    <sheet name="NLA_Site_info" sheetId="2" r:id="rId2"/>
    <sheet name="WB_Type_Comparison" sheetId="3" r:id="rId3"/>
  </sheets>
  <definedNames>
    <definedName name="_xlnm._FilterDatabase" localSheetId="0" hidden="1">NLA_points_with_Area_and_attrib!$A$1:$A$698</definedName>
    <definedName name="_xlnm.Database">NLA_points_with_Area_and_attrib!$A$1:$BI$698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367" i="1" l="1"/>
  <c r="BG174" i="1"/>
  <c r="BG336" i="1"/>
  <c r="BG210" i="1"/>
  <c r="BG305" i="1"/>
  <c r="BG238" i="1"/>
  <c r="BG527" i="1"/>
  <c r="BG273" i="1"/>
  <c r="BG114" i="1"/>
  <c r="BG522" i="1"/>
  <c r="BG631" i="1"/>
  <c r="BG466" i="1"/>
  <c r="BG716" i="1"/>
  <c r="BG27" i="1"/>
  <c r="BG734" i="1"/>
  <c r="BG86" i="1"/>
  <c r="BG201" i="1"/>
  <c r="BG142" i="1"/>
  <c r="BG557" i="1"/>
  <c r="BG553" i="1"/>
  <c r="BG660" i="1"/>
  <c r="BG200" i="1"/>
  <c r="BG231" i="1"/>
  <c r="BG20" i="1"/>
  <c r="BG117" i="1"/>
  <c r="BG95" i="1"/>
  <c r="BG605" i="1"/>
  <c r="BG324" i="1"/>
  <c r="BG621" i="1"/>
  <c r="BG332" i="1"/>
  <c r="BG207" i="1"/>
  <c r="BG434" i="1"/>
  <c r="BG662" i="1"/>
  <c r="BG308" i="1"/>
  <c r="BG205" i="1"/>
  <c r="BG602" i="1"/>
  <c r="BG61" i="1"/>
  <c r="BG703" i="1"/>
  <c r="BG366" i="1"/>
  <c r="BG141" i="1"/>
  <c r="BG485" i="1"/>
  <c r="BG411" i="1"/>
  <c r="BG69" i="1"/>
  <c r="BG303" i="1"/>
  <c r="BG256" i="1"/>
  <c r="BG462" i="1"/>
  <c r="BG55" i="1"/>
  <c r="BG574" i="1"/>
  <c r="BG356" i="1"/>
  <c r="BG316" i="1"/>
  <c r="BG341" i="1"/>
  <c r="BG659" i="1"/>
  <c r="BG566" i="1"/>
  <c r="BG422" i="1"/>
  <c r="BG39" i="1"/>
  <c r="BG595" i="1"/>
  <c r="BG736" i="1"/>
  <c r="BG88" i="1"/>
  <c r="BG101" i="1"/>
  <c r="BG665" i="1"/>
  <c r="BG431" i="1"/>
  <c r="BG448" i="1"/>
  <c r="BG219" i="1"/>
  <c r="BG642" i="1"/>
  <c r="BG129" i="1"/>
  <c r="BG594" i="1"/>
  <c r="BG259" i="1"/>
  <c r="BG509" i="1"/>
  <c r="BG477" i="1"/>
  <c r="BG329" i="1"/>
  <c r="BG379" i="1"/>
  <c r="BG185" i="1"/>
  <c r="BG298" i="1"/>
  <c r="BG288" i="1"/>
  <c r="BG78" i="1"/>
  <c r="BG138" i="1"/>
  <c r="BG454" i="1"/>
  <c r="BG132" i="1"/>
  <c r="BG29" i="1"/>
  <c r="BG608" i="1"/>
  <c r="BG267" i="1"/>
  <c r="BG46" i="1"/>
  <c r="BG451" i="1"/>
  <c r="BG684" i="1"/>
  <c r="BG346" i="1"/>
  <c r="BG700" i="1"/>
  <c r="BG253" i="1"/>
  <c r="BG335" i="1"/>
  <c r="BG302" i="1"/>
  <c r="BG178" i="1"/>
  <c r="BG222" i="1"/>
  <c r="BG386" i="1"/>
  <c r="BG545" i="1"/>
  <c r="BG14" i="1"/>
  <c r="BG549" i="1"/>
  <c r="BG683" i="1"/>
  <c r="BG576" i="1"/>
  <c r="BG391" i="1"/>
  <c r="BG681" i="1"/>
  <c r="BG519" i="1"/>
  <c r="BG748" i="1"/>
  <c r="BG726" i="1"/>
  <c r="BG508" i="1"/>
  <c r="BG51" i="1"/>
  <c r="BG453" i="1"/>
  <c r="BG735" i="1"/>
  <c r="BG76" i="1"/>
  <c r="BG687" i="1"/>
  <c r="BG337" i="1"/>
  <c r="BG536" i="1"/>
  <c r="BG17" i="1"/>
  <c r="BG450" i="1"/>
  <c r="BG155" i="1"/>
  <c r="BG350" i="1"/>
  <c r="BG705" i="1"/>
  <c r="BG401" i="1"/>
  <c r="BG2" i="1"/>
  <c r="BG277" i="1"/>
  <c r="BG109" i="1"/>
  <c r="BG414" i="1"/>
  <c r="BG469" i="1"/>
  <c r="BG92" i="1"/>
  <c r="BG150" i="1"/>
  <c r="BG461" i="1"/>
  <c r="BG235" i="1"/>
  <c r="BG371" i="1"/>
  <c r="BG289" i="1"/>
  <c r="BG707" i="1"/>
  <c r="BG474" i="1"/>
  <c r="BG616" i="1"/>
  <c r="BG365" i="1"/>
  <c r="BG83" i="1"/>
  <c r="BG637" i="1"/>
  <c r="BG263" i="1"/>
  <c r="BG191" i="1"/>
  <c r="BG441" i="1"/>
  <c r="BG121" i="1"/>
  <c r="BG717" i="1"/>
  <c r="BG19" i="1"/>
  <c r="BG618" i="1"/>
  <c r="BG388" i="1"/>
  <c r="BG284" i="1"/>
  <c r="BG250" i="1"/>
  <c r="BG720" i="1"/>
  <c r="BG169" i="1"/>
  <c r="BG699" i="1"/>
  <c r="BG48" i="1"/>
  <c r="BG108" i="1"/>
  <c r="BG496" i="1"/>
  <c r="BG221" i="1"/>
  <c r="BG419" i="1"/>
  <c r="BG57" i="1"/>
  <c r="BG315" i="1"/>
  <c r="BG714" i="1"/>
  <c r="BG586" i="1"/>
  <c r="BG614" i="1"/>
  <c r="BG530" i="1"/>
  <c r="BG6" i="1"/>
  <c r="BG293" i="1"/>
  <c r="BG385" i="1"/>
  <c r="BG18" i="1"/>
  <c r="BG645" i="1"/>
  <c r="BG544" i="1"/>
  <c r="BG733" i="1"/>
  <c r="BG484" i="1"/>
  <c r="BG394" i="1"/>
  <c r="BG506" i="1"/>
  <c r="BG563" i="1"/>
  <c r="BG531" i="1"/>
  <c r="BG40" i="1"/>
  <c r="BG490" i="1"/>
  <c r="BG512" i="1"/>
  <c r="BG655" i="1"/>
  <c r="BG166" i="1"/>
  <c r="BG153" i="1"/>
  <c r="BG742" i="1"/>
  <c r="BG275" i="1"/>
  <c r="BG123" i="1"/>
  <c r="BG328" i="1"/>
  <c r="BG570" i="1"/>
  <c r="BG584" i="1"/>
  <c r="BG104" i="1"/>
  <c r="BG258" i="1"/>
  <c r="BG270" i="1"/>
  <c r="BG457" i="1"/>
  <c r="BG243" i="1"/>
  <c r="BG182" i="1"/>
  <c r="BG147" i="1"/>
  <c r="BG399" i="1"/>
  <c r="BG262" i="1"/>
  <c r="BG596" i="1"/>
  <c r="BG652" i="1"/>
  <c r="BG698" i="1"/>
  <c r="BG66" i="1"/>
  <c r="BG128" i="1"/>
  <c r="BG517" i="1"/>
  <c r="BG268" i="1"/>
  <c r="BG71" i="1"/>
  <c r="BG34" i="1"/>
  <c r="BG479" i="1"/>
  <c r="BG359" i="1"/>
  <c r="BG130" i="1"/>
  <c r="BG728" i="1"/>
  <c r="BG510" i="1"/>
  <c r="BG475" i="1"/>
  <c r="BG573" i="1"/>
  <c r="BG610" i="1"/>
  <c r="BG204" i="1"/>
  <c r="BG514" i="1"/>
  <c r="BG73" i="1"/>
  <c r="BG271" i="1"/>
  <c r="BG25" i="1"/>
  <c r="BG713" i="1"/>
  <c r="BG719" i="1"/>
  <c r="BG246" i="1"/>
  <c r="BG369" i="1"/>
  <c r="BG670" i="1"/>
  <c r="BG323" i="1"/>
  <c r="BG646" i="1"/>
  <c r="BG518" i="1"/>
  <c r="BG251" i="1"/>
  <c r="BG41" i="1"/>
  <c r="BG577" i="1"/>
  <c r="BG400" i="1"/>
  <c r="BG537" i="1"/>
  <c r="BG593" i="1"/>
  <c r="BG190" i="1"/>
  <c r="BG353" i="1"/>
  <c r="BG274" i="1"/>
  <c r="BG171" i="1"/>
  <c r="BG389" i="1"/>
  <c r="BG493" i="1"/>
  <c r="BG382" i="1"/>
  <c r="BG352" i="1"/>
  <c r="BG22" i="1"/>
  <c r="BG212" i="1"/>
  <c r="BG437" i="1"/>
  <c r="BG413" i="1"/>
  <c r="BG578" i="1"/>
  <c r="BG145" i="1"/>
  <c r="BG139" i="1"/>
  <c r="BG203" i="1"/>
  <c r="BG58" i="1"/>
  <c r="BG100" i="1"/>
  <c r="BG144" i="1"/>
  <c r="BG629" i="1"/>
  <c r="BG70" i="1"/>
  <c r="BG408" i="1"/>
  <c r="BG376" i="1"/>
  <c r="BG650" i="1"/>
  <c r="BG425" i="1"/>
  <c r="BG307" i="1"/>
  <c r="BG96" i="1"/>
  <c r="BG234" i="1"/>
  <c r="BG378" i="1"/>
  <c r="BG403" i="1"/>
  <c r="BG264" i="1"/>
  <c r="BG148" i="1"/>
  <c r="BG146" i="1"/>
  <c r="BG415" i="1"/>
  <c r="BG654" i="1"/>
  <c r="BG192" i="1"/>
  <c r="BG543" i="1"/>
  <c r="BG164" i="1"/>
  <c r="BG137" i="1"/>
  <c r="BG38" i="1"/>
  <c r="BG94" i="1"/>
  <c r="BG24" i="1"/>
  <c r="BG313" i="1"/>
  <c r="BG731" i="1"/>
  <c r="BG689" i="1"/>
  <c r="BG417" i="1"/>
  <c r="BG98" i="1"/>
  <c r="BG179" i="1"/>
  <c r="BG223" i="1"/>
  <c r="BG189" i="1"/>
  <c r="BG89" i="1"/>
  <c r="BG355" i="1"/>
  <c r="BG265" i="1"/>
  <c r="BG254" i="1"/>
  <c r="BG240" i="1"/>
  <c r="BG248" i="1"/>
  <c r="BG165" i="1"/>
  <c r="BG404" i="1"/>
  <c r="BG299" i="1"/>
  <c r="BG532" i="1"/>
  <c r="BG471" i="1"/>
  <c r="BG721" i="1"/>
  <c r="BG704" i="1"/>
  <c r="BG597" i="1"/>
  <c r="BG344" i="1"/>
  <c r="BG513" i="1"/>
  <c r="BG615" i="1"/>
  <c r="BG613" i="1"/>
  <c r="BG668" i="1"/>
  <c r="BG624" i="1"/>
  <c r="BG65" i="1"/>
  <c r="BG260" i="1"/>
  <c r="BG442" i="1"/>
  <c r="BG432" i="1"/>
  <c r="BG197" i="1"/>
  <c r="BG567" i="1"/>
  <c r="BG218" i="1"/>
  <c r="BG555" i="1"/>
  <c r="BG349" i="1"/>
  <c r="BG438" i="1"/>
  <c r="BG591" i="1"/>
  <c r="BG617" i="1"/>
  <c r="BG428" i="1"/>
  <c r="BG556" i="1"/>
  <c r="BG452" i="1"/>
  <c r="BG494" i="1"/>
  <c r="BG535" i="1"/>
  <c r="BG423" i="1"/>
  <c r="BG72" i="1"/>
  <c r="BG601" i="1"/>
  <c r="BG664" i="1"/>
  <c r="BG682" i="1"/>
  <c r="BG643" i="1"/>
  <c r="BG696" i="1"/>
  <c r="BG383" i="1"/>
  <c r="BG455" i="1"/>
  <c r="BG730" i="1"/>
  <c r="BG373" i="1"/>
  <c r="BG99" i="1"/>
  <c r="BG380" i="1"/>
  <c r="BG242" i="1"/>
  <c r="BG364" i="1"/>
  <c r="BG612" i="1"/>
  <c r="BG229" i="1"/>
  <c r="BG300" i="1"/>
  <c r="BG225" i="1"/>
  <c r="BG77" i="1"/>
  <c r="BG122" i="1"/>
  <c r="BG84" i="1"/>
  <c r="BG32" i="1"/>
  <c r="BG554" i="1"/>
  <c r="BG482" i="1"/>
  <c r="BG504" i="1"/>
  <c r="BG588" i="1"/>
  <c r="BG79" i="1"/>
  <c r="BG220" i="1"/>
  <c r="BG131" i="1"/>
  <c r="BG8" i="1"/>
  <c r="BG444" i="1"/>
  <c r="BG91" i="1"/>
  <c r="BG548" i="1"/>
  <c r="BG398" i="1"/>
  <c r="BG744" i="1"/>
  <c r="BG718" i="1"/>
  <c r="BG74" i="1"/>
  <c r="BG611" i="1"/>
  <c r="BG746" i="1"/>
  <c r="BG15" i="1"/>
  <c r="BG569" i="1"/>
  <c r="BG296" i="1"/>
  <c r="BG5" i="1"/>
  <c r="BG347" i="1"/>
  <c r="BG90" i="1"/>
  <c r="BG585" i="1"/>
  <c r="BG348" i="1"/>
  <c r="BG581" i="1"/>
  <c r="BG680" i="1"/>
  <c r="BG213" i="1"/>
  <c r="BG278" i="1"/>
  <c r="BG636" i="1"/>
  <c r="BG478" i="1"/>
  <c r="BG374" i="1"/>
  <c r="BG526" i="1"/>
  <c r="BG558" i="1"/>
  <c r="BG443" i="1"/>
  <c r="BG361" i="1"/>
  <c r="BG342" i="1"/>
  <c r="BG118" i="1"/>
  <c r="BG157" i="1"/>
  <c r="BG502" i="1"/>
  <c r="BG497" i="1"/>
  <c r="BG30" i="1"/>
  <c r="BG564" i="1"/>
  <c r="BG159" i="1"/>
  <c r="BG82" i="1"/>
  <c r="BG706" i="1"/>
  <c r="BG393" i="1"/>
  <c r="BG697" i="1"/>
  <c r="BG115" i="1"/>
  <c r="BG319" i="1"/>
  <c r="BG541" i="1"/>
  <c r="BG339" i="1"/>
  <c r="BG167" i="1"/>
  <c r="BG381" i="1"/>
  <c r="BG112" i="1"/>
  <c r="BG124" i="1"/>
  <c r="BG168" i="1"/>
  <c r="BG392" i="1"/>
  <c r="BG279" i="1"/>
  <c r="BG568" i="1"/>
  <c r="BG427" i="1"/>
  <c r="BG589" i="1"/>
  <c r="BG152" i="1"/>
  <c r="BG333" i="1"/>
  <c r="BG125" i="1"/>
  <c r="BG397" i="1"/>
  <c r="BG181" i="1"/>
  <c r="BG255" i="1"/>
  <c r="BG330" i="1"/>
  <c r="BG745" i="1"/>
  <c r="BG738" i="1"/>
  <c r="BG464" i="1"/>
  <c r="BG85" i="1"/>
  <c r="BG712" i="1"/>
  <c r="BG579" i="1"/>
  <c r="BG180" i="1"/>
  <c r="BG375" i="1"/>
  <c r="BG360" i="1"/>
  <c r="BG607" i="1"/>
  <c r="BG693" i="1"/>
  <c r="BG503" i="1"/>
  <c r="BG177" i="1"/>
  <c r="BG156" i="1"/>
  <c r="BG674" i="1"/>
  <c r="BG63" i="1"/>
  <c r="BG247" i="1"/>
  <c r="BG54" i="1"/>
  <c r="BG354" i="1"/>
  <c r="BG647" i="1"/>
  <c r="BG59" i="1"/>
  <c r="BG722" i="1"/>
  <c r="BG507" i="1"/>
  <c r="BG103" i="1"/>
  <c r="BG80" i="1"/>
  <c r="BG678" i="1"/>
  <c r="BG520" i="1"/>
  <c r="BG390" i="1"/>
  <c r="BG52" i="1"/>
  <c r="BG583" i="1"/>
  <c r="BG320" i="1"/>
  <c r="BG604" i="1"/>
  <c r="BG491" i="1"/>
  <c r="BG644" i="1"/>
  <c r="BG269" i="1"/>
  <c r="BG440" i="1"/>
  <c r="BG625" i="1"/>
  <c r="BG173" i="1"/>
  <c r="BG175" i="1"/>
  <c r="BG136" i="1"/>
  <c r="BG107" i="1"/>
  <c r="BG533" i="1"/>
  <c r="BG641" i="1"/>
  <c r="BG511" i="1"/>
  <c r="BG565" i="1"/>
  <c r="BG53" i="1"/>
  <c r="BG160" i="1"/>
  <c r="BG600" i="1"/>
  <c r="BG13" i="1"/>
  <c r="BG372" i="1"/>
  <c r="BG429" i="1"/>
  <c r="BG297" i="1"/>
  <c r="BG590" i="1"/>
  <c r="BG119" i="1"/>
  <c r="BG402" i="1"/>
  <c r="BG12" i="1"/>
  <c r="BG702" i="1"/>
  <c r="BG539" i="1"/>
  <c r="BG358" i="1"/>
  <c r="BG314" i="1"/>
  <c r="BG370" i="1"/>
  <c r="BG291" i="1"/>
  <c r="BG456" i="1"/>
  <c r="BG467" i="1"/>
  <c r="BG729" i="1"/>
  <c r="BG495" i="1"/>
  <c r="BG638" i="1"/>
  <c r="BG345" i="1"/>
  <c r="BG151" i="1"/>
  <c r="BG634" i="1"/>
  <c r="BG357" i="1"/>
  <c r="BG188" i="1"/>
  <c r="BG727" i="1"/>
  <c r="BG7" i="1"/>
  <c r="BG559" i="1"/>
  <c r="BG446" i="1"/>
  <c r="BG686" i="1"/>
  <c r="BG176" i="1"/>
  <c r="BG439" i="1"/>
  <c r="BG416" i="1"/>
  <c r="BG673" i="1"/>
  <c r="BG266" i="1"/>
  <c r="BG113" i="1"/>
  <c r="BG740" i="1"/>
  <c r="BG126" i="1"/>
  <c r="BG286" i="1"/>
  <c r="BG480" i="1"/>
  <c r="BG688" i="1"/>
  <c r="BG244" i="1"/>
  <c r="BG75" i="1"/>
  <c r="BG67" i="1"/>
  <c r="BG33" i="1"/>
  <c r="BG459" i="1"/>
  <c r="BG198" i="1"/>
  <c r="BG640" i="1"/>
  <c r="BG405" i="1"/>
  <c r="BG433" i="1"/>
  <c r="BG362" i="1"/>
  <c r="BG3" i="1"/>
  <c r="BG542" i="1"/>
  <c r="BG540" i="1"/>
  <c r="BG656" i="1"/>
  <c r="BG715" i="1"/>
  <c r="BG501" i="1"/>
  <c r="BG747" i="1"/>
  <c r="BG110" i="1"/>
  <c r="BG483" i="1"/>
  <c r="BG516" i="1"/>
  <c r="BG449" i="1"/>
  <c r="BG172" i="1"/>
  <c r="BG552" i="1"/>
  <c r="BG458" i="1"/>
  <c r="BG639" i="1"/>
  <c r="BG158" i="1"/>
  <c r="BG619" i="1"/>
  <c r="BG194" i="1"/>
  <c r="BG679" i="1"/>
  <c r="BG620" i="1"/>
  <c r="BG676" i="1"/>
  <c r="BG285" i="1"/>
  <c r="BG653" i="1"/>
  <c r="BG312" i="1"/>
  <c r="BG143" i="1"/>
  <c r="BG498" i="1"/>
  <c r="BG525" i="1"/>
  <c r="BG561" i="1"/>
  <c r="BG658" i="1"/>
  <c r="BG691" i="1"/>
  <c r="BG666" i="1"/>
  <c r="BG430" i="1"/>
  <c r="BG695" i="1"/>
  <c r="BG741" i="1"/>
  <c r="BG592" i="1"/>
  <c r="BG11" i="1"/>
  <c r="BG321" i="1"/>
  <c r="BG338" i="1"/>
  <c r="BG245" i="1"/>
  <c r="BG140" i="1"/>
  <c r="BG35" i="1"/>
  <c r="BG236" i="1"/>
  <c r="BG424" i="1"/>
  <c r="BG445" i="1"/>
  <c r="BG709" i="1"/>
  <c r="BG261" i="1"/>
  <c r="BG562" i="1"/>
  <c r="BG31" i="1"/>
  <c r="BG651" i="1"/>
  <c r="BG127" i="1"/>
  <c r="BG183" i="1"/>
  <c r="BG384" i="1"/>
  <c r="BG500" i="1"/>
  <c r="BG710" i="1"/>
  <c r="BG196" i="1"/>
  <c r="BG327" i="1"/>
  <c r="BG343" i="1"/>
  <c r="BG421" i="1"/>
  <c r="BG292" i="1"/>
  <c r="BG648" i="1"/>
  <c r="BG692" i="1"/>
  <c r="BG42" i="1"/>
  <c r="BG476" i="1"/>
  <c r="BG206" i="1"/>
  <c r="BG97" i="1"/>
  <c r="BG249" i="1"/>
  <c r="BG215" i="1"/>
  <c r="BG724" i="1"/>
  <c r="BG187" i="1"/>
  <c r="BG468" i="1"/>
  <c r="BG317" i="1"/>
  <c r="BG363" i="1"/>
  <c r="BG420" i="1"/>
  <c r="BG671" i="1"/>
  <c r="BG23" i="1"/>
  <c r="BG334" i="1"/>
  <c r="BG623" i="1"/>
  <c r="BG214" i="1"/>
  <c r="BG377" i="1"/>
  <c r="BG571" i="1"/>
  <c r="BG633" i="1"/>
  <c r="BG409" i="1"/>
  <c r="BG295" i="1"/>
  <c r="BG237" i="1"/>
  <c r="BG111" i="1"/>
  <c r="BG217" i="1"/>
  <c r="BG598" i="1"/>
  <c r="BG195" i="1"/>
  <c r="BG241" i="1"/>
  <c r="BG287" i="1"/>
  <c r="BG184" i="1"/>
  <c r="BG93" i="1"/>
  <c r="BG199" i="1"/>
  <c r="BG627" i="1"/>
  <c r="BG635" i="1"/>
  <c r="BG739" i="1"/>
  <c r="BG677" i="1"/>
  <c r="BG672" i="1"/>
  <c r="BG743" i="1"/>
  <c r="BG209" i="1"/>
  <c r="BG340" i="1"/>
  <c r="BG737" i="1"/>
  <c r="BG331" i="1"/>
  <c r="BG4" i="1"/>
  <c r="BG149" i="1"/>
  <c r="BG547" i="1"/>
  <c r="BG396" i="1"/>
  <c r="BG694" i="1"/>
  <c r="BG749" i="1"/>
  <c r="BG657" i="1"/>
  <c r="BG318" i="1"/>
  <c r="BG582" i="1"/>
  <c r="BG280" i="1"/>
  <c r="BG230" i="1"/>
  <c r="BG447" i="1"/>
  <c r="BG515" i="1"/>
  <c r="BG272" i="1"/>
  <c r="BG725" i="1"/>
  <c r="BG667" i="1"/>
  <c r="BG281" i="1"/>
  <c r="BG106" i="1"/>
  <c r="BG216" i="1"/>
  <c r="BG572" i="1"/>
  <c r="BG45" i="1"/>
  <c r="BG68" i="1"/>
  <c r="BG492" i="1"/>
  <c r="BG154" i="1"/>
  <c r="BG436" i="1"/>
  <c r="BG481" i="1"/>
  <c r="BG50" i="1"/>
  <c r="BG294" i="1"/>
  <c r="BG472" i="1"/>
  <c r="BG282" i="1"/>
  <c r="BG628" i="1"/>
  <c r="BG630" i="1"/>
  <c r="BG587" i="1"/>
  <c r="BG226" i="1"/>
  <c r="BG276" i="1"/>
  <c r="BG649" i="1"/>
  <c r="BG407" i="1"/>
  <c r="BG529" i="1"/>
  <c r="BG538" i="1"/>
  <c r="BG609" i="1"/>
  <c r="BG465" i="1"/>
  <c r="BG499" i="1"/>
  <c r="BG105" i="1"/>
  <c r="BG186" i="1"/>
  <c r="BG37" i="1"/>
  <c r="BG49" i="1"/>
  <c r="BG290" i="1"/>
  <c r="BG10" i="1"/>
  <c r="BG534" i="1"/>
  <c r="BG9" i="1"/>
  <c r="BG120" i="1"/>
  <c r="BG224" i="1"/>
  <c r="BG44" i="1"/>
  <c r="BG162" i="1"/>
  <c r="BG473" i="1"/>
  <c r="BG301" i="1"/>
  <c r="BG227" i="1"/>
  <c r="BG488" i="1"/>
  <c r="BG580" i="1"/>
  <c r="BG599" i="1"/>
  <c r="BG395" i="1"/>
  <c r="BG410" i="1"/>
  <c r="BG418" i="1"/>
  <c r="BG43" i="1"/>
  <c r="BG170" i="1"/>
  <c r="BG560" i="1"/>
  <c r="BG406" i="1"/>
  <c r="BG233" i="1"/>
  <c r="BG426" i="1"/>
  <c r="BG163" i="1"/>
  <c r="BG228" i="1"/>
  <c r="BG81" i="1"/>
  <c r="BG505" i="1"/>
  <c r="BG470" i="1"/>
  <c r="BG701" i="1"/>
  <c r="BG311" i="1"/>
  <c r="BG36" i="1"/>
  <c r="BG711" i="1"/>
  <c r="BG521" i="1"/>
  <c r="BG161" i="1"/>
  <c r="BG60" i="1"/>
  <c r="BG252" i="1"/>
  <c r="BG283" i="1"/>
  <c r="BG626" i="1"/>
  <c r="BG193" i="1"/>
  <c r="BG489" i="1"/>
  <c r="BG732" i="1"/>
  <c r="BG460" i="1"/>
  <c r="BG64" i="1"/>
  <c r="BG26" i="1"/>
  <c r="BG135" i="1"/>
  <c r="BG368" i="1"/>
  <c r="BG211" i="1"/>
  <c r="BG306" i="1"/>
  <c r="BG239" i="1"/>
  <c r="BG528" i="1"/>
  <c r="BG523" i="1"/>
  <c r="BG524" i="1"/>
  <c r="BG632" i="1"/>
  <c r="BG28" i="1"/>
  <c r="BG87" i="1"/>
  <c r="BG202" i="1"/>
  <c r="BG661" i="1"/>
  <c r="BG232" i="1"/>
  <c r="BG21" i="1"/>
  <c r="BG606" i="1"/>
  <c r="BG325" i="1"/>
  <c r="BG326" i="1"/>
  <c r="BG622" i="1"/>
  <c r="BG208" i="1"/>
  <c r="BG435" i="1"/>
  <c r="BG663" i="1"/>
  <c r="BG309" i="1"/>
  <c r="BG310" i="1"/>
  <c r="BG603" i="1"/>
  <c r="BG62" i="1"/>
  <c r="BG486" i="1"/>
  <c r="BG487" i="1"/>
  <c r="BG412" i="1"/>
  <c r="BG304" i="1"/>
  <c r="BG257" i="1"/>
  <c r="BG463" i="1"/>
  <c r="BG56" i="1"/>
  <c r="BG575" i="1"/>
  <c r="BG102" i="1"/>
  <c r="BG133" i="1"/>
  <c r="BG47" i="1"/>
  <c r="BG685" i="1"/>
  <c r="BG387" i="1"/>
  <c r="BG546" i="1"/>
  <c r="BG550" i="1"/>
  <c r="BG551" i="1"/>
  <c r="BG351" i="1"/>
  <c r="BG708" i="1"/>
  <c r="BG690" i="1"/>
  <c r="BG669" i="1"/>
  <c r="BG16" i="1"/>
  <c r="BG116" i="1"/>
  <c r="BG675" i="1"/>
  <c r="BG723" i="1"/>
  <c r="BG322" i="1"/>
  <c r="BG134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2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701" i="3"/>
  <c r="P702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702" i="3"/>
  <c r="O70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226" i="3"/>
  <c r="J226" i="3"/>
  <c r="I227" i="3"/>
  <c r="J227" i="3"/>
  <c r="I228" i="3"/>
  <c r="J228" i="3"/>
  <c r="I229" i="3"/>
  <c r="J229" i="3"/>
  <c r="I230" i="3"/>
  <c r="J230" i="3"/>
  <c r="I231" i="3"/>
  <c r="J231" i="3"/>
  <c r="I232" i="3"/>
  <c r="J232" i="3"/>
  <c r="I233" i="3"/>
  <c r="J233" i="3"/>
  <c r="I234" i="3"/>
  <c r="J234" i="3"/>
  <c r="I235" i="3"/>
  <c r="J235" i="3"/>
  <c r="I236" i="3"/>
  <c r="J236" i="3"/>
  <c r="I237" i="3"/>
  <c r="J237" i="3"/>
  <c r="I238" i="3"/>
  <c r="J238" i="3"/>
  <c r="I239" i="3"/>
  <c r="J239" i="3"/>
  <c r="I240" i="3"/>
  <c r="J240" i="3"/>
  <c r="I241" i="3"/>
  <c r="J241" i="3"/>
  <c r="I242" i="3"/>
  <c r="J242" i="3"/>
  <c r="I243" i="3"/>
  <c r="J243" i="3"/>
  <c r="I244" i="3"/>
  <c r="J244" i="3"/>
  <c r="I245" i="3"/>
  <c r="J245" i="3"/>
  <c r="I246" i="3"/>
  <c r="J246" i="3"/>
  <c r="I247" i="3"/>
  <c r="J247" i="3"/>
  <c r="I248" i="3"/>
  <c r="J248" i="3"/>
  <c r="I249" i="3"/>
  <c r="J249" i="3"/>
  <c r="I250" i="3"/>
  <c r="J250" i="3"/>
  <c r="I251" i="3"/>
  <c r="J251" i="3"/>
  <c r="I252" i="3"/>
  <c r="J252" i="3"/>
  <c r="I253" i="3"/>
  <c r="J253" i="3"/>
  <c r="I254" i="3"/>
  <c r="J254" i="3"/>
  <c r="I255" i="3"/>
  <c r="J255" i="3"/>
  <c r="I256" i="3"/>
  <c r="J256" i="3"/>
  <c r="I257" i="3"/>
  <c r="J257" i="3"/>
  <c r="I258" i="3"/>
  <c r="J258" i="3"/>
  <c r="I259" i="3"/>
  <c r="J259" i="3"/>
  <c r="I260" i="3"/>
  <c r="J260" i="3"/>
  <c r="I261" i="3"/>
  <c r="J261" i="3"/>
  <c r="I262" i="3"/>
  <c r="J262" i="3"/>
  <c r="I263" i="3"/>
  <c r="J263" i="3"/>
  <c r="I264" i="3"/>
  <c r="J264" i="3"/>
  <c r="I265" i="3"/>
  <c r="J265" i="3"/>
  <c r="I266" i="3"/>
  <c r="J266" i="3"/>
  <c r="I267" i="3"/>
  <c r="J267" i="3"/>
  <c r="I268" i="3"/>
  <c r="J268" i="3"/>
  <c r="I269" i="3"/>
  <c r="J269" i="3"/>
  <c r="I270" i="3"/>
  <c r="J270" i="3"/>
  <c r="I271" i="3"/>
  <c r="J271" i="3"/>
  <c r="I272" i="3"/>
  <c r="J272" i="3"/>
  <c r="I273" i="3"/>
  <c r="J273" i="3"/>
  <c r="I274" i="3"/>
  <c r="J274" i="3"/>
  <c r="I275" i="3"/>
  <c r="J275" i="3"/>
  <c r="I276" i="3"/>
  <c r="J276" i="3"/>
  <c r="I277" i="3"/>
  <c r="J277" i="3"/>
  <c r="I278" i="3"/>
  <c r="J278" i="3"/>
  <c r="I279" i="3"/>
  <c r="J279" i="3"/>
  <c r="I280" i="3"/>
  <c r="J280" i="3"/>
  <c r="I281" i="3"/>
  <c r="J281" i="3"/>
  <c r="I282" i="3"/>
  <c r="J282" i="3"/>
  <c r="I283" i="3"/>
  <c r="J283" i="3"/>
  <c r="I284" i="3"/>
  <c r="J284" i="3"/>
  <c r="I285" i="3"/>
  <c r="J285" i="3"/>
  <c r="I286" i="3"/>
  <c r="J286" i="3"/>
  <c r="I287" i="3"/>
  <c r="J287" i="3"/>
  <c r="I288" i="3"/>
  <c r="J288" i="3"/>
  <c r="I289" i="3"/>
  <c r="J289" i="3"/>
  <c r="I290" i="3"/>
  <c r="J290" i="3"/>
  <c r="I291" i="3"/>
  <c r="J291" i="3"/>
  <c r="I292" i="3"/>
  <c r="J292" i="3"/>
  <c r="I293" i="3"/>
  <c r="J293" i="3"/>
  <c r="I294" i="3"/>
  <c r="J294" i="3"/>
  <c r="I295" i="3"/>
  <c r="J295" i="3"/>
  <c r="I296" i="3"/>
  <c r="J296" i="3"/>
  <c r="I297" i="3"/>
  <c r="J297" i="3"/>
  <c r="I298" i="3"/>
  <c r="J298" i="3"/>
  <c r="I299" i="3"/>
  <c r="J299" i="3"/>
  <c r="I300" i="3"/>
  <c r="J300" i="3"/>
  <c r="I301" i="3"/>
  <c r="J301" i="3"/>
  <c r="I302" i="3"/>
  <c r="J302" i="3"/>
  <c r="I303" i="3"/>
  <c r="J303" i="3"/>
  <c r="I304" i="3"/>
  <c r="J304" i="3"/>
  <c r="I305" i="3"/>
  <c r="J305" i="3"/>
  <c r="I306" i="3"/>
  <c r="J306" i="3"/>
  <c r="I307" i="3"/>
  <c r="J307" i="3"/>
  <c r="I308" i="3"/>
  <c r="J308" i="3"/>
  <c r="I309" i="3"/>
  <c r="J309" i="3"/>
  <c r="I310" i="3"/>
  <c r="J310" i="3"/>
  <c r="I311" i="3"/>
  <c r="J311" i="3"/>
  <c r="I312" i="3"/>
  <c r="J312" i="3"/>
  <c r="I313" i="3"/>
  <c r="J313" i="3"/>
  <c r="I314" i="3"/>
  <c r="J314" i="3"/>
  <c r="I315" i="3"/>
  <c r="J315" i="3"/>
  <c r="I316" i="3"/>
  <c r="J316" i="3"/>
  <c r="I317" i="3"/>
  <c r="J317" i="3"/>
  <c r="I318" i="3"/>
  <c r="J318" i="3"/>
  <c r="I319" i="3"/>
  <c r="J319" i="3"/>
  <c r="I320" i="3"/>
  <c r="J320" i="3"/>
  <c r="I321" i="3"/>
  <c r="J321" i="3"/>
  <c r="I322" i="3"/>
  <c r="J322" i="3"/>
  <c r="I323" i="3"/>
  <c r="J323" i="3"/>
  <c r="I324" i="3"/>
  <c r="J324" i="3"/>
  <c r="I325" i="3"/>
  <c r="J325" i="3"/>
  <c r="I326" i="3"/>
  <c r="J326" i="3"/>
  <c r="I327" i="3"/>
  <c r="J327" i="3"/>
  <c r="I328" i="3"/>
  <c r="J328" i="3"/>
  <c r="I329" i="3"/>
  <c r="J329" i="3"/>
  <c r="I330" i="3"/>
  <c r="J330" i="3"/>
  <c r="I331" i="3"/>
  <c r="J331" i="3"/>
  <c r="I332" i="3"/>
  <c r="J332" i="3"/>
  <c r="I333" i="3"/>
  <c r="J333" i="3"/>
  <c r="I334" i="3"/>
  <c r="J334" i="3"/>
  <c r="I335" i="3"/>
  <c r="J335" i="3"/>
  <c r="I336" i="3"/>
  <c r="J336" i="3"/>
  <c r="I337" i="3"/>
  <c r="J337" i="3"/>
  <c r="I338" i="3"/>
  <c r="J338" i="3"/>
  <c r="I339" i="3"/>
  <c r="J339" i="3"/>
  <c r="I340" i="3"/>
  <c r="J340" i="3"/>
  <c r="I341" i="3"/>
  <c r="J341" i="3"/>
  <c r="I342" i="3"/>
  <c r="J342" i="3"/>
  <c r="I343" i="3"/>
  <c r="J343" i="3"/>
  <c r="I344" i="3"/>
  <c r="J344" i="3"/>
  <c r="I345" i="3"/>
  <c r="J345" i="3"/>
  <c r="I346" i="3"/>
  <c r="J346" i="3"/>
  <c r="I347" i="3"/>
  <c r="J347" i="3"/>
  <c r="I348" i="3"/>
  <c r="J348" i="3"/>
  <c r="I349" i="3"/>
  <c r="J349" i="3"/>
  <c r="I350" i="3"/>
  <c r="J350" i="3"/>
  <c r="I351" i="3"/>
  <c r="J351" i="3"/>
  <c r="I352" i="3"/>
  <c r="J352" i="3"/>
  <c r="I353" i="3"/>
  <c r="J353" i="3"/>
  <c r="I354" i="3"/>
  <c r="J354" i="3"/>
  <c r="I355" i="3"/>
  <c r="J355" i="3"/>
  <c r="I356" i="3"/>
  <c r="J356" i="3"/>
  <c r="I357" i="3"/>
  <c r="J357" i="3"/>
  <c r="I358" i="3"/>
  <c r="J358" i="3"/>
  <c r="I359" i="3"/>
  <c r="J359" i="3"/>
  <c r="I360" i="3"/>
  <c r="J360" i="3"/>
  <c r="I361" i="3"/>
  <c r="J361" i="3"/>
  <c r="I362" i="3"/>
  <c r="J362" i="3"/>
  <c r="I363" i="3"/>
  <c r="J363" i="3"/>
  <c r="I364" i="3"/>
  <c r="J364" i="3"/>
  <c r="I365" i="3"/>
  <c r="J365" i="3"/>
  <c r="I366" i="3"/>
  <c r="J366" i="3"/>
  <c r="I367" i="3"/>
  <c r="J367" i="3"/>
  <c r="I368" i="3"/>
  <c r="J368" i="3"/>
  <c r="I369" i="3"/>
  <c r="J369" i="3"/>
  <c r="I370" i="3"/>
  <c r="J370" i="3"/>
  <c r="I371" i="3"/>
  <c r="J371" i="3"/>
  <c r="I372" i="3"/>
  <c r="J372" i="3"/>
  <c r="I373" i="3"/>
  <c r="J373" i="3"/>
  <c r="I374" i="3"/>
  <c r="J374" i="3"/>
  <c r="I375" i="3"/>
  <c r="J375" i="3"/>
  <c r="I376" i="3"/>
  <c r="J376" i="3"/>
  <c r="I377" i="3"/>
  <c r="J377" i="3"/>
  <c r="I378" i="3"/>
  <c r="J378" i="3"/>
  <c r="I379" i="3"/>
  <c r="J379" i="3"/>
  <c r="I380" i="3"/>
  <c r="J380" i="3"/>
  <c r="I381" i="3"/>
  <c r="J381" i="3"/>
  <c r="I382" i="3"/>
  <c r="J382" i="3"/>
  <c r="I383" i="3"/>
  <c r="J383" i="3"/>
  <c r="I384" i="3"/>
  <c r="J384" i="3"/>
  <c r="I385" i="3"/>
  <c r="J385" i="3"/>
  <c r="I386" i="3"/>
  <c r="J386" i="3"/>
  <c r="I387" i="3"/>
  <c r="J387" i="3"/>
  <c r="I388" i="3"/>
  <c r="J388" i="3"/>
  <c r="I389" i="3"/>
  <c r="J389" i="3"/>
  <c r="I390" i="3"/>
  <c r="J390" i="3"/>
  <c r="I391" i="3"/>
  <c r="J391" i="3"/>
  <c r="I392" i="3"/>
  <c r="J392" i="3"/>
  <c r="I393" i="3"/>
  <c r="J393" i="3"/>
  <c r="I394" i="3"/>
  <c r="J394" i="3"/>
  <c r="I395" i="3"/>
  <c r="J395" i="3"/>
  <c r="I396" i="3"/>
  <c r="J396" i="3"/>
  <c r="I397" i="3"/>
  <c r="J397" i="3"/>
  <c r="I398" i="3"/>
  <c r="J398" i="3"/>
  <c r="I399" i="3"/>
  <c r="J399" i="3"/>
  <c r="I400" i="3"/>
  <c r="J400" i="3"/>
  <c r="I401" i="3"/>
  <c r="J401" i="3"/>
  <c r="I402" i="3"/>
  <c r="J402" i="3"/>
  <c r="I403" i="3"/>
  <c r="J403" i="3"/>
  <c r="I404" i="3"/>
  <c r="J404" i="3"/>
  <c r="I405" i="3"/>
  <c r="J405" i="3"/>
  <c r="I406" i="3"/>
  <c r="J406" i="3"/>
  <c r="I407" i="3"/>
  <c r="J407" i="3"/>
  <c r="I408" i="3"/>
  <c r="J408" i="3"/>
  <c r="I409" i="3"/>
  <c r="J409" i="3"/>
  <c r="I410" i="3"/>
  <c r="J410" i="3"/>
  <c r="I411" i="3"/>
  <c r="J411" i="3"/>
  <c r="I412" i="3"/>
  <c r="J412" i="3"/>
  <c r="I413" i="3"/>
  <c r="J413" i="3"/>
  <c r="I414" i="3"/>
  <c r="J414" i="3"/>
  <c r="I415" i="3"/>
  <c r="J415" i="3"/>
  <c r="I416" i="3"/>
  <c r="J416" i="3"/>
  <c r="I417" i="3"/>
  <c r="J417" i="3"/>
  <c r="I418" i="3"/>
  <c r="J418" i="3"/>
  <c r="I419" i="3"/>
  <c r="J419" i="3"/>
  <c r="I420" i="3"/>
  <c r="J420" i="3"/>
  <c r="I421" i="3"/>
  <c r="J421" i="3"/>
  <c r="I422" i="3"/>
  <c r="J422" i="3"/>
  <c r="I423" i="3"/>
  <c r="J423" i="3"/>
  <c r="I424" i="3"/>
  <c r="J424" i="3"/>
  <c r="I425" i="3"/>
  <c r="J425" i="3"/>
  <c r="I426" i="3"/>
  <c r="J426" i="3"/>
  <c r="I427" i="3"/>
  <c r="J427" i="3"/>
  <c r="I428" i="3"/>
  <c r="J428" i="3"/>
  <c r="I429" i="3"/>
  <c r="J429" i="3"/>
  <c r="I430" i="3"/>
  <c r="J430" i="3"/>
  <c r="I431" i="3"/>
  <c r="J431" i="3"/>
  <c r="I432" i="3"/>
  <c r="J432" i="3"/>
  <c r="I433" i="3"/>
  <c r="J433" i="3"/>
  <c r="I434" i="3"/>
  <c r="J434" i="3"/>
  <c r="I435" i="3"/>
  <c r="J435" i="3"/>
  <c r="I436" i="3"/>
  <c r="J436" i="3"/>
  <c r="I437" i="3"/>
  <c r="J437" i="3"/>
  <c r="I438" i="3"/>
  <c r="J438" i="3"/>
  <c r="I439" i="3"/>
  <c r="J439" i="3"/>
  <c r="I440" i="3"/>
  <c r="J440" i="3"/>
  <c r="I441" i="3"/>
  <c r="J441" i="3"/>
  <c r="I442" i="3"/>
  <c r="J442" i="3"/>
  <c r="I443" i="3"/>
  <c r="J443" i="3"/>
  <c r="I444" i="3"/>
  <c r="J444" i="3"/>
  <c r="I445" i="3"/>
  <c r="J445" i="3"/>
  <c r="I446" i="3"/>
  <c r="J446" i="3"/>
  <c r="I447" i="3"/>
  <c r="J447" i="3"/>
  <c r="I448" i="3"/>
  <c r="J448" i="3"/>
  <c r="I449" i="3"/>
  <c r="J449" i="3"/>
  <c r="I450" i="3"/>
  <c r="J450" i="3"/>
  <c r="I451" i="3"/>
  <c r="J451" i="3"/>
  <c r="I452" i="3"/>
  <c r="J452" i="3"/>
  <c r="I453" i="3"/>
  <c r="J453" i="3"/>
  <c r="I454" i="3"/>
  <c r="J454" i="3"/>
  <c r="I455" i="3"/>
  <c r="J455" i="3"/>
  <c r="I456" i="3"/>
  <c r="J456" i="3"/>
  <c r="I457" i="3"/>
  <c r="J457" i="3"/>
  <c r="I458" i="3"/>
  <c r="J458" i="3"/>
  <c r="I459" i="3"/>
  <c r="J459" i="3"/>
  <c r="I460" i="3"/>
  <c r="J460" i="3"/>
  <c r="I461" i="3"/>
  <c r="J461" i="3"/>
  <c r="I462" i="3"/>
  <c r="J462" i="3"/>
  <c r="I463" i="3"/>
  <c r="J463" i="3"/>
  <c r="I464" i="3"/>
  <c r="J464" i="3"/>
  <c r="I465" i="3"/>
  <c r="J465" i="3"/>
  <c r="I466" i="3"/>
  <c r="J466" i="3"/>
  <c r="I467" i="3"/>
  <c r="J467" i="3"/>
  <c r="I468" i="3"/>
  <c r="J468" i="3"/>
  <c r="I469" i="3"/>
  <c r="J469" i="3"/>
  <c r="I470" i="3"/>
  <c r="J470" i="3"/>
  <c r="I471" i="3"/>
  <c r="J471" i="3"/>
  <c r="I472" i="3"/>
  <c r="J472" i="3"/>
  <c r="I473" i="3"/>
  <c r="J473" i="3"/>
  <c r="I474" i="3"/>
  <c r="J474" i="3"/>
  <c r="I475" i="3"/>
  <c r="J475" i="3"/>
  <c r="I476" i="3"/>
  <c r="J476" i="3"/>
  <c r="I477" i="3"/>
  <c r="J477" i="3"/>
  <c r="I478" i="3"/>
  <c r="J478" i="3"/>
  <c r="I479" i="3"/>
  <c r="J479" i="3"/>
  <c r="I480" i="3"/>
  <c r="J480" i="3"/>
  <c r="I481" i="3"/>
  <c r="J481" i="3"/>
  <c r="I482" i="3"/>
  <c r="J482" i="3"/>
  <c r="I483" i="3"/>
  <c r="J483" i="3"/>
  <c r="I484" i="3"/>
  <c r="J484" i="3"/>
  <c r="I485" i="3"/>
  <c r="J485" i="3"/>
  <c r="I486" i="3"/>
  <c r="J486" i="3"/>
  <c r="I487" i="3"/>
  <c r="J487" i="3"/>
  <c r="I488" i="3"/>
  <c r="J488" i="3"/>
  <c r="I489" i="3"/>
  <c r="J489" i="3"/>
  <c r="I490" i="3"/>
  <c r="J490" i="3"/>
  <c r="I491" i="3"/>
  <c r="J491" i="3"/>
  <c r="I492" i="3"/>
  <c r="J492" i="3"/>
  <c r="I493" i="3"/>
  <c r="J493" i="3"/>
  <c r="I494" i="3"/>
  <c r="J494" i="3"/>
  <c r="I495" i="3"/>
  <c r="J495" i="3"/>
  <c r="I496" i="3"/>
  <c r="J496" i="3"/>
  <c r="I497" i="3"/>
  <c r="J497" i="3"/>
  <c r="I498" i="3"/>
  <c r="J498" i="3"/>
  <c r="I499" i="3"/>
  <c r="J499" i="3"/>
  <c r="I500" i="3"/>
  <c r="J500" i="3"/>
  <c r="I501" i="3"/>
  <c r="J501" i="3"/>
  <c r="I502" i="3"/>
  <c r="J502" i="3"/>
  <c r="I503" i="3"/>
  <c r="J503" i="3"/>
  <c r="I504" i="3"/>
  <c r="J504" i="3"/>
  <c r="I505" i="3"/>
  <c r="J505" i="3"/>
  <c r="I506" i="3"/>
  <c r="J506" i="3"/>
  <c r="I507" i="3"/>
  <c r="J507" i="3"/>
  <c r="I508" i="3"/>
  <c r="J508" i="3"/>
  <c r="I509" i="3"/>
  <c r="J509" i="3"/>
  <c r="I510" i="3"/>
  <c r="J510" i="3"/>
  <c r="I511" i="3"/>
  <c r="J511" i="3"/>
  <c r="I512" i="3"/>
  <c r="J512" i="3"/>
  <c r="I513" i="3"/>
  <c r="J513" i="3"/>
  <c r="I514" i="3"/>
  <c r="J514" i="3"/>
  <c r="I515" i="3"/>
  <c r="J515" i="3"/>
  <c r="I516" i="3"/>
  <c r="J516" i="3"/>
  <c r="I517" i="3"/>
  <c r="J517" i="3"/>
  <c r="I518" i="3"/>
  <c r="J518" i="3"/>
  <c r="I519" i="3"/>
  <c r="J519" i="3"/>
  <c r="I520" i="3"/>
  <c r="J520" i="3"/>
  <c r="I521" i="3"/>
  <c r="J521" i="3"/>
  <c r="I522" i="3"/>
  <c r="J522" i="3"/>
  <c r="I523" i="3"/>
  <c r="J523" i="3"/>
  <c r="I524" i="3"/>
  <c r="J524" i="3"/>
  <c r="I525" i="3"/>
  <c r="J525" i="3"/>
  <c r="I526" i="3"/>
  <c r="J526" i="3"/>
  <c r="I527" i="3"/>
  <c r="J527" i="3"/>
  <c r="I528" i="3"/>
  <c r="J528" i="3"/>
  <c r="I529" i="3"/>
  <c r="J529" i="3"/>
  <c r="I530" i="3"/>
  <c r="J530" i="3"/>
  <c r="I531" i="3"/>
  <c r="J531" i="3"/>
  <c r="I532" i="3"/>
  <c r="J532" i="3"/>
  <c r="I533" i="3"/>
  <c r="J533" i="3"/>
  <c r="I534" i="3"/>
  <c r="J534" i="3"/>
  <c r="I535" i="3"/>
  <c r="J535" i="3"/>
  <c r="I536" i="3"/>
  <c r="J536" i="3"/>
  <c r="I537" i="3"/>
  <c r="J537" i="3"/>
  <c r="I538" i="3"/>
  <c r="J538" i="3"/>
  <c r="I539" i="3"/>
  <c r="J539" i="3"/>
  <c r="I540" i="3"/>
  <c r="J540" i="3"/>
  <c r="I541" i="3"/>
  <c r="J541" i="3"/>
  <c r="I542" i="3"/>
  <c r="J542" i="3"/>
  <c r="I543" i="3"/>
  <c r="J543" i="3"/>
  <c r="I544" i="3"/>
  <c r="J544" i="3"/>
  <c r="I545" i="3"/>
  <c r="J545" i="3"/>
  <c r="I546" i="3"/>
  <c r="J546" i="3"/>
  <c r="I547" i="3"/>
  <c r="J547" i="3"/>
  <c r="I548" i="3"/>
  <c r="J548" i="3"/>
  <c r="I549" i="3"/>
  <c r="J549" i="3"/>
  <c r="I550" i="3"/>
  <c r="J550" i="3"/>
  <c r="I551" i="3"/>
  <c r="J551" i="3"/>
  <c r="I552" i="3"/>
  <c r="J552" i="3"/>
  <c r="I553" i="3"/>
  <c r="J553" i="3"/>
  <c r="I554" i="3"/>
  <c r="J554" i="3"/>
  <c r="I555" i="3"/>
  <c r="J555" i="3"/>
  <c r="I556" i="3"/>
  <c r="J556" i="3"/>
  <c r="I557" i="3"/>
  <c r="J557" i="3"/>
  <c r="I558" i="3"/>
  <c r="J558" i="3"/>
  <c r="I559" i="3"/>
  <c r="J559" i="3"/>
  <c r="I560" i="3"/>
  <c r="J560" i="3"/>
  <c r="I561" i="3"/>
  <c r="J561" i="3"/>
  <c r="I562" i="3"/>
  <c r="J562" i="3"/>
  <c r="I563" i="3"/>
  <c r="J563" i="3"/>
  <c r="I564" i="3"/>
  <c r="J564" i="3"/>
  <c r="I565" i="3"/>
  <c r="J565" i="3"/>
  <c r="I566" i="3"/>
  <c r="J566" i="3"/>
  <c r="I567" i="3"/>
  <c r="J567" i="3"/>
  <c r="I568" i="3"/>
  <c r="J568" i="3"/>
  <c r="I569" i="3"/>
  <c r="J569" i="3"/>
  <c r="I570" i="3"/>
  <c r="J570" i="3"/>
  <c r="I571" i="3"/>
  <c r="J571" i="3"/>
  <c r="I572" i="3"/>
  <c r="J572" i="3"/>
  <c r="I573" i="3"/>
  <c r="J573" i="3"/>
  <c r="I574" i="3"/>
  <c r="J574" i="3"/>
  <c r="I575" i="3"/>
  <c r="J575" i="3"/>
  <c r="I576" i="3"/>
  <c r="J576" i="3"/>
  <c r="I577" i="3"/>
  <c r="J577" i="3"/>
  <c r="I578" i="3"/>
  <c r="J578" i="3"/>
  <c r="I579" i="3"/>
  <c r="J579" i="3"/>
  <c r="I580" i="3"/>
  <c r="J580" i="3"/>
  <c r="I581" i="3"/>
  <c r="J581" i="3"/>
  <c r="I582" i="3"/>
  <c r="J582" i="3"/>
  <c r="I583" i="3"/>
  <c r="J583" i="3"/>
  <c r="I584" i="3"/>
  <c r="J584" i="3"/>
  <c r="I585" i="3"/>
  <c r="J585" i="3"/>
  <c r="I586" i="3"/>
  <c r="J586" i="3"/>
  <c r="I587" i="3"/>
  <c r="J587" i="3"/>
  <c r="I588" i="3"/>
  <c r="J588" i="3"/>
  <c r="I589" i="3"/>
  <c r="J589" i="3"/>
  <c r="I590" i="3"/>
  <c r="J590" i="3"/>
  <c r="I591" i="3"/>
  <c r="J591" i="3"/>
  <c r="I592" i="3"/>
  <c r="J592" i="3"/>
  <c r="I593" i="3"/>
  <c r="J593" i="3"/>
  <c r="I594" i="3"/>
  <c r="J594" i="3"/>
  <c r="I595" i="3"/>
  <c r="J595" i="3"/>
  <c r="I596" i="3"/>
  <c r="J596" i="3"/>
  <c r="I597" i="3"/>
  <c r="J597" i="3"/>
  <c r="I598" i="3"/>
  <c r="J598" i="3"/>
  <c r="I599" i="3"/>
  <c r="J599" i="3"/>
  <c r="I600" i="3"/>
  <c r="J600" i="3"/>
  <c r="I601" i="3"/>
  <c r="J601" i="3"/>
  <c r="I602" i="3"/>
  <c r="J602" i="3"/>
  <c r="I603" i="3"/>
  <c r="J603" i="3"/>
  <c r="I604" i="3"/>
  <c r="J604" i="3"/>
  <c r="I605" i="3"/>
  <c r="J605" i="3"/>
  <c r="I606" i="3"/>
  <c r="J606" i="3"/>
  <c r="I607" i="3"/>
  <c r="J607" i="3"/>
  <c r="I608" i="3"/>
  <c r="J608" i="3"/>
  <c r="I609" i="3"/>
  <c r="J609" i="3"/>
  <c r="I610" i="3"/>
  <c r="J610" i="3"/>
  <c r="I611" i="3"/>
  <c r="J611" i="3"/>
  <c r="I612" i="3"/>
  <c r="J612" i="3"/>
  <c r="I613" i="3"/>
  <c r="J613" i="3"/>
  <c r="I614" i="3"/>
  <c r="J614" i="3"/>
  <c r="I615" i="3"/>
  <c r="J615" i="3"/>
  <c r="I616" i="3"/>
  <c r="J616" i="3"/>
  <c r="I617" i="3"/>
  <c r="J617" i="3"/>
  <c r="I618" i="3"/>
  <c r="J618" i="3"/>
  <c r="I619" i="3"/>
  <c r="J619" i="3"/>
  <c r="I620" i="3"/>
  <c r="J620" i="3"/>
  <c r="I621" i="3"/>
  <c r="J621" i="3"/>
  <c r="I622" i="3"/>
  <c r="J622" i="3"/>
  <c r="I623" i="3"/>
  <c r="J623" i="3"/>
  <c r="I624" i="3"/>
  <c r="J624" i="3"/>
  <c r="I625" i="3"/>
  <c r="J625" i="3"/>
  <c r="I626" i="3"/>
  <c r="J626" i="3"/>
  <c r="I627" i="3"/>
  <c r="J627" i="3"/>
  <c r="I628" i="3"/>
  <c r="J628" i="3"/>
  <c r="I629" i="3"/>
  <c r="J629" i="3"/>
  <c r="I630" i="3"/>
  <c r="J630" i="3"/>
  <c r="I631" i="3"/>
  <c r="J631" i="3"/>
  <c r="I632" i="3"/>
  <c r="J632" i="3"/>
  <c r="I633" i="3"/>
  <c r="J633" i="3"/>
  <c r="I634" i="3"/>
  <c r="J634" i="3"/>
  <c r="I635" i="3"/>
  <c r="J635" i="3"/>
  <c r="I636" i="3"/>
  <c r="J636" i="3"/>
  <c r="I637" i="3"/>
  <c r="J637" i="3"/>
  <c r="I638" i="3"/>
  <c r="J638" i="3"/>
  <c r="I639" i="3"/>
  <c r="J639" i="3"/>
  <c r="I640" i="3"/>
  <c r="J640" i="3"/>
  <c r="I641" i="3"/>
  <c r="J641" i="3"/>
  <c r="I642" i="3"/>
  <c r="J642" i="3"/>
  <c r="I643" i="3"/>
  <c r="J643" i="3"/>
  <c r="I644" i="3"/>
  <c r="J644" i="3"/>
  <c r="I645" i="3"/>
  <c r="J645" i="3"/>
  <c r="I646" i="3"/>
  <c r="J646" i="3"/>
  <c r="I647" i="3"/>
  <c r="J647" i="3"/>
  <c r="I648" i="3"/>
  <c r="J648" i="3"/>
  <c r="I649" i="3"/>
  <c r="J649" i="3"/>
  <c r="I650" i="3"/>
  <c r="J650" i="3"/>
  <c r="I651" i="3"/>
  <c r="J651" i="3"/>
  <c r="I652" i="3"/>
  <c r="J652" i="3"/>
  <c r="I653" i="3"/>
  <c r="J653" i="3"/>
  <c r="I654" i="3"/>
  <c r="J654" i="3"/>
  <c r="I655" i="3"/>
  <c r="J655" i="3"/>
  <c r="I656" i="3"/>
  <c r="J656" i="3"/>
  <c r="I657" i="3"/>
  <c r="J657" i="3"/>
  <c r="I658" i="3"/>
  <c r="J658" i="3"/>
  <c r="I659" i="3"/>
  <c r="J659" i="3"/>
  <c r="I660" i="3"/>
  <c r="J660" i="3"/>
  <c r="I661" i="3"/>
  <c r="J661" i="3"/>
  <c r="I662" i="3"/>
  <c r="J662" i="3"/>
  <c r="I663" i="3"/>
  <c r="J663" i="3"/>
  <c r="I664" i="3"/>
  <c r="J664" i="3"/>
  <c r="I665" i="3"/>
  <c r="J665" i="3"/>
  <c r="I666" i="3"/>
  <c r="J666" i="3"/>
  <c r="I667" i="3"/>
  <c r="J667" i="3"/>
  <c r="I668" i="3"/>
  <c r="J668" i="3"/>
  <c r="I669" i="3"/>
  <c r="J669" i="3"/>
  <c r="I670" i="3"/>
  <c r="J670" i="3"/>
  <c r="I671" i="3"/>
  <c r="J671" i="3"/>
  <c r="I672" i="3"/>
  <c r="J672" i="3"/>
  <c r="I673" i="3"/>
  <c r="J673" i="3"/>
  <c r="I674" i="3"/>
  <c r="J674" i="3"/>
  <c r="I675" i="3"/>
  <c r="J675" i="3"/>
  <c r="I676" i="3"/>
  <c r="J676" i="3"/>
  <c r="I677" i="3"/>
  <c r="J677" i="3"/>
  <c r="I678" i="3"/>
  <c r="J678" i="3"/>
  <c r="I679" i="3"/>
  <c r="J679" i="3"/>
  <c r="I680" i="3"/>
  <c r="J680" i="3"/>
  <c r="I681" i="3"/>
  <c r="J681" i="3"/>
  <c r="I682" i="3"/>
  <c r="J682" i="3"/>
  <c r="I683" i="3"/>
  <c r="J683" i="3"/>
  <c r="I684" i="3"/>
  <c r="J684" i="3"/>
  <c r="I685" i="3"/>
  <c r="J685" i="3"/>
  <c r="I686" i="3"/>
  <c r="J686" i="3"/>
  <c r="I687" i="3"/>
  <c r="J687" i="3"/>
  <c r="I688" i="3"/>
  <c r="J688" i="3"/>
  <c r="I689" i="3"/>
  <c r="J689" i="3"/>
  <c r="I690" i="3"/>
  <c r="J690" i="3"/>
  <c r="I691" i="3"/>
  <c r="J691" i="3"/>
  <c r="I692" i="3"/>
  <c r="J692" i="3"/>
  <c r="I693" i="3"/>
  <c r="J693" i="3"/>
  <c r="I694" i="3"/>
  <c r="J694" i="3"/>
  <c r="I695" i="3"/>
  <c r="J695" i="3"/>
  <c r="I696" i="3"/>
  <c r="J696" i="3"/>
  <c r="I697" i="3"/>
  <c r="J697" i="3"/>
  <c r="I698" i="3"/>
  <c r="J698" i="3"/>
  <c r="J2" i="3"/>
  <c r="I2" i="3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E34" i="3"/>
  <c r="F34" i="3"/>
  <c r="G34" i="3"/>
  <c r="H34" i="3"/>
  <c r="E35" i="3"/>
  <c r="F35" i="3"/>
  <c r="G35" i="3"/>
  <c r="H35" i="3"/>
  <c r="E36" i="3"/>
  <c r="F36" i="3"/>
  <c r="G36" i="3"/>
  <c r="H36" i="3"/>
  <c r="E37" i="3"/>
  <c r="F37" i="3"/>
  <c r="G37" i="3"/>
  <c r="H37" i="3"/>
  <c r="E38" i="3"/>
  <c r="F38" i="3"/>
  <c r="G38" i="3"/>
  <c r="H38" i="3"/>
  <c r="E39" i="3"/>
  <c r="F39" i="3"/>
  <c r="G39" i="3"/>
  <c r="H39" i="3"/>
  <c r="E40" i="3"/>
  <c r="F40" i="3"/>
  <c r="G40" i="3"/>
  <c r="H40" i="3"/>
  <c r="E41" i="3"/>
  <c r="F41" i="3"/>
  <c r="G41" i="3"/>
  <c r="H41" i="3"/>
  <c r="E42" i="3"/>
  <c r="F42" i="3"/>
  <c r="G42" i="3"/>
  <c r="H42" i="3"/>
  <c r="E43" i="3"/>
  <c r="F43" i="3"/>
  <c r="G43" i="3"/>
  <c r="H43" i="3"/>
  <c r="E44" i="3"/>
  <c r="F44" i="3"/>
  <c r="G44" i="3"/>
  <c r="H44" i="3"/>
  <c r="E45" i="3"/>
  <c r="F45" i="3"/>
  <c r="G45" i="3"/>
  <c r="H45" i="3"/>
  <c r="E46" i="3"/>
  <c r="F46" i="3"/>
  <c r="G46" i="3"/>
  <c r="H46" i="3"/>
  <c r="E47" i="3"/>
  <c r="F47" i="3"/>
  <c r="G47" i="3"/>
  <c r="H47" i="3"/>
  <c r="E48" i="3"/>
  <c r="F48" i="3"/>
  <c r="G48" i="3"/>
  <c r="H48" i="3"/>
  <c r="E49" i="3"/>
  <c r="F49" i="3"/>
  <c r="G49" i="3"/>
  <c r="H49" i="3"/>
  <c r="E50" i="3"/>
  <c r="F50" i="3"/>
  <c r="G50" i="3"/>
  <c r="H50" i="3"/>
  <c r="E51" i="3"/>
  <c r="F51" i="3"/>
  <c r="G51" i="3"/>
  <c r="H51" i="3"/>
  <c r="E52" i="3"/>
  <c r="F52" i="3"/>
  <c r="G52" i="3"/>
  <c r="H52" i="3"/>
  <c r="E53" i="3"/>
  <c r="F53" i="3"/>
  <c r="G53" i="3"/>
  <c r="H53" i="3"/>
  <c r="E54" i="3"/>
  <c r="F54" i="3"/>
  <c r="G54" i="3"/>
  <c r="H54" i="3"/>
  <c r="E55" i="3"/>
  <c r="F55" i="3"/>
  <c r="G55" i="3"/>
  <c r="H55" i="3"/>
  <c r="E56" i="3"/>
  <c r="F56" i="3"/>
  <c r="G56" i="3"/>
  <c r="H56" i="3"/>
  <c r="E57" i="3"/>
  <c r="F57" i="3"/>
  <c r="G57" i="3"/>
  <c r="H57" i="3"/>
  <c r="E58" i="3"/>
  <c r="F58" i="3"/>
  <c r="G58" i="3"/>
  <c r="H58" i="3"/>
  <c r="E59" i="3"/>
  <c r="F59" i="3"/>
  <c r="G59" i="3"/>
  <c r="H59" i="3"/>
  <c r="E60" i="3"/>
  <c r="F60" i="3"/>
  <c r="G60" i="3"/>
  <c r="H60" i="3"/>
  <c r="E61" i="3"/>
  <c r="F61" i="3"/>
  <c r="G61" i="3"/>
  <c r="H61" i="3"/>
  <c r="E62" i="3"/>
  <c r="F62" i="3"/>
  <c r="G62" i="3"/>
  <c r="H62" i="3"/>
  <c r="E63" i="3"/>
  <c r="F63" i="3"/>
  <c r="G63" i="3"/>
  <c r="H63" i="3"/>
  <c r="E64" i="3"/>
  <c r="F64" i="3"/>
  <c r="G64" i="3"/>
  <c r="H64" i="3"/>
  <c r="E65" i="3"/>
  <c r="F65" i="3"/>
  <c r="G65" i="3"/>
  <c r="H65" i="3"/>
  <c r="E66" i="3"/>
  <c r="F66" i="3"/>
  <c r="G66" i="3"/>
  <c r="H66" i="3"/>
  <c r="E67" i="3"/>
  <c r="F67" i="3"/>
  <c r="G67" i="3"/>
  <c r="H67" i="3"/>
  <c r="E68" i="3"/>
  <c r="F68" i="3"/>
  <c r="G68" i="3"/>
  <c r="H68" i="3"/>
  <c r="E69" i="3"/>
  <c r="F69" i="3"/>
  <c r="G69" i="3"/>
  <c r="H69" i="3"/>
  <c r="E70" i="3"/>
  <c r="F70" i="3"/>
  <c r="G70" i="3"/>
  <c r="H70" i="3"/>
  <c r="E71" i="3"/>
  <c r="F71" i="3"/>
  <c r="G71" i="3"/>
  <c r="H71" i="3"/>
  <c r="E72" i="3"/>
  <c r="F72" i="3"/>
  <c r="G72" i="3"/>
  <c r="H72" i="3"/>
  <c r="E73" i="3"/>
  <c r="F73" i="3"/>
  <c r="G73" i="3"/>
  <c r="H73" i="3"/>
  <c r="E74" i="3"/>
  <c r="F74" i="3"/>
  <c r="G74" i="3"/>
  <c r="H74" i="3"/>
  <c r="E75" i="3"/>
  <c r="F75" i="3"/>
  <c r="G75" i="3"/>
  <c r="H75" i="3"/>
  <c r="E76" i="3"/>
  <c r="F76" i="3"/>
  <c r="G76" i="3"/>
  <c r="H76" i="3"/>
  <c r="E77" i="3"/>
  <c r="F77" i="3"/>
  <c r="G77" i="3"/>
  <c r="H77" i="3"/>
  <c r="E78" i="3"/>
  <c r="F78" i="3"/>
  <c r="G78" i="3"/>
  <c r="H78" i="3"/>
  <c r="E79" i="3"/>
  <c r="F79" i="3"/>
  <c r="G79" i="3"/>
  <c r="H79" i="3"/>
  <c r="E80" i="3"/>
  <c r="F80" i="3"/>
  <c r="G80" i="3"/>
  <c r="H80" i="3"/>
  <c r="E81" i="3"/>
  <c r="F81" i="3"/>
  <c r="G81" i="3"/>
  <c r="H81" i="3"/>
  <c r="E82" i="3"/>
  <c r="F82" i="3"/>
  <c r="G82" i="3"/>
  <c r="H82" i="3"/>
  <c r="E83" i="3"/>
  <c r="F83" i="3"/>
  <c r="G83" i="3"/>
  <c r="H83" i="3"/>
  <c r="E84" i="3"/>
  <c r="F84" i="3"/>
  <c r="G84" i="3"/>
  <c r="H84" i="3"/>
  <c r="E85" i="3"/>
  <c r="F85" i="3"/>
  <c r="G85" i="3"/>
  <c r="H85" i="3"/>
  <c r="E86" i="3"/>
  <c r="F86" i="3"/>
  <c r="G86" i="3"/>
  <c r="H86" i="3"/>
  <c r="E87" i="3"/>
  <c r="F87" i="3"/>
  <c r="G87" i="3"/>
  <c r="H87" i="3"/>
  <c r="E88" i="3"/>
  <c r="F88" i="3"/>
  <c r="G88" i="3"/>
  <c r="H88" i="3"/>
  <c r="E89" i="3"/>
  <c r="F89" i="3"/>
  <c r="G89" i="3"/>
  <c r="H89" i="3"/>
  <c r="E90" i="3"/>
  <c r="F90" i="3"/>
  <c r="G90" i="3"/>
  <c r="H90" i="3"/>
  <c r="E91" i="3"/>
  <c r="F91" i="3"/>
  <c r="G91" i="3"/>
  <c r="H91" i="3"/>
  <c r="E92" i="3"/>
  <c r="F92" i="3"/>
  <c r="G92" i="3"/>
  <c r="H92" i="3"/>
  <c r="E93" i="3"/>
  <c r="F93" i="3"/>
  <c r="G93" i="3"/>
  <c r="H93" i="3"/>
  <c r="E94" i="3"/>
  <c r="F94" i="3"/>
  <c r="G94" i="3"/>
  <c r="H94" i="3"/>
  <c r="E95" i="3"/>
  <c r="F95" i="3"/>
  <c r="G95" i="3"/>
  <c r="H95" i="3"/>
  <c r="E96" i="3"/>
  <c r="F96" i="3"/>
  <c r="G96" i="3"/>
  <c r="H96" i="3"/>
  <c r="E97" i="3"/>
  <c r="F97" i="3"/>
  <c r="G97" i="3"/>
  <c r="H97" i="3"/>
  <c r="E98" i="3"/>
  <c r="F98" i="3"/>
  <c r="G98" i="3"/>
  <c r="H98" i="3"/>
  <c r="E99" i="3"/>
  <c r="F99" i="3"/>
  <c r="G99" i="3"/>
  <c r="H99" i="3"/>
  <c r="E100" i="3"/>
  <c r="F100" i="3"/>
  <c r="G100" i="3"/>
  <c r="H100" i="3"/>
  <c r="E101" i="3"/>
  <c r="F101" i="3"/>
  <c r="G101" i="3"/>
  <c r="H101" i="3"/>
  <c r="E102" i="3"/>
  <c r="F102" i="3"/>
  <c r="G102" i="3"/>
  <c r="H102" i="3"/>
  <c r="E103" i="3"/>
  <c r="F103" i="3"/>
  <c r="G103" i="3"/>
  <c r="H103" i="3"/>
  <c r="E104" i="3"/>
  <c r="F104" i="3"/>
  <c r="G104" i="3"/>
  <c r="H104" i="3"/>
  <c r="E105" i="3"/>
  <c r="F105" i="3"/>
  <c r="G105" i="3"/>
  <c r="H105" i="3"/>
  <c r="E106" i="3"/>
  <c r="F106" i="3"/>
  <c r="G106" i="3"/>
  <c r="H106" i="3"/>
  <c r="E107" i="3"/>
  <c r="F107" i="3"/>
  <c r="G107" i="3"/>
  <c r="H107" i="3"/>
  <c r="E108" i="3"/>
  <c r="F108" i="3"/>
  <c r="G108" i="3"/>
  <c r="H108" i="3"/>
  <c r="E109" i="3"/>
  <c r="F109" i="3"/>
  <c r="G109" i="3"/>
  <c r="H109" i="3"/>
  <c r="E110" i="3"/>
  <c r="F110" i="3"/>
  <c r="G110" i="3"/>
  <c r="H110" i="3"/>
  <c r="E111" i="3"/>
  <c r="F111" i="3"/>
  <c r="G111" i="3"/>
  <c r="H111" i="3"/>
  <c r="E112" i="3"/>
  <c r="F112" i="3"/>
  <c r="G112" i="3"/>
  <c r="H112" i="3"/>
  <c r="E113" i="3"/>
  <c r="F113" i="3"/>
  <c r="G113" i="3"/>
  <c r="H113" i="3"/>
  <c r="E114" i="3"/>
  <c r="F114" i="3"/>
  <c r="G114" i="3"/>
  <c r="H114" i="3"/>
  <c r="E115" i="3"/>
  <c r="F115" i="3"/>
  <c r="G115" i="3"/>
  <c r="H115" i="3"/>
  <c r="E116" i="3"/>
  <c r="F116" i="3"/>
  <c r="G116" i="3"/>
  <c r="H116" i="3"/>
  <c r="E117" i="3"/>
  <c r="F117" i="3"/>
  <c r="G117" i="3"/>
  <c r="H117" i="3"/>
  <c r="E118" i="3"/>
  <c r="F118" i="3"/>
  <c r="G118" i="3"/>
  <c r="H118" i="3"/>
  <c r="E119" i="3"/>
  <c r="F119" i="3"/>
  <c r="G119" i="3"/>
  <c r="H119" i="3"/>
  <c r="E120" i="3"/>
  <c r="F120" i="3"/>
  <c r="G120" i="3"/>
  <c r="H120" i="3"/>
  <c r="E121" i="3"/>
  <c r="F121" i="3"/>
  <c r="G121" i="3"/>
  <c r="H121" i="3"/>
  <c r="E122" i="3"/>
  <c r="F122" i="3"/>
  <c r="G122" i="3"/>
  <c r="H122" i="3"/>
  <c r="E123" i="3"/>
  <c r="F123" i="3"/>
  <c r="G123" i="3"/>
  <c r="H123" i="3"/>
  <c r="E124" i="3"/>
  <c r="F124" i="3"/>
  <c r="G124" i="3"/>
  <c r="H124" i="3"/>
  <c r="E125" i="3"/>
  <c r="F125" i="3"/>
  <c r="G125" i="3"/>
  <c r="H125" i="3"/>
  <c r="E126" i="3"/>
  <c r="F126" i="3"/>
  <c r="G126" i="3"/>
  <c r="H126" i="3"/>
  <c r="E127" i="3"/>
  <c r="F127" i="3"/>
  <c r="G127" i="3"/>
  <c r="H127" i="3"/>
  <c r="E128" i="3"/>
  <c r="F128" i="3"/>
  <c r="G128" i="3"/>
  <c r="H128" i="3"/>
  <c r="E129" i="3"/>
  <c r="F129" i="3"/>
  <c r="G129" i="3"/>
  <c r="H129" i="3"/>
  <c r="E130" i="3"/>
  <c r="F130" i="3"/>
  <c r="G130" i="3"/>
  <c r="H130" i="3"/>
  <c r="E131" i="3"/>
  <c r="F131" i="3"/>
  <c r="G131" i="3"/>
  <c r="H131" i="3"/>
  <c r="E132" i="3"/>
  <c r="F132" i="3"/>
  <c r="G132" i="3"/>
  <c r="H132" i="3"/>
  <c r="E133" i="3"/>
  <c r="F133" i="3"/>
  <c r="G133" i="3"/>
  <c r="H133" i="3"/>
  <c r="E134" i="3"/>
  <c r="F134" i="3"/>
  <c r="G134" i="3"/>
  <c r="H134" i="3"/>
  <c r="E135" i="3"/>
  <c r="F135" i="3"/>
  <c r="G135" i="3"/>
  <c r="H135" i="3"/>
  <c r="E136" i="3"/>
  <c r="F136" i="3"/>
  <c r="G136" i="3"/>
  <c r="H136" i="3"/>
  <c r="E137" i="3"/>
  <c r="F137" i="3"/>
  <c r="G137" i="3"/>
  <c r="H137" i="3"/>
  <c r="E138" i="3"/>
  <c r="F138" i="3"/>
  <c r="G138" i="3"/>
  <c r="H138" i="3"/>
  <c r="E139" i="3"/>
  <c r="F139" i="3"/>
  <c r="G139" i="3"/>
  <c r="H139" i="3"/>
  <c r="E140" i="3"/>
  <c r="F140" i="3"/>
  <c r="G140" i="3"/>
  <c r="H140" i="3"/>
  <c r="E141" i="3"/>
  <c r="F141" i="3"/>
  <c r="G141" i="3"/>
  <c r="H141" i="3"/>
  <c r="E142" i="3"/>
  <c r="F142" i="3"/>
  <c r="G142" i="3"/>
  <c r="H142" i="3"/>
  <c r="E143" i="3"/>
  <c r="F143" i="3"/>
  <c r="G143" i="3"/>
  <c r="H143" i="3"/>
  <c r="E144" i="3"/>
  <c r="F144" i="3"/>
  <c r="G144" i="3"/>
  <c r="H144" i="3"/>
  <c r="E145" i="3"/>
  <c r="F145" i="3"/>
  <c r="G145" i="3"/>
  <c r="H145" i="3"/>
  <c r="E146" i="3"/>
  <c r="F146" i="3"/>
  <c r="G146" i="3"/>
  <c r="H146" i="3"/>
  <c r="E147" i="3"/>
  <c r="F147" i="3"/>
  <c r="G147" i="3"/>
  <c r="H147" i="3"/>
  <c r="E148" i="3"/>
  <c r="F148" i="3"/>
  <c r="G148" i="3"/>
  <c r="H148" i="3"/>
  <c r="E149" i="3"/>
  <c r="F149" i="3"/>
  <c r="G149" i="3"/>
  <c r="H149" i="3"/>
  <c r="E150" i="3"/>
  <c r="F150" i="3"/>
  <c r="G150" i="3"/>
  <c r="H150" i="3"/>
  <c r="E151" i="3"/>
  <c r="F151" i="3"/>
  <c r="G151" i="3"/>
  <c r="H151" i="3"/>
  <c r="E152" i="3"/>
  <c r="F152" i="3"/>
  <c r="G152" i="3"/>
  <c r="H152" i="3"/>
  <c r="E153" i="3"/>
  <c r="F153" i="3"/>
  <c r="G153" i="3"/>
  <c r="H153" i="3"/>
  <c r="E154" i="3"/>
  <c r="F154" i="3"/>
  <c r="G154" i="3"/>
  <c r="H154" i="3"/>
  <c r="E155" i="3"/>
  <c r="F155" i="3"/>
  <c r="G155" i="3"/>
  <c r="H155" i="3"/>
  <c r="E156" i="3"/>
  <c r="F156" i="3"/>
  <c r="G156" i="3"/>
  <c r="H156" i="3"/>
  <c r="E157" i="3"/>
  <c r="F157" i="3"/>
  <c r="G157" i="3"/>
  <c r="H157" i="3"/>
  <c r="E158" i="3"/>
  <c r="F158" i="3"/>
  <c r="G158" i="3"/>
  <c r="H158" i="3"/>
  <c r="E159" i="3"/>
  <c r="F159" i="3"/>
  <c r="G159" i="3"/>
  <c r="H159" i="3"/>
  <c r="E160" i="3"/>
  <c r="F160" i="3"/>
  <c r="G160" i="3"/>
  <c r="H160" i="3"/>
  <c r="E161" i="3"/>
  <c r="F161" i="3"/>
  <c r="G161" i="3"/>
  <c r="H161" i="3"/>
  <c r="E162" i="3"/>
  <c r="F162" i="3"/>
  <c r="G162" i="3"/>
  <c r="H162" i="3"/>
  <c r="E163" i="3"/>
  <c r="F163" i="3"/>
  <c r="G163" i="3"/>
  <c r="H163" i="3"/>
  <c r="E164" i="3"/>
  <c r="F164" i="3"/>
  <c r="G164" i="3"/>
  <c r="H164" i="3"/>
  <c r="E165" i="3"/>
  <c r="F165" i="3"/>
  <c r="G165" i="3"/>
  <c r="H165" i="3"/>
  <c r="E166" i="3"/>
  <c r="F166" i="3"/>
  <c r="G166" i="3"/>
  <c r="H166" i="3"/>
  <c r="E167" i="3"/>
  <c r="F167" i="3"/>
  <c r="G167" i="3"/>
  <c r="H167" i="3"/>
  <c r="E168" i="3"/>
  <c r="F168" i="3"/>
  <c r="G168" i="3"/>
  <c r="H168" i="3"/>
  <c r="E169" i="3"/>
  <c r="F169" i="3"/>
  <c r="G169" i="3"/>
  <c r="H169" i="3"/>
  <c r="E170" i="3"/>
  <c r="F170" i="3"/>
  <c r="G170" i="3"/>
  <c r="H170" i="3"/>
  <c r="E171" i="3"/>
  <c r="F171" i="3"/>
  <c r="G171" i="3"/>
  <c r="H171" i="3"/>
  <c r="E172" i="3"/>
  <c r="F172" i="3"/>
  <c r="G172" i="3"/>
  <c r="H172" i="3"/>
  <c r="E173" i="3"/>
  <c r="F173" i="3"/>
  <c r="G173" i="3"/>
  <c r="H173" i="3"/>
  <c r="E174" i="3"/>
  <c r="F174" i="3"/>
  <c r="G174" i="3"/>
  <c r="H174" i="3"/>
  <c r="E175" i="3"/>
  <c r="F175" i="3"/>
  <c r="G175" i="3"/>
  <c r="H175" i="3"/>
  <c r="E176" i="3"/>
  <c r="F176" i="3"/>
  <c r="G176" i="3"/>
  <c r="H176" i="3"/>
  <c r="E177" i="3"/>
  <c r="F177" i="3"/>
  <c r="G177" i="3"/>
  <c r="H177" i="3"/>
  <c r="E178" i="3"/>
  <c r="F178" i="3"/>
  <c r="G178" i="3"/>
  <c r="H178" i="3"/>
  <c r="E179" i="3"/>
  <c r="F179" i="3"/>
  <c r="G179" i="3"/>
  <c r="H179" i="3"/>
  <c r="E180" i="3"/>
  <c r="F180" i="3"/>
  <c r="G180" i="3"/>
  <c r="H180" i="3"/>
  <c r="E181" i="3"/>
  <c r="F181" i="3"/>
  <c r="G181" i="3"/>
  <c r="H181" i="3"/>
  <c r="E182" i="3"/>
  <c r="F182" i="3"/>
  <c r="G182" i="3"/>
  <c r="H182" i="3"/>
  <c r="E183" i="3"/>
  <c r="F183" i="3"/>
  <c r="G183" i="3"/>
  <c r="H183" i="3"/>
  <c r="E184" i="3"/>
  <c r="F184" i="3"/>
  <c r="G184" i="3"/>
  <c r="H184" i="3"/>
  <c r="E185" i="3"/>
  <c r="F185" i="3"/>
  <c r="G185" i="3"/>
  <c r="H185" i="3"/>
  <c r="E186" i="3"/>
  <c r="F186" i="3"/>
  <c r="G186" i="3"/>
  <c r="H186" i="3"/>
  <c r="E187" i="3"/>
  <c r="F187" i="3"/>
  <c r="G187" i="3"/>
  <c r="H187" i="3"/>
  <c r="E188" i="3"/>
  <c r="F188" i="3"/>
  <c r="G188" i="3"/>
  <c r="H188" i="3"/>
  <c r="E189" i="3"/>
  <c r="F189" i="3"/>
  <c r="G189" i="3"/>
  <c r="H189" i="3"/>
  <c r="E190" i="3"/>
  <c r="F190" i="3"/>
  <c r="G190" i="3"/>
  <c r="H190" i="3"/>
  <c r="E191" i="3"/>
  <c r="F191" i="3"/>
  <c r="G191" i="3"/>
  <c r="H191" i="3"/>
  <c r="E192" i="3"/>
  <c r="F192" i="3"/>
  <c r="G192" i="3"/>
  <c r="H192" i="3"/>
  <c r="E193" i="3"/>
  <c r="F193" i="3"/>
  <c r="G193" i="3"/>
  <c r="H193" i="3"/>
  <c r="E194" i="3"/>
  <c r="F194" i="3"/>
  <c r="G194" i="3"/>
  <c r="H194" i="3"/>
  <c r="E195" i="3"/>
  <c r="F195" i="3"/>
  <c r="G195" i="3"/>
  <c r="H195" i="3"/>
  <c r="E196" i="3"/>
  <c r="F196" i="3"/>
  <c r="G196" i="3"/>
  <c r="H196" i="3"/>
  <c r="E197" i="3"/>
  <c r="F197" i="3"/>
  <c r="G197" i="3"/>
  <c r="H197" i="3"/>
  <c r="E198" i="3"/>
  <c r="F198" i="3"/>
  <c r="G198" i="3"/>
  <c r="H198" i="3"/>
  <c r="E199" i="3"/>
  <c r="F199" i="3"/>
  <c r="G199" i="3"/>
  <c r="H199" i="3"/>
  <c r="E200" i="3"/>
  <c r="F200" i="3"/>
  <c r="G200" i="3"/>
  <c r="H200" i="3"/>
  <c r="E201" i="3"/>
  <c r="F201" i="3"/>
  <c r="G201" i="3"/>
  <c r="H201" i="3"/>
  <c r="E202" i="3"/>
  <c r="F202" i="3"/>
  <c r="G202" i="3"/>
  <c r="H202" i="3"/>
  <c r="E203" i="3"/>
  <c r="F203" i="3"/>
  <c r="G203" i="3"/>
  <c r="H203" i="3"/>
  <c r="E204" i="3"/>
  <c r="F204" i="3"/>
  <c r="G204" i="3"/>
  <c r="H204" i="3"/>
  <c r="E205" i="3"/>
  <c r="F205" i="3"/>
  <c r="G205" i="3"/>
  <c r="H205" i="3"/>
  <c r="E206" i="3"/>
  <c r="F206" i="3"/>
  <c r="G206" i="3"/>
  <c r="H206" i="3"/>
  <c r="E207" i="3"/>
  <c r="F207" i="3"/>
  <c r="G207" i="3"/>
  <c r="H207" i="3"/>
  <c r="E208" i="3"/>
  <c r="F208" i="3"/>
  <c r="G208" i="3"/>
  <c r="H208" i="3"/>
  <c r="E209" i="3"/>
  <c r="F209" i="3"/>
  <c r="G209" i="3"/>
  <c r="H209" i="3"/>
  <c r="E210" i="3"/>
  <c r="F210" i="3"/>
  <c r="G210" i="3"/>
  <c r="H210" i="3"/>
  <c r="E211" i="3"/>
  <c r="F211" i="3"/>
  <c r="G211" i="3"/>
  <c r="H211" i="3"/>
  <c r="E212" i="3"/>
  <c r="F212" i="3"/>
  <c r="G212" i="3"/>
  <c r="H212" i="3"/>
  <c r="E213" i="3"/>
  <c r="F213" i="3"/>
  <c r="G213" i="3"/>
  <c r="H213" i="3"/>
  <c r="E214" i="3"/>
  <c r="F214" i="3"/>
  <c r="G214" i="3"/>
  <c r="H214" i="3"/>
  <c r="E215" i="3"/>
  <c r="F215" i="3"/>
  <c r="G215" i="3"/>
  <c r="H215" i="3"/>
  <c r="E216" i="3"/>
  <c r="F216" i="3"/>
  <c r="G216" i="3"/>
  <c r="H216" i="3"/>
  <c r="E217" i="3"/>
  <c r="F217" i="3"/>
  <c r="G217" i="3"/>
  <c r="H217" i="3"/>
  <c r="E218" i="3"/>
  <c r="F218" i="3"/>
  <c r="G218" i="3"/>
  <c r="H218" i="3"/>
  <c r="E219" i="3"/>
  <c r="F219" i="3"/>
  <c r="G219" i="3"/>
  <c r="H219" i="3"/>
  <c r="E220" i="3"/>
  <c r="F220" i="3"/>
  <c r="G220" i="3"/>
  <c r="H220" i="3"/>
  <c r="E221" i="3"/>
  <c r="F221" i="3"/>
  <c r="G221" i="3"/>
  <c r="H221" i="3"/>
  <c r="E222" i="3"/>
  <c r="F222" i="3"/>
  <c r="G222" i="3"/>
  <c r="H222" i="3"/>
  <c r="E223" i="3"/>
  <c r="F223" i="3"/>
  <c r="G223" i="3"/>
  <c r="H223" i="3"/>
  <c r="E224" i="3"/>
  <c r="F224" i="3"/>
  <c r="G224" i="3"/>
  <c r="H224" i="3"/>
  <c r="E225" i="3"/>
  <c r="F225" i="3"/>
  <c r="G225" i="3"/>
  <c r="H225" i="3"/>
  <c r="E226" i="3"/>
  <c r="F226" i="3"/>
  <c r="G226" i="3"/>
  <c r="H226" i="3"/>
  <c r="E227" i="3"/>
  <c r="F227" i="3"/>
  <c r="G227" i="3"/>
  <c r="H227" i="3"/>
  <c r="E228" i="3"/>
  <c r="F228" i="3"/>
  <c r="G228" i="3"/>
  <c r="H228" i="3"/>
  <c r="E229" i="3"/>
  <c r="F229" i="3"/>
  <c r="G229" i="3"/>
  <c r="H229" i="3"/>
  <c r="E230" i="3"/>
  <c r="F230" i="3"/>
  <c r="G230" i="3"/>
  <c r="H230" i="3"/>
  <c r="E231" i="3"/>
  <c r="F231" i="3"/>
  <c r="G231" i="3"/>
  <c r="H231" i="3"/>
  <c r="E232" i="3"/>
  <c r="F232" i="3"/>
  <c r="G232" i="3"/>
  <c r="H232" i="3"/>
  <c r="E233" i="3"/>
  <c r="F233" i="3"/>
  <c r="G233" i="3"/>
  <c r="H233" i="3"/>
  <c r="E234" i="3"/>
  <c r="F234" i="3"/>
  <c r="G234" i="3"/>
  <c r="H234" i="3"/>
  <c r="E235" i="3"/>
  <c r="F235" i="3"/>
  <c r="G235" i="3"/>
  <c r="H235" i="3"/>
  <c r="E236" i="3"/>
  <c r="F236" i="3"/>
  <c r="G236" i="3"/>
  <c r="H236" i="3"/>
  <c r="E237" i="3"/>
  <c r="F237" i="3"/>
  <c r="G237" i="3"/>
  <c r="H237" i="3"/>
  <c r="E238" i="3"/>
  <c r="F238" i="3"/>
  <c r="G238" i="3"/>
  <c r="H238" i="3"/>
  <c r="E239" i="3"/>
  <c r="F239" i="3"/>
  <c r="G239" i="3"/>
  <c r="H239" i="3"/>
  <c r="E240" i="3"/>
  <c r="F240" i="3"/>
  <c r="G240" i="3"/>
  <c r="H240" i="3"/>
  <c r="E241" i="3"/>
  <c r="F241" i="3"/>
  <c r="G241" i="3"/>
  <c r="H241" i="3"/>
  <c r="E242" i="3"/>
  <c r="F242" i="3"/>
  <c r="G242" i="3"/>
  <c r="H242" i="3"/>
  <c r="E243" i="3"/>
  <c r="F243" i="3"/>
  <c r="G243" i="3"/>
  <c r="H243" i="3"/>
  <c r="E244" i="3"/>
  <c r="F244" i="3"/>
  <c r="G244" i="3"/>
  <c r="H244" i="3"/>
  <c r="E245" i="3"/>
  <c r="F245" i="3"/>
  <c r="G245" i="3"/>
  <c r="H245" i="3"/>
  <c r="E246" i="3"/>
  <c r="F246" i="3"/>
  <c r="G246" i="3"/>
  <c r="H246" i="3"/>
  <c r="E247" i="3"/>
  <c r="F247" i="3"/>
  <c r="G247" i="3"/>
  <c r="H247" i="3"/>
  <c r="E248" i="3"/>
  <c r="F248" i="3"/>
  <c r="G248" i="3"/>
  <c r="H248" i="3"/>
  <c r="E249" i="3"/>
  <c r="F249" i="3"/>
  <c r="G249" i="3"/>
  <c r="H249" i="3"/>
  <c r="E250" i="3"/>
  <c r="F250" i="3"/>
  <c r="G250" i="3"/>
  <c r="H250" i="3"/>
  <c r="E251" i="3"/>
  <c r="F251" i="3"/>
  <c r="G251" i="3"/>
  <c r="H251" i="3"/>
  <c r="E252" i="3"/>
  <c r="F252" i="3"/>
  <c r="G252" i="3"/>
  <c r="H252" i="3"/>
  <c r="E253" i="3"/>
  <c r="F253" i="3"/>
  <c r="G253" i="3"/>
  <c r="H253" i="3"/>
  <c r="E254" i="3"/>
  <c r="F254" i="3"/>
  <c r="G254" i="3"/>
  <c r="H254" i="3"/>
  <c r="E255" i="3"/>
  <c r="F255" i="3"/>
  <c r="G255" i="3"/>
  <c r="H255" i="3"/>
  <c r="E256" i="3"/>
  <c r="F256" i="3"/>
  <c r="G256" i="3"/>
  <c r="H256" i="3"/>
  <c r="E257" i="3"/>
  <c r="F257" i="3"/>
  <c r="G257" i="3"/>
  <c r="H257" i="3"/>
  <c r="E258" i="3"/>
  <c r="F258" i="3"/>
  <c r="G258" i="3"/>
  <c r="H258" i="3"/>
  <c r="E259" i="3"/>
  <c r="F259" i="3"/>
  <c r="G259" i="3"/>
  <c r="H259" i="3"/>
  <c r="E260" i="3"/>
  <c r="F260" i="3"/>
  <c r="G260" i="3"/>
  <c r="H260" i="3"/>
  <c r="E261" i="3"/>
  <c r="F261" i="3"/>
  <c r="G261" i="3"/>
  <c r="H261" i="3"/>
  <c r="E262" i="3"/>
  <c r="F262" i="3"/>
  <c r="G262" i="3"/>
  <c r="H262" i="3"/>
  <c r="E263" i="3"/>
  <c r="F263" i="3"/>
  <c r="G263" i="3"/>
  <c r="H263" i="3"/>
  <c r="E264" i="3"/>
  <c r="F264" i="3"/>
  <c r="G264" i="3"/>
  <c r="H264" i="3"/>
  <c r="E265" i="3"/>
  <c r="F265" i="3"/>
  <c r="G265" i="3"/>
  <c r="H265" i="3"/>
  <c r="E266" i="3"/>
  <c r="F266" i="3"/>
  <c r="G266" i="3"/>
  <c r="H266" i="3"/>
  <c r="E267" i="3"/>
  <c r="F267" i="3"/>
  <c r="G267" i="3"/>
  <c r="H267" i="3"/>
  <c r="E268" i="3"/>
  <c r="F268" i="3"/>
  <c r="G268" i="3"/>
  <c r="H268" i="3"/>
  <c r="E269" i="3"/>
  <c r="F269" i="3"/>
  <c r="G269" i="3"/>
  <c r="H269" i="3"/>
  <c r="E270" i="3"/>
  <c r="F270" i="3"/>
  <c r="G270" i="3"/>
  <c r="H270" i="3"/>
  <c r="E271" i="3"/>
  <c r="F271" i="3"/>
  <c r="G271" i="3"/>
  <c r="H271" i="3"/>
  <c r="E272" i="3"/>
  <c r="F272" i="3"/>
  <c r="G272" i="3"/>
  <c r="H272" i="3"/>
  <c r="E273" i="3"/>
  <c r="F273" i="3"/>
  <c r="G273" i="3"/>
  <c r="H273" i="3"/>
  <c r="E274" i="3"/>
  <c r="F274" i="3"/>
  <c r="G274" i="3"/>
  <c r="H274" i="3"/>
  <c r="E275" i="3"/>
  <c r="F275" i="3"/>
  <c r="G275" i="3"/>
  <c r="H275" i="3"/>
  <c r="E276" i="3"/>
  <c r="F276" i="3"/>
  <c r="G276" i="3"/>
  <c r="H276" i="3"/>
  <c r="E277" i="3"/>
  <c r="F277" i="3"/>
  <c r="G277" i="3"/>
  <c r="H277" i="3"/>
  <c r="E278" i="3"/>
  <c r="F278" i="3"/>
  <c r="G278" i="3"/>
  <c r="H278" i="3"/>
  <c r="E279" i="3"/>
  <c r="F279" i="3"/>
  <c r="G279" i="3"/>
  <c r="H279" i="3"/>
  <c r="E280" i="3"/>
  <c r="F280" i="3"/>
  <c r="G280" i="3"/>
  <c r="H280" i="3"/>
  <c r="E281" i="3"/>
  <c r="F281" i="3"/>
  <c r="G281" i="3"/>
  <c r="H281" i="3"/>
  <c r="E282" i="3"/>
  <c r="F282" i="3"/>
  <c r="G282" i="3"/>
  <c r="H282" i="3"/>
  <c r="E283" i="3"/>
  <c r="F283" i="3"/>
  <c r="G283" i="3"/>
  <c r="H283" i="3"/>
  <c r="E284" i="3"/>
  <c r="F284" i="3"/>
  <c r="G284" i="3"/>
  <c r="H284" i="3"/>
  <c r="E285" i="3"/>
  <c r="F285" i="3"/>
  <c r="G285" i="3"/>
  <c r="H285" i="3"/>
  <c r="E286" i="3"/>
  <c r="F286" i="3"/>
  <c r="G286" i="3"/>
  <c r="H286" i="3"/>
  <c r="E287" i="3"/>
  <c r="F287" i="3"/>
  <c r="G287" i="3"/>
  <c r="H287" i="3"/>
  <c r="E288" i="3"/>
  <c r="F288" i="3"/>
  <c r="G288" i="3"/>
  <c r="H288" i="3"/>
  <c r="E289" i="3"/>
  <c r="F289" i="3"/>
  <c r="G289" i="3"/>
  <c r="H289" i="3"/>
  <c r="E290" i="3"/>
  <c r="F290" i="3"/>
  <c r="G290" i="3"/>
  <c r="H290" i="3"/>
  <c r="E291" i="3"/>
  <c r="F291" i="3"/>
  <c r="G291" i="3"/>
  <c r="H291" i="3"/>
  <c r="E292" i="3"/>
  <c r="F292" i="3"/>
  <c r="G292" i="3"/>
  <c r="H292" i="3"/>
  <c r="E293" i="3"/>
  <c r="F293" i="3"/>
  <c r="G293" i="3"/>
  <c r="H293" i="3"/>
  <c r="E294" i="3"/>
  <c r="F294" i="3"/>
  <c r="G294" i="3"/>
  <c r="H294" i="3"/>
  <c r="E295" i="3"/>
  <c r="F295" i="3"/>
  <c r="G295" i="3"/>
  <c r="H295" i="3"/>
  <c r="E296" i="3"/>
  <c r="F296" i="3"/>
  <c r="G296" i="3"/>
  <c r="H296" i="3"/>
  <c r="E297" i="3"/>
  <c r="F297" i="3"/>
  <c r="G297" i="3"/>
  <c r="H297" i="3"/>
  <c r="E298" i="3"/>
  <c r="F298" i="3"/>
  <c r="G298" i="3"/>
  <c r="H298" i="3"/>
  <c r="E299" i="3"/>
  <c r="F299" i="3"/>
  <c r="G299" i="3"/>
  <c r="H299" i="3"/>
  <c r="E300" i="3"/>
  <c r="F300" i="3"/>
  <c r="G300" i="3"/>
  <c r="H300" i="3"/>
  <c r="E301" i="3"/>
  <c r="F301" i="3"/>
  <c r="G301" i="3"/>
  <c r="H301" i="3"/>
  <c r="E302" i="3"/>
  <c r="F302" i="3"/>
  <c r="G302" i="3"/>
  <c r="H302" i="3"/>
  <c r="E303" i="3"/>
  <c r="F303" i="3"/>
  <c r="G303" i="3"/>
  <c r="H303" i="3"/>
  <c r="E304" i="3"/>
  <c r="F304" i="3"/>
  <c r="G304" i="3"/>
  <c r="H304" i="3"/>
  <c r="E305" i="3"/>
  <c r="F305" i="3"/>
  <c r="G305" i="3"/>
  <c r="H305" i="3"/>
  <c r="E306" i="3"/>
  <c r="F306" i="3"/>
  <c r="G306" i="3"/>
  <c r="H306" i="3"/>
  <c r="E307" i="3"/>
  <c r="F307" i="3"/>
  <c r="G307" i="3"/>
  <c r="H307" i="3"/>
  <c r="E308" i="3"/>
  <c r="F308" i="3"/>
  <c r="G308" i="3"/>
  <c r="H308" i="3"/>
  <c r="E309" i="3"/>
  <c r="F309" i="3"/>
  <c r="G309" i="3"/>
  <c r="H309" i="3"/>
  <c r="E310" i="3"/>
  <c r="F310" i="3"/>
  <c r="G310" i="3"/>
  <c r="H310" i="3"/>
  <c r="E311" i="3"/>
  <c r="F311" i="3"/>
  <c r="G311" i="3"/>
  <c r="H311" i="3"/>
  <c r="E312" i="3"/>
  <c r="F312" i="3"/>
  <c r="G312" i="3"/>
  <c r="H312" i="3"/>
  <c r="E313" i="3"/>
  <c r="F313" i="3"/>
  <c r="G313" i="3"/>
  <c r="H313" i="3"/>
  <c r="E314" i="3"/>
  <c r="F314" i="3"/>
  <c r="G314" i="3"/>
  <c r="H314" i="3"/>
  <c r="E315" i="3"/>
  <c r="F315" i="3"/>
  <c r="G315" i="3"/>
  <c r="H315" i="3"/>
  <c r="E316" i="3"/>
  <c r="F316" i="3"/>
  <c r="G316" i="3"/>
  <c r="H316" i="3"/>
  <c r="E317" i="3"/>
  <c r="F317" i="3"/>
  <c r="G317" i="3"/>
  <c r="H317" i="3"/>
  <c r="E318" i="3"/>
  <c r="F318" i="3"/>
  <c r="G318" i="3"/>
  <c r="H318" i="3"/>
  <c r="E319" i="3"/>
  <c r="F319" i="3"/>
  <c r="G319" i="3"/>
  <c r="H319" i="3"/>
  <c r="E320" i="3"/>
  <c r="F320" i="3"/>
  <c r="G320" i="3"/>
  <c r="H320" i="3"/>
  <c r="E321" i="3"/>
  <c r="F321" i="3"/>
  <c r="G321" i="3"/>
  <c r="H321" i="3"/>
  <c r="E322" i="3"/>
  <c r="F322" i="3"/>
  <c r="G322" i="3"/>
  <c r="H322" i="3"/>
  <c r="E323" i="3"/>
  <c r="F323" i="3"/>
  <c r="G323" i="3"/>
  <c r="H323" i="3"/>
  <c r="E324" i="3"/>
  <c r="F324" i="3"/>
  <c r="G324" i="3"/>
  <c r="H324" i="3"/>
  <c r="E325" i="3"/>
  <c r="F325" i="3"/>
  <c r="G325" i="3"/>
  <c r="H325" i="3"/>
  <c r="E326" i="3"/>
  <c r="F326" i="3"/>
  <c r="G326" i="3"/>
  <c r="H326" i="3"/>
  <c r="E327" i="3"/>
  <c r="F327" i="3"/>
  <c r="G327" i="3"/>
  <c r="H327" i="3"/>
  <c r="E328" i="3"/>
  <c r="F328" i="3"/>
  <c r="G328" i="3"/>
  <c r="H328" i="3"/>
  <c r="E329" i="3"/>
  <c r="F329" i="3"/>
  <c r="G329" i="3"/>
  <c r="H329" i="3"/>
  <c r="E330" i="3"/>
  <c r="F330" i="3"/>
  <c r="G330" i="3"/>
  <c r="H330" i="3"/>
  <c r="E331" i="3"/>
  <c r="F331" i="3"/>
  <c r="G331" i="3"/>
  <c r="H331" i="3"/>
  <c r="E332" i="3"/>
  <c r="F332" i="3"/>
  <c r="G332" i="3"/>
  <c r="H332" i="3"/>
  <c r="E333" i="3"/>
  <c r="F333" i="3"/>
  <c r="G333" i="3"/>
  <c r="H333" i="3"/>
  <c r="E334" i="3"/>
  <c r="F334" i="3"/>
  <c r="G334" i="3"/>
  <c r="H334" i="3"/>
  <c r="E335" i="3"/>
  <c r="F335" i="3"/>
  <c r="G335" i="3"/>
  <c r="H335" i="3"/>
  <c r="E336" i="3"/>
  <c r="F336" i="3"/>
  <c r="G336" i="3"/>
  <c r="H336" i="3"/>
  <c r="E337" i="3"/>
  <c r="F337" i="3"/>
  <c r="G337" i="3"/>
  <c r="H337" i="3"/>
  <c r="E338" i="3"/>
  <c r="F338" i="3"/>
  <c r="G338" i="3"/>
  <c r="H338" i="3"/>
  <c r="E339" i="3"/>
  <c r="F339" i="3"/>
  <c r="G339" i="3"/>
  <c r="H339" i="3"/>
  <c r="E340" i="3"/>
  <c r="F340" i="3"/>
  <c r="G340" i="3"/>
  <c r="H340" i="3"/>
  <c r="E341" i="3"/>
  <c r="F341" i="3"/>
  <c r="G341" i="3"/>
  <c r="H341" i="3"/>
  <c r="E342" i="3"/>
  <c r="F342" i="3"/>
  <c r="G342" i="3"/>
  <c r="H342" i="3"/>
  <c r="E343" i="3"/>
  <c r="F343" i="3"/>
  <c r="G343" i="3"/>
  <c r="H343" i="3"/>
  <c r="E344" i="3"/>
  <c r="F344" i="3"/>
  <c r="G344" i="3"/>
  <c r="H344" i="3"/>
  <c r="E345" i="3"/>
  <c r="F345" i="3"/>
  <c r="G345" i="3"/>
  <c r="H345" i="3"/>
  <c r="E346" i="3"/>
  <c r="F346" i="3"/>
  <c r="G346" i="3"/>
  <c r="H346" i="3"/>
  <c r="E347" i="3"/>
  <c r="F347" i="3"/>
  <c r="G347" i="3"/>
  <c r="H347" i="3"/>
  <c r="E348" i="3"/>
  <c r="F348" i="3"/>
  <c r="G348" i="3"/>
  <c r="H348" i="3"/>
  <c r="E349" i="3"/>
  <c r="F349" i="3"/>
  <c r="G349" i="3"/>
  <c r="H349" i="3"/>
  <c r="E350" i="3"/>
  <c r="F350" i="3"/>
  <c r="G350" i="3"/>
  <c r="H350" i="3"/>
  <c r="E351" i="3"/>
  <c r="F351" i="3"/>
  <c r="G351" i="3"/>
  <c r="H351" i="3"/>
  <c r="E352" i="3"/>
  <c r="F352" i="3"/>
  <c r="G352" i="3"/>
  <c r="H352" i="3"/>
  <c r="E353" i="3"/>
  <c r="F353" i="3"/>
  <c r="G353" i="3"/>
  <c r="H353" i="3"/>
  <c r="E354" i="3"/>
  <c r="F354" i="3"/>
  <c r="G354" i="3"/>
  <c r="H354" i="3"/>
  <c r="E355" i="3"/>
  <c r="F355" i="3"/>
  <c r="G355" i="3"/>
  <c r="H355" i="3"/>
  <c r="E356" i="3"/>
  <c r="F356" i="3"/>
  <c r="G356" i="3"/>
  <c r="H356" i="3"/>
  <c r="E357" i="3"/>
  <c r="F357" i="3"/>
  <c r="G357" i="3"/>
  <c r="H357" i="3"/>
  <c r="E358" i="3"/>
  <c r="F358" i="3"/>
  <c r="G358" i="3"/>
  <c r="H358" i="3"/>
  <c r="E359" i="3"/>
  <c r="F359" i="3"/>
  <c r="G359" i="3"/>
  <c r="H359" i="3"/>
  <c r="E360" i="3"/>
  <c r="F360" i="3"/>
  <c r="G360" i="3"/>
  <c r="H360" i="3"/>
  <c r="E361" i="3"/>
  <c r="F361" i="3"/>
  <c r="G361" i="3"/>
  <c r="H361" i="3"/>
  <c r="E362" i="3"/>
  <c r="F362" i="3"/>
  <c r="G362" i="3"/>
  <c r="H362" i="3"/>
  <c r="E363" i="3"/>
  <c r="F363" i="3"/>
  <c r="G363" i="3"/>
  <c r="H363" i="3"/>
  <c r="E364" i="3"/>
  <c r="F364" i="3"/>
  <c r="G364" i="3"/>
  <c r="H364" i="3"/>
  <c r="E365" i="3"/>
  <c r="F365" i="3"/>
  <c r="G365" i="3"/>
  <c r="H365" i="3"/>
  <c r="E366" i="3"/>
  <c r="F366" i="3"/>
  <c r="G366" i="3"/>
  <c r="H366" i="3"/>
  <c r="E367" i="3"/>
  <c r="F367" i="3"/>
  <c r="G367" i="3"/>
  <c r="H367" i="3"/>
  <c r="E368" i="3"/>
  <c r="F368" i="3"/>
  <c r="G368" i="3"/>
  <c r="H368" i="3"/>
  <c r="E369" i="3"/>
  <c r="F369" i="3"/>
  <c r="G369" i="3"/>
  <c r="H369" i="3"/>
  <c r="E370" i="3"/>
  <c r="F370" i="3"/>
  <c r="G370" i="3"/>
  <c r="H370" i="3"/>
  <c r="E371" i="3"/>
  <c r="F371" i="3"/>
  <c r="G371" i="3"/>
  <c r="H371" i="3"/>
  <c r="E372" i="3"/>
  <c r="F372" i="3"/>
  <c r="G372" i="3"/>
  <c r="H372" i="3"/>
  <c r="E373" i="3"/>
  <c r="F373" i="3"/>
  <c r="G373" i="3"/>
  <c r="H373" i="3"/>
  <c r="E374" i="3"/>
  <c r="F374" i="3"/>
  <c r="G374" i="3"/>
  <c r="H374" i="3"/>
  <c r="E375" i="3"/>
  <c r="F375" i="3"/>
  <c r="G375" i="3"/>
  <c r="H375" i="3"/>
  <c r="E376" i="3"/>
  <c r="F376" i="3"/>
  <c r="G376" i="3"/>
  <c r="H376" i="3"/>
  <c r="E377" i="3"/>
  <c r="F377" i="3"/>
  <c r="G377" i="3"/>
  <c r="H377" i="3"/>
  <c r="E378" i="3"/>
  <c r="F378" i="3"/>
  <c r="G378" i="3"/>
  <c r="H378" i="3"/>
  <c r="E379" i="3"/>
  <c r="F379" i="3"/>
  <c r="G379" i="3"/>
  <c r="H379" i="3"/>
  <c r="E380" i="3"/>
  <c r="F380" i="3"/>
  <c r="G380" i="3"/>
  <c r="H380" i="3"/>
  <c r="E381" i="3"/>
  <c r="F381" i="3"/>
  <c r="G381" i="3"/>
  <c r="H381" i="3"/>
  <c r="E382" i="3"/>
  <c r="F382" i="3"/>
  <c r="G382" i="3"/>
  <c r="H382" i="3"/>
  <c r="E383" i="3"/>
  <c r="F383" i="3"/>
  <c r="G383" i="3"/>
  <c r="H383" i="3"/>
  <c r="E384" i="3"/>
  <c r="F384" i="3"/>
  <c r="G384" i="3"/>
  <c r="H384" i="3"/>
  <c r="E385" i="3"/>
  <c r="F385" i="3"/>
  <c r="G385" i="3"/>
  <c r="H385" i="3"/>
  <c r="E386" i="3"/>
  <c r="F386" i="3"/>
  <c r="G386" i="3"/>
  <c r="H386" i="3"/>
  <c r="E387" i="3"/>
  <c r="F387" i="3"/>
  <c r="G387" i="3"/>
  <c r="H387" i="3"/>
  <c r="E388" i="3"/>
  <c r="F388" i="3"/>
  <c r="G388" i="3"/>
  <c r="H388" i="3"/>
  <c r="E389" i="3"/>
  <c r="F389" i="3"/>
  <c r="G389" i="3"/>
  <c r="H389" i="3"/>
  <c r="E390" i="3"/>
  <c r="F390" i="3"/>
  <c r="G390" i="3"/>
  <c r="H390" i="3"/>
  <c r="E391" i="3"/>
  <c r="F391" i="3"/>
  <c r="G391" i="3"/>
  <c r="H391" i="3"/>
  <c r="E392" i="3"/>
  <c r="F392" i="3"/>
  <c r="G392" i="3"/>
  <c r="H392" i="3"/>
  <c r="E393" i="3"/>
  <c r="F393" i="3"/>
  <c r="G393" i="3"/>
  <c r="H393" i="3"/>
  <c r="E394" i="3"/>
  <c r="F394" i="3"/>
  <c r="G394" i="3"/>
  <c r="H394" i="3"/>
  <c r="E395" i="3"/>
  <c r="F395" i="3"/>
  <c r="G395" i="3"/>
  <c r="H395" i="3"/>
  <c r="E396" i="3"/>
  <c r="F396" i="3"/>
  <c r="G396" i="3"/>
  <c r="H396" i="3"/>
  <c r="E397" i="3"/>
  <c r="F397" i="3"/>
  <c r="G397" i="3"/>
  <c r="H397" i="3"/>
  <c r="E398" i="3"/>
  <c r="F398" i="3"/>
  <c r="G398" i="3"/>
  <c r="H398" i="3"/>
  <c r="E399" i="3"/>
  <c r="F399" i="3"/>
  <c r="G399" i="3"/>
  <c r="H399" i="3"/>
  <c r="E400" i="3"/>
  <c r="F400" i="3"/>
  <c r="G400" i="3"/>
  <c r="H400" i="3"/>
  <c r="E401" i="3"/>
  <c r="F401" i="3"/>
  <c r="G401" i="3"/>
  <c r="H401" i="3"/>
  <c r="E402" i="3"/>
  <c r="F402" i="3"/>
  <c r="G402" i="3"/>
  <c r="H402" i="3"/>
  <c r="E403" i="3"/>
  <c r="F403" i="3"/>
  <c r="G403" i="3"/>
  <c r="H403" i="3"/>
  <c r="E404" i="3"/>
  <c r="F404" i="3"/>
  <c r="G404" i="3"/>
  <c r="H404" i="3"/>
  <c r="E405" i="3"/>
  <c r="F405" i="3"/>
  <c r="G405" i="3"/>
  <c r="H405" i="3"/>
  <c r="E406" i="3"/>
  <c r="F406" i="3"/>
  <c r="G406" i="3"/>
  <c r="H406" i="3"/>
  <c r="E407" i="3"/>
  <c r="F407" i="3"/>
  <c r="G407" i="3"/>
  <c r="H407" i="3"/>
  <c r="E408" i="3"/>
  <c r="F408" i="3"/>
  <c r="G408" i="3"/>
  <c r="H408" i="3"/>
  <c r="E409" i="3"/>
  <c r="F409" i="3"/>
  <c r="G409" i="3"/>
  <c r="H409" i="3"/>
  <c r="E410" i="3"/>
  <c r="F410" i="3"/>
  <c r="G410" i="3"/>
  <c r="H410" i="3"/>
  <c r="E411" i="3"/>
  <c r="F411" i="3"/>
  <c r="G411" i="3"/>
  <c r="H411" i="3"/>
  <c r="E412" i="3"/>
  <c r="F412" i="3"/>
  <c r="G412" i="3"/>
  <c r="H412" i="3"/>
  <c r="E413" i="3"/>
  <c r="F413" i="3"/>
  <c r="G413" i="3"/>
  <c r="H413" i="3"/>
  <c r="E414" i="3"/>
  <c r="F414" i="3"/>
  <c r="G414" i="3"/>
  <c r="H414" i="3"/>
  <c r="E415" i="3"/>
  <c r="F415" i="3"/>
  <c r="G415" i="3"/>
  <c r="H415" i="3"/>
  <c r="E416" i="3"/>
  <c r="F416" i="3"/>
  <c r="G416" i="3"/>
  <c r="H416" i="3"/>
  <c r="E417" i="3"/>
  <c r="F417" i="3"/>
  <c r="G417" i="3"/>
  <c r="H417" i="3"/>
  <c r="E418" i="3"/>
  <c r="F418" i="3"/>
  <c r="G418" i="3"/>
  <c r="H418" i="3"/>
  <c r="E419" i="3"/>
  <c r="F419" i="3"/>
  <c r="G419" i="3"/>
  <c r="H419" i="3"/>
  <c r="E420" i="3"/>
  <c r="F420" i="3"/>
  <c r="G420" i="3"/>
  <c r="H420" i="3"/>
  <c r="E421" i="3"/>
  <c r="F421" i="3"/>
  <c r="G421" i="3"/>
  <c r="H421" i="3"/>
  <c r="E422" i="3"/>
  <c r="F422" i="3"/>
  <c r="G422" i="3"/>
  <c r="H422" i="3"/>
  <c r="E423" i="3"/>
  <c r="F423" i="3"/>
  <c r="G423" i="3"/>
  <c r="H423" i="3"/>
  <c r="E424" i="3"/>
  <c r="F424" i="3"/>
  <c r="G424" i="3"/>
  <c r="H424" i="3"/>
  <c r="E425" i="3"/>
  <c r="F425" i="3"/>
  <c r="G425" i="3"/>
  <c r="H425" i="3"/>
  <c r="E426" i="3"/>
  <c r="F426" i="3"/>
  <c r="G426" i="3"/>
  <c r="H426" i="3"/>
  <c r="E427" i="3"/>
  <c r="F427" i="3"/>
  <c r="G427" i="3"/>
  <c r="H427" i="3"/>
  <c r="E428" i="3"/>
  <c r="F428" i="3"/>
  <c r="G428" i="3"/>
  <c r="H428" i="3"/>
  <c r="E429" i="3"/>
  <c r="F429" i="3"/>
  <c r="G429" i="3"/>
  <c r="H429" i="3"/>
  <c r="E430" i="3"/>
  <c r="F430" i="3"/>
  <c r="G430" i="3"/>
  <c r="H430" i="3"/>
  <c r="E431" i="3"/>
  <c r="F431" i="3"/>
  <c r="G431" i="3"/>
  <c r="H431" i="3"/>
  <c r="E432" i="3"/>
  <c r="F432" i="3"/>
  <c r="G432" i="3"/>
  <c r="H432" i="3"/>
  <c r="E433" i="3"/>
  <c r="F433" i="3"/>
  <c r="G433" i="3"/>
  <c r="H433" i="3"/>
  <c r="E434" i="3"/>
  <c r="F434" i="3"/>
  <c r="G434" i="3"/>
  <c r="H434" i="3"/>
  <c r="E435" i="3"/>
  <c r="F435" i="3"/>
  <c r="G435" i="3"/>
  <c r="H435" i="3"/>
  <c r="E436" i="3"/>
  <c r="F436" i="3"/>
  <c r="G436" i="3"/>
  <c r="H436" i="3"/>
  <c r="E437" i="3"/>
  <c r="F437" i="3"/>
  <c r="G437" i="3"/>
  <c r="H437" i="3"/>
  <c r="E438" i="3"/>
  <c r="F438" i="3"/>
  <c r="G438" i="3"/>
  <c r="H438" i="3"/>
  <c r="E439" i="3"/>
  <c r="F439" i="3"/>
  <c r="G439" i="3"/>
  <c r="H439" i="3"/>
  <c r="E440" i="3"/>
  <c r="F440" i="3"/>
  <c r="G440" i="3"/>
  <c r="H440" i="3"/>
  <c r="E441" i="3"/>
  <c r="F441" i="3"/>
  <c r="G441" i="3"/>
  <c r="H441" i="3"/>
  <c r="E442" i="3"/>
  <c r="F442" i="3"/>
  <c r="G442" i="3"/>
  <c r="H442" i="3"/>
  <c r="E443" i="3"/>
  <c r="F443" i="3"/>
  <c r="G443" i="3"/>
  <c r="H443" i="3"/>
  <c r="E444" i="3"/>
  <c r="F444" i="3"/>
  <c r="G444" i="3"/>
  <c r="H444" i="3"/>
  <c r="E445" i="3"/>
  <c r="F445" i="3"/>
  <c r="G445" i="3"/>
  <c r="H445" i="3"/>
  <c r="E446" i="3"/>
  <c r="F446" i="3"/>
  <c r="G446" i="3"/>
  <c r="H446" i="3"/>
  <c r="E447" i="3"/>
  <c r="F447" i="3"/>
  <c r="G447" i="3"/>
  <c r="H447" i="3"/>
  <c r="E448" i="3"/>
  <c r="F448" i="3"/>
  <c r="G448" i="3"/>
  <c r="H448" i="3"/>
  <c r="E449" i="3"/>
  <c r="F449" i="3"/>
  <c r="G449" i="3"/>
  <c r="H449" i="3"/>
  <c r="E450" i="3"/>
  <c r="F450" i="3"/>
  <c r="G450" i="3"/>
  <c r="H450" i="3"/>
  <c r="E451" i="3"/>
  <c r="F451" i="3"/>
  <c r="G451" i="3"/>
  <c r="H451" i="3"/>
  <c r="E452" i="3"/>
  <c r="F452" i="3"/>
  <c r="G452" i="3"/>
  <c r="H452" i="3"/>
  <c r="E453" i="3"/>
  <c r="F453" i="3"/>
  <c r="G453" i="3"/>
  <c r="H453" i="3"/>
  <c r="E454" i="3"/>
  <c r="F454" i="3"/>
  <c r="G454" i="3"/>
  <c r="H454" i="3"/>
  <c r="E455" i="3"/>
  <c r="F455" i="3"/>
  <c r="G455" i="3"/>
  <c r="H455" i="3"/>
  <c r="E456" i="3"/>
  <c r="F456" i="3"/>
  <c r="G456" i="3"/>
  <c r="H456" i="3"/>
  <c r="E457" i="3"/>
  <c r="F457" i="3"/>
  <c r="G457" i="3"/>
  <c r="H457" i="3"/>
  <c r="E458" i="3"/>
  <c r="F458" i="3"/>
  <c r="G458" i="3"/>
  <c r="H458" i="3"/>
  <c r="E459" i="3"/>
  <c r="F459" i="3"/>
  <c r="G459" i="3"/>
  <c r="H459" i="3"/>
  <c r="E460" i="3"/>
  <c r="F460" i="3"/>
  <c r="G460" i="3"/>
  <c r="H460" i="3"/>
  <c r="E461" i="3"/>
  <c r="F461" i="3"/>
  <c r="G461" i="3"/>
  <c r="H461" i="3"/>
  <c r="E462" i="3"/>
  <c r="F462" i="3"/>
  <c r="G462" i="3"/>
  <c r="H462" i="3"/>
  <c r="E463" i="3"/>
  <c r="F463" i="3"/>
  <c r="G463" i="3"/>
  <c r="H463" i="3"/>
  <c r="E464" i="3"/>
  <c r="F464" i="3"/>
  <c r="G464" i="3"/>
  <c r="H464" i="3"/>
  <c r="E465" i="3"/>
  <c r="F465" i="3"/>
  <c r="G465" i="3"/>
  <c r="H465" i="3"/>
  <c r="E466" i="3"/>
  <c r="F466" i="3"/>
  <c r="G466" i="3"/>
  <c r="H466" i="3"/>
  <c r="E467" i="3"/>
  <c r="F467" i="3"/>
  <c r="G467" i="3"/>
  <c r="H467" i="3"/>
  <c r="E468" i="3"/>
  <c r="F468" i="3"/>
  <c r="G468" i="3"/>
  <c r="H468" i="3"/>
  <c r="E469" i="3"/>
  <c r="F469" i="3"/>
  <c r="G469" i="3"/>
  <c r="H469" i="3"/>
  <c r="E470" i="3"/>
  <c r="F470" i="3"/>
  <c r="G470" i="3"/>
  <c r="H470" i="3"/>
  <c r="E471" i="3"/>
  <c r="F471" i="3"/>
  <c r="G471" i="3"/>
  <c r="H471" i="3"/>
  <c r="E472" i="3"/>
  <c r="F472" i="3"/>
  <c r="G472" i="3"/>
  <c r="H472" i="3"/>
  <c r="E473" i="3"/>
  <c r="F473" i="3"/>
  <c r="G473" i="3"/>
  <c r="H473" i="3"/>
  <c r="E474" i="3"/>
  <c r="F474" i="3"/>
  <c r="G474" i="3"/>
  <c r="H474" i="3"/>
  <c r="E475" i="3"/>
  <c r="F475" i="3"/>
  <c r="G475" i="3"/>
  <c r="H475" i="3"/>
  <c r="E476" i="3"/>
  <c r="F476" i="3"/>
  <c r="G476" i="3"/>
  <c r="H476" i="3"/>
  <c r="E477" i="3"/>
  <c r="F477" i="3"/>
  <c r="G477" i="3"/>
  <c r="H477" i="3"/>
  <c r="E478" i="3"/>
  <c r="F478" i="3"/>
  <c r="G478" i="3"/>
  <c r="H478" i="3"/>
  <c r="E479" i="3"/>
  <c r="F479" i="3"/>
  <c r="G479" i="3"/>
  <c r="H479" i="3"/>
  <c r="E480" i="3"/>
  <c r="F480" i="3"/>
  <c r="G480" i="3"/>
  <c r="H480" i="3"/>
  <c r="E481" i="3"/>
  <c r="F481" i="3"/>
  <c r="G481" i="3"/>
  <c r="H481" i="3"/>
  <c r="E482" i="3"/>
  <c r="F482" i="3"/>
  <c r="G482" i="3"/>
  <c r="H482" i="3"/>
  <c r="E483" i="3"/>
  <c r="F483" i="3"/>
  <c r="G483" i="3"/>
  <c r="H483" i="3"/>
  <c r="E484" i="3"/>
  <c r="F484" i="3"/>
  <c r="G484" i="3"/>
  <c r="H484" i="3"/>
  <c r="E485" i="3"/>
  <c r="F485" i="3"/>
  <c r="G485" i="3"/>
  <c r="H485" i="3"/>
  <c r="E486" i="3"/>
  <c r="F486" i="3"/>
  <c r="G486" i="3"/>
  <c r="H486" i="3"/>
  <c r="E487" i="3"/>
  <c r="F487" i="3"/>
  <c r="G487" i="3"/>
  <c r="H487" i="3"/>
  <c r="E488" i="3"/>
  <c r="F488" i="3"/>
  <c r="G488" i="3"/>
  <c r="H488" i="3"/>
  <c r="E489" i="3"/>
  <c r="F489" i="3"/>
  <c r="G489" i="3"/>
  <c r="H489" i="3"/>
  <c r="E490" i="3"/>
  <c r="F490" i="3"/>
  <c r="G490" i="3"/>
  <c r="H490" i="3"/>
  <c r="E491" i="3"/>
  <c r="F491" i="3"/>
  <c r="G491" i="3"/>
  <c r="H491" i="3"/>
  <c r="E492" i="3"/>
  <c r="F492" i="3"/>
  <c r="G492" i="3"/>
  <c r="H492" i="3"/>
  <c r="E493" i="3"/>
  <c r="F493" i="3"/>
  <c r="G493" i="3"/>
  <c r="H493" i="3"/>
  <c r="E494" i="3"/>
  <c r="F494" i="3"/>
  <c r="G494" i="3"/>
  <c r="H494" i="3"/>
  <c r="E495" i="3"/>
  <c r="F495" i="3"/>
  <c r="G495" i="3"/>
  <c r="H495" i="3"/>
  <c r="E496" i="3"/>
  <c r="F496" i="3"/>
  <c r="G496" i="3"/>
  <c r="H496" i="3"/>
  <c r="E497" i="3"/>
  <c r="F497" i="3"/>
  <c r="G497" i="3"/>
  <c r="H497" i="3"/>
  <c r="E498" i="3"/>
  <c r="F498" i="3"/>
  <c r="G498" i="3"/>
  <c r="H498" i="3"/>
  <c r="E499" i="3"/>
  <c r="F499" i="3"/>
  <c r="G499" i="3"/>
  <c r="H499" i="3"/>
  <c r="E500" i="3"/>
  <c r="F500" i="3"/>
  <c r="G500" i="3"/>
  <c r="H500" i="3"/>
  <c r="E501" i="3"/>
  <c r="F501" i="3"/>
  <c r="G501" i="3"/>
  <c r="H501" i="3"/>
  <c r="E502" i="3"/>
  <c r="F502" i="3"/>
  <c r="G502" i="3"/>
  <c r="H502" i="3"/>
  <c r="E503" i="3"/>
  <c r="F503" i="3"/>
  <c r="G503" i="3"/>
  <c r="H503" i="3"/>
  <c r="E504" i="3"/>
  <c r="F504" i="3"/>
  <c r="G504" i="3"/>
  <c r="H504" i="3"/>
  <c r="E505" i="3"/>
  <c r="F505" i="3"/>
  <c r="G505" i="3"/>
  <c r="H505" i="3"/>
  <c r="E506" i="3"/>
  <c r="F506" i="3"/>
  <c r="G506" i="3"/>
  <c r="H506" i="3"/>
  <c r="E507" i="3"/>
  <c r="F507" i="3"/>
  <c r="G507" i="3"/>
  <c r="H507" i="3"/>
  <c r="E508" i="3"/>
  <c r="F508" i="3"/>
  <c r="G508" i="3"/>
  <c r="H508" i="3"/>
  <c r="E509" i="3"/>
  <c r="F509" i="3"/>
  <c r="G509" i="3"/>
  <c r="H509" i="3"/>
  <c r="E510" i="3"/>
  <c r="F510" i="3"/>
  <c r="G510" i="3"/>
  <c r="H510" i="3"/>
  <c r="E511" i="3"/>
  <c r="F511" i="3"/>
  <c r="G511" i="3"/>
  <c r="H511" i="3"/>
  <c r="E512" i="3"/>
  <c r="F512" i="3"/>
  <c r="G512" i="3"/>
  <c r="H512" i="3"/>
  <c r="E513" i="3"/>
  <c r="F513" i="3"/>
  <c r="G513" i="3"/>
  <c r="H513" i="3"/>
  <c r="E514" i="3"/>
  <c r="F514" i="3"/>
  <c r="G514" i="3"/>
  <c r="H514" i="3"/>
  <c r="E515" i="3"/>
  <c r="F515" i="3"/>
  <c r="G515" i="3"/>
  <c r="H515" i="3"/>
  <c r="E516" i="3"/>
  <c r="F516" i="3"/>
  <c r="G516" i="3"/>
  <c r="H516" i="3"/>
  <c r="E517" i="3"/>
  <c r="F517" i="3"/>
  <c r="G517" i="3"/>
  <c r="H517" i="3"/>
  <c r="E518" i="3"/>
  <c r="F518" i="3"/>
  <c r="G518" i="3"/>
  <c r="H518" i="3"/>
  <c r="E519" i="3"/>
  <c r="F519" i="3"/>
  <c r="G519" i="3"/>
  <c r="H519" i="3"/>
  <c r="E520" i="3"/>
  <c r="F520" i="3"/>
  <c r="G520" i="3"/>
  <c r="H520" i="3"/>
  <c r="E521" i="3"/>
  <c r="F521" i="3"/>
  <c r="G521" i="3"/>
  <c r="H521" i="3"/>
  <c r="E522" i="3"/>
  <c r="F522" i="3"/>
  <c r="G522" i="3"/>
  <c r="H522" i="3"/>
  <c r="E523" i="3"/>
  <c r="F523" i="3"/>
  <c r="G523" i="3"/>
  <c r="H523" i="3"/>
  <c r="E524" i="3"/>
  <c r="F524" i="3"/>
  <c r="G524" i="3"/>
  <c r="H524" i="3"/>
  <c r="E525" i="3"/>
  <c r="F525" i="3"/>
  <c r="G525" i="3"/>
  <c r="H525" i="3"/>
  <c r="E526" i="3"/>
  <c r="F526" i="3"/>
  <c r="G526" i="3"/>
  <c r="H526" i="3"/>
  <c r="E527" i="3"/>
  <c r="F527" i="3"/>
  <c r="G527" i="3"/>
  <c r="H527" i="3"/>
  <c r="E528" i="3"/>
  <c r="F528" i="3"/>
  <c r="G528" i="3"/>
  <c r="H528" i="3"/>
  <c r="E529" i="3"/>
  <c r="F529" i="3"/>
  <c r="G529" i="3"/>
  <c r="H529" i="3"/>
  <c r="E530" i="3"/>
  <c r="F530" i="3"/>
  <c r="G530" i="3"/>
  <c r="H530" i="3"/>
  <c r="E531" i="3"/>
  <c r="F531" i="3"/>
  <c r="G531" i="3"/>
  <c r="H531" i="3"/>
  <c r="E532" i="3"/>
  <c r="F532" i="3"/>
  <c r="G532" i="3"/>
  <c r="H532" i="3"/>
  <c r="E533" i="3"/>
  <c r="F533" i="3"/>
  <c r="G533" i="3"/>
  <c r="H533" i="3"/>
  <c r="E534" i="3"/>
  <c r="F534" i="3"/>
  <c r="G534" i="3"/>
  <c r="H534" i="3"/>
  <c r="E535" i="3"/>
  <c r="F535" i="3"/>
  <c r="G535" i="3"/>
  <c r="H535" i="3"/>
  <c r="E536" i="3"/>
  <c r="F536" i="3"/>
  <c r="G536" i="3"/>
  <c r="H536" i="3"/>
  <c r="E537" i="3"/>
  <c r="F537" i="3"/>
  <c r="G537" i="3"/>
  <c r="H537" i="3"/>
  <c r="E538" i="3"/>
  <c r="F538" i="3"/>
  <c r="G538" i="3"/>
  <c r="H538" i="3"/>
  <c r="E539" i="3"/>
  <c r="F539" i="3"/>
  <c r="G539" i="3"/>
  <c r="H539" i="3"/>
  <c r="E540" i="3"/>
  <c r="F540" i="3"/>
  <c r="G540" i="3"/>
  <c r="H540" i="3"/>
  <c r="E541" i="3"/>
  <c r="F541" i="3"/>
  <c r="G541" i="3"/>
  <c r="H541" i="3"/>
  <c r="E542" i="3"/>
  <c r="F542" i="3"/>
  <c r="G542" i="3"/>
  <c r="H542" i="3"/>
  <c r="E543" i="3"/>
  <c r="F543" i="3"/>
  <c r="G543" i="3"/>
  <c r="H543" i="3"/>
  <c r="E544" i="3"/>
  <c r="F544" i="3"/>
  <c r="G544" i="3"/>
  <c r="H544" i="3"/>
  <c r="E545" i="3"/>
  <c r="F545" i="3"/>
  <c r="G545" i="3"/>
  <c r="H545" i="3"/>
  <c r="E546" i="3"/>
  <c r="F546" i="3"/>
  <c r="G546" i="3"/>
  <c r="H546" i="3"/>
  <c r="E547" i="3"/>
  <c r="F547" i="3"/>
  <c r="G547" i="3"/>
  <c r="H547" i="3"/>
  <c r="E548" i="3"/>
  <c r="F548" i="3"/>
  <c r="G548" i="3"/>
  <c r="H548" i="3"/>
  <c r="E549" i="3"/>
  <c r="F549" i="3"/>
  <c r="G549" i="3"/>
  <c r="H549" i="3"/>
  <c r="E550" i="3"/>
  <c r="F550" i="3"/>
  <c r="G550" i="3"/>
  <c r="H550" i="3"/>
  <c r="E551" i="3"/>
  <c r="F551" i="3"/>
  <c r="G551" i="3"/>
  <c r="H551" i="3"/>
  <c r="E552" i="3"/>
  <c r="F552" i="3"/>
  <c r="G552" i="3"/>
  <c r="H552" i="3"/>
  <c r="E553" i="3"/>
  <c r="F553" i="3"/>
  <c r="G553" i="3"/>
  <c r="H553" i="3"/>
  <c r="E554" i="3"/>
  <c r="F554" i="3"/>
  <c r="G554" i="3"/>
  <c r="H554" i="3"/>
  <c r="E555" i="3"/>
  <c r="F555" i="3"/>
  <c r="G555" i="3"/>
  <c r="H555" i="3"/>
  <c r="E556" i="3"/>
  <c r="F556" i="3"/>
  <c r="G556" i="3"/>
  <c r="H556" i="3"/>
  <c r="E557" i="3"/>
  <c r="F557" i="3"/>
  <c r="G557" i="3"/>
  <c r="H557" i="3"/>
  <c r="E558" i="3"/>
  <c r="F558" i="3"/>
  <c r="G558" i="3"/>
  <c r="H558" i="3"/>
  <c r="E559" i="3"/>
  <c r="F559" i="3"/>
  <c r="G559" i="3"/>
  <c r="H559" i="3"/>
  <c r="E560" i="3"/>
  <c r="F560" i="3"/>
  <c r="G560" i="3"/>
  <c r="H560" i="3"/>
  <c r="E561" i="3"/>
  <c r="F561" i="3"/>
  <c r="G561" i="3"/>
  <c r="H561" i="3"/>
  <c r="E562" i="3"/>
  <c r="F562" i="3"/>
  <c r="G562" i="3"/>
  <c r="H562" i="3"/>
  <c r="E563" i="3"/>
  <c r="F563" i="3"/>
  <c r="G563" i="3"/>
  <c r="H563" i="3"/>
  <c r="E564" i="3"/>
  <c r="F564" i="3"/>
  <c r="G564" i="3"/>
  <c r="H564" i="3"/>
  <c r="E565" i="3"/>
  <c r="F565" i="3"/>
  <c r="G565" i="3"/>
  <c r="H565" i="3"/>
  <c r="E566" i="3"/>
  <c r="F566" i="3"/>
  <c r="G566" i="3"/>
  <c r="H566" i="3"/>
  <c r="E567" i="3"/>
  <c r="F567" i="3"/>
  <c r="G567" i="3"/>
  <c r="H567" i="3"/>
  <c r="E568" i="3"/>
  <c r="F568" i="3"/>
  <c r="G568" i="3"/>
  <c r="H568" i="3"/>
  <c r="E569" i="3"/>
  <c r="F569" i="3"/>
  <c r="G569" i="3"/>
  <c r="H569" i="3"/>
  <c r="E570" i="3"/>
  <c r="F570" i="3"/>
  <c r="G570" i="3"/>
  <c r="H570" i="3"/>
  <c r="E571" i="3"/>
  <c r="F571" i="3"/>
  <c r="G571" i="3"/>
  <c r="H571" i="3"/>
  <c r="E572" i="3"/>
  <c r="F572" i="3"/>
  <c r="G572" i="3"/>
  <c r="H572" i="3"/>
  <c r="E573" i="3"/>
  <c r="F573" i="3"/>
  <c r="G573" i="3"/>
  <c r="H573" i="3"/>
  <c r="E574" i="3"/>
  <c r="F574" i="3"/>
  <c r="G574" i="3"/>
  <c r="H574" i="3"/>
  <c r="E575" i="3"/>
  <c r="F575" i="3"/>
  <c r="G575" i="3"/>
  <c r="H575" i="3"/>
  <c r="E576" i="3"/>
  <c r="F576" i="3"/>
  <c r="G576" i="3"/>
  <c r="H576" i="3"/>
  <c r="E577" i="3"/>
  <c r="F577" i="3"/>
  <c r="G577" i="3"/>
  <c r="H577" i="3"/>
  <c r="E578" i="3"/>
  <c r="F578" i="3"/>
  <c r="G578" i="3"/>
  <c r="H578" i="3"/>
  <c r="E579" i="3"/>
  <c r="F579" i="3"/>
  <c r="G579" i="3"/>
  <c r="H579" i="3"/>
  <c r="E580" i="3"/>
  <c r="F580" i="3"/>
  <c r="G580" i="3"/>
  <c r="H580" i="3"/>
  <c r="E581" i="3"/>
  <c r="F581" i="3"/>
  <c r="G581" i="3"/>
  <c r="H581" i="3"/>
  <c r="E582" i="3"/>
  <c r="F582" i="3"/>
  <c r="G582" i="3"/>
  <c r="H582" i="3"/>
  <c r="E583" i="3"/>
  <c r="F583" i="3"/>
  <c r="G583" i="3"/>
  <c r="H583" i="3"/>
  <c r="E584" i="3"/>
  <c r="F584" i="3"/>
  <c r="G584" i="3"/>
  <c r="H584" i="3"/>
  <c r="E585" i="3"/>
  <c r="F585" i="3"/>
  <c r="G585" i="3"/>
  <c r="H585" i="3"/>
  <c r="E586" i="3"/>
  <c r="F586" i="3"/>
  <c r="G586" i="3"/>
  <c r="H586" i="3"/>
  <c r="E587" i="3"/>
  <c r="F587" i="3"/>
  <c r="G587" i="3"/>
  <c r="H587" i="3"/>
  <c r="E588" i="3"/>
  <c r="F588" i="3"/>
  <c r="G588" i="3"/>
  <c r="H588" i="3"/>
  <c r="E589" i="3"/>
  <c r="F589" i="3"/>
  <c r="G589" i="3"/>
  <c r="H589" i="3"/>
  <c r="E590" i="3"/>
  <c r="F590" i="3"/>
  <c r="G590" i="3"/>
  <c r="H590" i="3"/>
  <c r="E591" i="3"/>
  <c r="F591" i="3"/>
  <c r="G591" i="3"/>
  <c r="H591" i="3"/>
  <c r="E592" i="3"/>
  <c r="F592" i="3"/>
  <c r="G592" i="3"/>
  <c r="H592" i="3"/>
  <c r="E593" i="3"/>
  <c r="F593" i="3"/>
  <c r="G593" i="3"/>
  <c r="H593" i="3"/>
  <c r="E594" i="3"/>
  <c r="F594" i="3"/>
  <c r="G594" i="3"/>
  <c r="H594" i="3"/>
  <c r="E595" i="3"/>
  <c r="F595" i="3"/>
  <c r="G595" i="3"/>
  <c r="H595" i="3"/>
  <c r="E596" i="3"/>
  <c r="F596" i="3"/>
  <c r="G596" i="3"/>
  <c r="H596" i="3"/>
  <c r="E597" i="3"/>
  <c r="F597" i="3"/>
  <c r="G597" i="3"/>
  <c r="H597" i="3"/>
  <c r="E598" i="3"/>
  <c r="F598" i="3"/>
  <c r="G598" i="3"/>
  <c r="H598" i="3"/>
  <c r="E599" i="3"/>
  <c r="F599" i="3"/>
  <c r="G599" i="3"/>
  <c r="H599" i="3"/>
  <c r="E600" i="3"/>
  <c r="F600" i="3"/>
  <c r="G600" i="3"/>
  <c r="H600" i="3"/>
  <c r="E601" i="3"/>
  <c r="F601" i="3"/>
  <c r="G601" i="3"/>
  <c r="H601" i="3"/>
  <c r="E602" i="3"/>
  <c r="F602" i="3"/>
  <c r="G602" i="3"/>
  <c r="H602" i="3"/>
  <c r="E603" i="3"/>
  <c r="F603" i="3"/>
  <c r="G603" i="3"/>
  <c r="H603" i="3"/>
  <c r="E604" i="3"/>
  <c r="F604" i="3"/>
  <c r="G604" i="3"/>
  <c r="H604" i="3"/>
  <c r="E605" i="3"/>
  <c r="F605" i="3"/>
  <c r="G605" i="3"/>
  <c r="H605" i="3"/>
  <c r="E606" i="3"/>
  <c r="F606" i="3"/>
  <c r="G606" i="3"/>
  <c r="H606" i="3"/>
  <c r="E607" i="3"/>
  <c r="F607" i="3"/>
  <c r="G607" i="3"/>
  <c r="H607" i="3"/>
  <c r="E608" i="3"/>
  <c r="F608" i="3"/>
  <c r="G608" i="3"/>
  <c r="H608" i="3"/>
  <c r="E609" i="3"/>
  <c r="F609" i="3"/>
  <c r="G609" i="3"/>
  <c r="H609" i="3"/>
  <c r="E610" i="3"/>
  <c r="F610" i="3"/>
  <c r="G610" i="3"/>
  <c r="H610" i="3"/>
  <c r="E611" i="3"/>
  <c r="F611" i="3"/>
  <c r="G611" i="3"/>
  <c r="H611" i="3"/>
  <c r="E612" i="3"/>
  <c r="F612" i="3"/>
  <c r="G612" i="3"/>
  <c r="H612" i="3"/>
  <c r="E613" i="3"/>
  <c r="F613" i="3"/>
  <c r="G613" i="3"/>
  <c r="H613" i="3"/>
  <c r="E614" i="3"/>
  <c r="F614" i="3"/>
  <c r="G614" i="3"/>
  <c r="H614" i="3"/>
  <c r="E615" i="3"/>
  <c r="F615" i="3"/>
  <c r="G615" i="3"/>
  <c r="H615" i="3"/>
  <c r="E616" i="3"/>
  <c r="F616" i="3"/>
  <c r="G616" i="3"/>
  <c r="H616" i="3"/>
  <c r="E617" i="3"/>
  <c r="F617" i="3"/>
  <c r="G617" i="3"/>
  <c r="H617" i="3"/>
  <c r="E618" i="3"/>
  <c r="F618" i="3"/>
  <c r="G618" i="3"/>
  <c r="H618" i="3"/>
  <c r="E619" i="3"/>
  <c r="F619" i="3"/>
  <c r="G619" i="3"/>
  <c r="H619" i="3"/>
  <c r="E620" i="3"/>
  <c r="F620" i="3"/>
  <c r="G620" i="3"/>
  <c r="H620" i="3"/>
  <c r="E621" i="3"/>
  <c r="F621" i="3"/>
  <c r="G621" i="3"/>
  <c r="H621" i="3"/>
  <c r="E622" i="3"/>
  <c r="F622" i="3"/>
  <c r="G622" i="3"/>
  <c r="H622" i="3"/>
  <c r="E623" i="3"/>
  <c r="F623" i="3"/>
  <c r="G623" i="3"/>
  <c r="H623" i="3"/>
  <c r="E624" i="3"/>
  <c r="F624" i="3"/>
  <c r="G624" i="3"/>
  <c r="H624" i="3"/>
  <c r="E625" i="3"/>
  <c r="F625" i="3"/>
  <c r="G625" i="3"/>
  <c r="H625" i="3"/>
  <c r="E626" i="3"/>
  <c r="F626" i="3"/>
  <c r="G626" i="3"/>
  <c r="H626" i="3"/>
  <c r="E627" i="3"/>
  <c r="F627" i="3"/>
  <c r="G627" i="3"/>
  <c r="H627" i="3"/>
  <c r="E628" i="3"/>
  <c r="F628" i="3"/>
  <c r="G628" i="3"/>
  <c r="H628" i="3"/>
  <c r="E629" i="3"/>
  <c r="F629" i="3"/>
  <c r="G629" i="3"/>
  <c r="H629" i="3"/>
  <c r="E630" i="3"/>
  <c r="F630" i="3"/>
  <c r="G630" i="3"/>
  <c r="H630" i="3"/>
  <c r="E631" i="3"/>
  <c r="F631" i="3"/>
  <c r="G631" i="3"/>
  <c r="H631" i="3"/>
  <c r="E632" i="3"/>
  <c r="F632" i="3"/>
  <c r="G632" i="3"/>
  <c r="H632" i="3"/>
  <c r="E633" i="3"/>
  <c r="F633" i="3"/>
  <c r="G633" i="3"/>
  <c r="H633" i="3"/>
  <c r="E634" i="3"/>
  <c r="F634" i="3"/>
  <c r="G634" i="3"/>
  <c r="H634" i="3"/>
  <c r="E635" i="3"/>
  <c r="F635" i="3"/>
  <c r="G635" i="3"/>
  <c r="H635" i="3"/>
  <c r="E636" i="3"/>
  <c r="F636" i="3"/>
  <c r="G636" i="3"/>
  <c r="H636" i="3"/>
  <c r="E637" i="3"/>
  <c r="F637" i="3"/>
  <c r="G637" i="3"/>
  <c r="H637" i="3"/>
  <c r="E638" i="3"/>
  <c r="F638" i="3"/>
  <c r="G638" i="3"/>
  <c r="H638" i="3"/>
  <c r="E639" i="3"/>
  <c r="F639" i="3"/>
  <c r="G639" i="3"/>
  <c r="H639" i="3"/>
  <c r="E640" i="3"/>
  <c r="F640" i="3"/>
  <c r="G640" i="3"/>
  <c r="H640" i="3"/>
  <c r="E641" i="3"/>
  <c r="F641" i="3"/>
  <c r="G641" i="3"/>
  <c r="H641" i="3"/>
  <c r="E642" i="3"/>
  <c r="F642" i="3"/>
  <c r="G642" i="3"/>
  <c r="H642" i="3"/>
  <c r="E643" i="3"/>
  <c r="F643" i="3"/>
  <c r="G643" i="3"/>
  <c r="H643" i="3"/>
  <c r="E644" i="3"/>
  <c r="F644" i="3"/>
  <c r="G644" i="3"/>
  <c r="H644" i="3"/>
  <c r="E645" i="3"/>
  <c r="F645" i="3"/>
  <c r="G645" i="3"/>
  <c r="H645" i="3"/>
  <c r="E646" i="3"/>
  <c r="F646" i="3"/>
  <c r="G646" i="3"/>
  <c r="H646" i="3"/>
  <c r="E647" i="3"/>
  <c r="F647" i="3"/>
  <c r="G647" i="3"/>
  <c r="H647" i="3"/>
  <c r="E648" i="3"/>
  <c r="F648" i="3"/>
  <c r="G648" i="3"/>
  <c r="H648" i="3"/>
  <c r="E649" i="3"/>
  <c r="F649" i="3"/>
  <c r="G649" i="3"/>
  <c r="H649" i="3"/>
  <c r="E650" i="3"/>
  <c r="F650" i="3"/>
  <c r="G650" i="3"/>
  <c r="H650" i="3"/>
  <c r="E651" i="3"/>
  <c r="F651" i="3"/>
  <c r="G651" i="3"/>
  <c r="H651" i="3"/>
  <c r="E652" i="3"/>
  <c r="F652" i="3"/>
  <c r="G652" i="3"/>
  <c r="H652" i="3"/>
  <c r="E653" i="3"/>
  <c r="F653" i="3"/>
  <c r="G653" i="3"/>
  <c r="H653" i="3"/>
  <c r="E654" i="3"/>
  <c r="F654" i="3"/>
  <c r="G654" i="3"/>
  <c r="H654" i="3"/>
  <c r="E655" i="3"/>
  <c r="F655" i="3"/>
  <c r="G655" i="3"/>
  <c r="H655" i="3"/>
  <c r="E656" i="3"/>
  <c r="F656" i="3"/>
  <c r="G656" i="3"/>
  <c r="H656" i="3"/>
  <c r="E657" i="3"/>
  <c r="F657" i="3"/>
  <c r="G657" i="3"/>
  <c r="H657" i="3"/>
  <c r="E658" i="3"/>
  <c r="F658" i="3"/>
  <c r="G658" i="3"/>
  <c r="H658" i="3"/>
  <c r="E659" i="3"/>
  <c r="F659" i="3"/>
  <c r="G659" i="3"/>
  <c r="H659" i="3"/>
  <c r="E660" i="3"/>
  <c r="F660" i="3"/>
  <c r="G660" i="3"/>
  <c r="H660" i="3"/>
  <c r="E661" i="3"/>
  <c r="F661" i="3"/>
  <c r="G661" i="3"/>
  <c r="H661" i="3"/>
  <c r="E662" i="3"/>
  <c r="F662" i="3"/>
  <c r="G662" i="3"/>
  <c r="H662" i="3"/>
  <c r="E663" i="3"/>
  <c r="F663" i="3"/>
  <c r="G663" i="3"/>
  <c r="H663" i="3"/>
  <c r="E664" i="3"/>
  <c r="F664" i="3"/>
  <c r="G664" i="3"/>
  <c r="H664" i="3"/>
  <c r="E665" i="3"/>
  <c r="F665" i="3"/>
  <c r="G665" i="3"/>
  <c r="H665" i="3"/>
  <c r="E666" i="3"/>
  <c r="F666" i="3"/>
  <c r="G666" i="3"/>
  <c r="H666" i="3"/>
  <c r="E667" i="3"/>
  <c r="F667" i="3"/>
  <c r="G667" i="3"/>
  <c r="H667" i="3"/>
  <c r="E668" i="3"/>
  <c r="F668" i="3"/>
  <c r="G668" i="3"/>
  <c r="H668" i="3"/>
  <c r="E669" i="3"/>
  <c r="F669" i="3"/>
  <c r="G669" i="3"/>
  <c r="H669" i="3"/>
  <c r="E670" i="3"/>
  <c r="F670" i="3"/>
  <c r="G670" i="3"/>
  <c r="H670" i="3"/>
  <c r="E671" i="3"/>
  <c r="F671" i="3"/>
  <c r="G671" i="3"/>
  <c r="H671" i="3"/>
  <c r="E672" i="3"/>
  <c r="F672" i="3"/>
  <c r="G672" i="3"/>
  <c r="H672" i="3"/>
  <c r="E673" i="3"/>
  <c r="F673" i="3"/>
  <c r="G673" i="3"/>
  <c r="H673" i="3"/>
  <c r="E674" i="3"/>
  <c r="F674" i="3"/>
  <c r="G674" i="3"/>
  <c r="H674" i="3"/>
  <c r="E675" i="3"/>
  <c r="F675" i="3"/>
  <c r="G675" i="3"/>
  <c r="H675" i="3"/>
  <c r="E676" i="3"/>
  <c r="F676" i="3"/>
  <c r="G676" i="3"/>
  <c r="H676" i="3"/>
  <c r="E677" i="3"/>
  <c r="F677" i="3"/>
  <c r="G677" i="3"/>
  <c r="H677" i="3"/>
  <c r="E678" i="3"/>
  <c r="F678" i="3"/>
  <c r="G678" i="3"/>
  <c r="H678" i="3"/>
  <c r="E679" i="3"/>
  <c r="F679" i="3"/>
  <c r="G679" i="3"/>
  <c r="H679" i="3"/>
  <c r="E680" i="3"/>
  <c r="F680" i="3"/>
  <c r="G680" i="3"/>
  <c r="H680" i="3"/>
  <c r="E681" i="3"/>
  <c r="F681" i="3"/>
  <c r="G681" i="3"/>
  <c r="H681" i="3"/>
  <c r="E682" i="3"/>
  <c r="F682" i="3"/>
  <c r="G682" i="3"/>
  <c r="H682" i="3"/>
  <c r="E683" i="3"/>
  <c r="F683" i="3"/>
  <c r="G683" i="3"/>
  <c r="H683" i="3"/>
  <c r="E684" i="3"/>
  <c r="F684" i="3"/>
  <c r="G684" i="3"/>
  <c r="H684" i="3"/>
  <c r="E685" i="3"/>
  <c r="F685" i="3"/>
  <c r="G685" i="3"/>
  <c r="H685" i="3"/>
  <c r="E686" i="3"/>
  <c r="F686" i="3"/>
  <c r="G686" i="3"/>
  <c r="H686" i="3"/>
  <c r="E687" i="3"/>
  <c r="F687" i="3"/>
  <c r="G687" i="3"/>
  <c r="H687" i="3"/>
  <c r="E688" i="3"/>
  <c r="F688" i="3"/>
  <c r="G688" i="3"/>
  <c r="H688" i="3"/>
  <c r="E689" i="3"/>
  <c r="F689" i="3"/>
  <c r="G689" i="3"/>
  <c r="H689" i="3"/>
  <c r="E690" i="3"/>
  <c r="F690" i="3"/>
  <c r="G690" i="3"/>
  <c r="H690" i="3"/>
  <c r="E691" i="3"/>
  <c r="F691" i="3"/>
  <c r="G691" i="3"/>
  <c r="H691" i="3"/>
  <c r="E692" i="3"/>
  <c r="F692" i="3"/>
  <c r="G692" i="3"/>
  <c r="H692" i="3"/>
  <c r="E693" i="3"/>
  <c r="F693" i="3"/>
  <c r="G693" i="3"/>
  <c r="H693" i="3"/>
  <c r="E694" i="3"/>
  <c r="F694" i="3"/>
  <c r="G694" i="3"/>
  <c r="H694" i="3"/>
  <c r="E695" i="3"/>
  <c r="F695" i="3"/>
  <c r="G695" i="3"/>
  <c r="H695" i="3"/>
  <c r="E696" i="3"/>
  <c r="F696" i="3"/>
  <c r="G696" i="3"/>
  <c r="H696" i="3"/>
  <c r="E697" i="3"/>
  <c r="F697" i="3"/>
  <c r="G697" i="3"/>
  <c r="H697" i="3"/>
  <c r="E698" i="3"/>
  <c r="F698" i="3"/>
  <c r="G698" i="3"/>
  <c r="H698" i="3"/>
  <c r="H2" i="3"/>
  <c r="G2" i="3"/>
  <c r="F2" i="3"/>
  <c r="E2" i="3"/>
  <c r="K701" i="3"/>
  <c r="K703" i="3"/>
  <c r="F701" i="3"/>
  <c r="J703" i="3"/>
  <c r="E701" i="3"/>
  <c r="I703" i="3"/>
  <c r="J702" i="3"/>
  <c r="I702" i="3"/>
  <c r="H701" i="3"/>
  <c r="G70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Clow</author>
  </authors>
  <commentList>
    <comment ref="AM10" authorId="0" shapeId="0" xr:uid="{00000000-0006-0000-0000-000001000000}">
      <text>
        <r>
          <rPr>
            <b/>
            <sz val="11"/>
            <color indexed="81"/>
            <rFont val="Calibri"/>
          </rPr>
          <t>David Clow:</t>
        </r>
        <r>
          <rPr>
            <sz val="11"/>
            <color indexed="81"/>
            <rFont val="Calibri"/>
          </rPr>
          <t xml:space="preserve">
Looks like it probably was a lake, but may have been augmented w a dam.</t>
        </r>
      </text>
    </comment>
    <comment ref="AM744" authorId="0" shapeId="0" xr:uid="{00000000-0006-0000-0000-000002000000}">
      <text>
        <r>
          <rPr>
            <b/>
            <sz val="11"/>
            <color indexed="81"/>
            <rFont val="Calibri"/>
          </rPr>
          <t>David Clow:</t>
        </r>
        <r>
          <rPr>
            <sz val="11"/>
            <color indexed="81"/>
            <rFont val="Calibri"/>
          </rPr>
          <t xml:space="preserve">
Behind dam on Tennessee River.</t>
        </r>
      </text>
    </comment>
    <comment ref="AM747" authorId="0" shapeId="0" xr:uid="{00000000-0006-0000-0000-000003000000}">
      <text>
        <r>
          <rPr>
            <b/>
            <sz val="11"/>
            <color indexed="81"/>
            <rFont val="Calibri"/>
          </rPr>
          <t>David Clow:</t>
        </r>
        <r>
          <rPr>
            <sz val="11"/>
            <color indexed="81"/>
            <rFont val="Calibri"/>
          </rPr>
          <t xml:space="preserve">
Behind dam on Tennessee River.</t>
        </r>
      </text>
    </comment>
    <comment ref="AM749" authorId="0" shapeId="0" xr:uid="{00000000-0006-0000-0000-000004000000}">
      <text>
        <r>
          <rPr>
            <b/>
            <sz val="11"/>
            <color indexed="81"/>
            <rFont val="Calibri"/>
          </rPr>
          <t>David Clow:</t>
        </r>
        <r>
          <rPr>
            <sz val="11"/>
            <color indexed="81"/>
            <rFont val="Calibri"/>
          </rPr>
          <t xml:space="preserve">
Natural lake now surrounded by dike to limit damage from floods during hurricanes.
Largest freshwater lake entirely within the lower 48 states.</t>
        </r>
      </text>
    </comment>
  </commentList>
</comments>
</file>

<file path=xl/sharedStrings.xml><?xml version="1.0" encoding="utf-8"?>
<sst xmlns="http://schemas.openxmlformats.org/spreadsheetml/2006/main" count="14859" uniqueCount="5157">
  <si>
    <t>OBJECTID</t>
  </si>
  <si>
    <t>Site_ID</t>
  </si>
  <si>
    <t>SITE_TYPE</t>
  </si>
  <si>
    <t>LON_DD</t>
  </si>
  <si>
    <t>LAT_DD</t>
  </si>
  <si>
    <t>FLD_LON_DD</t>
  </si>
  <si>
    <t>FLD_LAT_DD</t>
  </si>
  <si>
    <t>FLD_FLAG</t>
  </si>
  <si>
    <t>Sample_ID</t>
  </si>
  <si>
    <t>WDML_Bottl</t>
  </si>
  <si>
    <t>WDML_Bot_1</t>
  </si>
  <si>
    <t>HUC12</t>
  </si>
  <si>
    <t>Precip_mm</t>
  </si>
  <si>
    <t>Temp_min_C</t>
  </si>
  <si>
    <t>Temp_max_C</t>
  </si>
  <si>
    <t>KFactor</t>
  </si>
  <si>
    <t>Slope_Deg</t>
  </si>
  <si>
    <t>SOC_0_5</t>
  </si>
  <si>
    <t>Water10</t>
  </si>
  <si>
    <t>Developed2</t>
  </si>
  <si>
    <t>Barren30</t>
  </si>
  <si>
    <t>Forest40</t>
  </si>
  <si>
    <t>Shrubland5</t>
  </si>
  <si>
    <t>Herbaceous</t>
  </si>
  <si>
    <t>Pasture81</t>
  </si>
  <si>
    <t>Cultivated</t>
  </si>
  <si>
    <t>Wetlands90</t>
  </si>
  <si>
    <t>HUC4</t>
  </si>
  <si>
    <t>Eco_Region</t>
  </si>
  <si>
    <t>NLA06608-0002</t>
  </si>
  <si>
    <t>PROB_Lake</t>
  </si>
  <si>
    <t>MSC677I</t>
  </si>
  <si>
    <t>677I</t>
  </si>
  <si>
    <t>030502010704</t>
  </si>
  <si>
    <t>60892263</t>
  </si>
  <si>
    <t>8.5</t>
  </si>
  <si>
    <t>RESERVOIR</t>
  </si>
  <si>
    <t>MSC890I</t>
  </si>
  <si>
    <t>890I</t>
  </si>
  <si>
    <t>NLA06608-0004</t>
  </si>
  <si>
    <t>MSC266I</t>
  </si>
  <si>
    <t>266I</t>
  </si>
  <si>
    <t>140802020101</t>
  </si>
  <si>
    <t>82523636</t>
  </si>
  <si>
    <t>10.1</t>
  </si>
  <si>
    <t>MSC600I</t>
  </si>
  <si>
    <t>600I</t>
  </si>
  <si>
    <t>NLA06608-0005</t>
  </si>
  <si>
    <t>MSC293J</t>
  </si>
  <si>
    <t>293J</t>
  </si>
  <si>
    <t>170602010302</t>
  </si>
  <si>
    <t>39265469</t>
  </si>
  <si>
    <t>6.2</t>
  </si>
  <si>
    <t>LAKE</t>
  </si>
  <si>
    <t>NLA06608-0006</t>
  </si>
  <si>
    <t>MSC809I</t>
  </si>
  <si>
    <t>809I</t>
  </si>
  <si>
    <t>011000051104</t>
  </si>
  <si>
    <t>122956184</t>
  </si>
  <si>
    <t>8.1</t>
  </si>
  <si>
    <t>NLA06608-0007</t>
  </si>
  <si>
    <t>MSC227H</t>
  </si>
  <si>
    <t>227H</t>
  </si>
  <si>
    <t>070500070201</t>
  </si>
  <si>
    <t>151949373</t>
  </si>
  <si>
    <t>MSC597I</t>
  </si>
  <si>
    <t>597I</t>
  </si>
  <si>
    <t>NLA06608-0008</t>
  </si>
  <si>
    <t>MSC297J</t>
  </si>
  <si>
    <t>297J</t>
  </si>
  <si>
    <t>071000080804</t>
  </si>
  <si>
    <t>133534596</t>
  </si>
  <si>
    <t>9.2</t>
  </si>
  <si>
    <t>MSC968H</t>
  </si>
  <si>
    <t>968H</t>
  </si>
  <si>
    <t>NLA06608-0010</t>
  </si>
  <si>
    <t>MSC229I</t>
  </si>
  <si>
    <t>229I</t>
  </si>
  <si>
    <t>040900050102</t>
  </si>
  <si>
    <t>145331081</t>
  </si>
  <si>
    <t>MSC623I</t>
  </si>
  <si>
    <t>623I</t>
  </si>
  <si>
    <t>NLA06608-0012</t>
  </si>
  <si>
    <t>MSC496J</t>
  </si>
  <si>
    <t>496J</t>
  </si>
  <si>
    <t>110500030401</t>
  </si>
  <si>
    <t>148003559</t>
  </si>
  <si>
    <t>9.4</t>
  </si>
  <si>
    <t>MSC634H</t>
  </si>
  <si>
    <t>634H</t>
  </si>
  <si>
    <t>NLA06608-0013</t>
  </si>
  <si>
    <t>MSC559I</t>
  </si>
  <si>
    <t>559I</t>
  </si>
  <si>
    <t>020402020103</t>
  </si>
  <si>
    <t>167668339</t>
  </si>
  <si>
    <t>NLA06608-0014</t>
  </si>
  <si>
    <t>MSC865I</t>
  </si>
  <si>
    <t>865I</t>
  </si>
  <si>
    <t>090100030102</t>
  </si>
  <si>
    <t>144411551</t>
  </si>
  <si>
    <t>NLA06608-0015</t>
  </si>
  <si>
    <t>MSC593H</t>
  </si>
  <si>
    <t>593H</t>
  </si>
  <si>
    <t>130301010411</t>
  </si>
  <si>
    <t>138277543</t>
  </si>
  <si>
    <t>10.2</t>
  </si>
  <si>
    <t>MSC668I</t>
  </si>
  <si>
    <t>668I</t>
  </si>
  <si>
    <t>MSC720I</t>
  </si>
  <si>
    <t>720I</t>
  </si>
  <si>
    <t>NLA06608-0016</t>
  </si>
  <si>
    <t>MSC020I</t>
  </si>
  <si>
    <t>020I</t>
  </si>
  <si>
    <t>101900180706</t>
  </si>
  <si>
    <t>137016741</t>
  </si>
  <si>
    <t>9.3</t>
  </si>
  <si>
    <t>MSC950H</t>
  </si>
  <si>
    <t>950H</t>
  </si>
  <si>
    <t>NLA06608-0019</t>
  </si>
  <si>
    <t>MSC800I</t>
  </si>
  <si>
    <t>800I</t>
  </si>
  <si>
    <t>101301040103</t>
  </si>
  <si>
    <t>146592916</t>
  </si>
  <si>
    <t>NLA06608-0021</t>
  </si>
  <si>
    <t>MSC517I</t>
  </si>
  <si>
    <t>517I</t>
  </si>
  <si>
    <t>041402010205</t>
  </si>
  <si>
    <t>87961872</t>
  </si>
  <si>
    <t>NLA06608-0023</t>
  </si>
  <si>
    <t>MSC585J</t>
  </si>
  <si>
    <t>585J</t>
  </si>
  <si>
    <t>120702020306</t>
  </si>
  <si>
    <t>68302503</t>
  </si>
  <si>
    <t>MSC622H</t>
  </si>
  <si>
    <t>622H</t>
  </si>
  <si>
    <t>NLA06608-0024</t>
  </si>
  <si>
    <t>MSC481J</t>
  </si>
  <si>
    <t>481J</t>
  </si>
  <si>
    <t>120200010307</t>
  </si>
  <si>
    <t>114017467</t>
  </si>
  <si>
    <t>8.3</t>
  </si>
  <si>
    <t>NLA06608-0025</t>
  </si>
  <si>
    <t>MSC719I</t>
  </si>
  <si>
    <t>719I</t>
  </si>
  <si>
    <t>030501050901</t>
  </si>
  <si>
    <t>142754717</t>
  </si>
  <si>
    <t>MSC798I</t>
  </si>
  <si>
    <t>798I</t>
  </si>
  <si>
    <t>NLA06608-0031</t>
  </si>
  <si>
    <t>MSC509I</t>
  </si>
  <si>
    <t>509I</t>
  </si>
  <si>
    <t>050302010901</t>
  </si>
  <si>
    <t>57117207</t>
  </si>
  <si>
    <t>8.4</t>
  </si>
  <si>
    <t>MSC684I</t>
  </si>
  <si>
    <t>684I</t>
  </si>
  <si>
    <t>NLA06608-0033</t>
  </si>
  <si>
    <t>MSC988I</t>
  </si>
  <si>
    <t>988I</t>
  </si>
  <si>
    <t>170300010304</t>
  </si>
  <si>
    <t>149338092</t>
  </si>
  <si>
    <t>NLA06608-0037</t>
  </si>
  <si>
    <t>MSC082I</t>
  </si>
  <si>
    <t>082I</t>
  </si>
  <si>
    <t>011000050602</t>
  </si>
  <si>
    <t>122986126</t>
  </si>
  <si>
    <t>5.3</t>
  </si>
  <si>
    <t>NLA06608-0038</t>
  </si>
  <si>
    <t>MSC633I</t>
  </si>
  <si>
    <t>633I</t>
  </si>
  <si>
    <t>041505000301</t>
  </si>
  <si>
    <t>72751919</t>
  </si>
  <si>
    <t>NLA06608-0041</t>
  </si>
  <si>
    <t>MSC041I</t>
  </si>
  <si>
    <t>041I</t>
  </si>
  <si>
    <t>050500050805</t>
  </si>
  <si>
    <t>120022215</t>
  </si>
  <si>
    <t>MSC691I</t>
  </si>
  <si>
    <t>691I</t>
  </si>
  <si>
    <t>NLA06608-0043</t>
  </si>
  <si>
    <t>MSC946I</t>
  </si>
  <si>
    <t>946I</t>
  </si>
  <si>
    <t>040500011506</t>
  </si>
  <si>
    <t>155641713</t>
  </si>
  <si>
    <t>NLA06608-0045</t>
  </si>
  <si>
    <t>MSC862I</t>
  </si>
  <si>
    <t>862I</t>
  </si>
  <si>
    <t>020802070705</t>
  </si>
  <si>
    <t>61497495</t>
  </si>
  <si>
    <t>MSC956H</t>
  </si>
  <si>
    <t>956H</t>
  </si>
  <si>
    <t>NLA06608-0048</t>
  </si>
  <si>
    <t>MSC295I</t>
  </si>
  <si>
    <t>295I</t>
  </si>
  <si>
    <t>080101000202</t>
  </si>
  <si>
    <t>141196642</t>
  </si>
  <si>
    <t>MSC953H</t>
  </si>
  <si>
    <t>953H</t>
  </si>
  <si>
    <t>NLA06608-0049</t>
  </si>
  <si>
    <t>MSC739I</t>
  </si>
  <si>
    <t>739I</t>
  </si>
  <si>
    <t>170502010603</t>
  </si>
  <si>
    <t>127034359</t>
  </si>
  <si>
    <t>NLA06608-0050</t>
  </si>
  <si>
    <t>MSC270J</t>
  </si>
  <si>
    <t>270J</t>
  </si>
  <si>
    <t>010700030503</t>
  </si>
  <si>
    <t>135993959</t>
  </si>
  <si>
    <t>NLA06608-0053</t>
  </si>
  <si>
    <t>MSC662I</t>
  </si>
  <si>
    <t>662I</t>
  </si>
  <si>
    <t>041504080102</t>
  </si>
  <si>
    <t>90d6dc3e-90b9-4473-9c29-f274aa20c5ed</t>
  </si>
  <si>
    <t>MSC935H</t>
  </si>
  <si>
    <t>935H</t>
  </si>
  <si>
    <t>NLA06608-0057</t>
  </si>
  <si>
    <t>MSC044I</t>
  </si>
  <si>
    <t>044I</t>
  </si>
  <si>
    <t>030401050504</t>
  </si>
  <si>
    <t>151028254</t>
  </si>
  <si>
    <t>MSC072I</t>
  </si>
  <si>
    <t>072I</t>
  </si>
  <si>
    <t>MSC680I</t>
  </si>
  <si>
    <t>680I</t>
  </si>
  <si>
    <t>NLA06608-0061</t>
  </si>
  <si>
    <t>MSC696I</t>
  </si>
  <si>
    <t>696I</t>
  </si>
  <si>
    <t>150302040202</t>
  </si>
  <si>
    <t>130180580</t>
  </si>
  <si>
    <t>MSC794I</t>
  </si>
  <si>
    <t>794I</t>
  </si>
  <si>
    <t>NLA06608-0062</t>
  </si>
  <si>
    <t>MSC470J</t>
  </si>
  <si>
    <t>470J</t>
  </si>
  <si>
    <t>101301030301</t>
  </si>
  <si>
    <t>145407340</t>
  </si>
  <si>
    <t>NLA06608-0064</t>
  </si>
  <si>
    <t>MSC240J</t>
  </si>
  <si>
    <t>240J</t>
  </si>
  <si>
    <t>100500020104</t>
  </si>
  <si>
    <t>140724860</t>
  </si>
  <si>
    <t>MSC299J</t>
  </si>
  <si>
    <t>299J</t>
  </si>
  <si>
    <t>NLA06608-0065</t>
  </si>
  <si>
    <t>MCS541I</t>
  </si>
  <si>
    <t>541I</t>
  </si>
  <si>
    <t>170101010404</t>
  </si>
  <si>
    <t>60175108</t>
  </si>
  <si>
    <t>MSC744I</t>
  </si>
  <si>
    <t>744I</t>
  </si>
  <si>
    <t>NLA06608-0066</t>
  </si>
  <si>
    <t>MSC641H</t>
  </si>
  <si>
    <t>641H</t>
  </si>
  <si>
    <t>050200060305</t>
  </si>
  <si>
    <t>69931813</t>
  </si>
  <si>
    <t>MSC698I</t>
  </si>
  <si>
    <t>698I</t>
  </si>
  <si>
    <t>NLA06608-0068</t>
  </si>
  <si>
    <t>MSC580H</t>
  </si>
  <si>
    <t>580H</t>
  </si>
  <si>
    <t>140300030102</t>
  </si>
  <si>
    <t>80675041</t>
  </si>
  <si>
    <t>MSC599I</t>
  </si>
  <si>
    <t>599I</t>
  </si>
  <si>
    <t>MSC606I</t>
  </si>
  <si>
    <t>606I</t>
  </si>
  <si>
    <t>NLA06608-0069</t>
  </si>
  <si>
    <t>MSC298J</t>
  </si>
  <si>
    <t>298J</t>
  </si>
  <si>
    <t>030801011008</t>
  </si>
  <si>
    <t>107815373</t>
  </si>
  <si>
    <t>NLA06608-0071</t>
  </si>
  <si>
    <t>MSC551I</t>
  </si>
  <si>
    <t>551I</t>
  </si>
  <si>
    <t>080403060104</t>
  </si>
  <si>
    <t>151975113</t>
  </si>
  <si>
    <t>MSC581I</t>
  </si>
  <si>
    <t>581I</t>
  </si>
  <si>
    <t>NLA06608-0072</t>
  </si>
  <si>
    <t>MSC557H</t>
  </si>
  <si>
    <t>557H</t>
  </si>
  <si>
    <t>120702010205</t>
  </si>
  <si>
    <t>102501170</t>
  </si>
  <si>
    <t>MSC990I</t>
  </si>
  <si>
    <t>990I</t>
  </si>
  <si>
    <t>NLA06608-0076</t>
  </si>
  <si>
    <t>MSC537I</t>
  </si>
  <si>
    <t>537I</t>
  </si>
  <si>
    <t>102400120706</t>
  </si>
  <si>
    <t>107283787</t>
  </si>
  <si>
    <t>NLA06608-0077</t>
  </si>
  <si>
    <t>MSC280J</t>
  </si>
  <si>
    <t>280J</t>
  </si>
  <si>
    <t>020301030402</t>
  </si>
  <si>
    <t>167740472</t>
  </si>
  <si>
    <t>NLA06608-0078</t>
  </si>
  <si>
    <t>MSC569J</t>
  </si>
  <si>
    <t>569J</t>
  </si>
  <si>
    <t>090202020400</t>
  </si>
  <si>
    <t>143261242</t>
  </si>
  <si>
    <t>NLA06608-0079</t>
  </si>
  <si>
    <t>MSC037I</t>
  </si>
  <si>
    <t>037I</t>
  </si>
  <si>
    <t>140500050101</t>
  </si>
  <si>
    <t>90436611</t>
  </si>
  <si>
    <t>MSC556I</t>
  </si>
  <si>
    <t>556I</t>
  </si>
  <si>
    <t>MSC586I</t>
  </si>
  <si>
    <t>586I</t>
  </si>
  <si>
    <t>NLA06608-0080</t>
  </si>
  <si>
    <t>MSC294J</t>
  </si>
  <si>
    <t>294J</t>
  </si>
  <si>
    <t>080204020408</t>
  </si>
  <si>
    <t>127755427</t>
  </si>
  <si>
    <t>MSC510I</t>
  </si>
  <si>
    <t>510I</t>
  </si>
  <si>
    <t>NLA06608-0081</t>
  </si>
  <si>
    <t>MSC220I</t>
  </si>
  <si>
    <t>220I</t>
  </si>
  <si>
    <t>171100080303</t>
  </si>
  <si>
    <t>129073249</t>
  </si>
  <si>
    <t>7.1</t>
  </si>
  <si>
    <t>NLA06608-0083</t>
  </si>
  <si>
    <t>MSC467J</t>
  </si>
  <si>
    <t>467J</t>
  </si>
  <si>
    <t>101301060305</t>
  </si>
  <si>
    <t>147891374</t>
  </si>
  <si>
    <t>MSC494J</t>
  </si>
  <si>
    <t>494J</t>
  </si>
  <si>
    <t>NLA06608-0085</t>
  </si>
  <si>
    <t>MSC276I</t>
  </si>
  <si>
    <t>276I</t>
  </si>
  <si>
    <t>170501140204</t>
  </si>
  <si>
    <t>54083433</t>
  </si>
  <si>
    <t>MSC808I</t>
  </si>
  <si>
    <t>808I</t>
  </si>
  <si>
    <t>NLA06608-0086</t>
  </si>
  <si>
    <t>MSC202I</t>
  </si>
  <si>
    <t>202I</t>
  </si>
  <si>
    <t>170800010605</t>
  </si>
  <si>
    <t>149957014</t>
  </si>
  <si>
    <t>MSC937H</t>
  </si>
  <si>
    <t>937H</t>
  </si>
  <si>
    <t>NLA06608-0090</t>
  </si>
  <si>
    <t>MSC073I</t>
  </si>
  <si>
    <t>073I</t>
  </si>
  <si>
    <t>140401020401</t>
  </si>
  <si>
    <t>29469224</t>
  </si>
  <si>
    <t>MSC598H</t>
  </si>
  <si>
    <t>598H</t>
  </si>
  <si>
    <t>NLA06608-0099</t>
  </si>
  <si>
    <t>MSC280I</t>
  </si>
  <si>
    <t>280I</t>
  </si>
  <si>
    <t>070900010503</t>
  </si>
  <si>
    <t>143249294</t>
  </si>
  <si>
    <t>8.2</t>
  </si>
  <si>
    <t>MSC571I</t>
  </si>
  <si>
    <t>571I</t>
  </si>
  <si>
    <t>NLA06608-0101</t>
  </si>
  <si>
    <t>MSC627I</t>
  </si>
  <si>
    <t>627I</t>
  </si>
  <si>
    <t>011000050305</t>
  </si>
  <si>
    <t>122945660</t>
  </si>
  <si>
    <t>NLA06608-0102</t>
  </si>
  <si>
    <t>MSC929I</t>
  </si>
  <si>
    <t>929I</t>
  </si>
  <si>
    <t>010400020207</t>
  </si>
  <si>
    <t>106452771</t>
  </si>
  <si>
    <t>NLA06608-0104</t>
  </si>
  <si>
    <t>MSC577H</t>
  </si>
  <si>
    <t>577H</t>
  </si>
  <si>
    <t>110300150301</t>
  </si>
  <si>
    <t>132415256</t>
  </si>
  <si>
    <t>NLA06608-0111</t>
  </si>
  <si>
    <t>MSC914I</t>
  </si>
  <si>
    <t>914I</t>
  </si>
  <si>
    <t>050301030304</t>
  </si>
  <si>
    <t>125574086</t>
  </si>
  <si>
    <t>NLA06608-0112</t>
  </si>
  <si>
    <t>MSC288I</t>
  </si>
  <si>
    <t>288I</t>
  </si>
  <si>
    <t>071402020603</t>
  </si>
  <si>
    <t>155038548</t>
  </si>
  <si>
    <t>NLA06608-0113</t>
  </si>
  <si>
    <t>MSC089I</t>
  </si>
  <si>
    <t>089I</t>
  </si>
  <si>
    <t>041505000102</t>
  </si>
  <si>
    <t>72752359</t>
  </si>
  <si>
    <t>NLA06608-0115</t>
  </si>
  <si>
    <t>MSC974I</t>
  </si>
  <si>
    <t>974I</t>
  </si>
  <si>
    <t>040302021808</t>
  </si>
  <si>
    <t>75660235</t>
  </si>
  <si>
    <t>NLA06608-0116</t>
  </si>
  <si>
    <t>MSC286I</t>
  </si>
  <si>
    <t>286I</t>
  </si>
  <si>
    <t>130202010209</t>
  </si>
  <si>
    <t>128034642</t>
  </si>
  <si>
    <t>NLA06608-0120</t>
  </si>
  <si>
    <t>MSC933H</t>
  </si>
  <si>
    <t>933H</t>
  </si>
  <si>
    <t>110600060709</t>
  </si>
  <si>
    <t>148004401</t>
  </si>
  <si>
    <t>NLA06608-0126</t>
  </si>
  <si>
    <t>MSC205J</t>
  </si>
  <si>
    <t>205J</t>
  </si>
  <si>
    <t>101600020202</t>
  </si>
  <si>
    <t>147305125</t>
  </si>
  <si>
    <t>NLA06608-0128</t>
  </si>
  <si>
    <t>MSC200J</t>
  </si>
  <si>
    <t>200J</t>
  </si>
  <si>
    <t>100500080204</t>
  </si>
  <si>
    <t>138974029</t>
  </si>
  <si>
    <t>MSC672I</t>
  </si>
  <si>
    <t>672I</t>
  </si>
  <si>
    <t>NLA06608-0129</t>
  </si>
  <si>
    <t>MSC209H</t>
  </si>
  <si>
    <t>209H</t>
  </si>
  <si>
    <t>170102080201</t>
  </si>
  <si>
    <t>60786583</t>
  </si>
  <si>
    <t>NLA06608-0132</t>
  </si>
  <si>
    <t>MSC634I</t>
  </si>
  <si>
    <t>634I</t>
  </si>
  <si>
    <t>140802040102</t>
  </si>
  <si>
    <t>126679267</t>
  </si>
  <si>
    <t>NLA06608-0139</t>
  </si>
  <si>
    <t>MSC575H</t>
  </si>
  <si>
    <t>575H</t>
  </si>
  <si>
    <t>051201060303</t>
  </si>
  <si>
    <t>155351958</t>
  </si>
  <si>
    <t>NLA06608-0140</t>
  </si>
  <si>
    <t>MSC570J</t>
  </si>
  <si>
    <t>570J</t>
  </si>
  <si>
    <t>102701030203</t>
  </si>
  <si>
    <t>44638543</t>
  </si>
  <si>
    <t>NLA06608-0144</t>
  </si>
  <si>
    <t>MSC590H</t>
  </si>
  <si>
    <t>590H</t>
  </si>
  <si>
    <t>120601010505</t>
  </si>
  <si>
    <t>97407932</t>
  </si>
  <si>
    <t>NLA06608-0149</t>
  </si>
  <si>
    <t>MSC533I</t>
  </si>
  <si>
    <t>533I</t>
  </si>
  <si>
    <t>020501060301</t>
  </si>
  <si>
    <t>66420821</t>
  </si>
  <si>
    <t>NLA06608-0152</t>
  </si>
  <si>
    <t>MSC742I</t>
  </si>
  <si>
    <t>742I</t>
  </si>
  <si>
    <t>111303030404</t>
  </si>
  <si>
    <t>134135469</t>
  </si>
  <si>
    <t>NLA06608-0153</t>
  </si>
  <si>
    <t>MSC629I</t>
  </si>
  <si>
    <t>629I</t>
  </si>
  <si>
    <t>020802070101</t>
  </si>
  <si>
    <t>61499925</t>
  </si>
  <si>
    <t>NLA06608-0155</t>
  </si>
  <si>
    <t>MSC522H</t>
  </si>
  <si>
    <t>522H</t>
  </si>
  <si>
    <t>071200061008</t>
  </si>
  <si>
    <t>121625003</t>
  </si>
  <si>
    <t>NLA06608-0158</t>
  </si>
  <si>
    <t>MSC278J</t>
  </si>
  <si>
    <t>278J</t>
  </si>
  <si>
    <t>070500010301</t>
  </si>
  <si>
    <t>74926397</t>
  </si>
  <si>
    <t>5.2</t>
  </si>
  <si>
    <t>NLA06608-0162</t>
  </si>
  <si>
    <t>MSC635I</t>
  </si>
  <si>
    <t>635I</t>
  </si>
  <si>
    <t>010802020103</t>
  </si>
  <si>
    <t>136017803</t>
  </si>
  <si>
    <t>NLA06608-0169</t>
  </si>
  <si>
    <t>MSC532H</t>
  </si>
  <si>
    <t>532H</t>
  </si>
  <si>
    <t>140700030104</t>
  </si>
  <si>
    <t>79207055</t>
  </si>
  <si>
    <t>NLA06608-0173</t>
  </si>
  <si>
    <t>MSC025I</t>
  </si>
  <si>
    <t>025I</t>
  </si>
  <si>
    <t>181002040705</t>
  </si>
  <si>
    <t>37704711</t>
  </si>
  <si>
    <t>NLA06608-0176</t>
  </si>
  <si>
    <t>MSC503I</t>
  </si>
  <si>
    <t>503I</t>
  </si>
  <si>
    <t>080202031503</t>
  </si>
  <si>
    <t>91244645</t>
  </si>
  <si>
    <t>NLA06608-0177</t>
  </si>
  <si>
    <t>MSC649I</t>
  </si>
  <si>
    <t>649I</t>
  </si>
  <si>
    <t>041504020305</t>
  </si>
  <si>
    <t>{5588F4BE-5A30-40D1-802F-2DF51DCB0134}</t>
  </si>
  <si>
    <t>NLA06608-0179</t>
  </si>
  <si>
    <t>MSC674I</t>
  </si>
  <si>
    <t>674I</t>
  </si>
  <si>
    <t>101401021502</t>
  </si>
  <si>
    <t>128617049</t>
  </si>
  <si>
    <t>NLA06608-0184</t>
  </si>
  <si>
    <t>MSC673I</t>
  </si>
  <si>
    <t>673I</t>
  </si>
  <si>
    <t>103001010101</t>
  </si>
  <si>
    <t>77033667</t>
  </si>
  <si>
    <t>NLA06608-0185</t>
  </si>
  <si>
    <t>MSC787I</t>
  </si>
  <si>
    <t>787I</t>
  </si>
  <si>
    <t>020401060101</t>
  </si>
  <si>
    <t>26283685</t>
  </si>
  <si>
    <t>NLA06608-0189</t>
  </si>
  <si>
    <t>MSC275I</t>
  </si>
  <si>
    <t>275I</t>
  </si>
  <si>
    <t>050301060602</t>
  </si>
  <si>
    <t>73884990</t>
  </si>
  <si>
    <t>MSC679I</t>
  </si>
  <si>
    <t>679I</t>
  </si>
  <si>
    <t>NLA06608-0195</t>
  </si>
  <si>
    <t>Not in NHD Lake Polygon</t>
  </si>
  <si>
    <t>MSC689I</t>
  </si>
  <si>
    <t>689I</t>
  </si>
  <si>
    <t>101600030501</t>
  </si>
  <si>
    <t>147307804</t>
  </si>
  <si>
    <t>NLA06608-0203</t>
  </si>
  <si>
    <t>MSC896I</t>
  </si>
  <si>
    <t>896I</t>
  </si>
  <si>
    <t>031601100507</t>
  </si>
  <si>
    <t>86413139</t>
  </si>
  <si>
    <t>NLA06608-0204</t>
  </si>
  <si>
    <t>MSC574I</t>
  </si>
  <si>
    <t>574I</t>
  </si>
  <si>
    <t>111303020202</t>
  </si>
  <si>
    <t>147639686</t>
  </si>
  <si>
    <t>NLA06608-0207</t>
  </si>
  <si>
    <t>MSC535I</t>
  </si>
  <si>
    <t>535I</t>
  </si>
  <si>
    <t>031300030303</t>
  </si>
  <si>
    <t>146916526</t>
  </si>
  <si>
    <t>MSC991I</t>
  </si>
  <si>
    <t>991I</t>
  </si>
  <si>
    <t>NLA06608-0208</t>
  </si>
  <si>
    <t>MSC578I</t>
  </si>
  <si>
    <t>578I</t>
  </si>
  <si>
    <t>080203020507</t>
  </si>
  <si>
    <t>143706551</t>
  </si>
  <si>
    <t>NLA06608-0209</t>
  </si>
  <si>
    <t>MSC994H</t>
  </si>
  <si>
    <t>994H</t>
  </si>
  <si>
    <t>171100120202</t>
  </si>
  <si>
    <t>148900372</t>
  </si>
  <si>
    <t>MSC996I</t>
  </si>
  <si>
    <t>996I</t>
  </si>
  <si>
    <t>NLA06608-0211</t>
  </si>
  <si>
    <t>MSC816I</t>
  </si>
  <si>
    <t>816I</t>
  </si>
  <si>
    <t>090203010201</t>
  </si>
  <si>
    <t>126591491</t>
  </si>
  <si>
    <t>NLA06608-0212</t>
  </si>
  <si>
    <t>MSC048I</t>
  </si>
  <si>
    <t>048I</t>
  </si>
  <si>
    <t>051202080703</t>
  </si>
  <si>
    <t>53450501</t>
  </si>
  <si>
    <t>NLA06608-0216</t>
  </si>
  <si>
    <t>MSC237I</t>
  </si>
  <si>
    <t>237I</t>
  </si>
  <si>
    <t>102702020601</t>
  </si>
  <si>
    <t>109065350</t>
  </si>
  <si>
    <t>NLA06608-0217</t>
  </si>
  <si>
    <t>MSC235J</t>
  </si>
  <si>
    <t>235J</t>
  </si>
  <si>
    <t>030202010301</t>
  </si>
  <si>
    <t>31407607</t>
  </si>
  <si>
    <t>NLA06608-0219</t>
  </si>
  <si>
    <t>MSC863I</t>
  </si>
  <si>
    <t>863I</t>
  </si>
  <si>
    <t>040500011603</t>
  </si>
  <si>
    <t>155642603</t>
  </si>
  <si>
    <t>NLA06608-0222</t>
  </si>
  <si>
    <t>MSC059I</t>
  </si>
  <si>
    <t>059I</t>
  </si>
  <si>
    <t>101101011401</t>
  </si>
  <si>
    <t>143749804</t>
  </si>
  <si>
    <t>NLA06608-0223</t>
  </si>
  <si>
    <t>MSC261I</t>
  </si>
  <si>
    <t>261I</t>
  </si>
  <si>
    <t>030701030204</t>
  </si>
  <si>
    <t>49690819</t>
  </si>
  <si>
    <t>NLA06608-0224</t>
  </si>
  <si>
    <t>MSC740I</t>
  </si>
  <si>
    <t>740I</t>
  </si>
  <si>
    <t>080202020209</t>
  </si>
  <si>
    <t>42902069</t>
  </si>
  <si>
    <t>MSC959H</t>
  </si>
  <si>
    <t>959H</t>
  </si>
  <si>
    <t>NLA06608-0225</t>
  </si>
  <si>
    <t>MSC245I</t>
  </si>
  <si>
    <t>245I</t>
  </si>
  <si>
    <t>100301040302</t>
  </si>
  <si>
    <t>123040289</t>
  </si>
  <si>
    <t>MSC707I</t>
  </si>
  <si>
    <t>707I</t>
  </si>
  <si>
    <t>NLA06608-0226</t>
  </si>
  <si>
    <t>MSC254I</t>
  </si>
  <si>
    <t>254I</t>
  </si>
  <si>
    <t>010700060502</t>
  </si>
  <si>
    <t>135908629</t>
  </si>
  <si>
    <t>NLA06608-0228</t>
  </si>
  <si>
    <t>MSC031I</t>
  </si>
  <si>
    <t>031I</t>
  </si>
  <si>
    <t>110200080501</t>
  </si>
  <si>
    <t>49033397</t>
  </si>
  <si>
    <t>MSC224I</t>
  </si>
  <si>
    <t>224I</t>
  </si>
  <si>
    <t>MSC895I</t>
  </si>
  <si>
    <t>895I</t>
  </si>
  <si>
    <t>NLA06608-0229</t>
  </si>
  <si>
    <t>MSC970H</t>
  </si>
  <si>
    <t>970H</t>
  </si>
  <si>
    <t>041503050303</t>
  </si>
  <si>
    <t>150679607</t>
  </si>
  <si>
    <t>NLA06608-0235</t>
  </si>
  <si>
    <t>MSC051I</t>
  </si>
  <si>
    <t>051I</t>
  </si>
  <si>
    <t>051201060105</t>
  </si>
  <si>
    <t>155351279</t>
  </si>
  <si>
    <t>NLA06608-0237</t>
  </si>
  <si>
    <t>MSC030I</t>
  </si>
  <si>
    <t>030I</t>
  </si>
  <si>
    <t>150100110511</t>
  </si>
  <si>
    <t>148548377</t>
  </si>
  <si>
    <t>NLA06608-0240</t>
  </si>
  <si>
    <t>MSC616H</t>
  </si>
  <si>
    <t>616H</t>
  </si>
  <si>
    <t>100500140702</t>
  </si>
  <si>
    <t>137854390</t>
  </si>
  <si>
    <t>NLA06608-0241</t>
  </si>
  <si>
    <t>MSC510J</t>
  </si>
  <si>
    <t>510J</t>
  </si>
  <si>
    <t>160102020406</t>
  </si>
  <si>
    <t>40844339</t>
  </si>
  <si>
    <t>NLA06608-0243</t>
  </si>
  <si>
    <t>MSC995I</t>
  </si>
  <si>
    <t>995I</t>
  </si>
  <si>
    <t>101301050406</t>
  </si>
  <si>
    <t>139478686</t>
  </si>
  <si>
    <t>NLA06608-0244</t>
  </si>
  <si>
    <t>MSC215J</t>
  </si>
  <si>
    <t>215J</t>
  </si>
  <si>
    <t>111302060108</t>
  </si>
  <si>
    <t>129087753</t>
  </si>
  <si>
    <t>NLA06608-0245</t>
  </si>
  <si>
    <t>MSC513H</t>
  </si>
  <si>
    <t>513H</t>
  </si>
  <si>
    <t>180500010102</t>
  </si>
  <si>
    <t>120029930</t>
  </si>
  <si>
    <t>11.1</t>
  </si>
  <si>
    <t>NLA06608-0253</t>
  </si>
  <si>
    <t>MSC500J</t>
  </si>
  <si>
    <t>500J</t>
  </si>
  <si>
    <t>030602030305</t>
  </si>
  <si>
    <t>73945950</t>
  </si>
  <si>
    <t>NLA06608-0254</t>
  </si>
  <si>
    <t>MSC208J</t>
  </si>
  <si>
    <t>208J</t>
  </si>
  <si>
    <t>090202010705</t>
  </si>
  <si>
    <t>143418688</t>
  </si>
  <si>
    <t>NLA06608-0257</t>
  </si>
  <si>
    <t>MSC958I</t>
  </si>
  <si>
    <t>958I</t>
  </si>
  <si>
    <t>170101010708</t>
  </si>
  <si>
    <t>60176128</t>
  </si>
  <si>
    <t>NLA06608-0259</t>
  </si>
  <si>
    <t>MSC694I</t>
  </si>
  <si>
    <t>694I</t>
  </si>
  <si>
    <t>101600040106</t>
  </si>
  <si>
    <t>147898426</t>
  </si>
  <si>
    <t>NLA06608-0271</t>
  </si>
  <si>
    <t>MSC091I</t>
  </si>
  <si>
    <t>091I</t>
  </si>
  <si>
    <t>050800010103</t>
  </si>
  <si>
    <t>152839236</t>
  </si>
  <si>
    <t>NLA06608-0275</t>
  </si>
  <si>
    <t>MSC583J</t>
  </si>
  <si>
    <t>583J</t>
  </si>
  <si>
    <t>101301060103</t>
  </si>
  <si>
    <t>147886386</t>
  </si>
  <si>
    <t>NLA06608-0279</t>
  </si>
  <si>
    <t>MSC503J</t>
  </si>
  <si>
    <t>503J</t>
  </si>
  <si>
    <t>070200110606</t>
  </si>
  <si>
    <t>120019424</t>
  </si>
  <si>
    <t>NLA06608-0280</t>
  </si>
  <si>
    <t>MSC190H</t>
  </si>
  <si>
    <t>190H</t>
  </si>
  <si>
    <t>120302010204</t>
  </si>
  <si>
    <t>93957040</t>
  </si>
  <si>
    <t>NLA06608-0281</t>
  </si>
  <si>
    <t>MSC248J</t>
  </si>
  <si>
    <t>248J</t>
  </si>
  <si>
    <t>030401050202</t>
  </si>
  <si>
    <t>151022466</t>
  </si>
  <si>
    <t>NLA06608-0284</t>
  </si>
  <si>
    <t>MSC571H</t>
  </si>
  <si>
    <t>571H</t>
  </si>
  <si>
    <t>111303020701</t>
  </si>
  <si>
    <t>147650001</t>
  </si>
  <si>
    <t>NLA06608-0290</t>
  </si>
  <si>
    <t>MSC245H</t>
  </si>
  <si>
    <t>245H</t>
  </si>
  <si>
    <t>180200010208</t>
  </si>
  <si>
    <t>82757343</t>
  </si>
  <si>
    <t>MSC614I</t>
  </si>
  <si>
    <t>614I</t>
  </si>
  <si>
    <t>NLA06608-0291</t>
  </si>
  <si>
    <t>MSC602H</t>
  </si>
  <si>
    <t>602H</t>
  </si>
  <si>
    <t>040302010902</t>
  </si>
  <si>
    <t>155445200</t>
  </si>
  <si>
    <t>NLA06608-0294</t>
  </si>
  <si>
    <t>MSC224J</t>
  </si>
  <si>
    <t>224J</t>
  </si>
  <si>
    <t>041505000303</t>
  </si>
  <si>
    <t>72751555</t>
  </si>
  <si>
    <t>NLA06608-0297</t>
  </si>
  <si>
    <t>MSC509H</t>
  </si>
  <si>
    <t>509H</t>
  </si>
  <si>
    <t>030502040101</t>
  </si>
  <si>
    <t>152804873</t>
  </si>
  <si>
    <t>NLA06608-0299</t>
  </si>
  <si>
    <t>MSC219H</t>
  </si>
  <si>
    <t>219H</t>
  </si>
  <si>
    <t>040500011504</t>
  </si>
  <si>
    <t>155642356</t>
  </si>
  <si>
    <t>NLA06608-0302</t>
  </si>
  <si>
    <t>MSC253J</t>
  </si>
  <si>
    <t>253J</t>
  </si>
  <si>
    <t>090201010302</t>
  </si>
  <si>
    <t>126211614</t>
  </si>
  <si>
    <t>NLA06608-0303</t>
  </si>
  <si>
    <t>MSC543J</t>
  </si>
  <si>
    <t>543J</t>
  </si>
  <si>
    <t>041000120404</t>
  </si>
  <si>
    <t>155390760</t>
  </si>
  <si>
    <t>NLA06608-0306</t>
  </si>
  <si>
    <t>MSC746I</t>
  </si>
  <si>
    <t>746I</t>
  </si>
  <si>
    <t>171200041102</t>
  </si>
  <si>
    <t>149764847</t>
  </si>
  <si>
    <t>NLA06608-0312</t>
  </si>
  <si>
    <t>MSC068I</t>
  </si>
  <si>
    <t>068I</t>
  </si>
  <si>
    <t>102701040106</t>
  </si>
  <si>
    <t>34389966</t>
  </si>
  <si>
    <t>NLA06608-0313</t>
  </si>
  <si>
    <t>MSC981H</t>
  </si>
  <si>
    <t>981H</t>
  </si>
  <si>
    <t>030402010305</t>
  </si>
  <si>
    <t>146906025</t>
  </si>
  <si>
    <t>NLA06608-0319</t>
  </si>
  <si>
    <t>MSC886I</t>
  </si>
  <si>
    <t>886I</t>
  </si>
  <si>
    <t>030601010501</t>
  </si>
  <si>
    <t>105914727</t>
  </si>
  <si>
    <t>NLA06608-0324</t>
  </si>
  <si>
    <t>MSC502J</t>
  </si>
  <si>
    <t>502J</t>
  </si>
  <si>
    <t>060102050402</t>
  </si>
  <si>
    <t>44792002</t>
  </si>
  <si>
    <t>NLA06608-0326</t>
  </si>
  <si>
    <t>MSC901I</t>
  </si>
  <si>
    <t>901I</t>
  </si>
  <si>
    <t>011000030302</t>
  </si>
  <si>
    <t>121940141</t>
  </si>
  <si>
    <t>NLA06608-0327</t>
  </si>
  <si>
    <t>MSC223I</t>
  </si>
  <si>
    <t>223I</t>
  </si>
  <si>
    <t>080601000302</t>
  </si>
  <si>
    <t>132432531</t>
  </si>
  <si>
    <t>NLA06608-0328</t>
  </si>
  <si>
    <t>MSC581J</t>
  </si>
  <si>
    <t>581J</t>
  </si>
  <si>
    <t>111403040506</t>
  </si>
  <si>
    <t>AC24116A-2C98-414F-8361-4287B6AF8425</t>
  </si>
  <si>
    <t>MSC939H</t>
  </si>
  <si>
    <t>939H</t>
  </si>
  <si>
    <t>NLA06608-0330</t>
  </si>
  <si>
    <t>MSC547I</t>
  </si>
  <si>
    <t>547I</t>
  </si>
  <si>
    <t>040700060605</t>
  </si>
  <si>
    <t>113470389</t>
  </si>
  <si>
    <t>NLA06608-0334</t>
  </si>
  <si>
    <t>MSC973H</t>
  </si>
  <si>
    <t>973H</t>
  </si>
  <si>
    <t>090100050607</t>
  </si>
  <si>
    <t>149217510</t>
  </si>
  <si>
    <t>NLA06608-0339</t>
  </si>
  <si>
    <t>MSC015I</t>
  </si>
  <si>
    <t>015I</t>
  </si>
  <si>
    <t>101301060203</t>
  </si>
  <si>
    <t>147887905</t>
  </si>
  <si>
    <t>NLA06608-0340</t>
  </si>
  <si>
    <t>MSC589J</t>
  </si>
  <si>
    <t>589J</t>
  </si>
  <si>
    <t>130202010102</t>
  </si>
  <si>
    <t>128034611</t>
  </si>
  <si>
    <t>NLA06608-0344</t>
  </si>
  <si>
    <t>MSC283I</t>
  </si>
  <si>
    <t>283I</t>
  </si>
  <si>
    <t>102002030402</t>
  </si>
  <si>
    <t>49840769</t>
  </si>
  <si>
    <t>NLA06608-0350</t>
  </si>
  <si>
    <t>MSC562J</t>
  </si>
  <si>
    <t>562J</t>
  </si>
  <si>
    <t>070500030301</t>
  </si>
  <si>
    <t>77358738</t>
  </si>
  <si>
    <t>NLA06608-0354</t>
  </si>
  <si>
    <t>MSC986I</t>
  </si>
  <si>
    <t>986I</t>
  </si>
  <si>
    <t>010700040103</t>
  </si>
  <si>
    <t>136864330</t>
  </si>
  <si>
    <t>NLA06608-0356</t>
  </si>
  <si>
    <t>MSC827I</t>
  </si>
  <si>
    <t>827I</t>
  </si>
  <si>
    <t>110800010510</t>
  </si>
  <si>
    <t>139098406</t>
  </si>
  <si>
    <t>NLA06608-0358</t>
  </si>
  <si>
    <t>MSC053I</t>
  </si>
  <si>
    <t>053I</t>
  </si>
  <si>
    <t>010400010502</t>
  </si>
  <si>
    <t>118181726</t>
  </si>
  <si>
    <t>NLA06608-0361</t>
  </si>
  <si>
    <t>MSC069I</t>
  </si>
  <si>
    <t>069I</t>
  </si>
  <si>
    <t>030501011508</t>
  </si>
  <si>
    <t>141329377</t>
  </si>
  <si>
    <t>NLA06608-0377</t>
  </si>
  <si>
    <t>MSC093I</t>
  </si>
  <si>
    <t>093I</t>
  </si>
  <si>
    <t>020503010104</t>
  </si>
  <si>
    <t>54976195</t>
  </si>
  <si>
    <t>NLA06608-0378</t>
  </si>
  <si>
    <t>MSC084I</t>
  </si>
  <si>
    <t>084I</t>
  </si>
  <si>
    <t>100301040304</t>
  </si>
  <si>
    <t>123043113</t>
  </si>
  <si>
    <t>NLA06608-0384</t>
  </si>
  <si>
    <t>MSC975H</t>
  </si>
  <si>
    <t>975H</t>
  </si>
  <si>
    <t>101101011101</t>
  </si>
  <si>
    <t>143743326</t>
  </si>
  <si>
    <t>NLA06608-0385</t>
  </si>
  <si>
    <t>MSC284I</t>
  </si>
  <si>
    <t>284I</t>
  </si>
  <si>
    <t>100302010401</t>
  </si>
  <si>
    <t>129565384</t>
  </si>
  <si>
    <t>NLA06608-0386</t>
  </si>
  <si>
    <t>MSC917I</t>
  </si>
  <si>
    <t>917I</t>
  </si>
  <si>
    <t>020503020202</t>
  </si>
  <si>
    <t>65612556</t>
  </si>
  <si>
    <t>NLA06608-0395</t>
  </si>
  <si>
    <t>MSC085I</t>
  </si>
  <si>
    <t>085I</t>
  </si>
  <si>
    <t>031501070304</t>
  </si>
  <si>
    <t>120024200</t>
  </si>
  <si>
    <t>NLA06608-0399</t>
  </si>
  <si>
    <t>MSC060I</t>
  </si>
  <si>
    <t>060I</t>
  </si>
  <si>
    <t>040900050306</t>
  </si>
  <si>
    <t>145333805</t>
  </si>
  <si>
    <t>NLA06608-0401</t>
  </si>
  <si>
    <t>MSC266J</t>
  </si>
  <si>
    <t>266J</t>
  </si>
  <si>
    <t>010100030302</t>
  </si>
  <si>
    <t>142978516</t>
  </si>
  <si>
    <t>NLA06608-0402</t>
  </si>
  <si>
    <t>MSC282J</t>
  </si>
  <si>
    <t>282J</t>
  </si>
  <si>
    <t>171003050207</t>
  </si>
  <si>
    <t>124371706</t>
  </si>
  <si>
    <t>NLA06608-0405</t>
  </si>
  <si>
    <t>MSC563I</t>
  </si>
  <si>
    <t>563I</t>
  </si>
  <si>
    <t>020501011310</t>
  </si>
  <si>
    <t>43498546</t>
  </si>
  <si>
    <t>NLA06608-0406</t>
  </si>
  <si>
    <t>MSC944I</t>
  </si>
  <si>
    <t>944I</t>
  </si>
  <si>
    <t>170703060901</t>
  </si>
  <si>
    <t>148978743</t>
  </si>
  <si>
    <t>NLA06608-0407</t>
  </si>
  <si>
    <t>MSC214H</t>
  </si>
  <si>
    <t>214H</t>
  </si>
  <si>
    <t>101600060204</t>
  </si>
  <si>
    <t>145095780</t>
  </si>
  <si>
    <t>NLA06608-0408</t>
  </si>
  <si>
    <t>MSC219J</t>
  </si>
  <si>
    <t>219J</t>
  </si>
  <si>
    <t>111303030705</t>
  </si>
  <si>
    <t>134141949</t>
  </si>
  <si>
    <t>NLA06608-0413</t>
  </si>
  <si>
    <t>MSC016I</t>
  </si>
  <si>
    <t>016I</t>
  </si>
  <si>
    <t>030102040701</t>
  </si>
  <si>
    <t>155803971</t>
  </si>
  <si>
    <t>NLA06608-0418</t>
  </si>
  <si>
    <t>MSC959I</t>
  </si>
  <si>
    <t>959I</t>
  </si>
  <si>
    <t>010700030101</t>
  </si>
  <si>
    <t>135999613</t>
  </si>
  <si>
    <t>NLA06608-0432</t>
  </si>
  <si>
    <t>MSC079I</t>
  </si>
  <si>
    <t>079I</t>
  </si>
  <si>
    <t>080302040506</t>
  </si>
  <si>
    <t>123557259</t>
  </si>
  <si>
    <t>NLA06608-0435</t>
  </si>
  <si>
    <t>MSC192H</t>
  </si>
  <si>
    <t>192H</t>
  </si>
  <si>
    <t>070500050204</t>
  </si>
  <si>
    <t>76243632</t>
  </si>
  <si>
    <t>NLA06608-0436</t>
  </si>
  <si>
    <t>MSC518I</t>
  </si>
  <si>
    <t>518I</t>
  </si>
  <si>
    <t>080401010806</t>
  </si>
  <si>
    <t>120031869</t>
  </si>
  <si>
    <t>NLA06608-0440</t>
  </si>
  <si>
    <t>MSC567J</t>
  </si>
  <si>
    <t>567J</t>
  </si>
  <si>
    <t>110600060406</t>
  </si>
  <si>
    <t>130267548</t>
  </si>
  <si>
    <t>NLA06608-0444</t>
  </si>
  <si>
    <t>MSC582H</t>
  </si>
  <si>
    <t>582H</t>
  </si>
  <si>
    <t>080302030401</t>
  </si>
  <si>
    <t>122131922</t>
  </si>
  <si>
    <t>NLA06608-0445</t>
  </si>
  <si>
    <t>MSC064I</t>
  </si>
  <si>
    <t>064I</t>
  </si>
  <si>
    <t>050301060702</t>
  </si>
  <si>
    <t>73885636</t>
  </si>
  <si>
    <t>NLA06608-0447</t>
  </si>
  <si>
    <t>MSC585I</t>
  </si>
  <si>
    <t>585I</t>
  </si>
  <si>
    <t>050901040504</t>
  </si>
  <si>
    <t>120021258</t>
  </si>
  <si>
    <t>NLA06608-0452</t>
  </si>
  <si>
    <t>MSC492J</t>
  </si>
  <si>
    <t>492J</t>
  </si>
  <si>
    <t>101900040404</t>
  </si>
  <si>
    <t>116936261</t>
  </si>
  <si>
    <t>NLA06608-0453</t>
  </si>
  <si>
    <t>MSC918I</t>
  </si>
  <si>
    <t>918I</t>
  </si>
  <si>
    <t>030801020104</t>
  </si>
  <si>
    <t>120024321</t>
  </si>
  <si>
    <t>NLA06608-0454</t>
  </si>
  <si>
    <t>MSC563H</t>
  </si>
  <si>
    <t>563H</t>
  </si>
  <si>
    <t>010900040302</t>
  </si>
  <si>
    <t>127683891</t>
  </si>
  <si>
    <t>NLA06608-0456</t>
  </si>
  <si>
    <t>MSC556J</t>
  </si>
  <si>
    <t>556J</t>
  </si>
  <si>
    <t>120301060307</t>
  </si>
  <si>
    <t>120847804</t>
  </si>
  <si>
    <t>NLA06608-0458</t>
  </si>
  <si>
    <t>MSC199H</t>
  </si>
  <si>
    <t>199H</t>
  </si>
  <si>
    <t>031102040405</t>
  </si>
  <si>
    <t>80537921</t>
  </si>
  <si>
    <t>NLA06608-0459</t>
  </si>
  <si>
    <t>MSC211I</t>
  </si>
  <si>
    <t>211I</t>
  </si>
  <si>
    <t>031601090104</t>
  </si>
  <si>
    <t>86699990</t>
  </si>
  <si>
    <t>NLA06608-0462</t>
  </si>
  <si>
    <t>MSC759I</t>
  </si>
  <si>
    <t>759I</t>
  </si>
  <si>
    <t>070700010301</t>
  </si>
  <si>
    <t>70338351</t>
  </si>
  <si>
    <t>NLA06608-0463</t>
  </si>
  <si>
    <t>MSC930I</t>
  </si>
  <si>
    <t>930I</t>
  </si>
  <si>
    <t>040900050404</t>
  </si>
  <si>
    <t>145334300</t>
  </si>
  <si>
    <t>NLA06608-0467</t>
  </si>
  <si>
    <t>MSC249I</t>
  </si>
  <si>
    <t>249I</t>
  </si>
  <si>
    <t>040302010102</t>
  </si>
  <si>
    <t>155445166</t>
  </si>
  <si>
    <t>NLA06608-0468</t>
  </si>
  <si>
    <t>MSC542H</t>
  </si>
  <si>
    <t>542H</t>
  </si>
  <si>
    <t>140100040503</t>
  </si>
  <si>
    <t>72972808</t>
  </si>
  <si>
    <t>NLA06608-0470</t>
  </si>
  <si>
    <t>MSC204H</t>
  </si>
  <si>
    <t>204H</t>
  </si>
  <si>
    <t>010700020106</t>
  </si>
  <si>
    <t>107204235</t>
  </si>
  <si>
    <t>NLA06608-0472</t>
  </si>
  <si>
    <t>MSC077I</t>
  </si>
  <si>
    <t>077I</t>
  </si>
  <si>
    <t>111401030401</t>
  </si>
  <si>
    <t>137633094</t>
  </si>
  <si>
    <t>NLA06608-0473</t>
  </si>
  <si>
    <t>MSC243J</t>
  </si>
  <si>
    <t>243J</t>
  </si>
  <si>
    <t>030401030604</t>
  </si>
  <si>
    <t>123389863</t>
  </si>
  <si>
    <t>NLA06608-0479</t>
  </si>
  <si>
    <t>MSC593I</t>
  </si>
  <si>
    <t>593I</t>
  </si>
  <si>
    <t>050600012302</t>
  </si>
  <si>
    <t>152116713</t>
  </si>
  <si>
    <t>NLA06608-0480</t>
  </si>
  <si>
    <t>MSC990H</t>
  </si>
  <si>
    <t>990H</t>
  </si>
  <si>
    <t>071401040302</t>
  </si>
  <si>
    <t>43890577</t>
  </si>
  <si>
    <t>NLA06608-0483</t>
  </si>
  <si>
    <t>MSC036I</t>
  </si>
  <si>
    <t>036I</t>
  </si>
  <si>
    <t>130402120204</t>
  </si>
  <si>
    <t>95085497</t>
  </si>
  <si>
    <t>NLA06608-0484</t>
  </si>
  <si>
    <t>MSC556H</t>
  </si>
  <si>
    <t>556H</t>
  </si>
  <si>
    <t>080102030403</t>
  </si>
  <si>
    <t>124624287</t>
  </si>
  <si>
    <t>NLA06608-0488</t>
  </si>
  <si>
    <t>MSC726I</t>
  </si>
  <si>
    <t>726I</t>
  </si>
  <si>
    <t>110701060403</t>
  </si>
  <si>
    <t>131488353</t>
  </si>
  <si>
    <t>NLA06608-0491</t>
  </si>
  <si>
    <t>MSC730I</t>
  </si>
  <si>
    <t>730I</t>
  </si>
  <si>
    <t>040500011702</t>
  </si>
  <si>
    <t>155642757</t>
  </si>
  <si>
    <t>NLA06608-0493</t>
  </si>
  <si>
    <t>MSC550H</t>
  </si>
  <si>
    <t>550H</t>
  </si>
  <si>
    <t>020700100502</t>
  </si>
  <si>
    <t>46566524</t>
  </si>
  <si>
    <t>NLA06608-0495</t>
  </si>
  <si>
    <t>MSC531I</t>
  </si>
  <si>
    <t>531I</t>
  </si>
  <si>
    <t>140200021005</t>
  </si>
  <si>
    <t>64463980</t>
  </si>
  <si>
    <t>NLA06608-0496</t>
  </si>
  <si>
    <t>MSC582J</t>
  </si>
  <si>
    <t>582J</t>
  </si>
  <si>
    <t>100500100502</t>
  </si>
  <si>
    <t>139400862</t>
  </si>
  <si>
    <t>NLA06608-0497</t>
  </si>
  <si>
    <t>MSC826I</t>
  </si>
  <si>
    <t>826I</t>
  </si>
  <si>
    <t>160102020503</t>
  </si>
  <si>
    <t>40839291</t>
  </si>
  <si>
    <t>NLA06608-0498</t>
  </si>
  <si>
    <t>MSC523H</t>
  </si>
  <si>
    <t>523H</t>
  </si>
  <si>
    <t>011000010401</t>
  </si>
  <si>
    <t>122365552</t>
  </si>
  <si>
    <t>NLA06608-0501</t>
  </si>
  <si>
    <t>MSC189H</t>
  </si>
  <si>
    <t>189H</t>
  </si>
  <si>
    <t>180500050101</t>
  </si>
  <si>
    <t>120025209</t>
  </si>
  <si>
    <t>NLA06608-0502</t>
  </si>
  <si>
    <t>MSC605I</t>
  </si>
  <si>
    <t>605I</t>
  </si>
  <si>
    <t>040802030108</t>
  </si>
  <si>
    <t>148710145</t>
  </si>
  <si>
    <t>NLA06608-0503</t>
  </si>
  <si>
    <t>MSC543H</t>
  </si>
  <si>
    <t>543H</t>
  </si>
  <si>
    <t>101701021001</t>
  </si>
  <si>
    <t>123210296</t>
  </si>
  <si>
    <t>NLA06608-0508</t>
  </si>
  <si>
    <t>MSC553H</t>
  </si>
  <si>
    <t>553H</t>
  </si>
  <si>
    <t>080302070400</t>
  </si>
  <si>
    <t>125621767</t>
  </si>
  <si>
    <t>NLA06608-0511</t>
  </si>
  <si>
    <t>MSC608I</t>
  </si>
  <si>
    <t>608I</t>
  </si>
  <si>
    <t>140200020901</t>
  </si>
  <si>
    <t>64451411</t>
  </si>
  <si>
    <t>NLA06608-0512</t>
  </si>
  <si>
    <t>MSC509J</t>
  </si>
  <si>
    <t>509J</t>
  </si>
  <si>
    <t>090100040701</t>
  </si>
  <si>
    <t>143178735</t>
  </si>
  <si>
    <t>NLA06608-0523</t>
  </si>
  <si>
    <t>MSC825I</t>
  </si>
  <si>
    <t>825I</t>
  </si>
  <si>
    <t>101702031001</t>
  </si>
  <si>
    <t>130994966</t>
  </si>
  <si>
    <t>NLA06608-0528</t>
  </si>
  <si>
    <t>MSC998H</t>
  </si>
  <si>
    <t>998H</t>
  </si>
  <si>
    <t>102001010604</t>
  </si>
  <si>
    <t>150663982</t>
  </si>
  <si>
    <t>NLA06608-0529</t>
  </si>
  <si>
    <t>MSC523I</t>
  </si>
  <si>
    <t>523I</t>
  </si>
  <si>
    <t>170200150302</t>
  </si>
  <si>
    <t>157384331</t>
  </si>
  <si>
    <t>NLA06608-0530</t>
  </si>
  <si>
    <t>MSC842I</t>
  </si>
  <si>
    <t>842I</t>
  </si>
  <si>
    <t>030702030302</t>
  </si>
  <si>
    <t>108959609</t>
  </si>
  <si>
    <t>NLA06608-0531</t>
  </si>
  <si>
    <t>MSC043I</t>
  </si>
  <si>
    <t>043I</t>
  </si>
  <si>
    <t>101301060302</t>
  </si>
  <si>
    <t>147889850</t>
  </si>
  <si>
    <t>NLA06608-0533</t>
  </si>
  <si>
    <t>MSC952I</t>
  </si>
  <si>
    <t>952I</t>
  </si>
  <si>
    <t>050100010405</t>
  </si>
  <si>
    <t>112379569</t>
  </si>
  <si>
    <t>NLA06608-0537</t>
  </si>
  <si>
    <t>MSC242J</t>
  </si>
  <si>
    <t>242J</t>
  </si>
  <si>
    <t>050500040205</t>
  </si>
  <si>
    <t>80165471</t>
  </si>
  <si>
    <t>NLA06608-0541</t>
  </si>
  <si>
    <t>MSC018I</t>
  </si>
  <si>
    <t>018I</t>
  </si>
  <si>
    <t>020700081004</t>
  </si>
  <si>
    <t>51772295</t>
  </si>
  <si>
    <t>NLA06608-0546</t>
  </si>
  <si>
    <t>MSC805I</t>
  </si>
  <si>
    <t>805I</t>
  </si>
  <si>
    <t>010700050104</t>
  </si>
  <si>
    <t>129728832</t>
  </si>
  <si>
    <t>NLA06608-0547</t>
  </si>
  <si>
    <t>MSC811I</t>
  </si>
  <si>
    <t>811I</t>
  </si>
  <si>
    <t>070700030603</t>
  </si>
  <si>
    <t>157360150</t>
  </si>
  <si>
    <t>NLA06608-0550</t>
  </si>
  <si>
    <t>MSC815I</t>
  </si>
  <si>
    <t>815I</t>
  </si>
  <si>
    <t>010801040201</t>
  </si>
  <si>
    <t>76910235</t>
  </si>
  <si>
    <t>NLA06608-0558</t>
  </si>
  <si>
    <t>MSC590J</t>
  </si>
  <si>
    <t>590J</t>
  </si>
  <si>
    <t>090201060502</t>
  </si>
  <si>
    <t>121545411</t>
  </si>
  <si>
    <t>NLA06608-0560</t>
  </si>
  <si>
    <t>MSC573I</t>
  </si>
  <si>
    <t>573I</t>
  </si>
  <si>
    <t>110901050708</t>
  </si>
  <si>
    <t>138790015</t>
  </si>
  <si>
    <t>NLA06608-0562</t>
  </si>
  <si>
    <t>MSC823I</t>
  </si>
  <si>
    <t>823I</t>
  </si>
  <si>
    <t>010900040602</t>
  </si>
  <si>
    <t>127685872</t>
  </si>
  <si>
    <t>NLA06608-0569</t>
  </si>
  <si>
    <t>MSC568J</t>
  </si>
  <si>
    <t>568J</t>
  </si>
  <si>
    <t>150602020101</t>
  </si>
  <si>
    <t>132789172</t>
  </si>
  <si>
    <t>NLA06608-0579</t>
  </si>
  <si>
    <t>MSC609I</t>
  </si>
  <si>
    <t>609I</t>
  </si>
  <si>
    <t>101301030804</t>
  </si>
  <si>
    <t>145416996</t>
  </si>
  <si>
    <t>NLA06608-0580</t>
  </si>
  <si>
    <t>MSC507J</t>
  </si>
  <si>
    <t>507J</t>
  </si>
  <si>
    <t>050702020507</t>
  </si>
  <si>
    <t>120023395</t>
  </si>
  <si>
    <t>NLA06608-0583</t>
  </si>
  <si>
    <t>MSC210J</t>
  </si>
  <si>
    <t>210J</t>
  </si>
  <si>
    <t>080601000600</t>
  </si>
  <si>
    <t>130704745</t>
  </si>
  <si>
    <t>NLA06608-0585</t>
  </si>
  <si>
    <t>MSC504J</t>
  </si>
  <si>
    <t>504J</t>
  </si>
  <si>
    <t>160502030400</t>
  </si>
  <si>
    <t>145888893</t>
  </si>
  <si>
    <t>NLA06608-0588</t>
  </si>
  <si>
    <t>MSC243H</t>
  </si>
  <si>
    <t>243H</t>
  </si>
  <si>
    <t>102500170505</t>
  </si>
  <si>
    <t>52650919</t>
  </si>
  <si>
    <t>NLA06608-0590</t>
  </si>
  <si>
    <t>MSC899I</t>
  </si>
  <si>
    <t>899I</t>
  </si>
  <si>
    <t>070700010804</t>
  </si>
  <si>
    <t>70332481</t>
  </si>
  <si>
    <t>NLA06608-0594</t>
  </si>
  <si>
    <t>MSC596J</t>
  </si>
  <si>
    <t>596J</t>
  </si>
  <si>
    <t>030602030107</t>
  </si>
  <si>
    <t>73948404</t>
  </si>
  <si>
    <t>NLA06608-0597</t>
  </si>
  <si>
    <t>MSC978H</t>
  </si>
  <si>
    <t>978H</t>
  </si>
  <si>
    <t>170501140602</t>
  </si>
  <si>
    <t>54082689</t>
  </si>
  <si>
    <t>NLA06608-0599</t>
  </si>
  <si>
    <t>MSC293I</t>
  </si>
  <si>
    <t>293I</t>
  </si>
  <si>
    <t>120701020307</t>
  </si>
  <si>
    <t>94321982</t>
  </si>
  <si>
    <t>NLA06608-0608</t>
  </si>
  <si>
    <t>MSC623H</t>
  </si>
  <si>
    <t>623H</t>
  </si>
  <si>
    <t>080101000301</t>
  </si>
  <si>
    <t>141196670</t>
  </si>
  <si>
    <t>NLA06608-0610</t>
  </si>
  <si>
    <t>MSC878I</t>
  </si>
  <si>
    <t>878I</t>
  </si>
  <si>
    <t>010700061205</t>
  </si>
  <si>
    <t>135912791</t>
  </si>
  <si>
    <t>NLA06608-0611</t>
  </si>
  <si>
    <t>MSC271I</t>
  </si>
  <si>
    <t>271I</t>
  </si>
  <si>
    <t>070900020902</t>
  </si>
  <si>
    <t>143250015</t>
  </si>
  <si>
    <t>NLA06608-0614</t>
  </si>
  <si>
    <t>MSC050I</t>
  </si>
  <si>
    <t>050I</t>
  </si>
  <si>
    <t>171003011104</t>
  </si>
  <si>
    <t>121516773</t>
  </si>
  <si>
    <t>NLA06608-0618</t>
  </si>
  <si>
    <t>MSC507H</t>
  </si>
  <si>
    <t>507H</t>
  </si>
  <si>
    <t>031403010404</t>
  </si>
  <si>
    <t>74557502</t>
  </si>
  <si>
    <t>NLA06608-0622</t>
  </si>
  <si>
    <t>MSC188H</t>
  </si>
  <si>
    <t>188H</t>
  </si>
  <si>
    <t>070101080107</t>
  </si>
  <si>
    <t>58126057</t>
  </si>
  <si>
    <t>NLA06608-0624</t>
  </si>
  <si>
    <t>MSC681I</t>
  </si>
  <si>
    <t>681I</t>
  </si>
  <si>
    <t>071402011001</t>
  </si>
  <si>
    <t>150624598</t>
  </si>
  <si>
    <t>NLA06608-0625</t>
  </si>
  <si>
    <t>MSC197H</t>
  </si>
  <si>
    <t>197H</t>
  </si>
  <si>
    <t>170502030502</t>
  </si>
  <si>
    <t>112955163</t>
  </si>
  <si>
    <t>NLA06608-0628</t>
  </si>
  <si>
    <t>MSC218J</t>
  </si>
  <si>
    <t>218J</t>
  </si>
  <si>
    <t>110800040206</t>
  </si>
  <si>
    <t>127584589</t>
  </si>
  <si>
    <t>NLA06608-0632</t>
  </si>
  <si>
    <t>MSC675I</t>
  </si>
  <si>
    <t>675I</t>
  </si>
  <si>
    <t>102901020208</t>
  </si>
  <si>
    <t>36913486</t>
  </si>
  <si>
    <t>NLA06608-0635</t>
  </si>
  <si>
    <t>MSC979I</t>
  </si>
  <si>
    <t>979I</t>
  </si>
  <si>
    <t>101900060604</t>
  </si>
  <si>
    <t>120819565</t>
  </si>
  <si>
    <t>NLA06608-0651</t>
  </si>
  <si>
    <t>MSC032I</t>
  </si>
  <si>
    <t>032I</t>
  </si>
  <si>
    <t>031502020103</t>
  </si>
  <si>
    <t>90882825</t>
  </si>
  <si>
    <t>NLA06608-0654</t>
  </si>
  <si>
    <t>MSC683I</t>
  </si>
  <si>
    <t>683I</t>
  </si>
  <si>
    <t>070700010307</t>
  </si>
  <si>
    <t>70331397</t>
  </si>
  <si>
    <t>NLA06608-0658</t>
  </si>
  <si>
    <t>MSC574H</t>
  </si>
  <si>
    <t>574H</t>
  </si>
  <si>
    <t>171002060804</t>
  </si>
  <si>
    <t>90016663</t>
  </si>
  <si>
    <t>NLA06608-0659</t>
  </si>
  <si>
    <t>MSC065I</t>
  </si>
  <si>
    <t>065I</t>
  </si>
  <si>
    <t>090203080202</t>
  </si>
  <si>
    <t>149374645</t>
  </si>
  <si>
    <t>NLA06608-0660</t>
  </si>
  <si>
    <t>MSC026I</t>
  </si>
  <si>
    <t>026I</t>
  </si>
  <si>
    <t>051202011205</t>
  </si>
  <si>
    <t>90129709</t>
  </si>
  <si>
    <t>NLA06608-0661</t>
  </si>
  <si>
    <t>MSC536J</t>
  </si>
  <si>
    <t>536J</t>
  </si>
  <si>
    <t>020501061102</t>
  </si>
  <si>
    <t>66419055</t>
  </si>
  <si>
    <t>NLA06608-0662</t>
  </si>
  <si>
    <t>MSC843I</t>
  </si>
  <si>
    <t>843I</t>
  </si>
  <si>
    <t>010801010203</t>
  </si>
  <si>
    <t>91153053</t>
  </si>
  <si>
    <t>NLA06608-0663</t>
  </si>
  <si>
    <t>MSC561J</t>
  </si>
  <si>
    <t>561J</t>
  </si>
  <si>
    <t>101702010502</t>
  </si>
  <si>
    <t>147526075</t>
  </si>
  <si>
    <t>NLA06608-0665</t>
  </si>
  <si>
    <t>MSC976H</t>
  </si>
  <si>
    <t>976H</t>
  </si>
  <si>
    <t>030300040603</t>
  </si>
  <si>
    <t>139646635</t>
  </si>
  <si>
    <t>NLA06608-0671</t>
  </si>
  <si>
    <t>MSC977I</t>
  </si>
  <si>
    <t>977I</t>
  </si>
  <si>
    <t>140600030704</t>
  </si>
  <si>
    <t>58226268</t>
  </si>
  <si>
    <t>NLA06608-0674</t>
  </si>
  <si>
    <t>MSC213H</t>
  </si>
  <si>
    <t>213H</t>
  </si>
  <si>
    <t>010802030203</t>
  </si>
  <si>
    <t>40653025</t>
  </si>
  <si>
    <t>NLA06608-0677</t>
  </si>
  <si>
    <t>MSC963I</t>
  </si>
  <si>
    <t>963I</t>
  </si>
  <si>
    <t>171200090704</t>
  </si>
  <si>
    <t>146473842</t>
  </si>
  <si>
    <t>NLA06608-0679</t>
  </si>
  <si>
    <t>MSC022I</t>
  </si>
  <si>
    <t>022I</t>
  </si>
  <si>
    <t>070102060605</t>
  </si>
  <si>
    <t>120018106</t>
  </si>
  <si>
    <t>NLA06608-0681</t>
  </si>
  <si>
    <t>MSC685I</t>
  </si>
  <si>
    <t>685I</t>
  </si>
  <si>
    <t>050302030305</t>
  </si>
  <si>
    <t>76669453</t>
  </si>
  <si>
    <t>NLA06608-0686</t>
  </si>
  <si>
    <t>MSC023I</t>
  </si>
  <si>
    <t>023I</t>
  </si>
  <si>
    <t>070200050104</t>
  </si>
  <si>
    <t>86364517</t>
  </si>
  <si>
    <t>NLA06608-0687</t>
  </si>
  <si>
    <t>MSC748I</t>
  </si>
  <si>
    <t>748I</t>
  </si>
  <si>
    <t>140200050107</t>
  </si>
  <si>
    <t>75557483</t>
  </si>
  <si>
    <t>NLA06608-0690</t>
  </si>
  <si>
    <t>MSC269I</t>
  </si>
  <si>
    <t>269I</t>
  </si>
  <si>
    <t>010900030204</t>
  </si>
  <si>
    <t>123913420</t>
  </si>
  <si>
    <t>NLA06608-0692</t>
  </si>
  <si>
    <t>MSC257I</t>
  </si>
  <si>
    <t>257I</t>
  </si>
  <si>
    <t>102001011007</t>
  </si>
  <si>
    <t>150664397</t>
  </si>
  <si>
    <t>NLA06608-0696</t>
  </si>
  <si>
    <t>MSC062I</t>
  </si>
  <si>
    <t>062I</t>
  </si>
  <si>
    <t>111303030301</t>
  </si>
  <si>
    <t>134123013</t>
  </si>
  <si>
    <t>NLA06608-0710</t>
  </si>
  <si>
    <t>MSC614H</t>
  </si>
  <si>
    <t>614H</t>
  </si>
  <si>
    <t>010900020303</t>
  </si>
  <si>
    <t>136690292</t>
  </si>
  <si>
    <t>NLA06608-0711</t>
  </si>
  <si>
    <t>MSC505I</t>
  </si>
  <si>
    <t>505I</t>
  </si>
  <si>
    <t>080802040308</t>
  </si>
  <si>
    <t>67998376</t>
  </si>
  <si>
    <t>NLA06608-0712</t>
  </si>
  <si>
    <t>MSC638H</t>
  </si>
  <si>
    <t>638H</t>
  </si>
  <si>
    <t>120602020402</t>
  </si>
  <si>
    <t>99545239</t>
  </si>
  <si>
    <t>NLA06608-0715</t>
  </si>
  <si>
    <t>MSC233I</t>
  </si>
  <si>
    <t>233I</t>
  </si>
  <si>
    <t>101900050204</t>
  </si>
  <si>
    <t>128057638</t>
  </si>
  <si>
    <t>NLA06608-0717</t>
  </si>
  <si>
    <t>MSC682I</t>
  </si>
  <si>
    <t>682I</t>
  </si>
  <si>
    <t>020402070301</t>
  </si>
  <si>
    <t>88067536</t>
  </si>
  <si>
    <t>NLA06608-0720</t>
  </si>
  <si>
    <t>MSC255J</t>
  </si>
  <si>
    <t>255J</t>
  </si>
  <si>
    <t>102500150207</t>
  </si>
  <si>
    <t>145247770</t>
  </si>
  <si>
    <t>NLA06608-0721</t>
  </si>
  <si>
    <t>MSC270I</t>
  </si>
  <si>
    <t>270I</t>
  </si>
  <si>
    <t>170800050204</t>
  </si>
  <si>
    <t>132990961</t>
  </si>
  <si>
    <t>NLA06608-0724</t>
  </si>
  <si>
    <t>MSC499J</t>
  </si>
  <si>
    <t>499J</t>
  </si>
  <si>
    <t>051202060203</t>
  </si>
  <si>
    <t>78535981</t>
  </si>
  <si>
    <t>NLA06608-0726</t>
  </si>
  <si>
    <t>MSC461J</t>
  </si>
  <si>
    <t>461J</t>
  </si>
  <si>
    <t>010600020803</t>
  </si>
  <si>
    <t>129968663</t>
  </si>
  <si>
    <t>NLA06608-0727</t>
  </si>
  <si>
    <t>MSC251J</t>
  </si>
  <si>
    <t>251J</t>
  </si>
  <si>
    <t>101600031504</t>
  </si>
  <si>
    <t>145087668</t>
  </si>
  <si>
    <t>NLA06608-0734</t>
  </si>
  <si>
    <t>MSC751I</t>
  </si>
  <si>
    <t>751I</t>
  </si>
  <si>
    <t>040201030505</t>
  </si>
  <si>
    <t>116542621</t>
  </si>
  <si>
    <t>NLA06608-0738</t>
  </si>
  <si>
    <t>MSC554I</t>
  </si>
  <si>
    <t>554I</t>
  </si>
  <si>
    <t>010700030203</t>
  </si>
  <si>
    <t>135998762</t>
  </si>
  <si>
    <t>NLA06608-0743</t>
  </si>
  <si>
    <t>MSC236I</t>
  </si>
  <si>
    <t>236I</t>
  </si>
  <si>
    <t>070102030604</t>
  </si>
  <si>
    <t>45729426</t>
  </si>
  <si>
    <t>NLA06608-0749</t>
  </si>
  <si>
    <t>MSC806I</t>
  </si>
  <si>
    <t>806I</t>
  </si>
  <si>
    <t>020801050102</t>
  </si>
  <si>
    <t>61381609</t>
  </si>
  <si>
    <t>NLA06608-0755</t>
  </si>
  <si>
    <t>MSC587J</t>
  </si>
  <si>
    <t>587J</t>
  </si>
  <si>
    <t>101301050501</t>
  </si>
  <si>
    <t>139473997</t>
  </si>
  <si>
    <t>NLA06608-0756</t>
  </si>
  <si>
    <t>MSC211J</t>
  </si>
  <si>
    <t>211J</t>
  </si>
  <si>
    <t>111303030403</t>
  </si>
  <si>
    <t>134138526</t>
  </si>
  <si>
    <t>NLA06608-0759</t>
  </si>
  <si>
    <t>MSC553J</t>
  </si>
  <si>
    <t>553J</t>
  </si>
  <si>
    <t>071000030108</t>
  </si>
  <si>
    <t>120871593</t>
  </si>
  <si>
    <t>NLA06608-0761</t>
  </si>
  <si>
    <t>MSC286J</t>
  </si>
  <si>
    <t>286J</t>
  </si>
  <si>
    <t>020301040101</t>
  </si>
  <si>
    <t>167766853</t>
  </si>
  <si>
    <t>NLA06608-0764</t>
  </si>
  <si>
    <t>MSC256J</t>
  </si>
  <si>
    <t>256J</t>
  </si>
  <si>
    <t>101800140406</t>
  </si>
  <si>
    <t>139496216</t>
  </si>
  <si>
    <t>NLA06608-0765</t>
  </si>
  <si>
    <t>MSC790I</t>
  </si>
  <si>
    <t>790I</t>
  </si>
  <si>
    <t>050100070102</t>
  </si>
  <si>
    <t>123715348</t>
  </si>
  <si>
    <t>NLA06608-0770</t>
  </si>
  <si>
    <t>MSC697I</t>
  </si>
  <si>
    <t>697I</t>
  </si>
  <si>
    <t>150601060305</t>
  </si>
  <si>
    <t>139050261</t>
  </si>
  <si>
    <t>NLA06608-0775</t>
  </si>
  <si>
    <t>MSC631H</t>
  </si>
  <si>
    <t>631H</t>
  </si>
  <si>
    <t>120901060301</t>
  </si>
  <si>
    <t>98345072</t>
  </si>
  <si>
    <t>NLA06608-0779</t>
  </si>
  <si>
    <t>MSC812I</t>
  </si>
  <si>
    <t>812I</t>
  </si>
  <si>
    <t>101600111504</t>
  </si>
  <si>
    <t>125122728</t>
  </si>
  <si>
    <t>NLA06608-0782</t>
  </si>
  <si>
    <t>MSC911I</t>
  </si>
  <si>
    <t>911I</t>
  </si>
  <si>
    <t>090300010302</t>
  </si>
  <si>
    <t>80997991</t>
  </si>
  <si>
    <t>NLA06608-0785</t>
  </si>
  <si>
    <t>MSC515I</t>
  </si>
  <si>
    <t>515I</t>
  </si>
  <si>
    <t>170200151009</t>
  </si>
  <si>
    <t>157385815</t>
  </si>
  <si>
    <t>NLA06608-0792</t>
  </si>
  <si>
    <t>MSC741I</t>
  </si>
  <si>
    <t>741I</t>
  </si>
  <si>
    <t>120301030906</t>
  </si>
  <si>
    <t>95346815</t>
  </si>
  <si>
    <t>NLA06608-0794</t>
  </si>
  <si>
    <t>MSC234I</t>
  </si>
  <si>
    <t>234I</t>
  </si>
  <si>
    <t>140401020203</t>
  </si>
  <si>
    <t>120028259</t>
  </si>
  <si>
    <t>MSC678I</t>
  </si>
  <si>
    <t>678I</t>
  </si>
  <si>
    <t>NLA06608-0797</t>
  </si>
  <si>
    <t>MSC985H</t>
  </si>
  <si>
    <t>985H</t>
  </si>
  <si>
    <t>160600081402</t>
  </si>
  <si>
    <t>135801039</t>
  </si>
  <si>
    <t>NLA06608-0802</t>
  </si>
  <si>
    <t>MSC966I</t>
  </si>
  <si>
    <t>966I</t>
  </si>
  <si>
    <t>010802020101</t>
  </si>
  <si>
    <t>136017796</t>
  </si>
  <si>
    <t>NLA06608-0804</t>
  </si>
  <si>
    <t>MSC590I</t>
  </si>
  <si>
    <t>590I</t>
  </si>
  <si>
    <t>051402050104</t>
  </si>
  <si>
    <t>40497352</t>
  </si>
  <si>
    <t>NLA06608-0806</t>
  </si>
  <si>
    <t>MSC291J</t>
  </si>
  <si>
    <t>291J</t>
  </si>
  <si>
    <t>041504030202</t>
  </si>
  <si>
    <t>{011A55F5-6AF2-402E-B333-47F5476D1DEC}</t>
  </si>
  <si>
    <t>NLA06608-0807</t>
  </si>
  <si>
    <t>MSC589H</t>
  </si>
  <si>
    <t>589H</t>
  </si>
  <si>
    <t>101600050201</t>
  </si>
  <si>
    <t>145089264</t>
  </si>
  <si>
    <t>NLA06608-0808</t>
  </si>
  <si>
    <t>MSC287J</t>
  </si>
  <si>
    <t>287J</t>
  </si>
  <si>
    <t>102901050104</t>
  </si>
  <si>
    <t>105471191</t>
  </si>
  <si>
    <t>NLA06608-0809</t>
  </si>
  <si>
    <t>MSC205H</t>
  </si>
  <si>
    <t>205H</t>
  </si>
  <si>
    <t>150200050103</t>
  </si>
  <si>
    <t>149137486</t>
  </si>
  <si>
    <t>NLA06608-0812</t>
  </si>
  <si>
    <t>MSC984H</t>
  </si>
  <si>
    <t>984H</t>
  </si>
  <si>
    <t>080602030103</t>
  </si>
  <si>
    <t>NLA06608-0815</t>
  </si>
  <si>
    <t>MSC807I</t>
  </si>
  <si>
    <t>807I</t>
  </si>
  <si>
    <t>031300070801</t>
  </si>
  <si>
    <t>71715191</t>
  </si>
  <si>
    <t>NLA06608-0820</t>
  </si>
  <si>
    <t>MSC856I</t>
  </si>
  <si>
    <t>856I</t>
  </si>
  <si>
    <t>051301080705</t>
  </si>
  <si>
    <t>136996906</t>
  </si>
  <si>
    <t>NLA06608-0825</t>
  </si>
  <si>
    <t>MSC277J</t>
  </si>
  <si>
    <t>277J</t>
  </si>
  <si>
    <t>160300061407</t>
  </si>
  <si>
    <t>79030830</t>
  </si>
  <si>
    <t>NLA06608-0827</t>
  </si>
  <si>
    <t>MSC260I</t>
  </si>
  <si>
    <t>260I</t>
  </si>
  <si>
    <t>101900050604</t>
  </si>
  <si>
    <t>128058835</t>
  </si>
  <si>
    <t>NLA06608-0828</t>
  </si>
  <si>
    <t>MSC226I</t>
  </si>
  <si>
    <t>226I</t>
  </si>
  <si>
    <t>080302060407</t>
  </si>
  <si>
    <t>147412827</t>
  </si>
  <si>
    <t>NLA06608-0830</t>
  </si>
  <si>
    <t>MSC671I</t>
  </si>
  <si>
    <t>671I</t>
  </si>
  <si>
    <t>101600020204</t>
  </si>
  <si>
    <t>147302715</t>
  </si>
  <si>
    <t>NLA06608-0831</t>
  </si>
  <si>
    <t>MSC960I</t>
  </si>
  <si>
    <t>960I</t>
  </si>
  <si>
    <t>030501090202</t>
  </si>
  <si>
    <t>122332608</t>
  </si>
  <si>
    <t>NLA06608-0836</t>
  </si>
  <si>
    <t>MSC565I</t>
  </si>
  <si>
    <t>565I</t>
  </si>
  <si>
    <t>150200110109</t>
  </si>
  <si>
    <t>136736091</t>
  </si>
  <si>
    <t>NLA06608-0847</t>
  </si>
  <si>
    <t>MSC583I</t>
  </si>
  <si>
    <t>583I</t>
  </si>
  <si>
    <t>051201010204</t>
  </si>
  <si>
    <t>120021975</t>
  </si>
  <si>
    <t>NLA06608-0849</t>
  </si>
  <si>
    <t>MSC898I</t>
  </si>
  <si>
    <t>898I</t>
  </si>
  <si>
    <t>171001010204</t>
  </si>
  <si>
    <t>123451856</t>
  </si>
  <si>
    <t>NLA06608-0850</t>
  </si>
  <si>
    <t>MSC871I</t>
  </si>
  <si>
    <t>871I</t>
  </si>
  <si>
    <t>160201010404</t>
  </si>
  <si>
    <t>72156623</t>
  </si>
  <si>
    <t>NLA06608-0851</t>
  </si>
  <si>
    <t>MSC232J</t>
  </si>
  <si>
    <t>232J</t>
  </si>
  <si>
    <t>101301060310</t>
  </si>
  <si>
    <t>147893908</t>
  </si>
  <si>
    <t>NLA06608-0856</t>
  </si>
  <si>
    <t>MSC203J</t>
  </si>
  <si>
    <t>203J</t>
  </si>
  <si>
    <t>111303030706</t>
  </si>
  <si>
    <t>134143094</t>
  </si>
  <si>
    <t>NLA06608-0857</t>
  </si>
  <si>
    <t>MSC254J</t>
  </si>
  <si>
    <t>254J</t>
  </si>
  <si>
    <t>030300020103</t>
  </si>
  <si>
    <t>46366370</t>
  </si>
  <si>
    <t>NLA06608-0859</t>
  </si>
  <si>
    <t>MSC272I</t>
  </si>
  <si>
    <t>272I</t>
  </si>
  <si>
    <t>071200060705</t>
  </si>
  <si>
    <t>121623273</t>
  </si>
  <si>
    <t>NLA06608-0860</t>
  </si>
  <si>
    <t>MSC943I</t>
  </si>
  <si>
    <t>943I</t>
  </si>
  <si>
    <t>070802081009</t>
  </si>
  <si>
    <t>155098136</t>
  </si>
  <si>
    <t>MSC967I</t>
  </si>
  <si>
    <t>967I</t>
  </si>
  <si>
    <t>NLA06608-0863</t>
  </si>
  <si>
    <t>MSC253I</t>
  </si>
  <si>
    <t>253I</t>
  </si>
  <si>
    <t>050400010802</t>
  </si>
  <si>
    <t>152017059</t>
  </si>
  <si>
    <t>NLA06608-0865</t>
  </si>
  <si>
    <t>MSC557I</t>
  </si>
  <si>
    <t>557I</t>
  </si>
  <si>
    <t>031001010101</t>
  </si>
  <si>
    <t>78643427</t>
  </si>
  <si>
    <t>NLA06608-0868</t>
  </si>
  <si>
    <t>MSC610I</t>
  </si>
  <si>
    <t>610I</t>
  </si>
  <si>
    <t>051402020504</t>
  </si>
  <si>
    <t>31922720</t>
  </si>
  <si>
    <t>NLA06608-0871</t>
  </si>
  <si>
    <t>MSC597H</t>
  </si>
  <si>
    <t>597H</t>
  </si>
  <si>
    <t>070200020503</t>
  </si>
  <si>
    <t>82555764</t>
  </si>
  <si>
    <t>NLA06608-0872</t>
  </si>
  <si>
    <t>MSC249J</t>
  </si>
  <si>
    <t>249J</t>
  </si>
  <si>
    <t>110300170208</t>
  </si>
  <si>
    <t>45827774</t>
  </si>
  <si>
    <t>NLA06608-0874</t>
  </si>
  <si>
    <t>MSC272J</t>
  </si>
  <si>
    <t>272J</t>
  </si>
  <si>
    <t>040601010706</t>
  </si>
  <si>
    <t>82819778</t>
  </si>
  <si>
    <t>NLA06608-0878</t>
  </si>
  <si>
    <t>MSC833I</t>
  </si>
  <si>
    <t>833I</t>
  </si>
  <si>
    <t>070101070103</t>
  </si>
  <si>
    <t>120020517</t>
  </si>
  <si>
    <t>NLA06608-0885</t>
  </si>
  <si>
    <t>MSC047I</t>
  </si>
  <si>
    <t>047I</t>
  </si>
  <si>
    <t>180702030602</t>
  </si>
  <si>
    <t>120025198</t>
  </si>
  <si>
    <t>NLA06608-0889</t>
  </si>
  <si>
    <t>MSC070I</t>
  </si>
  <si>
    <t>070I</t>
  </si>
  <si>
    <t>160401060103</t>
  </si>
  <si>
    <t>136958128</t>
  </si>
  <si>
    <t>NLA06608-0890</t>
  </si>
  <si>
    <t>MSC547H</t>
  </si>
  <si>
    <t>547H</t>
  </si>
  <si>
    <t>040101010201</t>
  </si>
  <si>
    <t>114540013</t>
  </si>
  <si>
    <t>NLA06608-0891</t>
  </si>
  <si>
    <t>MSC912I</t>
  </si>
  <si>
    <t>912I</t>
  </si>
  <si>
    <t>101900160101</t>
  </si>
  <si>
    <t>137177785</t>
  </si>
  <si>
    <t>NLA06608-0893</t>
  </si>
  <si>
    <t>MSC017I</t>
  </si>
  <si>
    <t>017I</t>
  </si>
  <si>
    <t>050400010706</t>
  </si>
  <si>
    <t>152017536</t>
  </si>
  <si>
    <t>NLA06608-0895</t>
  </si>
  <si>
    <t>MSC558H</t>
  </si>
  <si>
    <t>558H</t>
  </si>
  <si>
    <t>150200010409</t>
  </si>
  <si>
    <t>136871691</t>
  </si>
  <si>
    <t>NLA06608-0899</t>
  </si>
  <si>
    <t>MSC206J</t>
  </si>
  <si>
    <t>206J</t>
  </si>
  <si>
    <t>101301030602</t>
  </si>
  <si>
    <t>145420037</t>
  </si>
  <si>
    <t>NLA06608-0900</t>
  </si>
  <si>
    <t>MSC725I</t>
  </si>
  <si>
    <t>725I</t>
  </si>
  <si>
    <t>051201150202</t>
  </si>
  <si>
    <t>149783252</t>
  </si>
  <si>
    <t>NLA06608-0904</t>
  </si>
  <si>
    <t>MSC524H</t>
  </si>
  <si>
    <t>524H</t>
  </si>
  <si>
    <t>102300010305</t>
  </si>
  <si>
    <t>88306130</t>
  </si>
  <si>
    <t>NLA06608-0905</t>
  </si>
  <si>
    <t>MSC252J</t>
  </si>
  <si>
    <t>252J</t>
  </si>
  <si>
    <t>160501010201</t>
  </si>
  <si>
    <t>44557840</t>
  </si>
  <si>
    <t>NLA06608-0906</t>
  </si>
  <si>
    <t>MSC796I</t>
  </si>
  <si>
    <t>796I</t>
  </si>
  <si>
    <t>170401030102</t>
  </si>
  <si>
    <t>28059405</t>
  </si>
  <si>
    <t>NLA06608-0914</t>
  </si>
  <si>
    <t>MSC872I</t>
  </si>
  <si>
    <t>872I</t>
  </si>
  <si>
    <t>010500020902</t>
  </si>
  <si>
    <t>151716239</t>
  </si>
  <si>
    <t>NLA06608-0916</t>
  </si>
  <si>
    <t>MSC591J</t>
  </si>
  <si>
    <t>591J</t>
  </si>
  <si>
    <t>110200020502</t>
  </si>
  <si>
    <t>127979043</t>
  </si>
  <si>
    <t>NLA06608-0927</t>
  </si>
  <si>
    <t>MSC922I</t>
  </si>
  <si>
    <t>922I</t>
  </si>
  <si>
    <t>140600010605</t>
  </si>
  <si>
    <t>65994987</t>
  </si>
  <si>
    <t>NLA06608-0929</t>
  </si>
  <si>
    <t>MSC687I</t>
  </si>
  <si>
    <t>687I</t>
  </si>
  <si>
    <t>170102020103</t>
  </si>
  <si>
    <t>81352780</t>
  </si>
  <si>
    <t>NLA06608-0930</t>
  </si>
  <si>
    <t>MSC936I</t>
  </si>
  <si>
    <t>936I</t>
  </si>
  <si>
    <t>010700020201</t>
  </si>
  <si>
    <t>107204833</t>
  </si>
  <si>
    <t>NLA06608-0933</t>
  </si>
  <si>
    <t>MSC858I</t>
  </si>
  <si>
    <t>858I</t>
  </si>
  <si>
    <t>170501161305</t>
  </si>
  <si>
    <t>145652951</t>
  </si>
  <si>
    <t>NLA06608-0934</t>
  </si>
  <si>
    <t>MSC666I</t>
  </si>
  <si>
    <t>666I</t>
  </si>
  <si>
    <t>170900010601</t>
  </si>
  <si>
    <t>93054427</t>
  </si>
  <si>
    <t>NLA06608-0935</t>
  </si>
  <si>
    <t>MSC781I</t>
  </si>
  <si>
    <t>781I</t>
  </si>
  <si>
    <t>070200121105</t>
  </si>
  <si>
    <t>91597877</t>
  </si>
  <si>
    <t>NLA06608-0940</t>
  </si>
  <si>
    <t>MSC973I</t>
  </si>
  <si>
    <t>973I</t>
  </si>
  <si>
    <t>101800090804</t>
  </si>
  <si>
    <t>148185881</t>
  </si>
  <si>
    <t>NLA06608-0950</t>
  </si>
  <si>
    <t>MSC853I</t>
  </si>
  <si>
    <t>853I</t>
  </si>
  <si>
    <t>100800050501</t>
  </si>
  <si>
    <t>156460184</t>
  </si>
  <si>
    <t>NLA06608-0955</t>
  </si>
  <si>
    <t>MSC722I</t>
  </si>
  <si>
    <t>722I</t>
  </si>
  <si>
    <t>101900090101</t>
  </si>
  <si>
    <t>120671515</t>
  </si>
  <si>
    <t>NLA06608-0957</t>
  </si>
  <si>
    <t>MSC586J</t>
  </si>
  <si>
    <t>586J</t>
  </si>
  <si>
    <t>050200020501</t>
  </si>
  <si>
    <t>65782483</t>
  </si>
  <si>
    <t>NLA06608-0962</t>
  </si>
  <si>
    <t>MSC985I</t>
  </si>
  <si>
    <t>985I</t>
  </si>
  <si>
    <t>160102030104</t>
  </si>
  <si>
    <t>27014652</t>
  </si>
  <si>
    <t>NLA06608-0967</t>
  </si>
  <si>
    <t>MSC887I</t>
  </si>
  <si>
    <t>887I</t>
  </si>
  <si>
    <t>101401010805</t>
  </si>
  <si>
    <t>148196841</t>
  </si>
  <si>
    <t>NLA06608-0968</t>
  </si>
  <si>
    <t>MSC545H</t>
  </si>
  <si>
    <t>545H</t>
  </si>
  <si>
    <t>071000060102</t>
  </si>
  <si>
    <t>137043791</t>
  </si>
  <si>
    <t>NLA06608-0971</t>
  </si>
  <si>
    <t>MSC567H</t>
  </si>
  <si>
    <t>567H</t>
  </si>
  <si>
    <t>051202010109</t>
  </si>
  <si>
    <t>90136515</t>
  </si>
  <si>
    <t>NLA06608-0972</t>
  </si>
  <si>
    <t>MSC255I</t>
  </si>
  <si>
    <t>255I</t>
  </si>
  <si>
    <t>111003010606</t>
  </si>
  <si>
    <t>106315826</t>
  </si>
  <si>
    <t>NLA06608-0979</t>
  </si>
  <si>
    <t>MSC723I</t>
  </si>
  <si>
    <t>723I</t>
  </si>
  <si>
    <t>101201090602</t>
  </si>
  <si>
    <t>124549085</t>
  </si>
  <si>
    <t>NLA06608-0980</t>
  </si>
  <si>
    <t>MSC209I</t>
  </si>
  <si>
    <t>209I</t>
  </si>
  <si>
    <t>051402030804</t>
  </si>
  <si>
    <t>40201309</t>
  </si>
  <si>
    <t>NLA06608-0984</t>
  </si>
  <si>
    <t>MSC963H</t>
  </si>
  <si>
    <t>963H</t>
  </si>
  <si>
    <t>111401060301</t>
  </si>
  <si>
    <t>NLA06608-0996</t>
  </si>
  <si>
    <t>MSC045I</t>
  </si>
  <si>
    <t>045I</t>
  </si>
  <si>
    <t>110800020108</t>
  </si>
  <si>
    <t>81675215</t>
  </si>
  <si>
    <t>NLA06608-1001</t>
  </si>
  <si>
    <t>MSC686I</t>
  </si>
  <si>
    <t>686I</t>
  </si>
  <si>
    <t>030501040204</t>
  </si>
  <si>
    <t>130875389</t>
  </si>
  <si>
    <t>NLA06608-1002</t>
  </si>
  <si>
    <t>MSC090I</t>
  </si>
  <si>
    <t>090I</t>
  </si>
  <si>
    <t>100401010505</t>
  </si>
  <si>
    <t>149575380</t>
  </si>
  <si>
    <t>NLA06608-1006</t>
  </si>
  <si>
    <t>MSC246J</t>
  </si>
  <si>
    <t>246J</t>
  </si>
  <si>
    <t>101301030102</t>
  </si>
  <si>
    <t>145408215</t>
  </si>
  <si>
    <t>NLA06608-1007</t>
  </si>
  <si>
    <t>MSC877I</t>
  </si>
  <si>
    <t>877I</t>
  </si>
  <si>
    <t>050902010802</t>
  </si>
  <si>
    <t>152489794</t>
  </si>
  <si>
    <t>NLA06608-1008</t>
  </si>
  <si>
    <t>MSC046I</t>
  </si>
  <si>
    <t>046I</t>
  </si>
  <si>
    <t>100302050401</t>
  </si>
  <si>
    <t>129592847</t>
  </si>
  <si>
    <t>NLA06608-1010</t>
  </si>
  <si>
    <t>MSC571J</t>
  </si>
  <si>
    <t>571J</t>
  </si>
  <si>
    <t>011000051003</t>
  </si>
  <si>
    <t>122986239</t>
  </si>
  <si>
    <t>NLA06608-1012</t>
  </si>
  <si>
    <t>MSC943H</t>
  </si>
  <si>
    <t>943H</t>
  </si>
  <si>
    <t>102801020605</t>
  </si>
  <si>
    <t>148674630</t>
  </si>
  <si>
    <t>NLA06608-1016</t>
  </si>
  <si>
    <t>MSC205I</t>
  </si>
  <si>
    <t>205I</t>
  </si>
  <si>
    <t>111003030701</t>
  </si>
  <si>
    <t>130529564</t>
  </si>
  <si>
    <t>NLA06608-1022</t>
  </si>
  <si>
    <t>MSC287I</t>
  </si>
  <si>
    <t>287I</t>
  </si>
  <si>
    <t>101600020403</t>
  </si>
  <si>
    <t>147306187</t>
  </si>
  <si>
    <t>NLA06608-1024</t>
  </si>
  <si>
    <t>MSC915I</t>
  </si>
  <si>
    <t>915I</t>
  </si>
  <si>
    <t>090100040302</t>
  </si>
  <si>
    <t>143383209</t>
  </si>
  <si>
    <t>NLA06608-1035</t>
  </si>
  <si>
    <t>MSC464J</t>
  </si>
  <si>
    <t>464J</t>
  </si>
  <si>
    <t>071000020202</t>
  </si>
  <si>
    <t>120826306</t>
  </si>
  <si>
    <t>NLA06608-1036</t>
  </si>
  <si>
    <t>MSC690I</t>
  </si>
  <si>
    <t>690I</t>
  </si>
  <si>
    <t>102701040503</t>
  </si>
  <si>
    <t>34380616</t>
  </si>
  <si>
    <t>NLA06608-1037</t>
  </si>
  <si>
    <t>MSC616I</t>
  </si>
  <si>
    <t>616I</t>
  </si>
  <si>
    <t>020301040301</t>
  </si>
  <si>
    <t>167762192</t>
  </si>
  <si>
    <t>NLA06608-1038</t>
  </si>
  <si>
    <t>MSC879I</t>
  </si>
  <si>
    <t>879I</t>
  </si>
  <si>
    <t>090300010805</t>
  </si>
  <si>
    <t>81002293</t>
  </si>
  <si>
    <t>NLA06608-1044</t>
  </si>
  <si>
    <t>MSC274I</t>
  </si>
  <si>
    <t>274I</t>
  </si>
  <si>
    <t>060300051002</t>
  </si>
  <si>
    <t>147604857</t>
  </si>
  <si>
    <t>NLA06608-1045</t>
  </si>
  <si>
    <t>MSC545I</t>
  </si>
  <si>
    <t>545I</t>
  </si>
  <si>
    <t>041402010704</t>
  </si>
  <si>
    <t>87964828</t>
  </si>
  <si>
    <t>NLA06608-1055</t>
  </si>
  <si>
    <t>MSC519H</t>
  </si>
  <si>
    <t>519H</t>
  </si>
  <si>
    <t>050400050105</t>
  </si>
  <si>
    <t>56893339</t>
  </si>
  <si>
    <t>NLA06608-1058</t>
  </si>
  <si>
    <t>MSC572I</t>
  </si>
  <si>
    <t>572I</t>
  </si>
  <si>
    <t>180102030201</t>
  </si>
  <si>
    <t>143480173</t>
  </si>
  <si>
    <t>NLA06608-1059</t>
  </si>
  <si>
    <t>MSC229H</t>
  </si>
  <si>
    <t>229H</t>
  </si>
  <si>
    <t>040302030401</t>
  </si>
  <si>
    <t>149426016</t>
  </si>
  <si>
    <t>NLA06608-1060</t>
  </si>
  <si>
    <t>MSC545J</t>
  </si>
  <si>
    <t>545J</t>
  </si>
  <si>
    <t>051402040103</t>
  </si>
  <si>
    <t>49236195</t>
  </si>
  <si>
    <t>MSC546J</t>
  </si>
  <si>
    <t>546J</t>
  </si>
  <si>
    <t>NLA06608-1083</t>
  </si>
  <si>
    <t>MSC239I</t>
  </si>
  <si>
    <t>239I</t>
  </si>
  <si>
    <t>101900030802</t>
  </si>
  <si>
    <t>120653751</t>
  </si>
  <si>
    <t>NLA06608-1086</t>
  </si>
  <si>
    <t>MSC663I</t>
  </si>
  <si>
    <t>663I</t>
  </si>
  <si>
    <t>101301030101</t>
  </si>
  <si>
    <t>147292759</t>
  </si>
  <si>
    <t>NLA06608-1087</t>
  </si>
  <si>
    <t>MSC868I</t>
  </si>
  <si>
    <t>868I</t>
  </si>
  <si>
    <t>030501070301</t>
  </si>
  <si>
    <t>103620413</t>
  </si>
  <si>
    <t>NLA06608-1096</t>
  </si>
  <si>
    <t>MSC874I</t>
  </si>
  <si>
    <t>874I</t>
  </si>
  <si>
    <t>101500070504</t>
  </si>
  <si>
    <t>124602574</t>
  </si>
  <si>
    <t>NLA06608-1102</t>
  </si>
  <si>
    <t>MSC248I</t>
  </si>
  <si>
    <t>248I</t>
  </si>
  <si>
    <t>090300011203</t>
  </si>
  <si>
    <t>80997015</t>
  </si>
  <si>
    <t>NLA06608-1103</t>
  </si>
  <si>
    <t>MSC661I</t>
  </si>
  <si>
    <t>661I</t>
  </si>
  <si>
    <t>050600011202</t>
  </si>
  <si>
    <t>NLA06608-1107</t>
  </si>
  <si>
    <t>MSC643I</t>
  </si>
  <si>
    <t>643I</t>
  </si>
  <si>
    <t>101301060307</t>
  </si>
  <si>
    <t>147891853</t>
  </si>
  <si>
    <t>NLA06608-1108</t>
  </si>
  <si>
    <t>MSC247J</t>
  </si>
  <si>
    <t>247J</t>
  </si>
  <si>
    <t>051201140102</t>
  </si>
  <si>
    <t>151829239</t>
  </si>
  <si>
    <t>NLA06608-1113</t>
  </si>
  <si>
    <t>MSC216I</t>
  </si>
  <si>
    <t>216I</t>
  </si>
  <si>
    <t>030501010904</t>
  </si>
  <si>
    <t>141327142</t>
  </si>
  <si>
    <t>NLA06608-1114</t>
  </si>
  <si>
    <t>MSC700I</t>
  </si>
  <si>
    <t>700I</t>
  </si>
  <si>
    <t>031700080702</t>
  </si>
  <si>
    <t>113802191</t>
  </si>
  <si>
    <t>NLA06608-1115</t>
  </si>
  <si>
    <t>MSC223H</t>
  </si>
  <si>
    <t>223H</t>
  </si>
  <si>
    <t>040400010603</t>
  </si>
  <si>
    <t>121207285</t>
  </si>
  <si>
    <t>NLA06608-1120</t>
  </si>
  <si>
    <t>MSC648I</t>
  </si>
  <si>
    <t>648I</t>
  </si>
  <si>
    <t>110100070506</t>
  </si>
  <si>
    <t>62054026</t>
  </si>
  <si>
    <t>NLA06608-1124</t>
  </si>
  <si>
    <t>MSC982H</t>
  </si>
  <si>
    <t>982H</t>
  </si>
  <si>
    <t>110800010406</t>
  </si>
  <si>
    <t>139098268</t>
  </si>
  <si>
    <t>NLA06608-1125</t>
  </si>
  <si>
    <t>MSC923I</t>
  </si>
  <si>
    <t>923I</t>
  </si>
  <si>
    <t>011000050502</t>
  </si>
  <si>
    <t>122972812</t>
  </si>
  <si>
    <t>NLA06608-1130</t>
  </si>
  <si>
    <t>MSC942I</t>
  </si>
  <si>
    <t>942I</t>
  </si>
  <si>
    <t>040500070211</t>
  </si>
  <si>
    <t>157068221</t>
  </si>
  <si>
    <t>NLA06608-1131</t>
  </si>
  <si>
    <t>MSC243I</t>
  </si>
  <si>
    <t>243I</t>
  </si>
  <si>
    <t>040500010802</t>
  </si>
  <si>
    <t>155639336</t>
  </si>
  <si>
    <t>NLA06608-1141</t>
  </si>
  <si>
    <t>MSC259I</t>
  </si>
  <si>
    <t>259I</t>
  </si>
  <si>
    <t>180902061501</t>
  </si>
  <si>
    <t>27922788</t>
  </si>
  <si>
    <t>NLA06608-1145</t>
  </si>
  <si>
    <t>MSC539I</t>
  </si>
  <si>
    <t>539I</t>
  </si>
  <si>
    <t>020402050103</t>
  </si>
  <si>
    <t>120022942</t>
  </si>
  <si>
    <t>NLA06608-1151</t>
  </si>
  <si>
    <t>MSC975I</t>
  </si>
  <si>
    <t>975I</t>
  </si>
  <si>
    <t>150200010203</t>
  </si>
  <si>
    <t>136872168</t>
  </si>
  <si>
    <t>NLA06608-1155</t>
  </si>
  <si>
    <t>MSC247H</t>
  </si>
  <si>
    <t>247H</t>
  </si>
  <si>
    <t>101301030306</t>
  </si>
  <si>
    <t>145412709</t>
  </si>
  <si>
    <t>NLA06608-1163</t>
  </si>
  <si>
    <t>MSC256I</t>
  </si>
  <si>
    <t>256I</t>
  </si>
  <si>
    <t>051201060801</t>
  </si>
  <si>
    <t>155352855</t>
  </si>
  <si>
    <t>NLA06608-1164</t>
  </si>
  <si>
    <t>MSC607I</t>
  </si>
  <si>
    <t>607I</t>
  </si>
  <si>
    <t>111003020404</t>
  </si>
  <si>
    <t>105630009</t>
  </si>
  <si>
    <t>NLA06608-1170</t>
  </si>
  <si>
    <t>MSC956I</t>
  </si>
  <si>
    <t>956I</t>
  </si>
  <si>
    <t>160201010603</t>
  </si>
  <si>
    <t>72156585</t>
  </si>
  <si>
    <t>NLA06608-1172</t>
  </si>
  <si>
    <t>MSC027I</t>
  </si>
  <si>
    <t>027I</t>
  </si>
  <si>
    <t>051202020101</t>
  </si>
  <si>
    <t>90351270</t>
  </si>
  <si>
    <t>NLA06608-1174</t>
  </si>
  <si>
    <t>MSC603I</t>
  </si>
  <si>
    <t>603I</t>
  </si>
  <si>
    <t>010300020102</t>
  </si>
  <si>
    <t>106571295</t>
  </si>
  <si>
    <t>NLA06608-1177</t>
  </si>
  <si>
    <t>MSC221I</t>
  </si>
  <si>
    <t>221I</t>
  </si>
  <si>
    <t>030300040608</t>
  </si>
  <si>
    <t>139646640</t>
  </si>
  <si>
    <t>NLA06608-1183</t>
  </si>
  <si>
    <t>MSC708I</t>
  </si>
  <si>
    <t>708I</t>
  </si>
  <si>
    <t>140600030303</t>
  </si>
  <si>
    <t>58225508</t>
  </si>
  <si>
    <t>NLA06608-1190</t>
  </si>
  <si>
    <t>MSC216J</t>
  </si>
  <si>
    <t>216J</t>
  </si>
  <si>
    <t>170900030107</t>
  </si>
  <si>
    <t>159856043</t>
  </si>
  <si>
    <t>NLA06608-1199</t>
  </si>
  <si>
    <t>MSC938I</t>
  </si>
  <si>
    <t>938I</t>
  </si>
  <si>
    <t>050800030712</t>
  </si>
  <si>
    <t>108594807</t>
  </si>
  <si>
    <t>NLA06608-1204</t>
  </si>
  <si>
    <t>MSC703I</t>
  </si>
  <si>
    <t>703I</t>
  </si>
  <si>
    <t>080401010804</t>
  </si>
  <si>
    <t>58159519</t>
  </si>
  <si>
    <t>NLA06608-1208</t>
  </si>
  <si>
    <t>MSC208I</t>
  </si>
  <si>
    <t>208I</t>
  </si>
  <si>
    <t>102600080503</t>
  </si>
  <si>
    <t>125345672</t>
  </si>
  <si>
    <t>MSC617H</t>
  </si>
  <si>
    <t>617H</t>
  </si>
  <si>
    <t>NLA06608-1210</t>
  </si>
  <si>
    <t>MSC913I</t>
  </si>
  <si>
    <t>913I</t>
  </si>
  <si>
    <t>101101013100</t>
  </si>
  <si>
    <t>143766824</t>
  </si>
  <si>
    <t>NLA06608-1217</t>
  </si>
  <si>
    <t>MSC508H</t>
  </si>
  <si>
    <t>508H</t>
  </si>
  <si>
    <t>170102160107</t>
  </si>
  <si>
    <t>141467339</t>
  </si>
  <si>
    <t>NLA06608-1220</t>
  </si>
  <si>
    <t>MSC246I</t>
  </si>
  <si>
    <t>246I</t>
  </si>
  <si>
    <t>060400010804</t>
  </si>
  <si>
    <t>128376625</t>
  </si>
  <si>
    <t>NLA06608-1222</t>
  </si>
  <si>
    <t>MSC841I</t>
  </si>
  <si>
    <t>841I</t>
  </si>
  <si>
    <t>010900020206</t>
  </si>
  <si>
    <t>136670141</t>
  </si>
  <si>
    <t>NLA06608-1224</t>
  </si>
  <si>
    <t>MSC605H</t>
  </si>
  <si>
    <t>605H</t>
  </si>
  <si>
    <t>120100010102</t>
  </si>
  <si>
    <t>93733728</t>
  </si>
  <si>
    <t>NLA06608-1227</t>
  </si>
  <si>
    <t>MSC262I</t>
  </si>
  <si>
    <t>262I</t>
  </si>
  <si>
    <t>051201070107</t>
  </si>
  <si>
    <t>152100828</t>
  </si>
  <si>
    <t>NLA06608-1232</t>
  </si>
  <si>
    <t>MSC935I</t>
  </si>
  <si>
    <t>935I</t>
  </si>
  <si>
    <t>071100041002</t>
  </si>
  <si>
    <t>144569874</t>
  </si>
  <si>
    <t>NLA06608-1236</t>
  </si>
  <si>
    <t>MSC735I</t>
  </si>
  <si>
    <t>735I</t>
  </si>
  <si>
    <t>130600010808</t>
  </si>
  <si>
    <t>140779897</t>
  </si>
  <si>
    <t>NLA06608-1239</t>
  </si>
  <si>
    <t>MSC224H</t>
  </si>
  <si>
    <t>224H</t>
  </si>
  <si>
    <t>070102040206</t>
  </si>
  <si>
    <t>45361127</t>
  </si>
  <si>
    <t>NLA06608-1240</t>
  </si>
  <si>
    <t>MSC981I</t>
  </si>
  <si>
    <t>981I</t>
  </si>
  <si>
    <t>111401040108</t>
  </si>
  <si>
    <t>151524095</t>
  </si>
  <si>
    <t>NLA06608-1241</t>
  </si>
  <si>
    <t>MSC580J</t>
  </si>
  <si>
    <t>580J</t>
  </si>
  <si>
    <t>030300020407</t>
  </si>
  <si>
    <t>46365546</t>
  </si>
  <si>
    <t>NLA06608-1243</t>
  </si>
  <si>
    <t>MSC859I</t>
  </si>
  <si>
    <t>859I</t>
  </si>
  <si>
    <t>155642288</t>
  </si>
  <si>
    <t>NLA06608-1245</t>
  </si>
  <si>
    <t>MSC038I</t>
  </si>
  <si>
    <t>038I</t>
  </si>
  <si>
    <t>030203010103</t>
  </si>
  <si>
    <t>139012388</t>
  </si>
  <si>
    <t>NLA06608-1256</t>
  </si>
  <si>
    <t>MSC957I</t>
  </si>
  <si>
    <t>957I</t>
  </si>
  <si>
    <t>110701010104</t>
  </si>
  <si>
    <t>46115956</t>
  </si>
  <si>
    <t>NLA06608-1263</t>
  </si>
  <si>
    <t>MSC628I</t>
  </si>
  <si>
    <t>628I</t>
  </si>
  <si>
    <t>051002051401</t>
  </si>
  <si>
    <t>38454376</t>
  </si>
  <si>
    <t>NLA06608-1266</t>
  </si>
  <si>
    <t>MSC934H</t>
  </si>
  <si>
    <t>934H</t>
  </si>
  <si>
    <t>171200070105</t>
  </si>
  <si>
    <t>83450653</t>
  </si>
  <si>
    <t>NLA06608-1270</t>
  </si>
  <si>
    <t>MSC665I</t>
  </si>
  <si>
    <t>665I</t>
  </si>
  <si>
    <t>100800010504</t>
  </si>
  <si>
    <t>65298524</t>
  </si>
  <si>
    <t>NLA06608-1271</t>
  </si>
  <si>
    <t>MSC829I</t>
  </si>
  <si>
    <t>829I</t>
  </si>
  <si>
    <t>102300030202</t>
  </si>
  <si>
    <t>132543067</t>
  </si>
  <si>
    <t>NLA06608-1273</t>
  </si>
  <si>
    <t>MSC508I</t>
  </si>
  <si>
    <t>508I</t>
  </si>
  <si>
    <t>020301030503</t>
  </si>
  <si>
    <t>60452803</t>
  </si>
  <si>
    <t>NLA06608-1274</t>
  </si>
  <si>
    <t>MSC215I</t>
  </si>
  <si>
    <t>215I</t>
  </si>
  <si>
    <t>040101010405</t>
  </si>
  <si>
    <t>120020595</t>
  </si>
  <si>
    <t>NLA06608-1278</t>
  </si>
  <si>
    <t>MSC928I</t>
  </si>
  <si>
    <t>928I</t>
  </si>
  <si>
    <t>090202011204</t>
  </si>
  <si>
    <t>143416561</t>
  </si>
  <si>
    <t>NLA06608-1288</t>
  </si>
  <si>
    <t>MSC654I</t>
  </si>
  <si>
    <t>654I</t>
  </si>
  <si>
    <t>111401091103</t>
  </si>
  <si>
    <t>66163895</t>
  </si>
  <si>
    <t>NLA06608-1292</t>
  </si>
  <si>
    <t>MSC291I</t>
  </si>
  <si>
    <t>291I</t>
  </si>
  <si>
    <t>102701030301</t>
  </si>
  <si>
    <t>34609340</t>
  </si>
  <si>
    <t>NLA06608-1295</t>
  </si>
  <si>
    <t>MSC021I</t>
  </si>
  <si>
    <t>021I</t>
  </si>
  <si>
    <t>130301010212</t>
  </si>
  <si>
    <t>138277010</t>
  </si>
  <si>
    <t>NLA06608-1300</t>
  </si>
  <si>
    <t>MSC773I</t>
  </si>
  <si>
    <t>773I</t>
  </si>
  <si>
    <t>110800050408</t>
  </si>
  <si>
    <t>75719708</t>
  </si>
  <si>
    <t>NLA06608-1303</t>
  </si>
  <si>
    <t>MSC549J</t>
  </si>
  <si>
    <t>549J</t>
  </si>
  <si>
    <t>070400020106</t>
  </si>
  <si>
    <t>120018165</t>
  </si>
  <si>
    <t>NLA06608-1312</t>
  </si>
  <si>
    <t>MSC993H</t>
  </si>
  <si>
    <t>993H</t>
  </si>
  <si>
    <t>071401020701</t>
  </si>
  <si>
    <t>NLA06608-1316</t>
  </si>
  <si>
    <t>MSC770I</t>
  </si>
  <si>
    <t>770I</t>
  </si>
  <si>
    <t>051302050503</t>
  </si>
  <si>
    <t>58820260</t>
  </si>
  <si>
    <t>NLA06608-1319</t>
  </si>
  <si>
    <t>MSC852I</t>
  </si>
  <si>
    <t>852I</t>
  </si>
  <si>
    <t>101702010405</t>
  </si>
  <si>
    <t>145095368</t>
  </si>
  <si>
    <t>NLA06608-1321</t>
  </si>
  <si>
    <t>MSC849I</t>
  </si>
  <si>
    <t>849I</t>
  </si>
  <si>
    <t>140600090203</t>
  </si>
  <si>
    <t>78838133</t>
  </si>
  <si>
    <t>NLA06608-1323</t>
  </si>
  <si>
    <t>MSC024I</t>
  </si>
  <si>
    <t>024I</t>
  </si>
  <si>
    <t>031501070906</t>
  </si>
  <si>
    <t>89423661</t>
  </si>
  <si>
    <t>NLA06608-1329</t>
  </si>
  <si>
    <t>MSC497J</t>
  </si>
  <si>
    <t>497J</t>
  </si>
  <si>
    <t>170602100104</t>
  </si>
  <si>
    <t>54945663</t>
  </si>
  <si>
    <t>NLA06608-1332</t>
  </si>
  <si>
    <t>MSC971I</t>
  </si>
  <si>
    <t>971I</t>
  </si>
  <si>
    <t>051100060203</t>
  </si>
  <si>
    <t>52944510</t>
  </si>
  <si>
    <t>NLA06608-1333</t>
  </si>
  <si>
    <t>MSC625H</t>
  </si>
  <si>
    <t>625H</t>
  </si>
  <si>
    <t>041504010102</t>
  </si>
  <si>
    <t>52532733</t>
  </si>
  <si>
    <t>NLA06608-1334</t>
  </si>
  <si>
    <t>MSC465J</t>
  </si>
  <si>
    <t>465J</t>
  </si>
  <si>
    <t>040700040208</t>
  </si>
  <si>
    <t>155411095</t>
  </si>
  <si>
    <t>MSC528H</t>
  </si>
  <si>
    <t>528H</t>
  </si>
  <si>
    <t>NLA06608-1336</t>
  </si>
  <si>
    <t>MSC971H</t>
  </si>
  <si>
    <t>971H</t>
  </si>
  <si>
    <t>110600060504</t>
  </si>
  <si>
    <t>130261413</t>
  </si>
  <si>
    <t>NLA06608-1342</t>
  </si>
  <si>
    <t>MSC994I</t>
  </si>
  <si>
    <t>994I</t>
  </si>
  <si>
    <t>090300010801</t>
  </si>
  <si>
    <t>120019271</t>
  </si>
  <si>
    <t>NLA06608-1344</t>
  </si>
  <si>
    <t>MSC080I</t>
  </si>
  <si>
    <t>080I</t>
  </si>
  <si>
    <t>100302010607</t>
  </si>
  <si>
    <t>129564863</t>
  </si>
  <si>
    <t>NLA06608-1346</t>
  </si>
  <si>
    <t>MSC581H</t>
  </si>
  <si>
    <t>581H</t>
  </si>
  <si>
    <t>050200060103</t>
  </si>
  <si>
    <t>69932059</t>
  </si>
  <si>
    <t>NLA06608-1355</t>
  </si>
  <si>
    <t>MSC779I</t>
  </si>
  <si>
    <t>779I</t>
  </si>
  <si>
    <t>051201060601</t>
  </si>
  <si>
    <t>155352119</t>
  </si>
  <si>
    <t>NLA06608-1356</t>
  </si>
  <si>
    <t>MSC508J</t>
  </si>
  <si>
    <t>508J</t>
  </si>
  <si>
    <t>111101040302</t>
  </si>
  <si>
    <t>85979218</t>
  </si>
  <si>
    <t>NLA06608-1358</t>
  </si>
  <si>
    <t>MSC713I</t>
  </si>
  <si>
    <t>713I</t>
  </si>
  <si>
    <t>040201020404</t>
  </si>
  <si>
    <t>123394135</t>
  </si>
  <si>
    <t>MSC936H</t>
  </si>
  <si>
    <t>936H</t>
  </si>
  <si>
    <t>NLA06608-1359</t>
  </si>
  <si>
    <t>MSC851I</t>
  </si>
  <si>
    <t>851I</t>
  </si>
  <si>
    <t>050800010702</t>
  </si>
  <si>
    <t>152840297</t>
  </si>
  <si>
    <t>NLA06608-1364</t>
  </si>
  <si>
    <t>MSC201J</t>
  </si>
  <si>
    <t>201J</t>
  </si>
  <si>
    <t>060400020302</t>
  </si>
  <si>
    <t>136619760</t>
  </si>
  <si>
    <t>NLA06608-1368</t>
  </si>
  <si>
    <t>MSC991H</t>
  </si>
  <si>
    <t>991H</t>
  </si>
  <si>
    <t>111302100403</t>
  </si>
  <si>
    <t>138608214</t>
  </si>
  <si>
    <t>NLA06608-1372</t>
  </si>
  <si>
    <t>MSC948H</t>
  </si>
  <si>
    <t>948H</t>
  </si>
  <si>
    <t>111303020508</t>
  </si>
  <si>
    <t>147644162</t>
  </si>
  <si>
    <t>NLA06608-1375</t>
  </si>
  <si>
    <t>MSC536I</t>
  </si>
  <si>
    <t>536I</t>
  </si>
  <si>
    <t>050600011006</t>
  </si>
  <si>
    <t>NLA06608-1376</t>
  </si>
  <si>
    <t>MSC996H</t>
  </si>
  <si>
    <t>996H</t>
  </si>
  <si>
    <t>071401040202</t>
  </si>
  <si>
    <t>43890747</t>
  </si>
  <si>
    <t>NLA06608-1377</t>
  </si>
  <si>
    <t>MSC881I</t>
  </si>
  <si>
    <t>881I</t>
  </si>
  <si>
    <t>100200040602</t>
  </si>
  <si>
    <t>49978422</t>
  </si>
  <si>
    <t>NLA06608-1380</t>
  </si>
  <si>
    <t>MSC801I</t>
  </si>
  <si>
    <t>801I</t>
  </si>
  <si>
    <t>139098349</t>
  </si>
  <si>
    <t>NLA06608-1389</t>
  </si>
  <si>
    <t>MSC576I</t>
  </si>
  <si>
    <t>576I</t>
  </si>
  <si>
    <t>020801100301</t>
  </si>
  <si>
    <t>NLA06608-1390</t>
  </si>
  <si>
    <t>MSC882I</t>
  </si>
  <si>
    <t>882I</t>
  </si>
  <si>
    <t>070101080109</t>
  </si>
  <si>
    <t>58125473</t>
  </si>
  <si>
    <t>NLA06608-1391</t>
  </si>
  <si>
    <t>MSC285J</t>
  </si>
  <si>
    <t>285J</t>
  </si>
  <si>
    <t>041100020501</t>
  </si>
  <si>
    <t>123063901</t>
  </si>
  <si>
    <t>NLA06608-1397</t>
  </si>
  <si>
    <t>MSC612H</t>
  </si>
  <si>
    <t>612H</t>
  </si>
  <si>
    <t>180703030105</t>
  </si>
  <si>
    <t>120025184</t>
  </si>
  <si>
    <t>NLA06608-1398</t>
  </si>
  <si>
    <t>MSC763I</t>
  </si>
  <si>
    <t>763I</t>
  </si>
  <si>
    <t>040202010106</t>
  </si>
  <si>
    <t>109946030</t>
  </si>
  <si>
    <t>NLA06608-1401</t>
  </si>
  <si>
    <t>MSC056I</t>
  </si>
  <si>
    <t>056I</t>
  </si>
  <si>
    <t>020503010302</t>
  </si>
  <si>
    <t>54977955</t>
  </si>
  <si>
    <t>NLA06608-1403</t>
  </si>
  <si>
    <t>MSC230I</t>
  </si>
  <si>
    <t>230I</t>
  </si>
  <si>
    <t>101900060605</t>
  </si>
  <si>
    <t>120819144</t>
  </si>
  <si>
    <t>NLA06608-1414</t>
  </si>
  <si>
    <t>MSC636I</t>
  </si>
  <si>
    <t>636I</t>
  </si>
  <si>
    <t>011000020204</t>
  </si>
  <si>
    <t>116132018</t>
  </si>
  <si>
    <t>NLA06608-1420</t>
  </si>
  <si>
    <t>MSC635H</t>
  </si>
  <si>
    <t>635H</t>
  </si>
  <si>
    <t>111003020504</t>
  </si>
  <si>
    <t>105633777</t>
  </si>
  <si>
    <t>NLA06608-1425</t>
  </si>
  <si>
    <t>MSC810I</t>
  </si>
  <si>
    <t>810I</t>
  </si>
  <si>
    <t>171100190604</t>
  </si>
  <si>
    <t>155197808</t>
  </si>
  <si>
    <t>NLA06608-1432</t>
  </si>
  <si>
    <t>MSC226J</t>
  </si>
  <si>
    <t>226J</t>
  </si>
  <si>
    <t>111303040102</t>
  </si>
  <si>
    <t>137688831</t>
  </si>
  <si>
    <t>NLA06608-1434</t>
  </si>
  <si>
    <t>MSC526H</t>
  </si>
  <si>
    <t>526H</t>
  </si>
  <si>
    <t>040601050204</t>
  </si>
  <si>
    <t>155417344</t>
  </si>
  <si>
    <t>NLA06608-1436</t>
  </si>
  <si>
    <t>MSC225J</t>
  </si>
  <si>
    <t>225J</t>
  </si>
  <si>
    <t>120901080107</t>
  </si>
  <si>
    <t>92526627</t>
  </si>
  <si>
    <t>NLA06608-1439</t>
  </si>
  <si>
    <t>MSC749I</t>
  </si>
  <si>
    <t>749I</t>
  </si>
  <si>
    <t>140600030907</t>
  </si>
  <si>
    <t>58231534</t>
  </si>
  <si>
    <t>NLA06608-1445</t>
  </si>
  <si>
    <t>MSC888I</t>
  </si>
  <si>
    <t>888I</t>
  </si>
  <si>
    <t>171200030204</t>
  </si>
  <si>
    <t>165173314</t>
  </si>
  <si>
    <t>NLA06608-1455</t>
  </si>
  <si>
    <t>MSC999I</t>
  </si>
  <si>
    <t>999I</t>
  </si>
  <si>
    <t>140200050106</t>
  </si>
  <si>
    <t>75556883</t>
  </si>
  <si>
    <t>NLA06608-1462</t>
  </si>
  <si>
    <t>MSC907I</t>
  </si>
  <si>
    <t>907I</t>
  </si>
  <si>
    <t>101000012501</t>
  </si>
  <si>
    <t>139618551</t>
  </si>
  <si>
    <t>NLA06608-1465</t>
  </si>
  <si>
    <t>MSC757I</t>
  </si>
  <si>
    <t>757I</t>
  </si>
  <si>
    <t>020401060404</t>
  </si>
  <si>
    <t>120023044</t>
  </si>
  <si>
    <t>NLA06608-1469</t>
  </si>
  <si>
    <t>MSC074I</t>
  </si>
  <si>
    <t>074I</t>
  </si>
  <si>
    <t>030601060607</t>
  </si>
  <si>
    <t>136109854</t>
  </si>
  <si>
    <t>NLA06608-1476</t>
  </si>
  <si>
    <t>MSC676I</t>
  </si>
  <si>
    <t>676I</t>
  </si>
  <si>
    <t>101900020904</t>
  </si>
  <si>
    <t>117848263</t>
  </si>
  <si>
    <t>NLA06608-1482</t>
  </si>
  <si>
    <t>MSC196H</t>
  </si>
  <si>
    <t>196H</t>
  </si>
  <si>
    <t>031102030602</t>
  </si>
  <si>
    <t>NLA06608-1484</t>
  </si>
  <si>
    <t>MSC670I</t>
  </si>
  <si>
    <t>670I</t>
  </si>
  <si>
    <t>111102020201</t>
  </si>
  <si>
    <t>68501899</t>
  </si>
  <si>
    <t>NLA06608-1487</t>
  </si>
  <si>
    <t>MSC953I</t>
  </si>
  <si>
    <t>953I</t>
  </si>
  <si>
    <t>040900050403</t>
  </si>
  <si>
    <t>145334286</t>
  </si>
  <si>
    <t>NLA06608-1488</t>
  </si>
  <si>
    <t>MSC846I</t>
  </si>
  <si>
    <t>846I</t>
  </si>
  <si>
    <t>111202020402</t>
  </si>
  <si>
    <t>137896492</t>
  </si>
  <si>
    <t>NLA06608-1492</t>
  </si>
  <si>
    <t>MSC977H</t>
  </si>
  <si>
    <t>977H</t>
  </si>
  <si>
    <t>050902030401</t>
  </si>
  <si>
    <t>155918313</t>
  </si>
  <si>
    <t>NLA06608-1496</t>
  </si>
  <si>
    <t>MSC558I</t>
  </si>
  <si>
    <t>558I</t>
  </si>
  <si>
    <t>120301030501</t>
  </si>
  <si>
    <t>95320015</t>
  </si>
  <si>
    <t>NLA06608-1504</t>
  </si>
  <si>
    <t>MSC244J</t>
  </si>
  <si>
    <t>244J</t>
  </si>
  <si>
    <t>080202020508</t>
  </si>
  <si>
    <t>120032495</t>
  </si>
  <si>
    <t>NLA06608-1511</t>
  </si>
  <si>
    <t>MSC695I</t>
  </si>
  <si>
    <t>695I</t>
  </si>
  <si>
    <t>101600031905</t>
  </si>
  <si>
    <t>148621844</t>
  </si>
  <si>
    <t>NLA06608-1521</t>
  </si>
  <si>
    <t>MSC493J</t>
  </si>
  <si>
    <t>493J</t>
  </si>
  <si>
    <t>160102020404</t>
  </si>
  <si>
    <t>40846765</t>
  </si>
  <si>
    <t>NLA06608-1524</t>
  </si>
  <si>
    <t>MSC498J</t>
  </si>
  <si>
    <t>498J</t>
  </si>
  <si>
    <t>111302020307</t>
  </si>
  <si>
    <t>144099847</t>
  </si>
  <si>
    <t>NLA06608-1527</t>
  </si>
  <si>
    <t>MSC506J</t>
  </si>
  <si>
    <t>506J</t>
  </si>
  <si>
    <t>071000020102</t>
  </si>
  <si>
    <t>120825661</t>
  </si>
  <si>
    <t>NLA06608-1532</t>
  </si>
  <si>
    <t>MSC061I</t>
  </si>
  <si>
    <t>061I</t>
  </si>
  <si>
    <t>070801041002</t>
  </si>
  <si>
    <t>152592542</t>
  </si>
  <si>
    <t>NLA06608-1544</t>
  </si>
  <si>
    <t>MSC534H</t>
  </si>
  <si>
    <t>534H</t>
  </si>
  <si>
    <t>070801050402</t>
  </si>
  <si>
    <t>133402968</t>
  </si>
  <si>
    <t>NLA06608-1558</t>
  </si>
  <si>
    <t>MSC647H</t>
  </si>
  <si>
    <t>647H</t>
  </si>
  <si>
    <t>010500021508</t>
  </si>
  <si>
    <t>151716266</t>
  </si>
  <si>
    <t>NLA06608-1560</t>
  </si>
  <si>
    <t>MSC949I</t>
  </si>
  <si>
    <t>949I</t>
  </si>
  <si>
    <t>111403050407</t>
  </si>
  <si>
    <t>109516127</t>
  </si>
  <si>
    <t>NLA06608-1564</t>
  </si>
  <si>
    <t>MSC028I</t>
  </si>
  <si>
    <t>028I</t>
  </si>
  <si>
    <t>111203030201</t>
  </si>
  <si>
    <t>147386723</t>
  </si>
  <si>
    <t>NLA06608-1568</t>
  </si>
  <si>
    <t>MSC576H</t>
  </si>
  <si>
    <t>576H</t>
  </si>
  <si>
    <t>111002030510</t>
  </si>
  <si>
    <t>137912442</t>
  </si>
  <si>
    <t>NLA06608-1572</t>
  </si>
  <si>
    <t>MSC903I</t>
  </si>
  <si>
    <t>903I</t>
  </si>
  <si>
    <t>051402050201</t>
  </si>
  <si>
    <t>40495304</t>
  </si>
  <si>
    <t>NLA06608-1575</t>
  </si>
  <si>
    <t>MSC536H</t>
  </si>
  <si>
    <t>536H</t>
  </si>
  <si>
    <t>101600050303</t>
  </si>
  <si>
    <t>145093932</t>
  </si>
  <si>
    <t>NLA06608-1576</t>
  </si>
  <si>
    <t>MSC619I</t>
  </si>
  <si>
    <t>619I</t>
  </si>
  <si>
    <t>102901080603</t>
  </si>
  <si>
    <t>107434573</t>
  </si>
  <si>
    <t>NLA06608-1593</t>
  </si>
  <si>
    <t>MSC573J</t>
  </si>
  <si>
    <t>573J</t>
  </si>
  <si>
    <t>150602020102</t>
  </si>
  <si>
    <t>132789204</t>
  </si>
  <si>
    <t>NLA06608-1600</t>
  </si>
  <si>
    <t>MSC206I</t>
  </si>
  <si>
    <t>206I</t>
  </si>
  <si>
    <t>100500090202</t>
  </si>
  <si>
    <t>145003241</t>
  </si>
  <si>
    <t>NLA06608-1608</t>
  </si>
  <si>
    <t>MSC258J</t>
  </si>
  <si>
    <t>258J</t>
  </si>
  <si>
    <t>111402030508</t>
  </si>
  <si>
    <t>61054639</t>
  </si>
  <si>
    <t>NLA06608-1623</t>
  </si>
  <si>
    <t>MSC743I</t>
  </si>
  <si>
    <t>743I</t>
  </si>
  <si>
    <t>120701020303</t>
  </si>
  <si>
    <t>94316454</t>
  </si>
  <si>
    <t>NLA06608-1630</t>
  </si>
  <si>
    <t>MSC042I</t>
  </si>
  <si>
    <t>042I</t>
  </si>
  <si>
    <t>121101040308</t>
  </si>
  <si>
    <t>100356521</t>
  </si>
  <si>
    <t>NLA06608-1631</t>
  </si>
  <si>
    <t>MSC597J</t>
  </si>
  <si>
    <t>597J</t>
  </si>
  <si>
    <t>140401060903</t>
  </si>
  <si>
    <t>75282605</t>
  </si>
  <si>
    <t>NLA06608-1633</t>
  </si>
  <si>
    <t>MSC980I</t>
  </si>
  <si>
    <t>980I</t>
  </si>
  <si>
    <t>100200011406</t>
  </si>
  <si>
    <t>53809643</t>
  </si>
  <si>
    <t>NLA06608-1637</t>
  </si>
  <si>
    <t>MSC588I</t>
  </si>
  <si>
    <t>588I</t>
  </si>
  <si>
    <t>020401010601</t>
  </si>
  <si>
    <t>25860294</t>
  </si>
  <si>
    <t>NLA06608-1638</t>
  </si>
  <si>
    <t>MSC814I</t>
  </si>
  <si>
    <t>814I</t>
  </si>
  <si>
    <t>170900040201</t>
  </si>
  <si>
    <t>108067497</t>
  </si>
  <si>
    <t>NLA06608-1641</t>
  </si>
  <si>
    <t>MSC540I</t>
  </si>
  <si>
    <t>540I</t>
  </si>
  <si>
    <t>150200150303</t>
  </si>
  <si>
    <t>130877221</t>
  </si>
  <si>
    <t>NLA06608-1652</t>
  </si>
  <si>
    <t>MSC477J</t>
  </si>
  <si>
    <t>477J</t>
  </si>
  <si>
    <t>051302020305</t>
  </si>
  <si>
    <t>NLA06608-1654</t>
  </si>
  <si>
    <t>MSC250I</t>
  </si>
  <si>
    <t>250I</t>
  </si>
  <si>
    <t>040201050205</t>
  </si>
  <si>
    <t>105233661</t>
  </si>
  <si>
    <t>NLA06608-1655</t>
  </si>
  <si>
    <t>MSC239J</t>
  </si>
  <si>
    <t>239J</t>
  </si>
  <si>
    <t>101600070212</t>
  </si>
  <si>
    <t>144265448</t>
  </si>
  <si>
    <t>NLA06608-1668</t>
  </si>
  <si>
    <t>MSC972H</t>
  </si>
  <si>
    <t>972H</t>
  </si>
  <si>
    <t>060101070103</t>
  </si>
  <si>
    <t>51639932</t>
  </si>
  <si>
    <t>NLA06608-1672</t>
  </si>
  <si>
    <t>MSC284J</t>
  </si>
  <si>
    <t>284J</t>
  </si>
  <si>
    <t>120301060402</t>
  </si>
  <si>
    <t>120849104</t>
  </si>
  <si>
    <t>NLA06608-1679</t>
  </si>
  <si>
    <t>MSC989H</t>
  </si>
  <si>
    <t>989H</t>
  </si>
  <si>
    <t>040500040102</t>
  </si>
  <si>
    <t>152094887</t>
  </si>
  <si>
    <t>NLA06608-1684</t>
  </si>
  <si>
    <t>MSC979H</t>
  </si>
  <si>
    <t>979H</t>
  </si>
  <si>
    <t>051202030402</t>
  </si>
  <si>
    <t>145163121</t>
  </si>
  <si>
    <t>NLA06608-1687</t>
  </si>
  <si>
    <t>MSC235I</t>
  </si>
  <si>
    <t>235I</t>
  </si>
  <si>
    <t>101702010504</t>
  </si>
  <si>
    <t>126757478</t>
  </si>
  <si>
    <t>NLA06608-1704</t>
  </si>
  <si>
    <t>MSC613I</t>
  </si>
  <si>
    <t>613I</t>
  </si>
  <si>
    <t>102901040403</t>
  </si>
  <si>
    <t>7e29d04b-96ed-4d4b-a19b-a98696361635</t>
  </si>
  <si>
    <t>NLA06608-1711</t>
  </si>
  <si>
    <t>MSC276J</t>
  </si>
  <si>
    <t>276J</t>
  </si>
  <si>
    <t>031501040403</t>
  </si>
  <si>
    <t>41275681</t>
  </si>
  <si>
    <t>NLA06608-1715</t>
  </si>
  <si>
    <t>MSC504I</t>
  </si>
  <si>
    <t>504I</t>
  </si>
  <si>
    <t>130800010502</t>
  </si>
  <si>
    <t>97198506</t>
  </si>
  <si>
    <t>NLA06608-1735</t>
  </si>
  <si>
    <t>MSC569I</t>
  </si>
  <si>
    <t>569I</t>
  </si>
  <si>
    <t>120100050505</t>
  </si>
  <si>
    <t>104011267</t>
  </si>
  <si>
    <t>NLA06608-1740</t>
  </si>
  <si>
    <t>MSC479J</t>
  </si>
  <si>
    <t>479J</t>
  </si>
  <si>
    <t>103001040307</t>
  </si>
  <si>
    <t>91380095</t>
  </si>
  <si>
    <t>NLA06608-1741</t>
  </si>
  <si>
    <t>MSC282I</t>
  </si>
  <si>
    <t>282I</t>
  </si>
  <si>
    <t>020402070401</t>
  </si>
  <si>
    <t>88070598</t>
  </si>
  <si>
    <t>NLA06608-1748</t>
  </si>
  <si>
    <t>MSC908I</t>
  </si>
  <si>
    <t>908I</t>
  </si>
  <si>
    <t>110200010203</t>
  </si>
  <si>
    <t>133049081</t>
  </si>
  <si>
    <t>NLA06608-1758</t>
  </si>
  <si>
    <t>MSC290I</t>
  </si>
  <si>
    <t>290I</t>
  </si>
  <si>
    <t>040201030405</t>
  </si>
  <si>
    <t>116542239</t>
  </si>
  <si>
    <t>NLA06608-1775</t>
  </si>
  <si>
    <t>MSC575I</t>
  </si>
  <si>
    <t>575I</t>
  </si>
  <si>
    <t>051001011202</t>
  </si>
  <si>
    <t>32026874</t>
  </si>
  <si>
    <t>NLA06608-1782</t>
  </si>
  <si>
    <t>MSC562I</t>
  </si>
  <si>
    <t>562I</t>
  </si>
  <si>
    <t>040900050111</t>
  </si>
  <si>
    <t>145332736</t>
  </si>
  <si>
    <t>NLA06608-1789</t>
  </si>
  <si>
    <t>MSC642H</t>
  </si>
  <si>
    <t>642H</t>
  </si>
  <si>
    <t>050100070502</t>
  </si>
  <si>
    <t>123727453</t>
  </si>
  <si>
    <t>NLA06608-1793</t>
  </si>
  <si>
    <t>MSC191H</t>
  </si>
  <si>
    <t>191H</t>
  </si>
  <si>
    <t>170103030201</t>
  </si>
  <si>
    <t>51738125</t>
  </si>
  <si>
    <t>NLA06608-1802</t>
  </si>
  <si>
    <t>MSC560I</t>
  </si>
  <si>
    <t>560I</t>
  </si>
  <si>
    <t>040900030109</t>
  </si>
  <si>
    <t>146646749</t>
  </si>
  <si>
    <t>NLA06608-1804</t>
  </si>
  <si>
    <t>MSC057I</t>
  </si>
  <si>
    <t>057I</t>
  </si>
  <si>
    <t>110500020801</t>
  </si>
  <si>
    <t>107587897</t>
  </si>
  <si>
    <t>NLA06608-1810</t>
  </si>
  <si>
    <t>MSC821I</t>
  </si>
  <si>
    <t>821I</t>
  </si>
  <si>
    <t>160201020702</t>
  </si>
  <si>
    <t>60620312</t>
  </si>
  <si>
    <t>NLA06608-1811</t>
  </si>
  <si>
    <t>MSC238J</t>
  </si>
  <si>
    <t>238J</t>
  </si>
  <si>
    <t>101301060308</t>
  </si>
  <si>
    <t>147892259</t>
  </si>
  <si>
    <t>NLA06608-1812</t>
  </si>
  <si>
    <t>MSC611I</t>
  </si>
  <si>
    <t>611I</t>
  </si>
  <si>
    <t>060400050907</t>
  </si>
  <si>
    <t>128383407</t>
  </si>
  <si>
    <t>NLA06608-1821</t>
  </si>
  <si>
    <t>MSC600J</t>
  </si>
  <si>
    <t>600J</t>
  </si>
  <si>
    <t>020600060202</t>
  </si>
  <si>
    <t>81707669</t>
  </si>
  <si>
    <t>NLA06608-1824</t>
  </si>
  <si>
    <t>MSC239H</t>
  </si>
  <si>
    <t>239H</t>
  </si>
  <si>
    <t>110400080503</t>
  </si>
  <si>
    <t>146549917</t>
  </si>
  <si>
    <t>NLA06608-1825</t>
  </si>
  <si>
    <t>MSC618I</t>
  </si>
  <si>
    <t>618I</t>
  </si>
  <si>
    <t>031001010203</t>
  </si>
  <si>
    <t>78690671</t>
  </si>
  <si>
    <t>NLA06608-1839</t>
  </si>
  <si>
    <t>MSC504H</t>
  </si>
  <si>
    <t>504H</t>
  </si>
  <si>
    <t>030701040206</t>
  </si>
  <si>
    <t>80213065</t>
  </si>
  <si>
    <t>NLA06608-1840</t>
  </si>
  <si>
    <t>MSC595I</t>
  </si>
  <si>
    <t>595I</t>
  </si>
  <si>
    <t>071402030306</t>
  </si>
  <si>
    <t>149995432</t>
  </si>
  <si>
    <t>NLA06608-1851</t>
  </si>
  <si>
    <t>MSC972I</t>
  </si>
  <si>
    <t>972I</t>
  </si>
  <si>
    <t>101900050704</t>
  </si>
  <si>
    <t>128058372</t>
  </si>
  <si>
    <t>NLA06608-1862</t>
  </si>
  <si>
    <t>MSC986H</t>
  </si>
  <si>
    <t>986H</t>
  </si>
  <si>
    <t>160402050101</t>
  </si>
  <si>
    <t>153058131</t>
  </si>
  <si>
    <t>NLA06608-1863</t>
  </si>
  <si>
    <t>MSC602I</t>
  </si>
  <si>
    <t>602I</t>
  </si>
  <si>
    <t>080801020501</t>
  </si>
  <si>
    <t>69624733</t>
  </si>
  <si>
    <t>NLA06608-1866</t>
  </si>
  <si>
    <t>MSC193H</t>
  </si>
  <si>
    <t>193H</t>
  </si>
  <si>
    <t>100700060502</t>
  </si>
  <si>
    <t>56765295</t>
  </si>
  <si>
    <t>NLA06608-1868</t>
  </si>
  <si>
    <t>MSC766I</t>
  </si>
  <si>
    <t>766I</t>
  </si>
  <si>
    <t>110902020601</t>
  </si>
  <si>
    <t>129253117</t>
  </si>
  <si>
    <t>NLA06608-1871</t>
  </si>
  <si>
    <t>MSC984I</t>
  </si>
  <si>
    <t>984I</t>
  </si>
  <si>
    <t>031501090102</t>
  </si>
  <si>
    <t>88032053</t>
  </si>
  <si>
    <t>NLA06608-1873</t>
  </si>
  <si>
    <t>MSC553I</t>
  </si>
  <si>
    <t>553I</t>
  </si>
  <si>
    <t>171100170202</t>
  </si>
  <si>
    <t>113985517</t>
  </si>
  <si>
    <t>NLA06608-1874</t>
  </si>
  <si>
    <t>MSC595J</t>
  </si>
  <si>
    <t>595J</t>
  </si>
  <si>
    <t>160201010702</t>
  </si>
  <si>
    <t>72128115</t>
  </si>
  <si>
    <t>NLA06608-1879</t>
  </si>
  <si>
    <t>MSC788I</t>
  </si>
  <si>
    <t>788I</t>
  </si>
  <si>
    <t>101702020306</t>
  </si>
  <si>
    <t>147528761</t>
  </si>
  <si>
    <t>NLA06608-1884</t>
  </si>
  <si>
    <t>MSC889I</t>
  </si>
  <si>
    <t>889I</t>
  </si>
  <si>
    <t>070802081008</t>
  </si>
  <si>
    <t>155097700</t>
  </si>
  <si>
    <t>NLA06608-1893</t>
  </si>
  <si>
    <t>MSC034I</t>
  </si>
  <si>
    <t>034I</t>
  </si>
  <si>
    <t>160401090308</t>
  </si>
  <si>
    <t>131698780</t>
  </si>
  <si>
    <t>NLA06608-1906</t>
  </si>
  <si>
    <t>MSC883I</t>
  </si>
  <si>
    <t>883I</t>
  </si>
  <si>
    <t>010900040502</t>
  </si>
  <si>
    <t>127647317</t>
  </si>
  <si>
    <t>NLA06608-1908</t>
  </si>
  <si>
    <t>MSC828I</t>
  </si>
  <si>
    <t>828I</t>
  </si>
  <si>
    <t>051402010304</t>
  </si>
  <si>
    <t>56131419</t>
  </si>
  <si>
    <t>NLA06608-1930</t>
  </si>
  <si>
    <t>MSC238H</t>
  </si>
  <si>
    <t>238H</t>
  </si>
  <si>
    <t>170402020702</t>
  </si>
  <si>
    <t>120026593</t>
  </si>
  <si>
    <t>NLA06608-1936</t>
  </si>
  <si>
    <t>MSC289J</t>
  </si>
  <si>
    <t>289J</t>
  </si>
  <si>
    <t>071100090101</t>
  </si>
  <si>
    <t>42881253</t>
  </si>
  <si>
    <t>NLA06608-1953</t>
  </si>
  <si>
    <t>MSC702I</t>
  </si>
  <si>
    <t>702I</t>
  </si>
  <si>
    <t>170102031008</t>
  </si>
  <si>
    <t>59484927</t>
  </si>
  <si>
    <t>NLA06608-1958</t>
  </si>
  <si>
    <t>MSC640I</t>
  </si>
  <si>
    <t>640I</t>
  </si>
  <si>
    <t>170900010504</t>
  </si>
  <si>
    <t>93082869</t>
  </si>
  <si>
    <t>NLA06608-1959</t>
  </si>
  <si>
    <t>MSC688I</t>
  </si>
  <si>
    <t>688I</t>
  </si>
  <si>
    <t>101600031411</t>
  </si>
  <si>
    <t>167496514</t>
  </si>
  <si>
    <t>NLA06608-1960</t>
  </si>
  <si>
    <t>MSC657I</t>
  </si>
  <si>
    <t>657I</t>
  </si>
  <si>
    <t>110701060408</t>
  </si>
  <si>
    <t>131493834</t>
  </si>
  <si>
    <t>NLA06608-1968</t>
  </si>
  <si>
    <t>MSC626I</t>
  </si>
  <si>
    <t>626I</t>
  </si>
  <si>
    <t>100500140106</t>
  </si>
  <si>
    <t>146383262</t>
  </si>
  <si>
    <t>NLA06608-1975</t>
  </si>
  <si>
    <t>MSC538J</t>
  </si>
  <si>
    <t>538J</t>
  </si>
  <si>
    <t>132544104</t>
  </si>
  <si>
    <t>NLA06608-1985</t>
  </si>
  <si>
    <t>MSC298I</t>
  </si>
  <si>
    <t>298I</t>
  </si>
  <si>
    <t>170103030406</t>
  </si>
  <si>
    <t>51738323</t>
  </si>
  <si>
    <t>NLA06608-1989</t>
  </si>
  <si>
    <t>MSC300I</t>
  </si>
  <si>
    <t>300I</t>
  </si>
  <si>
    <t>170402130803</t>
  </si>
  <si>
    <t>73649435</t>
  </si>
  <si>
    <t>NLA06608-1992</t>
  </si>
  <si>
    <t>MSC194H</t>
  </si>
  <si>
    <t>194H</t>
  </si>
  <si>
    <t>120301070302</t>
  </si>
  <si>
    <t>96070303</t>
  </si>
  <si>
    <t>NLA06608-1998</t>
  </si>
  <si>
    <t>MSC281J</t>
  </si>
  <si>
    <t>281J</t>
  </si>
  <si>
    <t>040301070104</t>
  </si>
  <si>
    <t>110734477</t>
  </si>
  <si>
    <t>MSC897I</t>
  </si>
  <si>
    <t>897I</t>
  </si>
  <si>
    <t>NLA06608-2005</t>
  </si>
  <si>
    <t>MSC087I</t>
  </si>
  <si>
    <t>087I</t>
  </si>
  <si>
    <t>170501040501</t>
  </si>
  <si>
    <t>131930917</t>
  </si>
  <si>
    <t>NLA06608-2010</t>
  </si>
  <si>
    <t>MSC987I</t>
  </si>
  <si>
    <t>987I</t>
  </si>
  <si>
    <t>031700070104</t>
  </si>
  <si>
    <t>124544396</t>
  </si>
  <si>
    <t>NLA06608-2027</t>
  </si>
  <si>
    <t>MSC245J</t>
  </si>
  <si>
    <t>245J</t>
  </si>
  <si>
    <t>101800110602</t>
  </si>
  <si>
    <t>136893123</t>
  </si>
  <si>
    <t>NLA06608-2036</t>
  </si>
  <si>
    <t>MSC094I</t>
  </si>
  <si>
    <t>094I</t>
  </si>
  <si>
    <t>071000080703</t>
  </si>
  <si>
    <t>133529821</t>
  </si>
  <si>
    <t>NLA06608-2037</t>
  </si>
  <si>
    <t>MSC795I</t>
  </si>
  <si>
    <t>795I</t>
  </si>
  <si>
    <t>160502030900</t>
  </si>
  <si>
    <t>145888241</t>
  </si>
  <si>
    <t>NLA06608-2039</t>
  </si>
  <si>
    <t>MSC577J</t>
  </si>
  <si>
    <t>577J</t>
  </si>
  <si>
    <t>102300030703</t>
  </si>
  <si>
    <t>132545561</t>
  </si>
  <si>
    <t>NLA06608-2056</t>
  </si>
  <si>
    <t>MSC920I</t>
  </si>
  <si>
    <t>920I</t>
  </si>
  <si>
    <t>071000080402</t>
  </si>
  <si>
    <t>133529131</t>
  </si>
  <si>
    <t>NLA06608-2074</t>
  </si>
  <si>
    <t>MSC721I</t>
  </si>
  <si>
    <t>721I</t>
  </si>
  <si>
    <t>031200030803</t>
  </si>
  <si>
    <t>129952717</t>
  </si>
  <si>
    <t>NLA06608-2076</t>
  </si>
  <si>
    <t>MSC931H</t>
  </si>
  <si>
    <t>931H</t>
  </si>
  <si>
    <t>111102040403</t>
  </si>
  <si>
    <t>59176685</t>
  </si>
  <si>
    <t>NLA06608-2082</t>
  </si>
  <si>
    <t>MSC288J</t>
  </si>
  <si>
    <t>288J</t>
  </si>
  <si>
    <t>171003080102</t>
  </si>
  <si>
    <t>146299651</t>
  </si>
  <si>
    <t>NLA06608-2086</t>
  </si>
  <si>
    <t>REF_Lake</t>
  </si>
  <si>
    <t>MSC579I</t>
  </si>
  <si>
    <t>579I</t>
  </si>
  <si>
    <t>72752081</t>
  </si>
  <si>
    <t>NLA06608-2094</t>
  </si>
  <si>
    <t>MSC548H</t>
  </si>
  <si>
    <t>548H</t>
  </si>
  <si>
    <t>121001010303</t>
  </si>
  <si>
    <t>128133338</t>
  </si>
  <si>
    <t>NLA06608-2095</t>
  </si>
  <si>
    <t>MSC285I</t>
  </si>
  <si>
    <t>285I</t>
  </si>
  <si>
    <t>140401040110</t>
  </si>
  <si>
    <t>120029824</t>
  </si>
  <si>
    <t>NLA06608-2120</t>
  </si>
  <si>
    <t>MSC570H</t>
  </si>
  <si>
    <t>570H</t>
  </si>
  <si>
    <t>120602010905</t>
  </si>
  <si>
    <t>101219827</t>
  </si>
  <si>
    <t>NLA06608-2123</t>
  </si>
  <si>
    <t>MSC505J</t>
  </si>
  <si>
    <t>505J</t>
  </si>
  <si>
    <t>101702021107</t>
  </si>
  <si>
    <t>147528872</t>
  </si>
  <si>
    <t>NLA06608-2131</t>
  </si>
  <si>
    <t>MSC086I</t>
  </si>
  <si>
    <t>086I</t>
  </si>
  <si>
    <t>147891766</t>
  </si>
  <si>
    <t>NLA06608-2135</t>
  </si>
  <si>
    <t>MSC970I</t>
  </si>
  <si>
    <t>970I</t>
  </si>
  <si>
    <t>070200030202</t>
  </si>
  <si>
    <t>122851099</t>
  </si>
  <si>
    <t>NLA06608-2152</t>
  </si>
  <si>
    <t>MSC997H</t>
  </si>
  <si>
    <t>997H</t>
  </si>
  <si>
    <t>102901070205</t>
  </si>
  <si>
    <t>102216470</t>
  </si>
  <si>
    <t>NLA06608-2154</t>
  </si>
  <si>
    <t>MSC203I</t>
  </si>
  <si>
    <t>203I</t>
  </si>
  <si>
    <t>031403040201</t>
  </si>
  <si>
    <t>67408483</t>
  </si>
  <si>
    <t>NLA06608-2155</t>
  </si>
  <si>
    <t>MSC530H</t>
  </si>
  <si>
    <t>530H</t>
  </si>
  <si>
    <t>040500011003</t>
  </si>
  <si>
    <t>155640103</t>
  </si>
  <si>
    <t>NLA06608-2162</t>
  </si>
  <si>
    <t>MSC268I</t>
  </si>
  <si>
    <t>268I</t>
  </si>
  <si>
    <t>010900050204</t>
  </si>
  <si>
    <t>136215443</t>
  </si>
  <si>
    <t>NLA06608-2170</t>
  </si>
  <si>
    <t>MSC621I</t>
  </si>
  <si>
    <t>621I</t>
  </si>
  <si>
    <t>100301020105</t>
  </si>
  <si>
    <t>81449021</t>
  </si>
  <si>
    <t>NLA06608-2177</t>
  </si>
  <si>
    <t>MSC643H</t>
  </si>
  <si>
    <t>643H</t>
  </si>
  <si>
    <t>170102100103</t>
  </si>
  <si>
    <t>67973268</t>
  </si>
  <si>
    <t>NLA06608-2185</t>
  </si>
  <si>
    <t>MSC965I</t>
  </si>
  <si>
    <t>965I</t>
  </si>
  <si>
    <t>160503020206</t>
  </si>
  <si>
    <t>60573450</t>
  </si>
  <si>
    <t>NLA06608-2187</t>
  </si>
  <si>
    <t>MSC277I</t>
  </si>
  <si>
    <t>277I</t>
  </si>
  <si>
    <t>031601120306</t>
  </si>
  <si>
    <t>131264255</t>
  </si>
  <si>
    <t>NLA06608-2196</t>
  </si>
  <si>
    <t>MSC599J</t>
  </si>
  <si>
    <t>599J</t>
  </si>
  <si>
    <t>051202020104</t>
  </si>
  <si>
    <t>90361146</t>
  </si>
  <si>
    <t>NLA06608-2241</t>
  </si>
  <si>
    <t>MSC506I</t>
  </si>
  <si>
    <t>506I</t>
  </si>
  <si>
    <t>170103080106</t>
  </si>
  <si>
    <t>129647191</t>
  </si>
  <si>
    <t>NLA06608-2253</t>
  </si>
  <si>
    <t>MSC578H</t>
  </si>
  <si>
    <t>578H</t>
  </si>
  <si>
    <t>020402070402</t>
  </si>
  <si>
    <t>88097818</t>
  </si>
  <si>
    <t>NLA06608-2266</t>
  </si>
  <si>
    <t>MSC250J</t>
  </si>
  <si>
    <t>250J</t>
  </si>
  <si>
    <t>100902050102</t>
  </si>
  <si>
    <t>75344005</t>
  </si>
  <si>
    <t>NLA06608-2267</t>
  </si>
  <si>
    <t>MSC831I</t>
  </si>
  <si>
    <t>831I</t>
  </si>
  <si>
    <t>040500011501</t>
  </si>
  <si>
    <t>155641962</t>
  </si>
  <si>
    <t>NLA06608-2322</t>
  </si>
  <si>
    <t>MSC271J</t>
  </si>
  <si>
    <t>271J</t>
  </si>
  <si>
    <t>160101010704</t>
  </si>
  <si>
    <t>46845031</t>
  </si>
  <si>
    <t>NLA06608-2332</t>
  </si>
  <si>
    <t>MSC483J</t>
  </si>
  <si>
    <t>483J</t>
  </si>
  <si>
    <t>102500091002</t>
  </si>
  <si>
    <t>129712882</t>
  </si>
  <si>
    <t>NLA06608-2354</t>
  </si>
  <si>
    <t>MSC039I</t>
  </si>
  <si>
    <t>039I</t>
  </si>
  <si>
    <t>010900040903</t>
  </si>
  <si>
    <t>127631575</t>
  </si>
  <si>
    <t>NLA06608-2372</t>
  </si>
  <si>
    <t>MSC580I</t>
  </si>
  <si>
    <t>580I</t>
  </si>
  <si>
    <t>140802040401</t>
  </si>
  <si>
    <t>126679128</t>
  </si>
  <si>
    <t>NLA06608-2379</t>
  </si>
  <si>
    <t>MSC860I</t>
  </si>
  <si>
    <t>860I</t>
  </si>
  <si>
    <t>101800100401</t>
  </si>
  <si>
    <t>132227600</t>
  </si>
  <si>
    <t>NLA06608-2418</t>
  </si>
  <si>
    <t>MSC078I</t>
  </si>
  <si>
    <t>078I</t>
  </si>
  <si>
    <t>010900040908</t>
  </si>
  <si>
    <t>127675994</t>
  </si>
  <si>
    <t>NLA06608-2457</t>
  </si>
  <si>
    <t>MSC631I</t>
  </si>
  <si>
    <t>631I</t>
  </si>
  <si>
    <t>150100080106</t>
  </si>
  <si>
    <t>33032433</t>
  </si>
  <si>
    <t>NLA06608-2463</t>
  </si>
  <si>
    <t>MSC752I</t>
  </si>
  <si>
    <t>752I</t>
  </si>
  <si>
    <t>140600040805</t>
  </si>
  <si>
    <t>75931123</t>
  </si>
  <si>
    <t>NLA06608-2481</t>
  </si>
  <si>
    <t>MSC921I</t>
  </si>
  <si>
    <t>921I</t>
  </si>
  <si>
    <t>170702010104</t>
  </si>
  <si>
    <t>144675551</t>
  </si>
  <si>
    <t>NLA06608-2497</t>
  </si>
  <si>
    <t>MSC992I</t>
  </si>
  <si>
    <t>992I</t>
  </si>
  <si>
    <t>170102140502</t>
  </si>
  <si>
    <t>52133765</t>
  </si>
  <si>
    <t>NLA06608-2507</t>
  </si>
  <si>
    <t>MSC088I</t>
  </si>
  <si>
    <t>088I</t>
  </si>
  <si>
    <t>051202010610</t>
  </si>
  <si>
    <t>90148089</t>
  </si>
  <si>
    <t>NLA06608-2523</t>
  </si>
  <si>
    <t>MSC840I</t>
  </si>
  <si>
    <t>840I</t>
  </si>
  <si>
    <t>040500011604</t>
  </si>
  <si>
    <t>NLA06608-2566</t>
  </si>
  <si>
    <t>MSC035I</t>
  </si>
  <si>
    <t>035I</t>
  </si>
  <si>
    <t>010900050205</t>
  </si>
  <si>
    <t>136210824</t>
  </si>
  <si>
    <t>NLA06608-2593</t>
  </si>
  <si>
    <t>MSC559H</t>
  </si>
  <si>
    <t>559H</t>
  </si>
  <si>
    <t>031001010201</t>
  </si>
  <si>
    <t>78686099</t>
  </si>
  <si>
    <t>NLA06608-2640</t>
  </si>
  <si>
    <t>MSC533J</t>
  </si>
  <si>
    <t>533J</t>
  </si>
  <si>
    <t>102500070306</t>
  </si>
  <si>
    <t>129614623</t>
  </si>
  <si>
    <t>NLA06608-2644</t>
  </si>
  <si>
    <t>MSC615I</t>
  </si>
  <si>
    <t>615I</t>
  </si>
  <si>
    <t>050902030507</t>
  </si>
  <si>
    <t>155925549</t>
  </si>
  <si>
    <t>NLA06608-2655</t>
  </si>
  <si>
    <t>MSC550I</t>
  </si>
  <si>
    <t>550I</t>
  </si>
  <si>
    <t>140401060904</t>
  </si>
  <si>
    <t>75275843</t>
  </si>
  <si>
    <t>NLA06608-2657</t>
  </si>
  <si>
    <t>MSC570I</t>
  </si>
  <si>
    <t>570I</t>
  </si>
  <si>
    <t>031002080104</t>
  </si>
  <si>
    <t>68083771</t>
  </si>
  <si>
    <t>NLA06608-2673</t>
  </si>
  <si>
    <t>MSC649H</t>
  </si>
  <si>
    <t>649H</t>
  </si>
  <si>
    <t>170702010601</t>
  </si>
  <si>
    <t>144675368</t>
  </si>
  <si>
    <t>NLA06608-2685</t>
  </si>
  <si>
    <t>MSC629H</t>
  </si>
  <si>
    <t>629H</t>
  </si>
  <si>
    <t>160202030102</t>
  </si>
  <si>
    <t>82733671</t>
  </si>
  <si>
    <t>NLA06608-2696</t>
  </si>
  <si>
    <t>MSC216H</t>
  </si>
  <si>
    <t>216H</t>
  </si>
  <si>
    <t>120301050105</t>
  </si>
  <si>
    <t>62126299</t>
  </si>
  <si>
    <t>NLA06608-2704</t>
  </si>
  <si>
    <t>MSC529I</t>
  </si>
  <si>
    <t>529I</t>
  </si>
  <si>
    <t>110901060805</t>
  </si>
  <si>
    <t>138545150</t>
  </si>
  <si>
    <t>NLA06608-2714</t>
  </si>
  <si>
    <t>MSC765I</t>
  </si>
  <si>
    <t>765I</t>
  </si>
  <si>
    <t>101201070402</t>
  </si>
  <si>
    <t>129197479</t>
  </si>
  <si>
    <t>NLA06608-2726</t>
  </si>
  <si>
    <t>MSC546I</t>
  </si>
  <si>
    <t>546I</t>
  </si>
  <si>
    <t>170703010207</t>
  </si>
  <si>
    <t>149199236</t>
  </si>
  <si>
    <t>NLA06608-2759</t>
  </si>
  <si>
    <t>MSC620I</t>
  </si>
  <si>
    <t>620I</t>
  </si>
  <si>
    <t>120902040708</t>
  </si>
  <si>
    <t>120750228</t>
  </si>
  <si>
    <t>NLA06608-2776</t>
  </si>
  <si>
    <t>MSC639H</t>
  </si>
  <si>
    <t>639H</t>
  </si>
  <si>
    <t>120301030205</t>
  </si>
  <si>
    <t>95330741</t>
  </si>
  <si>
    <t>NLA06608-2797</t>
  </si>
  <si>
    <t>MSC217I</t>
  </si>
  <si>
    <t>217I</t>
  </si>
  <si>
    <t>150100130402</t>
  </si>
  <si>
    <t>156423842</t>
  </si>
  <si>
    <t>NLA06608-2800</t>
  </si>
  <si>
    <t>MSC999H</t>
  </si>
  <si>
    <t>999H</t>
  </si>
  <si>
    <t>100301040406</t>
  </si>
  <si>
    <t>123045845</t>
  </si>
  <si>
    <t>NLA06608-2823</t>
  </si>
  <si>
    <t>MSC542I</t>
  </si>
  <si>
    <t>542I</t>
  </si>
  <si>
    <t>111402070701</t>
  </si>
  <si>
    <t>120030975</t>
  </si>
  <si>
    <t>NLA06608-2831</t>
  </si>
  <si>
    <t>MSC512H</t>
  </si>
  <si>
    <t>512H</t>
  </si>
  <si>
    <t>031501051002</t>
  </si>
  <si>
    <t>136275826</t>
  </si>
  <si>
    <t>NLA06608-2874</t>
  </si>
  <si>
    <t>MSC613H</t>
  </si>
  <si>
    <t>613H</t>
  </si>
  <si>
    <t>100301012008</t>
  </si>
  <si>
    <t>63167912</t>
  </si>
  <si>
    <t>NLA06608-2881</t>
  </si>
  <si>
    <t>MSC969H</t>
  </si>
  <si>
    <t>969H</t>
  </si>
  <si>
    <t>170102100506</t>
  </si>
  <si>
    <t>67973802</t>
  </si>
  <si>
    <t>NLA06608-2889</t>
  </si>
  <si>
    <t>MSC818I</t>
  </si>
  <si>
    <t>818I</t>
  </si>
  <si>
    <t>160503040500</t>
  </si>
  <si>
    <t>67906791</t>
  </si>
  <si>
    <t>NLA06608-2891</t>
  </si>
  <si>
    <t>MSC993I</t>
  </si>
  <si>
    <t>993I</t>
  </si>
  <si>
    <t>155351665</t>
  </si>
  <si>
    <t>NLA06608-2924</t>
  </si>
  <si>
    <t>MSC527H</t>
  </si>
  <si>
    <t>527H</t>
  </si>
  <si>
    <t>120800070106</t>
  </si>
  <si>
    <t>96173940</t>
  </si>
  <si>
    <t>NLA06608-2955</t>
  </si>
  <si>
    <t>MSC058I</t>
  </si>
  <si>
    <t>058I</t>
  </si>
  <si>
    <t>031501060803</t>
  </si>
  <si>
    <t>89504899</t>
  </si>
  <si>
    <t>NLA06608-2972</t>
  </si>
  <si>
    <t>MSC909I</t>
  </si>
  <si>
    <t>909I</t>
  </si>
  <si>
    <t>102100060502</t>
  </si>
  <si>
    <t>153982187</t>
  </si>
  <si>
    <t>NLA06608-3032</t>
  </si>
  <si>
    <t>MSC941H</t>
  </si>
  <si>
    <t>941H</t>
  </si>
  <si>
    <t>111302010708</t>
  </si>
  <si>
    <t>148327772</t>
  </si>
  <si>
    <t>NLA06608-3096</t>
  </si>
  <si>
    <t>MSC515H</t>
  </si>
  <si>
    <t>515H</t>
  </si>
  <si>
    <t>120301050503</t>
  </si>
  <si>
    <t>62149143</t>
  </si>
  <si>
    <t>NLA06608-3121</t>
  </si>
  <si>
    <t>MSC945I</t>
  </si>
  <si>
    <t>945I</t>
  </si>
  <si>
    <t>170501240101</t>
  </si>
  <si>
    <t>38103670</t>
  </si>
  <si>
    <t>NLA06608-3153</t>
  </si>
  <si>
    <t>MSC995H</t>
  </si>
  <si>
    <t>995H</t>
  </si>
  <si>
    <t>171100030100</t>
  </si>
  <si>
    <t>146467937</t>
  </si>
  <si>
    <t>NLA06608-3157</t>
  </si>
  <si>
    <t>MSC572H</t>
  </si>
  <si>
    <t>572H</t>
  </si>
  <si>
    <t>170501120602</t>
  </si>
  <si>
    <t>NLA06608-3169</t>
  </si>
  <si>
    <t>MSC998I</t>
  </si>
  <si>
    <t>998I</t>
  </si>
  <si>
    <t>030902010200</t>
  </si>
  <si>
    <t>120024129</t>
  </si>
  <si>
    <t>15</t>
  </si>
  <si>
    <t>NLA06608-3228</t>
  </si>
  <si>
    <t>MSC646H</t>
  </si>
  <si>
    <t>646H</t>
  </si>
  <si>
    <t>120601020712</t>
  </si>
  <si>
    <t>100986998</t>
  </si>
  <si>
    <t>NLA06608-3313</t>
  </si>
  <si>
    <t>MSC780I</t>
  </si>
  <si>
    <t>780I</t>
  </si>
  <si>
    <t>40839293</t>
  </si>
  <si>
    <t>NLA06608-3484</t>
  </si>
  <si>
    <t>MSC904I</t>
  </si>
  <si>
    <t>904I</t>
  </si>
  <si>
    <t>101500040702</t>
  </si>
  <si>
    <t>127743117</t>
  </si>
  <si>
    <t>NLA06608-3656</t>
  </si>
  <si>
    <t>MSC655I</t>
  </si>
  <si>
    <t>655I</t>
  </si>
  <si>
    <t>102200010207</t>
  </si>
  <si>
    <t>148240336</t>
  </si>
  <si>
    <t>NLA06608-3660</t>
  </si>
  <si>
    <t>MSC638I</t>
  </si>
  <si>
    <t>638I</t>
  </si>
  <si>
    <t>102702020504</t>
  </si>
  <si>
    <t>109070020</t>
  </si>
  <si>
    <t>NLA06608-3698</t>
  </si>
  <si>
    <t>MSC893I</t>
  </si>
  <si>
    <t>893I</t>
  </si>
  <si>
    <t>010900030203</t>
  </si>
  <si>
    <t>123913615</t>
  </si>
  <si>
    <t>NLA06608-3890</t>
  </si>
  <si>
    <t>MSC033I</t>
  </si>
  <si>
    <t>033I</t>
  </si>
  <si>
    <t>011000010601</t>
  </si>
  <si>
    <t>122369291</t>
  </si>
  <si>
    <t>NLA06608-3911</t>
  </si>
  <si>
    <t>MSC992H</t>
  </si>
  <si>
    <t>992H</t>
  </si>
  <si>
    <t>080802010304</t>
  </si>
  <si>
    <t>137655334</t>
  </si>
  <si>
    <t>NLA06608-4252</t>
  </si>
  <si>
    <t>MSC659I</t>
  </si>
  <si>
    <t>659I</t>
  </si>
  <si>
    <t>041504020105</t>
  </si>
  <si>
    <t>{C0F3787C-59B1-414A-8123-5219BC5AB507}</t>
  </si>
  <si>
    <t>NLA06608-4650</t>
  </si>
  <si>
    <t>MSC615H</t>
  </si>
  <si>
    <t>615H</t>
  </si>
  <si>
    <t>080402060904</t>
  </si>
  <si>
    <t>120032046</t>
  </si>
  <si>
    <t>NLA06608-4686</t>
  </si>
  <si>
    <t>MSC582I</t>
  </si>
  <si>
    <t>582I</t>
  </si>
  <si>
    <t>111402070702</t>
  </si>
  <si>
    <t>120032762</t>
  </si>
  <si>
    <t>NLA06608-4698</t>
  </si>
  <si>
    <t>MSC636H</t>
  </si>
  <si>
    <t>636H</t>
  </si>
  <si>
    <t>111402060603</t>
  </si>
  <si>
    <t>133234926</t>
  </si>
  <si>
    <t>NLA06608-9999</t>
  </si>
  <si>
    <t>MSC782I</t>
  </si>
  <si>
    <t>782I</t>
  </si>
  <si>
    <t>010801010601</t>
  </si>
  <si>
    <t>{71EDAB99-35BF-470B-80E4-308AD356B128}</t>
  </si>
  <si>
    <t>NLA06608-ACAD_LAKES_0435</t>
  </si>
  <si>
    <t>MSC847I</t>
  </si>
  <si>
    <t>847I</t>
  </si>
  <si>
    <t>010500021707</t>
  </si>
  <si>
    <t>151717640</t>
  </si>
  <si>
    <t>NLA06608-ALPS-1218</t>
  </si>
  <si>
    <t>MSC866I</t>
  </si>
  <si>
    <t>866I</t>
  </si>
  <si>
    <t>010500020901</t>
  </si>
  <si>
    <t>151716154</t>
  </si>
  <si>
    <t>NLA06608-ALSC:020149</t>
  </si>
  <si>
    <t>MSC568I</t>
  </si>
  <si>
    <t>568I</t>
  </si>
  <si>
    <t>041504060101</t>
  </si>
  <si>
    <t>129690994</t>
  </si>
  <si>
    <t>NLA06608-ELS:1C3-003</t>
  </si>
  <si>
    <t>MSC538I</t>
  </si>
  <si>
    <t>538I</t>
  </si>
  <si>
    <t>010300010404</t>
  </si>
  <si>
    <t>150569274</t>
  </si>
  <si>
    <t>NLA06608-ELS:1E1-096</t>
  </si>
  <si>
    <t>MSC797I</t>
  </si>
  <si>
    <t>797I</t>
  </si>
  <si>
    <t>010500010304</t>
  </si>
  <si>
    <t>152244089</t>
  </si>
  <si>
    <t>NLA06608-ELS:1E2-027</t>
  </si>
  <si>
    <t>MSC902I</t>
  </si>
  <si>
    <t>902I</t>
  </si>
  <si>
    <t>010300010503</t>
  </si>
  <si>
    <t>150569050</t>
  </si>
  <si>
    <t>NLA06608-ELS:1E3-071</t>
  </si>
  <si>
    <t>MSC563J</t>
  </si>
  <si>
    <t>563J</t>
  </si>
  <si>
    <t>010100040601</t>
  </si>
  <si>
    <t>145051059</t>
  </si>
  <si>
    <t>NLA06608-EMAP:ME011L</t>
  </si>
  <si>
    <t>MSC586H</t>
  </si>
  <si>
    <t>586H</t>
  </si>
  <si>
    <t>010200010702</t>
  </si>
  <si>
    <t>150612538</t>
  </si>
  <si>
    <t>NLA06608-EMAP:ME012L</t>
  </si>
  <si>
    <t>MSC669I</t>
  </si>
  <si>
    <t>669I</t>
  </si>
  <si>
    <t>010100030205</t>
  </si>
  <si>
    <t>142978848</t>
  </si>
  <si>
    <t>NLA06608-EMAP:ME254L</t>
  </si>
  <si>
    <t>MSC544I</t>
  </si>
  <si>
    <t>544I</t>
  </si>
  <si>
    <t>010100040202</t>
  </si>
  <si>
    <t>145051185</t>
  </si>
  <si>
    <t>NLA06608-EMAP:ME263L</t>
  </si>
  <si>
    <t>MSC491J</t>
  </si>
  <si>
    <t>491J</t>
  </si>
  <si>
    <t>010500020601</t>
  </si>
  <si>
    <t>151715315</t>
  </si>
  <si>
    <t>NLA06608-EMAP:ME518L</t>
  </si>
  <si>
    <t>MSC817I</t>
  </si>
  <si>
    <t>817I</t>
  </si>
  <si>
    <t>010500010301</t>
  </si>
  <si>
    <t>152243869</t>
  </si>
  <si>
    <t>NLA06608-FL:18261987</t>
  </si>
  <si>
    <t>MSC873I</t>
  </si>
  <si>
    <t>873I</t>
  </si>
  <si>
    <t>030702040401</t>
  </si>
  <si>
    <t>134188141</t>
  </si>
  <si>
    <t>NLA06608-FL:99344895</t>
  </si>
  <si>
    <t>MSC839I</t>
  </si>
  <si>
    <t>839I</t>
  </si>
  <si>
    <t>031102050301</t>
  </si>
  <si>
    <t>99351587</t>
  </si>
  <si>
    <t>NLA06608-IN:646</t>
  </si>
  <si>
    <t>MSC924I</t>
  </si>
  <si>
    <t>924I</t>
  </si>
  <si>
    <t>040500011503</t>
  </si>
  <si>
    <t>155641463</t>
  </si>
  <si>
    <t>NLA06608-MN:06-0002</t>
  </si>
  <si>
    <t>MSC577I</t>
  </si>
  <si>
    <t>577I</t>
  </si>
  <si>
    <t>070200020502</t>
  </si>
  <si>
    <t>120020090</t>
  </si>
  <si>
    <t>NLA06608-MN:22-0074</t>
  </si>
  <si>
    <t>MSC507I</t>
  </si>
  <si>
    <t>507I</t>
  </si>
  <si>
    <t>070200110403</t>
  </si>
  <si>
    <t>32672504</t>
  </si>
  <si>
    <t>NLA06608-MN:75-0200</t>
  </si>
  <si>
    <t>MSC290J</t>
  </si>
  <si>
    <t>290J</t>
  </si>
  <si>
    <t>070200020402</t>
  </si>
  <si>
    <t>120020087</t>
  </si>
  <si>
    <t>NLA06608-MN:87-0030</t>
  </si>
  <si>
    <t>MSC612I</t>
  </si>
  <si>
    <t>612I</t>
  </si>
  <si>
    <t>070200041003</t>
  </si>
  <si>
    <t>82957503</t>
  </si>
  <si>
    <t>NLA06608-NELP-0253</t>
  </si>
  <si>
    <t>MSC542J</t>
  </si>
  <si>
    <t>542J</t>
  </si>
  <si>
    <t>010200050305</t>
  </si>
  <si>
    <t>150098086</t>
  </si>
  <si>
    <t>NLA06608-NELP-0955</t>
  </si>
  <si>
    <t>MSC715I</t>
  </si>
  <si>
    <t>715I</t>
  </si>
  <si>
    <t>142978847</t>
  </si>
  <si>
    <t>NLA06608-NELP-1041</t>
  </si>
  <si>
    <t>MSC850I</t>
  </si>
  <si>
    <t>850I</t>
  </si>
  <si>
    <t>010500022203</t>
  </si>
  <si>
    <t>151718236</t>
  </si>
  <si>
    <t>NLA06608-NELP-1330</t>
  </si>
  <si>
    <t>MSC637I</t>
  </si>
  <si>
    <t>637I</t>
  </si>
  <si>
    <t>142978849</t>
  </si>
  <si>
    <t>NLA06608-NELP-2155</t>
  </si>
  <si>
    <t>MSC705I</t>
  </si>
  <si>
    <t>705I</t>
  </si>
  <si>
    <t>NLA06608-NELP-3355</t>
  </si>
  <si>
    <t>MSC701I</t>
  </si>
  <si>
    <t>701I</t>
  </si>
  <si>
    <t>142978856</t>
  </si>
  <si>
    <t>NLA06608-NH250L</t>
  </si>
  <si>
    <t>MSC206H</t>
  </si>
  <si>
    <t>206H</t>
  </si>
  <si>
    <t>129968730</t>
  </si>
  <si>
    <t>NLA06608-NH4912</t>
  </si>
  <si>
    <t>MSC555J</t>
  </si>
  <si>
    <t>555J</t>
  </si>
  <si>
    <t>010700030107</t>
  </si>
  <si>
    <t>135999136</t>
  </si>
  <si>
    <t>NLA06608-NV:3</t>
  </si>
  <si>
    <t>MSC945H</t>
  </si>
  <si>
    <t>945H</t>
  </si>
  <si>
    <t>160401010104</t>
  </si>
  <si>
    <t>148848899</t>
  </si>
  <si>
    <t>NLA06608-NV:4</t>
  </si>
  <si>
    <t>MSC958H</t>
  </si>
  <si>
    <t>958H</t>
  </si>
  <si>
    <t>150100111605</t>
  </si>
  <si>
    <t>148548440</t>
  </si>
  <si>
    <t>NLA06608-OH:19</t>
  </si>
  <si>
    <t>MSC534I</t>
  </si>
  <si>
    <t>534I</t>
  </si>
  <si>
    <t>050800020106</t>
  </si>
  <si>
    <t>152855796</t>
  </si>
  <si>
    <t>NLA06608-OH:22</t>
  </si>
  <si>
    <t>MSC617I</t>
  </si>
  <si>
    <t>617I</t>
  </si>
  <si>
    <t>050600011102</t>
  </si>
  <si>
    <t>152116094</t>
  </si>
  <si>
    <t>NLA06608-R10BULLTR</t>
  </si>
  <si>
    <t>MSC820I</t>
  </si>
  <si>
    <t>820I</t>
  </si>
  <si>
    <t>170501200203</t>
  </si>
  <si>
    <t>43837667</t>
  </si>
  <si>
    <t>NLA06608-R10FISHLA</t>
  </si>
  <si>
    <t>MSC541J</t>
  </si>
  <si>
    <t>541J</t>
  </si>
  <si>
    <t>171200030107</t>
  </si>
  <si>
    <t>147550162</t>
  </si>
  <si>
    <t>NLA06608-R10SQUAWL</t>
  </si>
  <si>
    <t>MSC660I</t>
  </si>
  <si>
    <t>660I</t>
  </si>
  <si>
    <t>171003090108</t>
  </si>
  <si>
    <t>145152654</t>
  </si>
  <si>
    <t>NLA06608-R31</t>
  </si>
  <si>
    <t>Not NHD Lake</t>
  </si>
  <si>
    <t>MSC596H</t>
  </si>
  <si>
    <t>596H</t>
  </si>
  <si>
    <t>020600031003</t>
  </si>
  <si>
    <t>125914857</t>
  </si>
  <si>
    <t>NLA06608-R314</t>
  </si>
  <si>
    <t>MSC501J</t>
  </si>
  <si>
    <t>501J</t>
  </si>
  <si>
    <t>020802070203</t>
  </si>
  <si>
    <t>61497611</t>
  </si>
  <si>
    <t>NLA06608-R318</t>
  </si>
  <si>
    <t>MSC968I</t>
  </si>
  <si>
    <t>968I</t>
  </si>
  <si>
    <t>030101010702</t>
  </si>
  <si>
    <t>44343548</t>
  </si>
  <si>
    <t>NLA06608-R32</t>
  </si>
  <si>
    <t>MSC961I</t>
  </si>
  <si>
    <t>961I</t>
  </si>
  <si>
    <t>020700020103</t>
  </si>
  <si>
    <t>120023435</t>
  </si>
  <si>
    <t>NLA06608-R324</t>
  </si>
  <si>
    <t>MSC967H</t>
  </si>
  <si>
    <t>967H</t>
  </si>
  <si>
    <t>020802060604</t>
  </si>
  <si>
    <t>135652922</t>
  </si>
  <si>
    <t>NLA06608-R326</t>
  </si>
  <si>
    <t>MSC620H</t>
  </si>
  <si>
    <t>620H</t>
  </si>
  <si>
    <t>020802060602</t>
  </si>
  <si>
    <t>135652739</t>
  </si>
  <si>
    <t>NLA06608-R328</t>
  </si>
  <si>
    <t>MSC275J</t>
  </si>
  <si>
    <t>275J</t>
  </si>
  <si>
    <t>050500011503</t>
  </si>
  <si>
    <t>49115182</t>
  </si>
  <si>
    <t>NLA06608-R333</t>
  </si>
  <si>
    <t>MSC619H</t>
  </si>
  <si>
    <t>619H</t>
  </si>
  <si>
    <t>020801070202</t>
  </si>
  <si>
    <t>128575072</t>
  </si>
  <si>
    <t>NLA06608-R334</t>
  </si>
  <si>
    <t>MSC548J</t>
  </si>
  <si>
    <t>548J</t>
  </si>
  <si>
    <t>020700040204</t>
  </si>
  <si>
    <t>49497570</t>
  </si>
  <si>
    <t>NLA06608-R336</t>
  </si>
  <si>
    <t>MSC948I</t>
  </si>
  <si>
    <t>948I</t>
  </si>
  <si>
    <t>050500040302</t>
  </si>
  <si>
    <t>80164015</t>
  </si>
  <si>
    <t>NLA06608-R34</t>
  </si>
  <si>
    <t>MSC667I</t>
  </si>
  <si>
    <t>667I</t>
  </si>
  <si>
    <t>050100070401</t>
  </si>
  <si>
    <t>123713342</t>
  </si>
  <si>
    <t>NLA06608-R7101</t>
  </si>
  <si>
    <t>MSC648H</t>
  </si>
  <si>
    <t>648H</t>
  </si>
  <si>
    <t>101500040701</t>
  </si>
  <si>
    <t>127738643</t>
  </si>
  <si>
    <t>NLA06608-R7103</t>
  </si>
  <si>
    <t>MSC592H</t>
  </si>
  <si>
    <t>592H</t>
  </si>
  <si>
    <t>127738663</t>
  </si>
  <si>
    <t>NLA06608-R7104</t>
  </si>
  <si>
    <t>MSC587H</t>
  </si>
  <si>
    <t>587H</t>
  </si>
  <si>
    <t>127738647</t>
  </si>
  <si>
    <t>NLA06608-R7106</t>
  </si>
  <si>
    <t>MSC195H</t>
  </si>
  <si>
    <t>195H</t>
  </si>
  <si>
    <t>102002030305</t>
  </si>
  <si>
    <t>49844147</t>
  </si>
  <si>
    <t>NLA06608-R715</t>
  </si>
  <si>
    <t>MSC262J</t>
  </si>
  <si>
    <t>262J</t>
  </si>
  <si>
    <t>070802050702</t>
  </si>
  <si>
    <t>155067488</t>
  </si>
  <si>
    <t>NLA06608-R723</t>
  </si>
  <si>
    <t>MSC632I</t>
  </si>
  <si>
    <t>632I</t>
  </si>
  <si>
    <t>110600010207</t>
  </si>
  <si>
    <t>149408873</t>
  </si>
  <si>
    <t>NLA06608-R728</t>
  </si>
  <si>
    <t>MSC736I</t>
  </si>
  <si>
    <t>736I</t>
  </si>
  <si>
    <t>102901010201</t>
  </si>
  <si>
    <t>39417031</t>
  </si>
  <si>
    <t>NLA06608-R730</t>
  </si>
  <si>
    <t>MSC273I</t>
  </si>
  <si>
    <t>273I</t>
  </si>
  <si>
    <t>110702010209</t>
  </si>
  <si>
    <t>33429617</t>
  </si>
  <si>
    <t>NLA06608-R733</t>
  </si>
  <si>
    <t>MSC258I</t>
  </si>
  <si>
    <t>258I</t>
  </si>
  <si>
    <t>102901020206</t>
  </si>
  <si>
    <t>120031563</t>
  </si>
  <si>
    <t>NLA06608-R736</t>
  </si>
  <si>
    <t>MSC052I</t>
  </si>
  <si>
    <t>052I</t>
  </si>
  <si>
    <t>102901010108</t>
  </si>
  <si>
    <t>167439065</t>
  </si>
  <si>
    <t>NLA06608-R746</t>
  </si>
  <si>
    <t>MSC055I</t>
  </si>
  <si>
    <t>055I</t>
  </si>
  <si>
    <t>102901020306</t>
  </si>
  <si>
    <t>120031651</t>
  </si>
  <si>
    <t>NLA06608-R750</t>
  </si>
  <si>
    <t>MSC983I</t>
  </si>
  <si>
    <t>983I</t>
  </si>
  <si>
    <t>102701020101</t>
  </si>
  <si>
    <t>34595956</t>
  </si>
  <si>
    <t>NLA06608-R759</t>
  </si>
  <si>
    <t>MSC565H</t>
  </si>
  <si>
    <t>565H</t>
  </si>
  <si>
    <t>102600090704</t>
  </si>
  <si>
    <t>142964667</t>
  </si>
  <si>
    <t>NLA06608-R764</t>
  </si>
  <si>
    <t>MSC639I</t>
  </si>
  <si>
    <t>639I</t>
  </si>
  <si>
    <t>110701060401</t>
  </si>
  <si>
    <t>131487745</t>
  </si>
  <si>
    <t>NLA06608-R769</t>
  </si>
  <si>
    <t>MSC892I</t>
  </si>
  <si>
    <t>892I</t>
  </si>
  <si>
    <t>110100090102</t>
  </si>
  <si>
    <t>150055085</t>
  </si>
  <si>
    <t>NLA06608-R770</t>
  </si>
  <si>
    <t>MSC845I</t>
  </si>
  <si>
    <t>845I</t>
  </si>
  <si>
    <t>110100080309</t>
  </si>
  <si>
    <t>45166518</t>
  </si>
  <si>
    <t>NLA06608-R772</t>
  </si>
  <si>
    <t>MSC567I</t>
  </si>
  <si>
    <t>567I</t>
  </si>
  <si>
    <t>102902030308</t>
  </si>
  <si>
    <t>42568249</t>
  </si>
  <si>
    <t>NLA06608-R775</t>
  </si>
  <si>
    <t>MSC596I</t>
  </si>
  <si>
    <t>596I</t>
  </si>
  <si>
    <t>071401010804</t>
  </si>
  <si>
    <t>79320224</t>
  </si>
  <si>
    <t>NLA06608-R784</t>
  </si>
  <si>
    <t>MSC198H</t>
  </si>
  <si>
    <t>198H</t>
  </si>
  <si>
    <t>101500020608</t>
  </si>
  <si>
    <t>149159766</t>
  </si>
  <si>
    <t>NLA06608-R788</t>
  </si>
  <si>
    <t>MSC940H</t>
  </si>
  <si>
    <t>940H</t>
  </si>
  <si>
    <t>127738650</t>
  </si>
  <si>
    <t>NLA06608-R792</t>
  </si>
  <si>
    <t>MSC633H</t>
  </si>
  <si>
    <t>633H</t>
  </si>
  <si>
    <t>101800091504</t>
  </si>
  <si>
    <t>148189946</t>
  </si>
  <si>
    <t>NLA06608-TX:14</t>
  </si>
  <si>
    <t>MSC279J</t>
  </si>
  <si>
    <t>279J</t>
  </si>
  <si>
    <t>120902010206</t>
  </si>
  <si>
    <t>69727741</t>
  </si>
  <si>
    <t>NLA06608-TX:15</t>
  </si>
  <si>
    <t>MSC527I</t>
  </si>
  <si>
    <t>527I</t>
  </si>
  <si>
    <t>120601050404</t>
  </si>
  <si>
    <t>94139339</t>
  </si>
  <si>
    <t>NLA06608-WI:LOWES</t>
  </si>
  <si>
    <t>MSC071I</t>
  </si>
  <si>
    <t>071I</t>
  </si>
  <si>
    <t>070900010501</t>
  </si>
  <si>
    <t>143248780</t>
  </si>
  <si>
    <t>NLA06608-WI:SY</t>
  </si>
  <si>
    <t>MSC075I</t>
  </si>
  <si>
    <t>075I</t>
  </si>
  <si>
    <t>040301011105</t>
  </si>
  <si>
    <t>139260505</t>
  </si>
  <si>
    <t>Reservoir_PermanentID</t>
  </si>
  <si>
    <t>RecordCount</t>
  </si>
  <si>
    <t>SITE_ID</t>
  </si>
  <si>
    <t>NLA06608-0001</t>
  </si>
  <si>
    <t>NLA06608-0003</t>
  </si>
  <si>
    <t>NLA06608-0020</t>
  </si>
  <si>
    <t>NLA06608-0029</t>
  </si>
  <si>
    <t>NLA06608-0036</t>
  </si>
  <si>
    <t>NLA06608-0042</t>
  </si>
  <si>
    <t>NLA06608-0044</t>
  </si>
  <si>
    <t>NLA06608-0073</t>
  </si>
  <si>
    <t>NLA06608-0089</t>
  </si>
  <si>
    <t>NLA06608-0091</t>
  </si>
  <si>
    <t>NLA06608-0105</t>
  </si>
  <si>
    <t>NLA06608-0107</t>
  </si>
  <si>
    <t>NLA06608-0110</t>
  </si>
  <si>
    <t>NLA06608-0124</t>
  </si>
  <si>
    <t>NLA06608-0127</t>
  </si>
  <si>
    <t>NLA06608-0130</t>
  </si>
  <si>
    <t>NLA06608-0134</t>
  </si>
  <si>
    <t>NLA06608-0137</t>
  </si>
  <si>
    <t>NLA06608-0141</t>
  </si>
  <si>
    <t>NLA06608-0142</t>
  </si>
  <si>
    <t>NLA06608-0148</t>
  </si>
  <si>
    <t>NLA06608-0150</t>
  </si>
  <si>
    <t>NLA06608-0161</t>
  </si>
  <si>
    <t>NLA06608-0167</t>
  </si>
  <si>
    <t>NLA06608-0168</t>
  </si>
  <si>
    <t>NLA06608-0170</t>
  </si>
  <si>
    <t>NLA06608-0174</t>
  </si>
  <si>
    <t>NLA06608-0175</t>
  </si>
  <si>
    <t>NLA06608-0180</t>
  </si>
  <si>
    <t>NLA06608-0181</t>
  </si>
  <si>
    <t>NLA06608-0183</t>
  </si>
  <si>
    <t>NLA06608-0190</t>
  </si>
  <si>
    <t>NLA06608-0191</t>
  </si>
  <si>
    <t>NLA06608-0193</t>
  </si>
  <si>
    <t>NLA06608-0196</t>
  </si>
  <si>
    <t>NLA06608-0198</t>
  </si>
  <si>
    <t>NLA06608-0201</t>
  </si>
  <si>
    <t>NLA06608-0215</t>
  </si>
  <si>
    <t>NLA06608-0220</t>
  </si>
  <si>
    <t>NLA06608-0221</t>
  </si>
  <si>
    <t>NLA06608-0234</t>
  </si>
  <si>
    <t>NLA06608-0238</t>
  </si>
  <si>
    <t>NLA06608-0239</t>
  </si>
  <si>
    <t>NLA06608-0242</t>
  </si>
  <si>
    <t>NLA06608-0247</t>
  </si>
  <si>
    <t>NLA06608-0255</t>
  </si>
  <si>
    <t>NLA06608-0260</t>
  </si>
  <si>
    <t>NLA06608-0268</t>
  </si>
  <si>
    <t>NLA06608-0276</t>
  </si>
  <si>
    <t>NLA06608-0277</t>
  </si>
  <si>
    <t>NLA06608-0283</t>
  </si>
  <si>
    <t>NLA06608-0285</t>
  </si>
  <si>
    <t>NLA06608-0286</t>
  </si>
  <si>
    <t>NLA06608-0293</t>
  </si>
  <si>
    <t>NLA06608-0295</t>
  </si>
  <si>
    <t>NLA06608-0318</t>
  </si>
  <si>
    <t>NLA06608-0325</t>
  </si>
  <si>
    <t>NLA06608-0332</t>
  </si>
  <si>
    <t>NLA06608-0333</t>
  </si>
  <si>
    <t>NLA06608-0337</t>
  </si>
  <si>
    <t>NLA06608-0341</t>
  </si>
  <si>
    <t>NLA06608-0343</t>
  </si>
  <si>
    <t>NLA06608-0345</t>
  </si>
  <si>
    <t>NLA06608-0357</t>
  </si>
  <si>
    <t>NLA06608-0359</t>
  </si>
  <si>
    <t>NLA06608-0363</t>
  </si>
  <si>
    <t>NLA06608-0366</t>
  </si>
  <si>
    <t>NLA06608-0367</t>
  </si>
  <si>
    <t>NLA06608-0369</t>
  </si>
  <si>
    <t>NLA06608-0372</t>
  </si>
  <si>
    <t>NLA06608-0373</t>
  </si>
  <si>
    <t>NLA06608-0376</t>
  </si>
  <si>
    <t>NLA06608-0388</t>
  </si>
  <si>
    <t>NLA06608-0393</t>
  </si>
  <si>
    <t>NLA06608-0403</t>
  </si>
  <si>
    <t>NLA06608-0414</t>
  </si>
  <si>
    <t>NLA06608-0421</t>
  </si>
  <si>
    <t>NLA06608-0425</t>
  </si>
  <si>
    <t>NLA06608-0426</t>
  </si>
  <si>
    <t>NLA06608-0433</t>
  </si>
  <si>
    <t>NLA06608-0439</t>
  </si>
  <si>
    <t>NLA06608-0442</t>
  </si>
  <si>
    <t>NLA06608-0449</t>
  </si>
  <si>
    <t>NLA06608-0469</t>
  </si>
  <si>
    <t>NLA06608-0471</t>
  </si>
  <si>
    <t>NLA06608-0489</t>
  </si>
  <si>
    <t>NLA06608-0494</t>
  </si>
  <si>
    <t>NLA06608-0500</t>
  </si>
  <si>
    <t>NLA06608-0509</t>
  </si>
  <si>
    <t>NLA06608-0510</t>
  </si>
  <si>
    <t>NLA06608-0514</t>
  </si>
  <si>
    <t>NLA06608-0515</t>
  </si>
  <si>
    <t>NLA06608-0526</t>
  </si>
  <si>
    <t>NLA06608-0540</t>
  </si>
  <si>
    <t>NLA06608-0542</t>
  </si>
  <si>
    <t>NLA06608-0551</t>
  </si>
  <si>
    <t>NLA06608-0555</t>
  </si>
  <si>
    <t>NLA06608-0561</t>
  </si>
  <si>
    <t>NLA06608-0564</t>
  </si>
  <si>
    <t>NLA06608-0565</t>
  </si>
  <si>
    <t>NLA06608-0570</t>
  </si>
  <si>
    <t>NLA06608-0581</t>
  </si>
  <si>
    <t>NLA06608-0582</t>
  </si>
  <si>
    <t>NLA06608-0587</t>
  </si>
  <si>
    <t>NLA06608-0591</t>
  </si>
  <si>
    <t>NLA06608-0593</t>
  </si>
  <si>
    <t>NLA06608-0595</t>
  </si>
  <si>
    <t>NLA06608-0596</t>
  </si>
  <si>
    <t>NLA06608-0606</t>
  </si>
  <si>
    <t>NLA06608-0609</t>
  </si>
  <si>
    <t>NLA06608-0616</t>
  </si>
  <si>
    <t>NLA06608-0617</t>
  </si>
  <si>
    <t>NLA06608-0619</t>
  </si>
  <si>
    <t>NLA06608-0623</t>
  </si>
  <si>
    <t>NLA06608-0627</t>
  </si>
  <si>
    <t>NLA06608-0630</t>
  </si>
  <si>
    <t>NLA06608-0634</t>
  </si>
  <si>
    <t>NLA06608-0637</t>
  </si>
  <si>
    <t>NLA06608-0641</t>
  </si>
  <si>
    <t>NLA06608-0648</t>
  </si>
  <si>
    <t>NLA06608-0649</t>
  </si>
  <si>
    <t>NLA06608-0650</t>
  </si>
  <si>
    <t>NLA06608-0657</t>
  </si>
  <si>
    <t>NLA06608-0672</t>
  </si>
  <si>
    <t>NLA06608-0678</t>
  </si>
  <si>
    <t>NLA06608-0693</t>
  </si>
  <si>
    <t>NLA06608-0707</t>
  </si>
  <si>
    <t>NLA06608-0709</t>
  </si>
  <si>
    <t>NLA06608-0713</t>
  </si>
  <si>
    <t>NLA06608-0718</t>
  </si>
  <si>
    <t>NLA06608-0723</t>
  </si>
  <si>
    <t>NLA06608-0731</t>
  </si>
  <si>
    <t>NLA06608-0733</t>
  </si>
  <si>
    <t>NLA06608-0744</t>
  </si>
  <si>
    <t>NLA06608-0751</t>
  </si>
  <si>
    <t>NLA06608-0753</t>
  </si>
  <si>
    <t>NLA06608-0754</t>
  </si>
  <si>
    <t>NLA06608-0762</t>
  </si>
  <si>
    <t>NLA06608-0766</t>
  </si>
  <si>
    <t>NLA06608-0769</t>
  </si>
  <si>
    <t>NLA06608-0771</t>
  </si>
  <si>
    <t>NLA06608-0781</t>
  </si>
  <si>
    <t>NLA06608-0783</t>
  </si>
  <si>
    <t>NLA06608-0793</t>
  </si>
  <si>
    <t>NLA06608-0805</t>
  </si>
  <si>
    <t>NLA06608-0811</t>
  </si>
  <si>
    <t>NLA06608-0823</t>
  </si>
  <si>
    <t>NLA06608-0824</t>
  </si>
  <si>
    <t>NLA06608-0833</t>
  </si>
  <si>
    <t>NLA06608-0834</t>
  </si>
  <si>
    <t>NLA06608-0837</t>
  </si>
  <si>
    <t>NLA06608-0842</t>
  </si>
  <si>
    <t>NLA06608-0843</t>
  </si>
  <si>
    <t>NLA06608-0846</t>
  </si>
  <si>
    <t>NLA06608-0862</t>
  </si>
  <si>
    <t>NLA06608-0864</t>
  </si>
  <si>
    <t>NLA06608-0869</t>
  </si>
  <si>
    <t>NLA06608-0870</t>
  </si>
  <si>
    <t>NLA06608-0873</t>
  </si>
  <si>
    <t>NLA06608-0875</t>
  </si>
  <si>
    <t>NLA06608-0877</t>
  </si>
  <si>
    <t>NLA06608-0880</t>
  </si>
  <si>
    <t>NLA06608-0881</t>
  </si>
  <si>
    <t>NLA06608-0913</t>
  </si>
  <si>
    <t>NLA06608-0915</t>
  </si>
  <si>
    <t>NLA06608-0918</t>
  </si>
  <si>
    <t>NLA06608-0921</t>
  </si>
  <si>
    <t>NLA06608-0922</t>
  </si>
  <si>
    <t>NLA06608-0924</t>
  </si>
  <si>
    <t>NLA06608-0925</t>
  </si>
  <si>
    <t>NLA06608-0926</t>
  </si>
  <si>
    <t>NLA06608-0938</t>
  </si>
  <si>
    <t>NLA06608-0942</t>
  </si>
  <si>
    <t>NLA06608-0943</t>
  </si>
  <si>
    <t>NLA06608-0944</t>
  </si>
  <si>
    <t>NLA06608-0946</t>
  </si>
  <si>
    <t>NLA06608-0958</t>
  </si>
  <si>
    <t>NLA06608-0961</t>
  </si>
  <si>
    <t>NLA06608-0970</t>
  </si>
  <si>
    <t>NLA06608-0974</t>
  </si>
  <si>
    <t>NLA06608-0982</t>
  </si>
  <si>
    <t>NLA06608-0986</t>
  </si>
  <si>
    <t>NLA06608-0987</t>
  </si>
  <si>
    <t>NLA06608-0989</t>
  </si>
  <si>
    <t>NLA06608-0990</t>
  </si>
  <si>
    <t>NLA06608-0993</t>
  </si>
  <si>
    <t>NLA06608-0994</t>
  </si>
  <si>
    <t>NLA06608-0997</t>
  </si>
  <si>
    <t>NLA06608-1003</t>
  </si>
  <si>
    <t>NLA06608-1005</t>
  </si>
  <si>
    <t>NLA06608-1014</t>
  </si>
  <si>
    <t>NLA06608-1015</t>
  </si>
  <si>
    <t>NLA06608-1018</t>
  </si>
  <si>
    <t>NLA06608-1034</t>
  </si>
  <si>
    <t>NLA06608-1039</t>
  </si>
  <si>
    <t>NLA06608-1041</t>
  </si>
  <si>
    <t>NLA06608-1047</t>
  </si>
  <si>
    <t>NLA06608-1052</t>
  </si>
  <si>
    <t>NLA06608-1056</t>
  </si>
  <si>
    <t>NLA06608-1057</t>
  </si>
  <si>
    <t>NLA06608-1070</t>
  </si>
  <si>
    <t>NLA06608-1073</t>
  </si>
  <si>
    <t>NLA06608-1075</t>
  </si>
  <si>
    <t>NLA06608-1089</t>
  </si>
  <si>
    <t>NLA06608-1091</t>
  </si>
  <si>
    <t>NLA06608-1100</t>
  </si>
  <si>
    <t>NLA06608-1101</t>
  </si>
  <si>
    <t>NLA06608-1111</t>
  </si>
  <si>
    <t>NLA06608-1119</t>
  </si>
  <si>
    <t>NLA06608-1122</t>
  </si>
  <si>
    <t>NLA06608-1129</t>
  </si>
  <si>
    <t>NLA06608-1134</t>
  </si>
  <si>
    <t>NLA06608-1143</t>
  </si>
  <si>
    <t>NLA06608-1147</t>
  </si>
  <si>
    <t>NLA06608-1148</t>
  </si>
  <si>
    <t>NLA06608-1150</t>
  </si>
  <si>
    <t>NLA06608-1153</t>
  </si>
  <si>
    <t>NLA06608-1162</t>
  </si>
  <si>
    <t>NLA06608-1166</t>
  </si>
  <si>
    <t>NLA06608-1167</t>
  </si>
  <si>
    <t>NLA06608-1175</t>
  </si>
  <si>
    <t>NLA06608-1179</t>
  </si>
  <si>
    <t>NLA06608-1181</t>
  </si>
  <si>
    <t>NLA06608-1185</t>
  </si>
  <si>
    <t>NLA06608-1189</t>
  </si>
  <si>
    <t>NLA06608-1191</t>
  </si>
  <si>
    <t>NLA06608-1195</t>
  </si>
  <si>
    <t>NLA06608-1198</t>
  </si>
  <si>
    <t>NLA06608-1206</t>
  </si>
  <si>
    <t>NLA06608-1207</t>
  </si>
  <si>
    <t>NLA06608-1209</t>
  </si>
  <si>
    <t>NLA06608-1219</t>
  </si>
  <si>
    <t>NLA06608-1223</t>
  </si>
  <si>
    <t>NLA06608-1238</t>
  </si>
  <si>
    <t>NLA06608-1242</t>
  </si>
  <si>
    <t>NLA06608-1244</t>
  </si>
  <si>
    <t>NLA06608-1255</t>
  </si>
  <si>
    <t>NLA06608-1258</t>
  </si>
  <si>
    <t>NLA06608-1259</t>
  </si>
  <si>
    <t>NLA06608-1261</t>
  </si>
  <si>
    <t>NLA06608-1262</t>
  </si>
  <si>
    <t>NLA06608-1268</t>
  </si>
  <si>
    <t>NLA06608-1269</t>
  </si>
  <si>
    <t>NLA06608-1279</t>
  </si>
  <si>
    <t>NLA06608-1281</t>
  </si>
  <si>
    <t>NLA06608-1283</t>
  </si>
  <si>
    <t>NLA06608-1284</t>
  </si>
  <si>
    <t>NLA06608-1297</t>
  </si>
  <si>
    <t>NLA06608-1326</t>
  </si>
  <si>
    <t>NLA06608-1338</t>
  </si>
  <si>
    <t>NLA06608-1339</t>
  </si>
  <si>
    <t>NLA06608-1347</t>
  </si>
  <si>
    <t>NLA06608-1348</t>
  </si>
  <si>
    <t>NLA06608-1349</t>
  </si>
  <si>
    <t>NLA06608-1354</t>
  </si>
  <si>
    <t>NLA06608-1360</t>
  </si>
  <si>
    <t>NLA06608-1365</t>
  </si>
  <si>
    <t>NLA06608-1367</t>
  </si>
  <si>
    <t>NLA06608-1369</t>
  </si>
  <si>
    <t>NLA06608-1370</t>
  </si>
  <si>
    <t>NLA06608-1383</t>
  </si>
  <si>
    <t>NLA06608-1387</t>
  </si>
  <si>
    <t>NLA06608-1396</t>
  </si>
  <si>
    <t>NLA06608-1413</t>
  </si>
  <si>
    <t>NLA06608-1417</t>
  </si>
  <si>
    <t>NLA06608-1421</t>
  </si>
  <si>
    <t>NLA06608-1426</t>
  </si>
  <si>
    <t>NLA06608-1435</t>
  </si>
  <si>
    <t>NLA06608-1446</t>
  </si>
  <si>
    <t>NLA06608-1447</t>
  </si>
  <si>
    <t>NLA06608-1450</t>
  </si>
  <si>
    <t>NLA06608-1454</t>
  </si>
  <si>
    <t>NLA06608-1460</t>
  </si>
  <si>
    <t>NLA06608-1461</t>
  </si>
  <si>
    <t>NLA06608-1473</t>
  </si>
  <si>
    <t>NLA06608-1481</t>
  </si>
  <si>
    <t>NLA06608-1483</t>
  </si>
  <si>
    <t>NLA06608-1489</t>
  </si>
  <si>
    <t>NLA06608-1499</t>
  </si>
  <si>
    <t>NLA06608-1508</t>
  </si>
  <si>
    <t>NLA06608-1510</t>
  </si>
  <si>
    <t>NLA06608-1515</t>
  </si>
  <si>
    <t>NLA06608-1517</t>
  </si>
  <si>
    <t>NLA06608-1529</t>
  </si>
  <si>
    <t>NLA06608-1537</t>
  </si>
  <si>
    <t>NLA06608-1538</t>
  </si>
  <si>
    <t>NLA06608-1556</t>
  </si>
  <si>
    <t>NLA06608-1561</t>
  </si>
  <si>
    <t>NLA06608-1562</t>
  </si>
  <si>
    <t>NLA06608-1569</t>
  </si>
  <si>
    <t>NLA06608-1577</t>
  </si>
  <si>
    <t>NLA06608-1578</t>
  </si>
  <si>
    <t>NLA06608-1579</t>
  </si>
  <si>
    <t>NLA06608-1586</t>
  </si>
  <si>
    <t>NLA06608-1595</t>
  </si>
  <si>
    <t>NLA06608-1596</t>
  </si>
  <si>
    <t>NLA06608-1602</t>
  </si>
  <si>
    <t>NLA06608-1610</t>
  </si>
  <si>
    <t>NLA06608-1617</t>
  </si>
  <si>
    <t>NLA06608-1626</t>
  </si>
  <si>
    <t>NLA06608-1640</t>
  </si>
  <si>
    <t>NLA06608-1643</t>
  </si>
  <si>
    <t>NLA06608-1674</t>
  </si>
  <si>
    <t>NLA06608-1675</t>
  </si>
  <si>
    <t>NLA06608-1690</t>
  </si>
  <si>
    <t>NLA06608-1695</t>
  </si>
  <si>
    <t>NLA06608-1703</t>
  </si>
  <si>
    <t>NLA06608-1706</t>
  </si>
  <si>
    <t>NLA06608-1707</t>
  </si>
  <si>
    <t>NLA06608-1717</t>
  </si>
  <si>
    <t>NLA06608-1719</t>
  </si>
  <si>
    <t>NLA06608-1723</t>
  </si>
  <si>
    <t>NLA06608-1724</t>
  </si>
  <si>
    <t>NLA06608-1733</t>
  </si>
  <si>
    <t>NLA06608-1736</t>
  </si>
  <si>
    <t>NLA06608-1739</t>
  </si>
  <si>
    <t>NLA06608-1742</t>
  </si>
  <si>
    <t>NLA06608-1753</t>
  </si>
  <si>
    <t>NLA06608-1755</t>
  </si>
  <si>
    <t>NLA06608-1771</t>
  </si>
  <si>
    <t>NLA06608-1781</t>
  </si>
  <si>
    <t>NLA06608-1791</t>
  </si>
  <si>
    <t>NLA06608-1800</t>
  </si>
  <si>
    <t>NLA06608-1808</t>
  </si>
  <si>
    <t>NLA06608-1818</t>
  </si>
  <si>
    <t>NLA06608-1835</t>
  </si>
  <si>
    <t>NLA06608-1836</t>
  </si>
  <si>
    <t>NLA06608-1856</t>
  </si>
  <si>
    <t>NLA06608-1857</t>
  </si>
  <si>
    <t>NLA06608-1861</t>
  </si>
  <si>
    <t>NLA06608-1867</t>
  </si>
  <si>
    <t>NLA06608-1894</t>
  </si>
  <si>
    <t>NLA06608-1910</t>
  </si>
  <si>
    <t>NLA06608-1948</t>
  </si>
  <si>
    <t>NLA06608-2007</t>
  </si>
  <si>
    <t>NLA06608-2049</t>
  </si>
  <si>
    <t>NLA06608-2072</t>
  </si>
  <si>
    <t>NLA06608-2078</t>
  </si>
  <si>
    <t>NLA06608-2087</t>
  </si>
  <si>
    <t>NLA06608-2091</t>
  </si>
  <si>
    <t>NLA06608-2092</t>
  </si>
  <si>
    <t>NLA06608-2103</t>
  </si>
  <si>
    <t>NLA06608-2114</t>
  </si>
  <si>
    <t>NLA06608-2117</t>
  </si>
  <si>
    <t>NLA06608-2134</t>
  </si>
  <si>
    <t>NLA06608-2193</t>
  </si>
  <si>
    <t>NLA06608-2217</t>
  </si>
  <si>
    <t>NLA06608-2219</t>
  </si>
  <si>
    <t>NLA06608-2250</t>
  </si>
  <si>
    <t>NLA06608-2257</t>
  </si>
  <si>
    <t>NLA06608-2283</t>
  </si>
  <si>
    <t>NLA06608-2305</t>
  </si>
  <si>
    <t>NLA06608-2333</t>
  </si>
  <si>
    <t>NLA06608-2345</t>
  </si>
  <si>
    <t>NLA06608-2426</t>
  </si>
  <si>
    <t>NLA06608-2429</t>
  </si>
  <si>
    <t>NLA06608-2438</t>
  </si>
  <si>
    <t>NLA06608-2450</t>
  </si>
  <si>
    <t>NLA06608-2453</t>
  </si>
  <si>
    <t>NLA06608-2477</t>
  </si>
  <si>
    <t>NLA06608-2492</t>
  </si>
  <si>
    <t>NLA06608-2513</t>
  </si>
  <si>
    <t>NLA06608-2524</t>
  </si>
  <si>
    <t>NLA06608-2565</t>
  </si>
  <si>
    <t>NLA06608-2629</t>
  </si>
  <si>
    <t>NLA06608-2634</t>
  </si>
  <si>
    <t>NLA06608-2663</t>
  </si>
  <si>
    <t>NLA06608-2708</t>
  </si>
  <si>
    <t>NLA06608-2715</t>
  </si>
  <si>
    <t>NLA06608-2740</t>
  </si>
  <si>
    <t>NLA06608-2753</t>
  </si>
  <si>
    <t>NLA06608-2779</t>
  </si>
  <si>
    <t>NLA06608-2801</t>
  </si>
  <si>
    <t>NLA06608-2807</t>
  </si>
  <si>
    <t>NLA06608-2824</t>
  </si>
  <si>
    <t>NLA06608-2833</t>
  </si>
  <si>
    <t>NLA06608-2916</t>
  </si>
  <si>
    <t>NLA06608-2954</t>
  </si>
  <si>
    <t>NLA06608-2987</t>
  </si>
  <si>
    <t>NLA06608-2996</t>
  </si>
  <si>
    <t>NLA06608-3035</t>
  </si>
  <si>
    <t>NLA06608-3083</t>
  </si>
  <si>
    <t>NLA06608-3147</t>
  </si>
  <si>
    <t>NLA06608-3160</t>
  </si>
  <si>
    <t>NLA06608-3265</t>
  </si>
  <si>
    <t>NLA06608-3303</t>
  </si>
  <si>
    <t>NLA06608-3320</t>
  </si>
  <si>
    <t>NLA06608-3329</t>
  </si>
  <si>
    <t>NLA06608-3480</t>
  </si>
  <si>
    <t>NLA06608-3608</t>
  </si>
  <si>
    <t>NLA06608-3616</t>
  </si>
  <si>
    <t>NLA06608-3644</t>
  </si>
  <si>
    <t>NLA06608-3846</t>
  </si>
  <si>
    <t>NLA06608-4056</t>
  </si>
  <si>
    <t>NLA06608-4064</t>
  </si>
  <si>
    <t>NLA06608-4206</t>
  </si>
  <si>
    <t>NLA06608-4320</t>
  </si>
  <si>
    <t>NLA06608-4382</t>
  </si>
  <si>
    <t>NLA06608-4413</t>
  </si>
  <si>
    <t>NLA06608-4414</t>
  </si>
  <si>
    <t>NLA06608-4440</t>
  </si>
  <si>
    <t>NLA06608-4472</t>
  </si>
  <si>
    <t>NLA06608-4504</t>
  </si>
  <si>
    <t>NLA06608-4610</t>
  </si>
  <si>
    <t>NLA06608-4643</t>
  </si>
  <si>
    <t>NLA06608-4659</t>
  </si>
  <si>
    <t>NLA06608-4828</t>
  </si>
  <si>
    <t>NLA06608-4929</t>
  </si>
  <si>
    <t>NLA06608-4949</t>
  </si>
  <si>
    <t>NLA06608-ELS:1C2-032</t>
  </si>
  <si>
    <t>NLA06608-ELS:1D1-035</t>
  </si>
  <si>
    <t>NLA06608-ELS:1D2-087</t>
  </si>
  <si>
    <t>NLA06608-ELS:1E1-052</t>
  </si>
  <si>
    <t>NLA06608-ELS:1E1-128</t>
  </si>
  <si>
    <t>NLA06608-ELS:1E3-002</t>
  </si>
  <si>
    <t>NLA06608-ELS:1E3-012</t>
  </si>
  <si>
    <t>NLA06608-ELS:2B2-008</t>
  </si>
  <si>
    <t>NLA06608-ELS:2C2-048</t>
  </si>
  <si>
    <t>NLA06608-ELS:2C3-018</t>
  </si>
  <si>
    <t>NLA06608-ELS:2D3-008</t>
  </si>
  <si>
    <t>NLA06608-FL:107895579</t>
  </si>
  <si>
    <t>NLA06608-FL:16674741</t>
  </si>
  <si>
    <t>NLA06608-FL:99324403</t>
  </si>
  <si>
    <t>NLA06608-MI:7007</t>
  </si>
  <si>
    <t>NLA06608-MN:03-0029</t>
  </si>
  <si>
    <t>NLA06608-MN:11-0102</t>
  </si>
  <si>
    <t>NLA06608-MN:15-0010</t>
  </si>
  <si>
    <t>NLA06608-MN:49-0140</t>
  </si>
  <si>
    <t>NLA06608-MN:51-0063</t>
  </si>
  <si>
    <t>NLA06608-MN:56-0306</t>
  </si>
  <si>
    <t>NLA06608-MN:61-0037</t>
  </si>
  <si>
    <t>NLA06608-MN:74-0023</t>
  </si>
  <si>
    <t>NLA06608-MN:77-0019</t>
  </si>
  <si>
    <t>NLA06608-NELP-3586</t>
  </si>
  <si>
    <t>NLA06608-NV:2</t>
  </si>
  <si>
    <t>NLA06608-R10CAPEHO</t>
  </si>
  <si>
    <t>NLA06608-R10CHARLT</t>
  </si>
  <si>
    <t>NLA06608-R10COUNCI</t>
  </si>
  <si>
    <t>NLA06608-R10DEERLA</t>
  </si>
  <si>
    <t>NLA06608-R10FOURMI</t>
  </si>
  <si>
    <t>NLA06608-R10RAINYL</t>
  </si>
  <si>
    <t>NLA06608-R10ULAKE</t>
  </si>
  <si>
    <t>NLA06608-R10YELLOW</t>
  </si>
  <si>
    <t>NLA06608-R315</t>
  </si>
  <si>
    <t>NLA06608-R319</t>
  </si>
  <si>
    <t>NLA06608-R322</t>
  </si>
  <si>
    <t>NLA06608-R323</t>
  </si>
  <si>
    <t>NLA06608-R5:KATHRYN</t>
  </si>
  <si>
    <t>NLA06608-R5:OTTAWA</t>
  </si>
  <si>
    <t>NLA06608-R716</t>
  </si>
  <si>
    <t>NLA06608-R767</t>
  </si>
  <si>
    <t>NLA06608-R791</t>
  </si>
  <si>
    <t>NLA06608-R796</t>
  </si>
  <si>
    <t>NLA06608-TX:10</t>
  </si>
  <si>
    <t>NLA06608-TX:19</t>
  </si>
  <si>
    <t>NLA06608-TX:22</t>
  </si>
  <si>
    <t>NLA06608-TX:27</t>
  </si>
  <si>
    <t>NLA06608-TX:29</t>
  </si>
  <si>
    <t>NLA06608-TX:30</t>
  </si>
  <si>
    <t>NLA06608-TX:5</t>
  </si>
  <si>
    <t>LAKE_ORIGIN</t>
  </si>
  <si>
    <t>NATURAL</t>
  </si>
  <si>
    <t>MAN-MADE</t>
  </si>
  <si>
    <t>AREA_HA</t>
  </si>
  <si>
    <t>LAKEAREA_km2</t>
  </si>
  <si>
    <t>LAKEPERIM_km</t>
  </si>
  <si>
    <t>ELEV_PT_m</t>
  </si>
  <si>
    <t>LAKE_ORIGIN_renamed</t>
  </si>
  <si>
    <t>WB_Type_agreement</t>
  </si>
  <si>
    <t>Replicate?</t>
  </si>
  <si>
    <t>replicate</t>
  </si>
  <si>
    <t/>
  </si>
  <si>
    <t>Res_agree?</t>
  </si>
  <si>
    <t>Lake_agree?</t>
  </si>
  <si>
    <t>% correct</t>
  </si>
  <si>
    <t># Res/Lakes</t>
  </si>
  <si>
    <t># Correct</t>
  </si>
  <si>
    <t>NLA_Res</t>
  </si>
  <si>
    <t>NLA_Lakes</t>
  </si>
  <si>
    <t>KV_Res</t>
  </si>
  <si>
    <t>KV_Lakes</t>
  </si>
  <si>
    <t>TypeOfWaterBody_KV</t>
  </si>
  <si>
    <t>LAKE_ORIGIN_EPA</t>
  </si>
  <si>
    <t>WaterBody_Area_m2_KV</t>
  </si>
  <si>
    <t>LAKEAREA_m2_EPA</t>
  </si>
  <si>
    <t>WB_area_dif_m2</t>
  </si>
  <si>
    <t>Ave_dif</t>
  </si>
  <si>
    <t>Median_dif</t>
  </si>
  <si>
    <t>WB_area_abs_dif_m2</t>
  </si>
  <si>
    <t>LAKENAME</t>
  </si>
  <si>
    <t>Lake Wurdeman</t>
  </si>
  <si>
    <t>Crane Pond</t>
  </si>
  <si>
    <t>Wilderness Lake</t>
  </si>
  <si>
    <t>Puett Reservoir</t>
  </si>
  <si>
    <t>Perkins Lake</t>
  </si>
  <si>
    <t>Morris Reservoir</t>
  </si>
  <si>
    <t>Spring Lake</t>
  </si>
  <si>
    <t>Lake Ahquabi</t>
  </si>
  <si>
    <t>Bogie Lake</t>
  </si>
  <si>
    <t>Cushing Lake</t>
  </si>
  <si>
    <t>Mirror Lake</t>
  </si>
  <si>
    <t>Unnamed Lake</t>
  </si>
  <si>
    <t>Caballo Reservoir</t>
  </si>
  <si>
    <t>Lake Maloney</t>
  </si>
  <si>
    <t>Doyles Lake</t>
  </si>
  <si>
    <t>Mill Creek Lake</t>
  </si>
  <si>
    <t>Canandaigua Lake</t>
  </si>
  <si>
    <t>Birdbath Lake</t>
  </si>
  <si>
    <t>Lake Palestine</t>
  </si>
  <si>
    <t>Kings Mountian #1 Lake</t>
  </si>
  <si>
    <t>Red Mill Pond</t>
  </si>
  <si>
    <t>Caldwell Lake</t>
  </si>
  <si>
    <t>Swamp</t>
  </si>
  <si>
    <t>Whoople Cat Lake</t>
  </si>
  <si>
    <t>Lake Waramaug</t>
  </si>
  <si>
    <t>Island Pond</t>
  </si>
  <si>
    <t>Summersville Lake</t>
  </si>
  <si>
    <t>Willow Park Reservoir</t>
  </si>
  <si>
    <t>Messick Lake</t>
  </si>
  <si>
    <t>Steverson Lake</t>
  </si>
  <si>
    <t>Beaver Pond</t>
  </si>
  <si>
    <t>Nolen Blue Hole</t>
  </si>
  <si>
    <t>Clear Creek Reservoir</t>
  </si>
  <si>
    <t>Adder Pond</t>
  </si>
  <si>
    <t>South Bay Lake Champlain</t>
  </si>
  <si>
    <t>Lake Lee</t>
  </si>
  <si>
    <t>Alamo</t>
  </si>
  <si>
    <t>(Unnamed Lake)</t>
  </si>
  <si>
    <t>Fitzpatrick Lake</t>
  </si>
  <si>
    <t>Sophie Lake</t>
  </si>
  <si>
    <t>Youghiogheny River Lake</t>
  </si>
  <si>
    <t>Trout Lake</t>
  </si>
  <si>
    <t>Horseshoe Lake</t>
  </si>
  <si>
    <t>Lake Concordia</t>
  </si>
  <si>
    <t>NRCS Site #6</t>
  </si>
  <si>
    <t>Soda Lake</t>
  </si>
  <si>
    <t>Smithville</t>
  </si>
  <si>
    <t>Mount Hope Lake</t>
  </si>
  <si>
    <t>Unknown</t>
  </si>
  <si>
    <t>Trappers Lake</t>
  </si>
  <si>
    <t>Hannaberry Lake</t>
  </si>
  <si>
    <t>Armstrong Lake</t>
  </si>
  <si>
    <t>Camp Lake</t>
  </si>
  <si>
    <t>Blacks Creek Reservoir</t>
  </si>
  <si>
    <t>Lacamas Lake</t>
  </si>
  <si>
    <t>Rhodhiss</t>
  </si>
  <si>
    <t>Black Lake</t>
  </si>
  <si>
    <t>Cedar Lake</t>
  </si>
  <si>
    <t>Lake Oconomowoc</t>
  </si>
  <si>
    <t>Riga Lake</t>
  </si>
  <si>
    <t>HOWARD POND</t>
  </si>
  <si>
    <t>Kingman County State Lake</t>
  </si>
  <si>
    <t>Piute Reservoir</t>
  </si>
  <si>
    <t>Cheeseboro Lake</t>
  </si>
  <si>
    <t>Pickerel</t>
  </si>
  <si>
    <t>West Branch Reservoir (AKA M.J.Kirwan Reservoir)</t>
  </si>
  <si>
    <t>Lake Vandalia</t>
  </si>
  <si>
    <t>Lake Parker</t>
  </si>
  <si>
    <t>Marl Lake</t>
  </si>
  <si>
    <t>Cochiti Lake</t>
  </si>
  <si>
    <t>Keystone</t>
  </si>
  <si>
    <t>North Twin Lake</t>
  </si>
  <si>
    <t>Becker Lake</t>
  </si>
  <si>
    <t>Twin Reservoir</t>
  </si>
  <si>
    <t>Ashley Lake</t>
  </si>
  <si>
    <t>Pena Blanca Lake</t>
  </si>
  <si>
    <t>Wheatfields Lake</t>
  </si>
  <si>
    <t>West Hill Pond</t>
  </si>
  <si>
    <t>Upper Twin Lakes</t>
  </si>
  <si>
    <t>Palestine Lake</t>
  </si>
  <si>
    <t>Clear Creek Lake</t>
  </si>
  <si>
    <t>Noxontown Pond</t>
  </si>
  <si>
    <t>Plum Lake</t>
  </si>
  <si>
    <t>Miller Creek Reservoir</t>
  </si>
  <si>
    <t>Princes East</t>
  </si>
  <si>
    <t>Lake Nephawin</t>
  </si>
  <si>
    <t>Sebasticook Lake</t>
  </si>
  <si>
    <t>Fuqua</t>
  </si>
  <si>
    <t>Spring Creek</t>
  </si>
  <si>
    <t>Long Lake</t>
  </si>
  <si>
    <t>Blueberry Lake</t>
  </si>
  <si>
    <t>Lake Tarpon</t>
  </si>
  <si>
    <t>Sip Pond</t>
  </si>
  <si>
    <t>South Lake</t>
  </si>
  <si>
    <t>Elm Creek Lake</t>
  </si>
  <si>
    <t>Forsyth Reservoir</t>
  </si>
  <si>
    <t>Tallman Lake</t>
  </si>
  <si>
    <t>Ramer Lake</t>
  </si>
  <si>
    <t>Pebble Lake</t>
  </si>
  <si>
    <t>Lake Lakengren</t>
  </si>
  <si>
    <t>Blackfish Lake</t>
  </si>
  <si>
    <t>Silver</t>
  </si>
  <si>
    <t>Frederick Lake</t>
  </si>
  <si>
    <t>June Lake</t>
  </si>
  <si>
    <t>Wapogasset Lake</t>
  </si>
  <si>
    <t>Heritage Park Lake</t>
  </si>
  <si>
    <t>Lake Naomi</t>
  </si>
  <si>
    <t>Middle Wheeling Creek</t>
  </si>
  <si>
    <t>Upper Hatch</t>
  </si>
  <si>
    <t>Lake Natahala</t>
  </si>
  <si>
    <t>Gorge</t>
  </si>
  <si>
    <t>MD Borah Lake</t>
  </si>
  <si>
    <t>Hinkley's Pond</t>
  </si>
  <si>
    <t>French Meadows Reservoir</t>
  </si>
  <si>
    <t>Lewis Smith Reservoir</t>
  </si>
  <si>
    <t>Turkey Creek Site 6 Reservoir</t>
  </si>
  <si>
    <t>Mahaffey Lake</t>
  </si>
  <si>
    <t>Lake Hogue</t>
  </si>
  <si>
    <t>Lake Sammamish</t>
  </si>
  <si>
    <t>Allen Lake</t>
  </si>
  <si>
    <t>Monroe Lake</t>
  </si>
  <si>
    <t>Nest Lake</t>
  </si>
  <si>
    <t>Cedar Creek Lake</t>
  </si>
  <si>
    <t>Lake Orange</t>
  </si>
  <si>
    <t>Skinner Lake</t>
  </si>
  <si>
    <t>East Twin Lake</t>
  </si>
  <si>
    <t>Jolly Pond</t>
  </si>
  <si>
    <t>Tioga Dam</t>
  </si>
  <si>
    <t>Swan Lake</t>
  </si>
  <si>
    <t>Lake Hanna</t>
  </si>
  <si>
    <t>Nilan Reservoir</t>
  </si>
  <si>
    <t>Voydatch Pond</t>
  </si>
  <si>
    <t>Holbrook Reservoir</t>
  </si>
  <si>
    <t>Pine Lake</t>
  </si>
  <si>
    <t>Tippecanoe Lake</t>
  </si>
  <si>
    <t>Dacey Reservoir Lower</t>
  </si>
  <si>
    <t>Pelican Lake</t>
  </si>
  <si>
    <t>Nickajack Lake</t>
  </si>
  <si>
    <t>Nelson Reservoir</t>
  </si>
  <si>
    <t>Oneida Narrows</t>
  </si>
  <si>
    <t>Pachaug Pond</t>
  </si>
  <si>
    <t>Lake Oahe</t>
  </si>
  <si>
    <t>Lake Kemp</t>
  </si>
  <si>
    <t>Lake Curry</t>
  </si>
  <si>
    <t>Wall Lake</t>
  </si>
  <si>
    <t>HZ Smith Lake</t>
  </si>
  <si>
    <t>Twin Lakes</t>
  </si>
  <si>
    <t>Wonder Lake</t>
  </si>
  <si>
    <t>Koocanusa Reservoir</t>
  </si>
  <si>
    <t>Heron Reservoir</t>
  </si>
  <si>
    <t>Okemah Lake</t>
  </si>
  <si>
    <t>Lucys Pond</t>
  </si>
  <si>
    <t>Mud Lake</t>
  </si>
  <si>
    <t>McReynolds Reservoir</t>
  </si>
  <si>
    <t>Lake Walcott</t>
  </si>
  <si>
    <t>North Eagle</t>
  </si>
  <si>
    <t>McElvaney Lake</t>
  </si>
  <si>
    <t>Lake Fisher</t>
  </si>
  <si>
    <t>Lake Demopolis</t>
  </si>
  <si>
    <t>Records Pond</t>
  </si>
  <si>
    <t>Silver Lake</t>
  </si>
  <si>
    <t>Junipers Reservoir</t>
  </si>
  <si>
    <t>Green Lake</t>
  </si>
  <si>
    <t>Lake Kenosia</t>
  </si>
  <si>
    <t>Derby Lake</t>
  </si>
  <si>
    <t>Boatwright Farm Pond</t>
  </si>
  <si>
    <t>Round Lake</t>
  </si>
  <si>
    <t>Holiday Lake</t>
  </si>
  <si>
    <t>Moon Reservoir</t>
  </si>
  <si>
    <t>City Lake</t>
  </si>
  <si>
    <t>Lost Lake</t>
  </si>
  <si>
    <t>Coneross Creek Reservoir</t>
  </si>
  <si>
    <t>Lake Bonaventure</t>
  </si>
  <si>
    <t>Lawne Lake</t>
  </si>
  <si>
    <t>Groton Reservoir</t>
  </si>
  <si>
    <t>Thornburg Lake</t>
  </si>
  <si>
    <t>Cross Lake</t>
  </si>
  <si>
    <t>Lake Besser</t>
  </si>
  <si>
    <t>Tenkiller Ferry Lake</t>
  </si>
  <si>
    <t>Round Valley Reservoir</t>
  </si>
  <si>
    <t>Buffalo Lodge Lake</t>
  </si>
  <si>
    <t>Cranberry</t>
  </si>
  <si>
    <t>Nichols Reservoir</t>
  </si>
  <si>
    <t>Oneida Lake</t>
  </si>
  <si>
    <t>Lake Alice</t>
  </si>
  <si>
    <t>Branched Oak Lake</t>
  </si>
  <si>
    <t>Lake Lanier</t>
  </si>
  <si>
    <t>Price Lake</t>
  </si>
  <si>
    <t>Haynes Reservoir</t>
  </si>
  <si>
    <t>Lake Number Twelve</t>
  </si>
  <si>
    <t>Buckley-Dunton</t>
  </si>
  <si>
    <t>Little Greenough Pond</t>
  </si>
  <si>
    <t>Big Stone Lake</t>
  </si>
  <si>
    <t>Lake Wylie</t>
  </si>
  <si>
    <t>Palmer Lake</t>
  </si>
  <si>
    <t>Straight Lake</t>
  </si>
  <si>
    <t>La Due Reservoir</t>
  </si>
  <si>
    <t>Caspian Lake</t>
  </si>
  <si>
    <t>Brush Hollow Reservoir</t>
  </si>
  <si>
    <t>Lake Arrowhead</t>
  </si>
  <si>
    <t>Skiatook Lake</t>
  </si>
  <si>
    <t>Sunbury WS #5</t>
  </si>
  <si>
    <t>Willow Creek Reservoir</t>
  </si>
  <si>
    <t>Willow Lake</t>
  </si>
  <si>
    <t>Lake Altoona</t>
  </si>
  <si>
    <t>Cannon Creek Lake</t>
  </si>
  <si>
    <t>Tulloch Reservoir</t>
  </si>
  <si>
    <t>Lay Reservoir</t>
  </si>
  <si>
    <t>Hi-Land Lake</t>
  </si>
  <si>
    <t>Powers Pond</t>
  </si>
  <si>
    <t>Cass Lake</t>
  </si>
  <si>
    <t>Lake Stanmore</t>
  </si>
  <si>
    <t>Clear Lake</t>
  </si>
  <si>
    <t>Mountian Lake</t>
  </si>
  <si>
    <t>Rainey Pond</t>
  </si>
  <si>
    <t>Grassy Pond</t>
  </si>
  <si>
    <t>Loughberry Lake</t>
  </si>
  <si>
    <t>Koosharem Reservoir</t>
  </si>
  <si>
    <t>Eight Point Lake</t>
  </si>
  <si>
    <t>Arkabutla Lake</t>
  </si>
  <si>
    <t>Lake Champlain</t>
  </si>
  <si>
    <t>Chequamegon Flowage</t>
  </si>
  <si>
    <t>Lake Catherine</t>
  </si>
  <si>
    <t>Perry Lake</t>
  </si>
  <si>
    <t>Enid View Drive Lake</t>
  </si>
  <si>
    <t>Belmont Lake</t>
  </si>
  <si>
    <t>Greenbo Lake</t>
  </si>
  <si>
    <t>Jump-off Joe Lake</t>
  </si>
  <si>
    <t>Jim Baker Reservoir</t>
  </si>
  <si>
    <t>Lake Minneola</t>
  </si>
  <si>
    <t>Norton Reservoir</t>
  </si>
  <si>
    <t>Lavon Lake</t>
  </si>
  <si>
    <t>Reed Bingham Lake</t>
  </si>
  <si>
    <t>Lake George</t>
  </si>
  <si>
    <t>Loon Lake</t>
  </si>
  <si>
    <t>Belleville Lake</t>
  </si>
  <si>
    <t>Eagle Lake</t>
  </si>
  <si>
    <t>Starlight Lake</t>
  </si>
  <si>
    <t>Enemy Swim Lake</t>
  </si>
  <si>
    <t>Coalgate Reservoir</t>
  </si>
  <si>
    <t>Tuckertown Reservoir</t>
  </si>
  <si>
    <t>Anderson Lake</t>
  </si>
  <si>
    <t>Lake Timberline</t>
  </si>
  <si>
    <t>Amistad Reservoir</t>
  </si>
  <si>
    <t>Barrs Chapel Lake</t>
  </si>
  <si>
    <t>Bee Creek Lake</t>
  </si>
  <si>
    <t>Bald Run Reservoir</t>
  </si>
  <si>
    <t>Manassas</t>
  </si>
  <si>
    <t>Pine Mountian Lake</t>
  </si>
  <si>
    <t>Morrow Point Reservoir</t>
  </si>
  <si>
    <t>Lamont Reservoir</t>
  </si>
  <si>
    <t>Roseland Lake</t>
  </si>
  <si>
    <t>Gillam Lake</t>
  </si>
  <si>
    <t>Alpine Lake</t>
  </si>
  <si>
    <t>Squaw Lake</t>
  </si>
  <si>
    <t>Rehfeldt Slough</t>
  </si>
  <si>
    <t>Grittman Lake</t>
  </si>
  <si>
    <t>Beaver Run Reservoir</t>
  </si>
  <si>
    <t>Cavanaugh Lake</t>
  </si>
  <si>
    <t>Silver Jack Reservoir</t>
  </si>
  <si>
    <t>South Loon Lake</t>
  </si>
  <si>
    <t>Raystown Lake</t>
  </si>
  <si>
    <t>Minnow Lake</t>
  </si>
  <si>
    <t>Brant Lake</t>
  </si>
  <si>
    <t>Becoosin Lake</t>
  </si>
  <si>
    <t>Johnson Lake</t>
  </si>
  <si>
    <t>Moses Lake</t>
  </si>
  <si>
    <t>Oleander Lake</t>
  </si>
  <si>
    <t>Cuba Lake</t>
  </si>
  <si>
    <t>Glade Creek Reservoir (Lower)</t>
  </si>
  <si>
    <t>Elk City Lake</t>
  </si>
  <si>
    <t>Lake Anne</t>
  </si>
  <si>
    <t>Buckskin Lake</t>
  </si>
  <si>
    <t>Grist Millpond</t>
  </si>
  <si>
    <t>Arrowhead Lake</t>
  </si>
  <si>
    <t>Armington Lake</t>
  </si>
  <si>
    <t>Cokato Lake</t>
  </si>
  <si>
    <t>Little Otter</t>
  </si>
  <si>
    <t>North Mayfield</t>
  </si>
  <si>
    <t>Lake Meredith</t>
  </si>
  <si>
    <t>Payette Lake</t>
  </si>
  <si>
    <t>Flat River Reservoir</t>
  </si>
  <si>
    <t>Santa Cruz Lake</t>
  </si>
  <si>
    <t>Vasona Reservoir</t>
  </si>
  <si>
    <t>Cooney Reservoir</t>
  </si>
  <si>
    <t>Alkaline Lake</t>
  </si>
  <si>
    <t>Flanagan Reservoir</t>
  </si>
  <si>
    <t>Magic Reservoir</t>
  </si>
  <si>
    <t>Union Pond</t>
  </si>
  <si>
    <t>Blue Lake</t>
  </si>
  <si>
    <t>S. Line Reservoir</t>
  </si>
  <si>
    <t>Bass Lake</t>
  </si>
  <si>
    <t>Haskell Lake</t>
  </si>
  <si>
    <t>Lake Allatoona</t>
  </si>
  <si>
    <t>Lake Louise</t>
  </si>
  <si>
    <t>Banks Lake</t>
  </si>
  <si>
    <t>Mutske</t>
  </si>
  <si>
    <t>West Twin Lake</t>
  </si>
  <si>
    <t>Lake Lowell</t>
  </si>
  <si>
    <t>Lake Somerville</t>
  </si>
  <si>
    <t>Schnur Lake</t>
  </si>
  <si>
    <t>Lake Thonotosass</t>
  </si>
  <si>
    <t>Long Pond</t>
  </si>
  <si>
    <t>Lake Kegonsa</t>
  </si>
  <si>
    <t>Cooper Creek Reservoir</t>
  </si>
  <si>
    <t>McGill</t>
  </si>
  <si>
    <t>Upper Lake Mary</t>
  </si>
  <si>
    <t>Gantt Reservoir</t>
  </si>
  <si>
    <t>Campbell Lake</t>
  </si>
  <si>
    <t>Lake Victoria</t>
  </si>
  <si>
    <t>Mogadore Reservoir</t>
  </si>
  <si>
    <t>Lake Pana</t>
  </si>
  <si>
    <t>Van Patten Lake</t>
  </si>
  <si>
    <t>Berry Lake</t>
  </si>
  <si>
    <t>Lake Isabel</t>
  </si>
  <si>
    <t>Dewey Lake</t>
  </si>
  <si>
    <t>La Cygnes Lake</t>
  </si>
  <si>
    <t>Lonetree Reservoir</t>
  </si>
  <si>
    <t>Strawberry Reservoir</t>
  </si>
  <si>
    <t>Bayley</t>
  </si>
  <si>
    <t>Lake Alpine</t>
  </si>
  <si>
    <t>Henry's Lake</t>
  </si>
  <si>
    <t>Lake Purdy</t>
  </si>
  <si>
    <t>McLeod Lake</t>
  </si>
  <si>
    <t>HUDSON POND</t>
  </si>
  <si>
    <t>Whitman Lake</t>
  </si>
  <si>
    <t>Strakis Lake</t>
  </si>
  <si>
    <t>Lackawanna Lake</t>
  </si>
  <si>
    <t>Back Lake</t>
  </si>
  <si>
    <t>Mott Lake</t>
  </si>
  <si>
    <t>Plainfield Pond</t>
  </si>
  <si>
    <t>Mann Lake</t>
  </si>
  <si>
    <t>Hosmer Lake</t>
  </si>
  <si>
    <t>Lake Nokomis</t>
  </si>
  <si>
    <t>Hulls Lake</t>
  </si>
  <si>
    <t>Fanny Lake</t>
  </si>
  <si>
    <t>Big Battlement Lake</t>
  </si>
  <si>
    <t>Slatersville</t>
  </si>
  <si>
    <t>Kerckhoff Lake</t>
  </si>
  <si>
    <t>Dick's Pond</t>
  </si>
  <si>
    <t>Bunkick Lake</t>
  </si>
  <si>
    <t>Diamond M Ranch Lake</t>
  </si>
  <si>
    <t>Boca Reservoir</t>
  </si>
  <si>
    <t>Button Rock Reservoir</t>
  </si>
  <si>
    <t>Silver Lake Dover</t>
  </si>
  <si>
    <t>White Lake</t>
  </si>
  <si>
    <t>Keith Sebelius Lake</t>
  </si>
  <si>
    <t>Swofford Pond</t>
  </si>
  <si>
    <t>Shell Lake</t>
  </si>
  <si>
    <t>Tipton Lakes</t>
  </si>
  <si>
    <t>Upper Dan Forth Ponds</t>
  </si>
  <si>
    <t>Lake Isabella</t>
  </si>
  <si>
    <t>Harper Lake</t>
  </si>
  <si>
    <t>Upper Pahranagat Lake</t>
  </si>
  <si>
    <t>Wrights Pond</t>
  </si>
  <si>
    <t>Ocoee Lake</t>
  </si>
  <si>
    <t>Cassadaga Lake</t>
  </si>
  <si>
    <t>Wallum Lake</t>
  </si>
  <si>
    <t>Lake Duncan</t>
  </si>
  <si>
    <t>Okamanpeedan</t>
  </si>
  <si>
    <t>Orange Reservoir</t>
  </si>
  <si>
    <t>Cottonwood Lake</t>
  </si>
  <si>
    <t>Ogallala Lake</t>
  </si>
  <si>
    <t>Stoughton Lake</t>
  </si>
  <si>
    <t>Spiritwood Lake</t>
  </si>
  <si>
    <t>Cave Lake</t>
  </si>
  <si>
    <t>Tempe Lakes</t>
  </si>
  <si>
    <t>Lookout Lake</t>
  </si>
  <si>
    <t>Soil Conservation Service Site 5 Reservoir</t>
  </si>
  <si>
    <t>Lake Eli</t>
  </si>
  <si>
    <t>Lake Tranquility</t>
  </si>
  <si>
    <t>Vesper Lake</t>
  </si>
  <si>
    <t>Lake Lorraine</t>
  </si>
  <si>
    <t>Red Rock Lake</t>
  </si>
  <si>
    <t>Lake Lewisville</t>
  </si>
  <si>
    <t>Flat Top Lake</t>
  </si>
  <si>
    <t>Freemont Lake</t>
  </si>
  <si>
    <t>Bassett Lake</t>
  </si>
  <si>
    <t>Wallace Pond</t>
  </si>
  <si>
    <t>Pennyrile Lake</t>
  </si>
  <si>
    <t>Beardsley Pond</t>
  </si>
  <si>
    <t>Turtlehead Pond</t>
  </si>
  <si>
    <t>Lynn Lake</t>
  </si>
  <si>
    <t>Pennock</t>
  </si>
  <si>
    <t>Fools Hollow Lake</t>
  </si>
  <si>
    <t>Lake Warren Hood</t>
  </si>
  <si>
    <t>McMath Millpond</t>
  </si>
  <si>
    <t>Burgess Falls Lake</t>
  </si>
  <si>
    <t>Half Moon Lake</t>
  </si>
  <si>
    <t>Bluestem Lake</t>
  </si>
  <si>
    <t>Newcastle Reservoir</t>
  </si>
  <si>
    <t>Waneka Reservoir</t>
  </si>
  <si>
    <t>Table Rock Reservoir</t>
  </si>
  <si>
    <t>Glenns Lake</t>
  </si>
  <si>
    <t>Saguaro Lake</t>
  </si>
  <si>
    <t>Ganado Lake</t>
  </si>
  <si>
    <t>Carey Lake</t>
  </si>
  <si>
    <t>Heart Lake</t>
  </si>
  <si>
    <t>Ski Lake</t>
  </si>
  <si>
    <t>Willow Reservoir</t>
  </si>
  <si>
    <t>Grand Lake St. Marys</t>
  </si>
  <si>
    <t>Ozette Lake</t>
  </si>
  <si>
    <t>Rockport Reservoir</t>
  </si>
  <si>
    <t>Eureka Lake</t>
  </si>
  <si>
    <t>Jean Neustadt</t>
  </si>
  <si>
    <t>Lake Townsend</t>
  </si>
  <si>
    <t>Tichigan Lake</t>
  </si>
  <si>
    <t>Coralville Lake</t>
  </si>
  <si>
    <t>Fox Lake</t>
  </si>
  <si>
    <t>Atwood Lake</t>
  </si>
  <si>
    <t>Neegronda Reservoir</t>
  </si>
  <si>
    <t>Crystal Lake</t>
  </si>
  <si>
    <t>Cap Mauzy Lake</t>
  </si>
  <si>
    <t>Lake Greeley</t>
  </si>
  <si>
    <t>Smith Reservoir</t>
  </si>
  <si>
    <t>South Dry Wood Lake</t>
  </si>
  <si>
    <t>Santa Fe Lake</t>
  </si>
  <si>
    <t>Soldiers Annex</t>
  </si>
  <si>
    <t>Martin Lake</t>
  </si>
  <si>
    <t>Imperial Rerservoir</t>
  </si>
  <si>
    <t>West Leaf Lake</t>
  </si>
  <si>
    <t>O'Brien Reservoir Number 1</t>
  </si>
  <si>
    <t>Phillips Reservoir</t>
  </si>
  <si>
    <t>Corona Lake</t>
  </si>
  <si>
    <t>Aspen Lake</t>
  </si>
  <si>
    <t>Oliver Reservoir</t>
  </si>
  <si>
    <t>Leesville Lake</t>
  </si>
  <si>
    <t>Lyman Lake</t>
  </si>
  <si>
    <t>Forbes Lake</t>
  </si>
  <si>
    <t>Browns Lake</t>
  </si>
  <si>
    <t>Marlette Lake</t>
  </si>
  <si>
    <t>Phelps Lake</t>
  </si>
  <si>
    <t>Soper Pond</t>
  </si>
  <si>
    <t>Peaked Mountian Pond</t>
  </si>
  <si>
    <t>Cripple Creek #2</t>
  </si>
  <si>
    <t>Little Big Wood Pond</t>
  </si>
  <si>
    <t>Falls Lake</t>
  </si>
  <si>
    <t>Lake De Smet</t>
  </si>
  <si>
    <t>McKeel Lake</t>
  </si>
  <si>
    <t>Lake Mead</t>
  </si>
  <si>
    <t>Atkins Lake</t>
  </si>
  <si>
    <t>Georgetown Lake</t>
  </si>
  <si>
    <t>Winnisquam Lake</t>
  </si>
  <si>
    <t>Beulah Reservoir</t>
  </si>
  <si>
    <t>Waldo Lake</t>
  </si>
  <si>
    <t>Fish Lake</t>
  </si>
  <si>
    <t>Muskegon Lake</t>
  </si>
  <si>
    <t>Winters Creek Lake</t>
  </si>
  <si>
    <t>Blue Ridge Lake</t>
  </si>
  <si>
    <t>West Alkali Reservoir</t>
  </si>
  <si>
    <t>Knowlton Pond</t>
  </si>
  <si>
    <t>Boysen Reservoir</t>
  </si>
  <si>
    <t>Granite Springs Reservoir</t>
  </si>
  <si>
    <t>Upper Dog Run</t>
  </si>
  <si>
    <t>Long Lake (Main Bay)</t>
  </si>
  <si>
    <t>Porcupine Reservoir</t>
  </si>
  <si>
    <t>Lake Wanalain</t>
  </si>
  <si>
    <t>Little Clear Lake</t>
  </si>
  <si>
    <t>Prairie Creek</t>
  </si>
  <si>
    <t>Lake Rolla</t>
  </si>
  <si>
    <t>Fence Lake</t>
  </si>
  <si>
    <t>Stockade</t>
  </si>
  <si>
    <t>Sugar Creek Lake</t>
  </si>
  <si>
    <t>Miles Pond</t>
  </si>
  <si>
    <t>Whitegrass-Waterhole Creeks Site 9 Reservoir</t>
  </si>
  <si>
    <t>Lake Hennington</t>
  </si>
  <si>
    <t>Wheeler's Pond</t>
  </si>
  <si>
    <t>Crow Wing</t>
  </si>
  <si>
    <t>Little Simer Pond</t>
  </si>
  <si>
    <t>Highland Lake</t>
  </si>
  <si>
    <t>Lewis Lake</t>
  </si>
  <si>
    <t>Beebe Lake</t>
  </si>
  <si>
    <t>Vaughn Pond</t>
  </si>
  <si>
    <t>Little River Reservoir</t>
  </si>
  <si>
    <t>Lake Helen</t>
  </si>
  <si>
    <t>Lake Waynoka</t>
  </si>
  <si>
    <t>Eureka Reservoir</t>
  </si>
  <si>
    <t>Lake Zoar</t>
  </si>
  <si>
    <t>Reeder Lake</t>
  </si>
  <si>
    <t>Lake Chemung</t>
  </si>
  <si>
    <t>Five Island Lake</t>
  </si>
  <si>
    <t>Little Deep Fork Creek Site 10 Reservoir</t>
  </si>
  <si>
    <t>Richey Lake</t>
  </si>
  <si>
    <t>Fayant Lake</t>
  </si>
  <si>
    <t>Mill Lake</t>
  </si>
  <si>
    <t>Ingham Lake</t>
  </si>
  <si>
    <t>Lake View Lake</t>
  </si>
  <si>
    <t>Swimming River Reservoir</t>
  </si>
  <si>
    <t>August Lake</t>
  </si>
  <si>
    <t>Kelly Lake</t>
  </si>
  <si>
    <t>Grimes</t>
  </si>
  <si>
    <t>Pickwick Lake</t>
  </si>
  <si>
    <t>Keula Lake</t>
  </si>
  <si>
    <t>Sam Rayburn</t>
  </si>
  <si>
    <t>Kirwin Reservoir</t>
  </si>
  <si>
    <t>Camp Seneca Lake</t>
  </si>
  <si>
    <t>Indian Lake</t>
  </si>
  <si>
    <t>Cle Elum Lake</t>
  </si>
  <si>
    <t>Lake of the Woods</t>
  </si>
  <si>
    <t>Lake Winnebago</t>
  </si>
  <si>
    <t>Grass Lake</t>
  </si>
  <si>
    <t>Ice Lake</t>
  </si>
  <si>
    <t>Echo Lake</t>
  </si>
  <si>
    <t>Horse Creek Reservoir</t>
  </si>
  <si>
    <t>Pennoyer Farm Pond</t>
  </si>
  <si>
    <t>Lake Mary Ronan</t>
  </si>
  <si>
    <t>Spencer Dam Reservoir</t>
  </si>
  <si>
    <t>Quivira Lake</t>
  </si>
  <si>
    <t>Alruss</t>
  </si>
  <si>
    <t>O'Shaughnessey Reservoir</t>
  </si>
  <si>
    <t>Lake Mattoon</t>
  </si>
  <si>
    <t>North Ash Lake</t>
  </si>
  <si>
    <t>Lake Hickory</t>
  </si>
  <si>
    <t>Moon Lake</t>
  </si>
  <si>
    <t>Powderhorn</t>
  </si>
  <si>
    <t>Oaks Park Reservoir</t>
  </si>
  <si>
    <t>Clearwater Lake</t>
  </si>
  <si>
    <t>Kettle Brook Reservoir #1</t>
  </si>
  <si>
    <t>Laguna Madre</t>
  </si>
  <si>
    <t>Wononpakook Lake</t>
  </si>
  <si>
    <t>Blue Ridge</t>
  </si>
  <si>
    <t>Thornapple Lake</t>
  </si>
  <si>
    <t>Crooked Lake</t>
  </si>
  <si>
    <t>Flat Lake</t>
  </si>
  <si>
    <t>Lake Palmdale</t>
  </si>
  <si>
    <t>Struble Lake</t>
  </si>
  <si>
    <t>Windsor Lake</t>
  </si>
  <si>
    <t>Mother Lake</t>
  </si>
  <si>
    <t>Lamb Lake</t>
  </si>
  <si>
    <t>River Reservoir</t>
  </si>
  <si>
    <t>Lake McDonald</t>
  </si>
  <si>
    <t>Lake Au Sable</t>
  </si>
  <si>
    <t>Fletcher Lake</t>
  </si>
  <si>
    <t>Sportsman Lake</t>
  </si>
  <si>
    <t>Clark Lake</t>
  </si>
  <si>
    <t>Lost Creek Reservoir</t>
  </si>
  <si>
    <t>Woodland Lake</t>
  </si>
  <si>
    <t>Lake Jennie</t>
  </si>
  <si>
    <t>Lake Rim</t>
  </si>
  <si>
    <t>Mutton Lake</t>
  </si>
  <si>
    <t>Beaverdam Lake</t>
  </si>
  <si>
    <t>Dean Lake</t>
  </si>
  <si>
    <t>Lake Seminole</t>
  </si>
  <si>
    <t>Anawana Lake</t>
  </si>
  <si>
    <t>Fern Ridge Lake</t>
  </si>
  <si>
    <t>Soil Conservation Service Site 6 Reservoir</t>
  </si>
  <si>
    <t>Koontz Lake</t>
  </si>
  <si>
    <t>Whitewater Lake</t>
  </si>
  <si>
    <t>Hamilton Lake</t>
  </si>
  <si>
    <t>McDonald</t>
  </si>
  <si>
    <t>Pocono Lake</t>
  </si>
  <si>
    <t>Douglas Pond?</t>
  </si>
  <si>
    <t>Calispell</t>
  </si>
  <si>
    <t>Rice Lake</t>
  </si>
  <si>
    <t>Greenville Reservoir #5</t>
  </si>
  <si>
    <t>Kokomo Reservoir No. 1</t>
  </si>
  <si>
    <t>Bentley Lake</t>
  </si>
  <si>
    <t>Pleasant Lake</t>
  </si>
  <si>
    <t>East Woodcock Lake</t>
  </si>
  <si>
    <t>Upper Clear Boggy Creek Site 9 Reservoir</t>
  </si>
  <si>
    <t>Graham-Mebane Lake</t>
  </si>
  <si>
    <t>Little Elkhart Lake</t>
  </si>
  <si>
    <t>Waldron Lake</t>
  </si>
  <si>
    <t>Red Deer Lake</t>
  </si>
  <si>
    <t>Catfish Lake</t>
  </si>
  <si>
    <t>Stoner Lake</t>
  </si>
  <si>
    <t>Brooklyn Lake</t>
  </si>
  <si>
    <t>Adams-McGill Reservoir</t>
  </si>
  <si>
    <t>Mayo Lake</t>
  </si>
  <si>
    <t>Bullock Pen Lake</t>
  </si>
  <si>
    <t>Lucky Reservoir</t>
  </si>
  <si>
    <t>Hawthorn Lake</t>
  </si>
  <si>
    <t>Lake Greenhaven</t>
  </si>
  <si>
    <t>Upper Dinwoody Lake</t>
  </si>
  <si>
    <t>Welsh Lake</t>
  </si>
  <si>
    <t>Packanack Lake</t>
  </si>
  <si>
    <t>Musquash</t>
  </si>
  <si>
    <t>Devils Lake</t>
  </si>
  <si>
    <t>San Gregorio Lake</t>
  </si>
  <si>
    <t>Antelope Lake</t>
  </si>
  <si>
    <t>Navajo Reservoir</t>
  </si>
  <si>
    <t>Millwood Lake</t>
  </si>
  <si>
    <t>Sherwood Lake</t>
  </si>
  <si>
    <t>Mims Lake</t>
  </si>
  <si>
    <t>Saddle Mountain Lake</t>
  </si>
  <si>
    <t>Conchas Lake</t>
  </si>
  <si>
    <t>Upper Sakatah Lake</t>
  </si>
  <si>
    <t>Lake Morris</t>
  </si>
  <si>
    <t>Heggs</t>
  </si>
  <si>
    <t>Joe's Valley Reservoir</t>
  </si>
  <si>
    <t>Jordan Lake</t>
  </si>
  <si>
    <t>Fairy Lake</t>
  </si>
  <si>
    <t>Goose Lake</t>
  </si>
  <si>
    <t>East Fork Pond River</t>
  </si>
  <si>
    <t>Sly Pond</t>
  </si>
  <si>
    <t>Lower Black Bear Creek Site 4 Reservoir</t>
  </si>
  <si>
    <t>Hailstone Lake</t>
  </si>
  <si>
    <t>Lake Thomas</t>
  </si>
  <si>
    <t>Arthur Lake</t>
  </si>
  <si>
    <t>Alpine (Hulls) Lake</t>
  </si>
  <si>
    <t>Sprinq Lake</t>
  </si>
  <si>
    <t>South Holston Lake</t>
  </si>
  <si>
    <t>Lake Minnehaha</t>
  </si>
  <si>
    <t>Bighorn Lake</t>
  </si>
  <si>
    <t>Lake Maxin Kuckee</t>
  </si>
  <si>
    <t>Vian Lake</t>
  </si>
  <si>
    <t>Lake Gogebic</t>
  </si>
  <si>
    <t>Kiser Lake</t>
  </si>
  <si>
    <t>Enders Reservoir</t>
  </si>
  <si>
    <t>Elaine Lake</t>
  </si>
  <si>
    <t>Jamesville Reservoir</t>
  </si>
  <si>
    <t>Rush Lake</t>
  </si>
  <si>
    <t>Steedman Marsh</t>
  </si>
  <si>
    <t>Lake Brandt</t>
  </si>
  <si>
    <t>Wyckoff Lake</t>
  </si>
  <si>
    <t>Fort Cobb Reservoir</t>
  </si>
  <si>
    <t>Deleware Lake</t>
  </si>
  <si>
    <t>Sunnen Lake</t>
  </si>
  <si>
    <t>Mystic Lake</t>
  </si>
  <si>
    <t>Stubblefield Reservoir</t>
  </si>
  <si>
    <t>Norway Lake</t>
  </si>
  <si>
    <t>West Lake</t>
  </si>
  <si>
    <t>Johnson Pond</t>
  </si>
  <si>
    <t>Darling</t>
  </si>
  <si>
    <t>Aurora Pond</t>
  </si>
  <si>
    <t>Lake Woodhaven</t>
  </si>
  <si>
    <t>Lake Henshaw</t>
  </si>
  <si>
    <t>Howe Lake</t>
  </si>
  <si>
    <t>Walker Lake</t>
  </si>
  <si>
    <t>Boyd Lake</t>
  </si>
  <si>
    <t>Lake Yale</t>
  </si>
  <si>
    <t>Bissonnette Pond</t>
  </si>
  <si>
    <t>Rancho Seco</t>
  </si>
  <si>
    <t>Little Wewoka Creek Site 15 Reservoir</t>
  </si>
  <si>
    <t>Lums Pond</t>
  </si>
  <si>
    <t>Horsfall Lake</t>
  </si>
  <si>
    <t>Mill Creek Watershed 2 Reservoir</t>
  </si>
  <si>
    <t>Deer Lake</t>
  </si>
  <si>
    <t>Lake Zurick</t>
  </si>
  <si>
    <t>LAKE COLEMAN</t>
  </si>
  <si>
    <t>Big Sand Wash</t>
  </si>
  <si>
    <t>Baca Lake</t>
  </si>
  <si>
    <t>Torrey Lake</t>
  </si>
  <si>
    <t>Snail Lake</t>
  </si>
  <si>
    <t>Red Rock</t>
  </si>
  <si>
    <t>Youngs Creek Reservoir Number 3</t>
  </si>
  <si>
    <t>Heritage Point Lake</t>
  </si>
  <si>
    <t>Lake Crowley</t>
  </si>
  <si>
    <t>Beltzville Lake</t>
  </si>
  <si>
    <t>Brierpatch Lake</t>
  </si>
  <si>
    <t>Lower Twin Lake</t>
  </si>
  <si>
    <t>Sloans Lake</t>
  </si>
  <si>
    <t>Lake Nichols</t>
  </si>
  <si>
    <t>Meadow Creek Reservoir</t>
  </si>
  <si>
    <t>Horsehead Lake</t>
  </si>
  <si>
    <t>Ford Lake</t>
  </si>
  <si>
    <t>Tri-County Turkey Creek Site 7 Reservoir</t>
  </si>
  <si>
    <t>Bischoff Reservoir</t>
  </si>
  <si>
    <t>Lake Wappapello</t>
  </si>
  <si>
    <t>Snyder Lake</t>
  </si>
  <si>
    <t>Richmond</t>
  </si>
  <si>
    <t>Upper Scott</t>
  </si>
  <si>
    <t>Breckinridge Reservoir</t>
  </si>
  <si>
    <t>Treasureton Reservoir</t>
  </si>
  <si>
    <t>Dave Boyer Lake</t>
  </si>
  <si>
    <t>Rye Patch Reservoir</t>
  </si>
  <si>
    <t>Storey Lake</t>
  </si>
  <si>
    <t>Lake Habeeb</t>
  </si>
  <si>
    <t>Little Wall Lake</t>
  </si>
  <si>
    <t>Hert Lake</t>
  </si>
  <si>
    <t>Lower Middle Branch</t>
  </si>
  <si>
    <t>Lake O' the Pines</t>
  </si>
  <si>
    <t>Glade Creek (Upper)</t>
  </si>
  <si>
    <t>Sixtyseven Reservoir</t>
  </si>
  <si>
    <t>Lake Hobart</t>
  </si>
  <si>
    <t>Ford Supply Lake</t>
  </si>
  <si>
    <t>Reedy Lake</t>
  </si>
  <si>
    <t>Loch Mary Reservoir</t>
  </si>
  <si>
    <t>Montrose Lake</t>
  </si>
  <si>
    <t>Show Low Lake</t>
  </si>
  <si>
    <t>James Lake</t>
  </si>
  <si>
    <t>Stump Pond</t>
  </si>
  <si>
    <t>Watson Lake</t>
  </si>
  <si>
    <t>Union Reservoir</t>
  </si>
  <si>
    <t>Roundup Lake</t>
  </si>
  <si>
    <t>McCann Reservoir</t>
  </si>
  <si>
    <t>Apache Lake</t>
  </si>
  <si>
    <t>Lake Bistineau</t>
  </si>
  <si>
    <t>Fossil Lake</t>
  </si>
  <si>
    <t>Kitsap Lake</t>
  </si>
  <si>
    <t>Vernon Lake</t>
  </si>
  <si>
    <t>Pere Marquette Lake</t>
  </si>
  <si>
    <t>Farias Lake</t>
  </si>
  <si>
    <t>Matt Warner</t>
  </si>
  <si>
    <t>Clark Canyon Reservoir</t>
  </si>
  <si>
    <t>Laurel Lake</t>
  </si>
  <si>
    <t>Big Lake</t>
  </si>
  <si>
    <t>Lake of the Ozarks</t>
  </si>
  <si>
    <t>Ashurst</t>
  </si>
  <si>
    <t>Warner Lake</t>
  </si>
  <si>
    <t>Cheatham Lake</t>
  </si>
  <si>
    <t>Forestville Basin</t>
  </si>
  <si>
    <t>Loyalton Dam</t>
  </si>
  <si>
    <t>Douglas Lake</t>
  </si>
  <si>
    <t>Caruth Lake</t>
  </si>
  <si>
    <t>Feather Lake</t>
  </si>
  <si>
    <t>East Delaney Reservoir</t>
  </si>
  <si>
    <t>Tims Lake</t>
  </si>
  <si>
    <t>Heritage Lake</t>
  </si>
  <si>
    <t>Lake Kampeska</t>
  </si>
  <si>
    <t>Bridge Lake</t>
  </si>
  <si>
    <t>Lake Blanchard</t>
  </si>
  <si>
    <t>Lake Byron</t>
  </si>
  <si>
    <t>Bushwacker</t>
  </si>
  <si>
    <t>Clark Co. Lake</t>
  </si>
  <si>
    <t>Donnell Lake</t>
  </si>
  <si>
    <t>Sconti Lake</t>
  </si>
  <si>
    <t>Arrow Tank</t>
  </si>
  <si>
    <t>Lake Mcclure</t>
  </si>
  <si>
    <t>Wyoming Hereford Ranch Reservoir Number 2</t>
  </si>
  <si>
    <t>Lake Lancelot</t>
  </si>
  <si>
    <t>Lake Griffin</t>
  </si>
  <si>
    <t>North Turn Lake</t>
  </si>
  <si>
    <t>Barker Reservoir</t>
  </si>
  <si>
    <t>Edwin A Pape</t>
  </si>
  <si>
    <t>Coursey Pond</t>
  </si>
  <si>
    <t>Turquoise Lake</t>
  </si>
  <si>
    <t>Navajo Lake</t>
  </si>
  <si>
    <t>Robinson Lake</t>
  </si>
  <si>
    <t>Lake Bailey</t>
  </si>
  <si>
    <t>Saddle Lake</t>
  </si>
  <si>
    <t>Kincaid Lake</t>
  </si>
  <si>
    <t>Nicasio Reservoir</t>
  </si>
  <si>
    <t>Lake Brighton</t>
  </si>
  <si>
    <t>Portage Reservoir</t>
  </si>
  <si>
    <t>Killarney Lake</t>
  </si>
  <si>
    <t>Caddo Lake</t>
  </si>
  <si>
    <t>Stony Creek Lake</t>
  </si>
  <si>
    <t>Lake Hefner</t>
  </si>
  <si>
    <t>Ferguson Lake</t>
  </si>
  <si>
    <t>Willard Bay Reservoir</t>
  </si>
  <si>
    <t>Long Lake2</t>
  </si>
  <si>
    <t>Kentucky Lake</t>
  </si>
  <si>
    <t>North Fork Lake</t>
  </si>
  <si>
    <t>Lake Kittamagundi</t>
  </si>
  <si>
    <t>Clark State Fishing Lake</t>
  </si>
  <si>
    <t>Lake Myrtle</t>
  </si>
  <si>
    <t>Smith Lake</t>
  </si>
  <si>
    <t>Mossy Lake</t>
  </si>
  <si>
    <t>Governor Bond Lake</t>
  </si>
  <si>
    <t>Boulder Reservoir</t>
  </si>
  <si>
    <t>Creedman Reservoir</t>
  </si>
  <si>
    <t>Lake Blaine</t>
  </si>
  <si>
    <t>Crescent Lake</t>
  </si>
  <si>
    <t>Big Spring Reservoir</t>
  </si>
  <si>
    <t>Indian Creek Reservoir</t>
  </si>
  <si>
    <t>Hogan Reservoir</t>
  </si>
  <si>
    <t>Rock Lake</t>
  </si>
  <si>
    <t>Lake Konawa</t>
  </si>
  <si>
    <t>Crooked Cr Watershed #3</t>
  </si>
  <si>
    <t>Cushman Lake</t>
  </si>
  <si>
    <t>Echo Reservoir</t>
  </si>
  <si>
    <t>Lake Albert</t>
  </si>
  <si>
    <t>Lake McBride</t>
  </si>
  <si>
    <t>Chimney Reservoir</t>
  </si>
  <si>
    <t>Sparks Lake</t>
  </si>
  <si>
    <t>Slack Reservoir</t>
  </si>
  <si>
    <t>Blomgren</t>
  </si>
  <si>
    <t>Ashton Reservoir</t>
  </si>
  <si>
    <t>Lake St. Louis</t>
  </si>
  <si>
    <t>Salmon Lake</t>
  </si>
  <si>
    <t>Hills Creek Reservoir</t>
  </si>
  <si>
    <t>Columbia</t>
  </si>
  <si>
    <t>Copan Lake</t>
  </si>
  <si>
    <t>Wild Horse Reservoir</t>
  </si>
  <si>
    <t>West Okoboji Lake</t>
  </si>
  <si>
    <t>Lake Coeur D'Alene</t>
  </si>
  <si>
    <t>Cedar Creek Reservoir</t>
  </si>
  <si>
    <t>Soil Conservation Service Site 137 Reservoir</t>
  </si>
  <si>
    <t>Lake Keewaydin</t>
  </si>
  <si>
    <t>Little Blue Creek Reservoir</t>
  </si>
  <si>
    <t>Turtlefoot Lake</t>
  </si>
  <si>
    <t>Elks Lake</t>
  </si>
  <si>
    <t>McFarlane Reservoir</t>
  </si>
  <si>
    <t>South Banner Lake</t>
  </si>
  <si>
    <t>Likes Lake</t>
  </si>
  <si>
    <t>Virgin Lake</t>
  </si>
  <si>
    <t>Lower Thompson Lake</t>
  </si>
  <si>
    <t>Badger Creek Lake</t>
  </si>
  <si>
    <t>Mills Lake</t>
  </si>
  <si>
    <t>J T Budd Pond</t>
  </si>
  <si>
    <t>Lotto Lake</t>
  </si>
  <si>
    <t>Emigrant Lake</t>
  </si>
  <si>
    <t>Jobs Pond</t>
  </si>
  <si>
    <t>Nutleg East</t>
  </si>
  <si>
    <t>R E 'Bob' Woodruff Reservoir</t>
  </si>
  <si>
    <t>Musselman Cattle Company Lake Number 2</t>
  </si>
  <si>
    <t>Big Sandy Reservoir</t>
  </si>
  <si>
    <t>Cottonwood</t>
  </si>
  <si>
    <t>Lake Apopka</t>
  </si>
  <si>
    <t>JAMES LAKE</t>
  </si>
  <si>
    <t>Brush Lake</t>
  </si>
  <si>
    <t>Rath Lake</t>
  </si>
  <si>
    <t>Horseshoe</t>
  </si>
  <si>
    <t>Lake Cochrane</t>
  </si>
  <si>
    <t>Pomme de Terre Lake</t>
  </si>
  <si>
    <t>L Pond</t>
  </si>
  <si>
    <t>Yawgoo Pond</t>
  </si>
  <si>
    <t>Bean Lake</t>
  </si>
  <si>
    <t>Bull Lake</t>
  </si>
  <si>
    <t>Topaz Lake</t>
  </si>
  <si>
    <t>Holt Lake</t>
  </si>
  <si>
    <t>Island Lake</t>
  </si>
  <si>
    <t>Lazy Lake</t>
  </si>
  <si>
    <t>Knoll Lake</t>
  </si>
  <si>
    <t>Lake Latonka</t>
  </si>
  <si>
    <t>Sacheen Lake</t>
  </si>
  <si>
    <t>McColley Pond</t>
  </si>
  <si>
    <t>Lake Koeneman</t>
  </si>
  <si>
    <t>Muddy Guard Reservoir Number 2</t>
  </si>
  <si>
    <t>Tamarack Lake</t>
  </si>
  <si>
    <t>Big Chapman</t>
  </si>
  <si>
    <t>Shepherd Lake</t>
  </si>
  <si>
    <t>Birch Creek Reservoir Number 2</t>
  </si>
  <si>
    <t>Harlan County Lake</t>
  </si>
  <si>
    <t>Concord Pond</t>
  </si>
  <si>
    <t>Huntington North Reservoir</t>
  </si>
  <si>
    <t>Gorton Pond</t>
  </si>
  <si>
    <t>Tsaile Lake</t>
  </si>
  <si>
    <t>Nine Mile Reservoir</t>
  </si>
  <si>
    <t>Belleville Pond</t>
  </si>
  <si>
    <t>Currant Creek Reservoir</t>
  </si>
  <si>
    <t>Lake Edna</t>
  </si>
  <si>
    <t>Dry Creek Reservoir</t>
  </si>
  <si>
    <t>Kolob Reservoir</t>
  </si>
  <si>
    <t>Starvation Reservoir</t>
  </si>
  <si>
    <t>Nesbitt Lake</t>
  </si>
  <si>
    <t>Officers Reservoir</t>
  </si>
  <si>
    <t>Graham Lake (Historical)</t>
  </si>
  <si>
    <t>Blanchard Lake</t>
  </si>
  <si>
    <t>Morse Reservoir</t>
  </si>
  <si>
    <t>American Lake</t>
  </si>
  <si>
    <t>Barbara Lake</t>
  </si>
  <si>
    <t>Lake Bruin</t>
  </si>
  <si>
    <t>Lake Hinden</t>
  </si>
  <si>
    <t>Chapman Pond</t>
  </si>
  <si>
    <t>Lake Haines</t>
  </si>
  <si>
    <t>Lake Monroe</t>
  </si>
  <si>
    <t>Little Bear Lake</t>
  </si>
  <si>
    <t>Red Willow Reservoir</t>
  </si>
  <si>
    <t>Versailles Lake</t>
  </si>
  <si>
    <t>Crouse Reservoir</t>
  </si>
  <si>
    <t>Bieri Lake Number 3</t>
  </si>
  <si>
    <t>Strawberry Lake</t>
  </si>
  <si>
    <t>Trail Lake</t>
  </si>
  <si>
    <t>White Rock Lake</t>
  </si>
  <si>
    <t>Lake Marvin</t>
  </si>
  <si>
    <t>Whippoorwill Lake</t>
  </si>
  <si>
    <t>L A K Reservoir</t>
  </si>
  <si>
    <t>Alice Lake</t>
  </si>
  <si>
    <t>South Twin Lake</t>
  </si>
  <si>
    <t>Sherman Reservoir</t>
  </si>
  <si>
    <t>Medical Lake</t>
  </si>
  <si>
    <t>Llano City Lake</t>
  </si>
  <si>
    <t>Garriott Property Lake</t>
  </si>
  <si>
    <t>Big Barbee Lake</t>
  </si>
  <si>
    <t>Echo Canyon Reservoir</t>
  </si>
  <si>
    <t>Pishkun Reservoir</t>
  </si>
  <si>
    <t>Stone Reservoir</t>
  </si>
  <si>
    <t>Lake Whitney</t>
  </si>
  <si>
    <t>Cotile Lake</t>
  </si>
  <si>
    <t>Ericson Lake</t>
  </si>
  <si>
    <t>Weiss Reservoir</t>
  </si>
  <si>
    <t>Wapato</t>
  </si>
  <si>
    <t>Holter Lake</t>
  </si>
  <si>
    <t>Whitefish Lake</t>
  </si>
  <si>
    <t>Yellow Bank Lake</t>
  </si>
  <si>
    <t>Moss Creek Lake</t>
  </si>
  <si>
    <t>Singleton Pond</t>
  </si>
  <si>
    <t>Logan Martin Lake</t>
  </si>
  <si>
    <t>Rat Lake</t>
  </si>
  <si>
    <t>South Chain Lake</t>
  </si>
  <si>
    <t>Iowa Park Lake</t>
  </si>
  <si>
    <t>L JONES PROPERTY LAKE</t>
  </si>
  <si>
    <t>Blackman Lake</t>
  </si>
  <si>
    <t>Livingston Reservoir</t>
  </si>
  <si>
    <t>Old Kerens City Lake</t>
  </si>
  <si>
    <t>Lost Valley Reservoir</t>
  </si>
  <si>
    <t>Bruce Lake</t>
  </si>
  <si>
    <t>Mountain Lake</t>
  </si>
  <si>
    <t>Arrowrock Reservoir</t>
  </si>
  <si>
    <t>Wildwood Lake</t>
  </si>
  <si>
    <t>Lake Okeechobee</t>
  </si>
  <si>
    <t>Lake Fort Phantom Hill</t>
  </si>
  <si>
    <t>Fan Lake</t>
  </si>
  <si>
    <t>Braunig Lake</t>
  </si>
  <si>
    <t>Foster Reservoir</t>
  </si>
  <si>
    <t>Wister Lake</t>
  </si>
  <si>
    <t>Chase Lake</t>
  </si>
  <si>
    <t>Wynnewood</t>
  </si>
  <si>
    <t>Big Alkali Lake</t>
  </si>
  <si>
    <t>Maskenthine Reservoir</t>
  </si>
  <si>
    <t>Lake Lloyd Vincent</t>
  </si>
  <si>
    <t>Otter Lake</t>
  </si>
  <si>
    <t>Smith and Sayles Reservoir</t>
  </si>
  <si>
    <t>School House Pond</t>
  </si>
  <si>
    <t>Beach Pond</t>
  </si>
  <si>
    <t>Canton Lake</t>
  </si>
  <si>
    <t>Carl Etling Lake</t>
  </si>
  <si>
    <t>Dolese</t>
  </si>
  <si>
    <t>Kaw Lake</t>
  </si>
  <si>
    <t>Rush Creek Site 17 Reservoir</t>
  </si>
  <si>
    <t>Bowdish Reservoir</t>
  </si>
  <si>
    <t>Spring Creek Lake</t>
  </si>
  <si>
    <t>Lake Ponca</t>
  </si>
  <si>
    <t>Lake Overholser</t>
  </si>
  <si>
    <t>Hudson Lake</t>
  </si>
  <si>
    <t>Veteran's Lake</t>
  </si>
  <si>
    <t>Birch Lake</t>
  </si>
  <si>
    <t>Bayou D'Arbonne Lake</t>
  </si>
  <si>
    <t>Crowder Lake</t>
  </si>
  <si>
    <t>Lake Rodemacher</t>
  </si>
  <si>
    <t>Wilson Lake</t>
  </si>
  <si>
    <t>Upper Clear Boggy Creek Site 25 Reservoir</t>
  </si>
  <si>
    <t>Newt Graham Lake</t>
  </si>
  <si>
    <t>Maidstone Lake</t>
  </si>
  <si>
    <t>Lake Wood</t>
  </si>
  <si>
    <t>Goose Pond</t>
  </si>
  <si>
    <t>Crooked Pond</t>
  </si>
  <si>
    <t>Roderique Pond</t>
  </si>
  <si>
    <t>Halfway Pond</t>
  </si>
  <si>
    <t>Cusky Pond</t>
  </si>
  <si>
    <t>Middle Chain Pond</t>
  </si>
  <si>
    <t>Halfmile Pond</t>
  </si>
  <si>
    <t>Tomhegan Pond</t>
  </si>
  <si>
    <t>Otter Pond</t>
  </si>
  <si>
    <t>Denny Pond</t>
  </si>
  <si>
    <t>Carry Pond</t>
  </si>
  <si>
    <t>Hall Lake</t>
  </si>
  <si>
    <t>Midget Lake</t>
  </si>
  <si>
    <t>Big Gibson Lake</t>
  </si>
  <si>
    <t>Female Pond</t>
  </si>
  <si>
    <t>Gardner Pond</t>
  </si>
  <si>
    <t>Big Reed Pond</t>
  </si>
  <si>
    <t>Fourth Machias Lake</t>
  </si>
  <si>
    <t>Lake Woodruff</t>
  </si>
  <si>
    <t>Sheeler Lake</t>
  </si>
  <si>
    <t>McClellan Lake</t>
  </si>
  <si>
    <t>Olin Lake</t>
  </si>
  <si>
    <t>Sullivan Lake</t>
  </si>
  <si>
    <t>Hungry Man Lake</t>
  </si>
  <si>
    <t>Artichoke Lake</t>
  </si>
  <si>
    <t>Elk Lake</t>
  </si>
  <si>
    <t>Sarah Lake</t>
  </si>
  <si>
    <t>Elbow Lake</t>
  </si>
  <si>
    <t>Lake Linka</t>
  </si>
  <si>
    <t>Beaver Lake</t>
  </si>
  <si>
    <t>Lake Hattie</t>
  </si>
  <si>
    <t>Mary Lake</t>
  </si>
  <si>
    <t>Wood Lake</t>
  </si>
  <si>
    <t>Duck Lake</t>
  </si>
  <si>
    <t>Debouille Lake</t>
  </si>
  <si>
    <t>Tilden Pond</t>
  </si>
  <si>
    <t>Pushineer Pond</t>
  </si>
  <si>
    <t>Upper Pond</t>
  </si>
  <si>
    <t>Fourth Debsconeag Lake</t>
  </si>
  <si>
    <t>Trout Pond</t>
  </si>
  <si>
    <t>Willard Pond</t>
  </si>
  <si>
    <t>Lamoille Lake</t>
  </si>
  <si>
    <t>Angel Lake</t>
  </si>
  <si>
    <t>Argonne Lake</t>
  </si>
  <si>
    <t>Miller Antrim Lake</t>
  </si>
  <si>
    <t>Bull Trout Lake</t>
  </si>
  <si>
    <t>Cape Horn Lakes</t>
  </si>
  <si>
    <t>Chartlton Lake</t>
  </si>
  <si>
    <t>Council Lake</t>
  </si>
  <si>
    <t>Four Mile Lake</t>
  </si>
  <si>
    <t>Rainy Lake</t>
  </si>
  <si>
    <t>Squaw Lakes</t>
  </si>
  <si>
    <t>U Lake</t>
  </si>
  <si>
    <t>Yellow Belly Lake</t>
  </si>
  <si>
    <t>Piney Run Reservoir</t>
  </si>
  <si>
    <t>Elkhorn Lake</t>
  </si>
  <si>
    <t>Beaver Dam Reservoir</t>
  </si>
  <si>
    <t>Harrison Lake</t>
  </si>
  <si>
    <t>Savage River Reservoir</t>
  </si>
  <si>
    <t>Philpott Reservoir</t>
  </si>
  <si>
    <t>Lake Burnt Mills</t>
  </si>
  <si>
    <t>Little Creek Reservoir</t>
  </si>
  <si>
    <t>Diascund Creek Reservoir</t>
  </si>
  <si>
    <t>Gatewood Reservoir</t>
  </si>
  <si>
    <t>Waller Mill Reservoir</t>
  </si>
  <si>
    <t>Sleepy Creek Lake</t>
  </si>
  <si>
    <t>Boley Lake</t>
  </si>
  <si>
    <t>Beaverdale Reservoir</t>
  </si>
  <si>
    <t>Lake Sainte Kathryn</t>
  </si>
  <si>
    <t>Lake Ottawa</t>
  </si>
  <si>
    <t>Watts Lake</t>
  </si>
  <si>
    <t>Wagon Train Lake</t>
  </si>
  <si>
    <t>George Wyth Lake</t>
  </si>
  <si>
    <t>Green Belt Lake</t>
  </si>
  <si>
    <t>Cowley County State Lake</t>
  </si>
  <si>
    <t>Harveyville Lake</t>
  </si>
  <si>
    <t>Lake Kahola</t>
  </si>
  <si>
    <t>Louisburg State Fishing Lake</t>
  </si>
  <si>
    <t>Melvern Lake</t>
  </si>
  <si>
    <t>Mound City Lake</t>
  </si>
  <si>
    <t>Pottawatomie County State Lake</t>
  </si>
  <si>
    <t>Murray Gill Lake</t>
  </si>
  <si>
    <t>Council Bluff Lake</t>
  </si>
  <si>
    <t>Fourche Lake</t>
  </si>
  <si>
    <t>Loggers Lake</t>
  </si>
  <si>
    <t>Lake Northwood</t>
  </si>
  <si>
    <t>Lake Wauwanoka</t>
  </si>
  <si>
    <t>Box Butte Reservoir</t>
  </si>
  <si>
    <t>Hackberry Lake</t>
  </si>
  <si>
    <t>Inks Lake</t>
  </si>
  <si>
    <t>Buchanan Lake</t>
  </si>
  <si>
    <t>Lake Cisco</t>
  </si>
  <si>
    <t>Lake Jacksonville</t>
  </si>
  <si>
    <t>Lake Murvaul</t>
  </si>
  <si>
    <t>O C Fisher Lake</t>
  </si>
  <si>
    <t>Stillhouse Hollow Lake</t>
  </si>
  <si>
    <t>Wright Patman Lake</t>
  </si>
  <si>
    <t>Choke Canyon Reservoir</t>
  </si>
  <si>
    <t>Lowes Lake</t>
  </si>
  <si>
    <t>Sy Lake</t>
  </si>
  <si>
    <t>WB_Name</t>
  </si>
  <si>
    <t>sediment_C_pct</t>
  </si>
  <si>
    <t>AbsDif_WB_Area_pct</t>
  </si>
  <si>
    <t>LAKEPERIM_km_EPA</t>
  </si>
  <si>
    <t>log_sediment_C_pct</t>
  </si>
  <si>
    <t>log_Precip_mm</t>
  </si>
  <si>
    <t>log_Temp_min_C</t>
  </si>
  <si>
    <t>log_Temp_max_C</t>
  </si>
  <si>
    <t>log_KFactor</t>
  </si>
  <si>
    <t>log_Slope_Deg</t>
  </si>
  <si>
    <t>log_Water10</t>
  </si>
  <si>
    <t>log_Developed2</t>
  </si>
  <si>
    <t>log_Barren30</t>
  </si>
  <si>
    <t>log_Forest40</t>
  </si>
  <si>
    <t>log_Shrubland5</t>
  </si>
  <si>
    <t>log_Herbaceous</t>
  </si>
  <si>
    <t>log_Pasture81</t>
  </si>
  <si>
    <t>log_Cultivated</t>
  </si>
  <si>
    <t>log_Wetlands90</t>
  </si>
  <si>
    <t>log_WaterBody_Area_m2</t>
  </si>
  <si>
    <t>log_Lake_Area_m2_EPA</t>
  </si>
  <si>
    <t>Type_Water_Body_KV</t>
  </si>
  <si>
    <t>log_Soil_OC_0_5</t>
  </si>
  <si>
    <t>Random</t>
  </si>
  <si>
    <t>0=Calibrate,1=Validate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</si>
</sst>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.0"/>
    <numFmt numFmtId="166" formatCode="_(* #,##0_);_(* \(#,##0\);_(* &quot;-&quot;??_);_(@_)"/>
    <numFmt numFmtId="167" formatCode="0.0%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1"/>
      <color indexed="81"/>
      <name val="Calibri"/>
    </font>
    <font>
      <sz val="11"/>
      <color indexed="81"/>
      <name val="Calibri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7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1" fillId="0" borderId="0" xfId="28" applyNumberFormat="1" applyFont="1"/>
    <xf numFmtId="0" fontId="0" fillId="0" borderId="0" xfId="0" quotePrefix="1"/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9" fontId="1" fillId="0" borderId="0" xfId="40" applyFont="1"/>
    <xf numFmtId="0" fontId="0" fillId="0" borderId="0" xfId="0" applyAlignment="1">
      <alignment horizontal="right"/>
    </xf>
    <xf numFmtId="9" fontId="0" fillId="0" borderId="0" xfId="0" applyNumberFormat="1"/>
    <xf numFmtId="167" fontId="0" fillId="0" borderId="0" xfId="0" applyNumberFormat="1"/>
    <xf numFmtId="0" fontId="20" fillId="0" borderId="0" xfId="0" applyFont="1"/>
    <xf numFmtId="0" fontId="20" fillId="0" borderId="0" xfId="0" applyFont="1" applyAlignment="1">
      <alignment wrapText="1"/>
    </xf>
    <xf numFmtId="0" fontId="7" fillId="29" borderId="0" xfId="30"/>
    <xf numFmtId="1" fontId="7" fillId="29" borderId="0" xfId="30" applyNumberFormat="1"/>
    <xf numFmtId="1" fontId="3" fillId="26" borderId="0" xfId="25" applyNumberFormat="1"/>
    <xf numFmtId="1" fontId="13" fillId="31" borderId="0" xfId="37" applyNumberFormat="1"/>
    <xf numFmtId="0" fontId="13" fillId="31" borderId="0" xfId="37"/>
    <xf numFmtId="0" fontId="3" fillId="26" borderId="0" xfId="25"/>
    <xf numFmtId="164" fontId="7" fillId="29" borderId="0" xfId="30" applyNumberFormat="1" applyAlignment="1">
      <alignment wrapText="1"/>
    </xf>
    <xf numFmtId="164" fontId="7" fillId="29" borderId="0" xfId="30" applyNumberFormat="1"/>
  </cellXfs>
  <cellStyles count="19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WB_Type_Comparison!$M$2:$M$698</c:f>
              <c:numCache>
                <c:formatCode>_(* #,##0_);_(* \(#,##0\);_(* "-"??_);_(@_)</c:formatCode>
                <c:ptCount val="697"/>
                <c:pt idx="0">
                  <c:v>144089.05041200001</c:v>
                </c:pt>
                <c:pt idx="1">
                  <c:v>621426.10325599997</c:v>
                </c:pt>
                <c:pt idx="2">
                  <c:v>201537.960337</c:v>
                </c:pt>
                <c:pt idx="3">
                  <c:v>529048.67183000001</c:v>
                </c:pt>
                <c:pt idx="4">
                  <c:v>235694.64444900001</c:v>
                </c:pt>
                <c:pt idx="5">
                  <c:v>454422.15151</c:v>
                </c:pt>
                <c:pt idx="6">
                  <c:v>305505.06995899999</c:v>
                </c:pt>
                <c:pt idx="7">
                  <c:v>1701852.8704299999</c:v>
                </c:pt>
                <c:pt idx="8">
                  <c:v>496164.68342800002</c:v>
                </c:pt>
                <c:pt idx="9">
                  <c:v>128801.97326699999</c:v>
                </c:pt>
                <c:pt idx="10">
                  <c:v>12947304.630000001</c:v>
                </c:pt>
                <c:pt idx="11">
                  <c:v>6415057.4467000002</c:v>
                </c:pt>
                <c:pt idx="12">
                  <c:v>1036826.1723</c:v>
                </c:pt>
                <c:pt idx="13">
                  <c:v>42606677.069600001</c:v>
                </c:pt>
                <c:pt idx="14">
                  <c:v>51786.586392199999</c:v>
                </c:pt>
                <c:pt idx="15">
                  <c:v>94196140.484799996</c:v>
                </c:pt>
                <c:pt idx="16">
                  <c:v>115262.593947</c:v>
                </c:pt>
                <c:pt idx="17">
                  <c:v>177801.50100300001</c:v>
                </c:pt>
                <c:pt idx="18">
                  <c:v>2083.3563159999999</c:v>
                </c:pt>
                <c:pt idx="19">
                  <c:v>2593296.0117000001</c:v>
                </c:pt>
                <c:pt idx="20">
                  <c:v>2448199.1141499998</c:v>
                </c:pt>
                <c:pt idx="21">
                  <c:v>11467625.1272</c:v>
                </c:pt>
                <c:pt idx="22">
                  <c:v>263597.32481700002</c:v>
                </c:pt>
                <c:pt idx="23">
                  <c:v>280348.35376999999</c:v>
                </c:pt>
                <c:pt idx="24">
                  <c:v>45698.808347899998</c:v>
                </c:pt>
                <c:pt idx="25">
                  <c:v>122083.86405400001</c:v>
                </c:pt>
                <c:pt idx="26">
                  <c:v>109221.437808</c:v>
                </c:pt>
                <c:pt idx="27">
                  <c:v>5010790.5271100001</c:v>
                </c:pt>
                <c:pt idx="28">
                  <c:v>430443.14130900003</c:v>
                </c:pt>
                <c:pt idx="29">
                  <c:v>12374332.310699999</c:v>
                </c:pt>
                <c:pt idx="30">
                  <c:v>530077.23130400002</c:v>
                </c:pt>
                <c:pt idx="31">
                  <c:v>239139.99659699999</c:v>
                </c:pt>
                <c:pt idx="32">
                  <c:v>886001.94582400005</c:v>
                </c:pt>
                <c:pt idx="33">
                  <c:v>11801747.9399</c:v>
                </c:pt>
                <c:pt idx="34">
                  <c:v>526164.50474899996</c:v>
                </c:pt>
                <c:pt idx="35">
                  <c:v>264597.44660999998</c:v>
                </c:pt>
                <c:pt idx="36">
                  <c:v>4075471.7041199999</c:v>
                </c:pt>
                <c:pt idx="37">
                  <c:v>100158.359341</c:v>
                </c:pt>
                <c:pt idx="38">
                  <c:v>31601324.297600001</c:v>
                </c:pt>
                <c:pt idx="39">
                  <c:v>540577.710831</c:v>
                </c:pt>
                <c:pt idx="40">
                  <c:v>157205.325958</c:v>
                </c:pt>
                <c:pt idx="41">
                  <c:v>1313450.37341</c:v>
                </c:pt>
                <c:pt idx="42">
                  <c:v>813810.62990000006</c:v>
                </c:pt>
                <c:pt idx="43">
                  <c:v>121772.604703</c:v>
                </c:pt>
                <c:pt idx="44">
                  <c:v>483334.92310999997</c:v>
                </c:pt>
                <c:pt idx="45">
                  <c:v>99756.831367000006</c:v>
                </c:pt>
                <c:pt idx="46">
                  <c:v>1050877.00771</c:v>
                </c:pt>
                <c:pt idx="47">
                  <c:v>75696.644444799997</c:v>
                </c:pt>
                <c:pt idx="48">
                  <c:v>3288437.2924299999</c:v>
                </c:pt>
                <c:pt idx="49">
                  <c:v>630924.62487699999</c:v>
                </c:pt>
                <c:pt idx="50">
                  <c:v>518013.960731</c:v>
                </c:pt>
                <c:pt idx="51">
                  <c:v>600198.02118599997</c:v>
                </c:pt>
                <c:pt idx="52">
                  <c:v>10541107.854499999</c:v>
                </c:pt>
                <c:pt idx="53">
                  <c:v>2538868.57467</c:v>
                </c:pt>
                <c:pt idx="54">
                  <c:v>1021221.68273</c:v>
                </c:pt>
                <c:pt idx="55">
                  <c:v>56626.657973000001</c:v>
                </c:pt>
                <c:pt idx="56">
                  <c:v>5260957.8644000003</c:v>
                </c:pt>
                <c:pt idx="57">
                  <c:v>40307112.401500002</c:v>
                </c:pt>
                <c:pt idx="58">
                  <c:v>118182.090196</c:v>
                </c:pt>
                <c:pt idx="59">
                  <c:v>113136.058796</c:v>
                </c:pt>
                <c:pt idx="60">
                  <c:v>11542900.991800001</c:v>
                </c:pt>
                <c:pt idx="61">
                  <c:v>916011.58130900003</c:v>
                </c:pt>
                <c:pt idx="62">
                  <c:v>940476.75991000002</c:v>
                </c:pt>
                <c:pt idx="63">
                  <c:v>260273.03759399999</c:v>
                </c:pt>
                <c:pt idx="64">
                  <c:v>6886792.9224800002</c:v>
                </c:pt>
                <c:pt idx="65">
                  <c:v>147862.00071600001</c:v>
                </c:pt>
                <c:pt idx="66">
                  <c:v>4393537.7966200002</c:v>
                </c:pt>
                <c:pt idx="67">
                  <c:v>321152.51964700001</c:v>
                </c:pt>
                <c:pt idx="68">
                  <c:v>1563907.1060899999</c:v>
                </c:pt>
                <c:pt idx="69">
                  <c:v>1182360.1243499999</c:v>
                </c:pt>
                <c:pt idx="70">
                  <c:v>570173.86879900005</c:v>
                </c:pt>
                <c:pt idx="71">
                  <c:v>672361.272214</c:v>
                </c:pt>
                <c:pt idx="72">
                  <c:v>325813.812072</c:v>
                </c:pt>
                <c:pt idx="73">
                  <c:v>504535.76049199997</c:v>
                </c:pt>
                <c:pt idx="74">
                  <c:v>422608.50446700002</c:v>
                </c:pt>
                <c:pt idx="75">
                  <c:v>68398.843060800005</c:v>
                </c:pt>
                <c:pt idx="76">
                  <c:v>158536.06846499999</c:v>
                </c:pt>
                <c:pt idx="77">
                  <c:v>972755.21068699996</c:v>
                </c:pt>
                <c:pt idx="78">
                  <c:v>134612.209634</c:v>
                </c:pt>
                <c:pt idx="79">
                  <c:v>66160.357418</c:v>
                </c:pt>
                <c:pt idx="80">
                  <c:v>79570490.760000005</c:v>
                </c:pt>
                <c:pt idx="81">
                  <c:v>183827.97405700001</c:v>
                </c:pt>
                <c:pt idx="82">
                  <c:v>50226.708740200003</c:v>
                </c:pt>
                <c:pt idx="83">
                  <c:v>959076.27576900006</c:v>
                </c:pt>
                <c:pt idx="84">
                  <c:v>19637286.789799999</c:v>
                </c:pt>
                <c:pt idx="85">
                  <c:v>588313.27118299995</c:v>
                </c:pt>
                <c:pt idx="86">
                  <c:v>42933026.459899999</c:v>
                </c:pt>
                <c:pt idx="87">
                  <c:v>246579.747126</c:v>
                </c:pt>
                <c:pt idx="88">
                  <c:v>580957.27113699995</c:v>
                </c:pt>
                <c:pt idx="89">
                  <c:v>487299.79485300003</c:v>
                </c:pt>
                <c:pt idx="90">
                  <c:v>211822.47137399999</c:v>
                </c:pt>
                <c:pt idx="91">
                  <c:v>325056.43790199998</c:v>
                </c:pt>
                <c:pt idx="92">
                  <c:v>659744.59907800006</c:v>
                </c:pt>
                <c:pt idx="93">
                  <c:v>2107688.42142</c:v>
                </c:pt>
                <c:pt idx="94">
                  <c:v>45408.085862</c:v>
                </c:pt>
                <c:pt idx="95">
                  <c:v>2224458.5249399999</c:v>
                </c:pt>
                <c:pt idx="96">
                  <c:v>16866959.0229</c:v>
                </c:pt>
                <c:pt idx="97">
                  <c:v>3366992.4640799998</c:v>
                </c:pt>
                <c:pt idx="98">
                  <c:v>750703.40420999995</c:v>
                </c:pt>
                <c:pt idx="99">
                  <c:v>16624835.9979</c:v>
                </c:pt>
                <c:pt idx="100">
                  <c:v>1739944.30632</c:v>
                </c:pt>
                <c:pt idx="101">
                  <c:v>728473089.17700005</c:v>
                </c:pt>
                <c:pt idx="102">
                  <c:v>61002682.179499999</c:v>
                </c:pt>
                <c:pt idx="103">
                  <c:v>1533824.9506300001</c:v>
                </c:pt>
                <c:pt idx="104">
                  <c:v>57283.301221599999</c:v>
                </c:pt>
                <c:pt idx="105">
                  <c:v>952283.75418499997</c:v>
                </c:pt>
                <c:pt idx="106">
                  <c:v>116851390.86</c:v>
                </c:pt>
                <c:pt idx="107">
                  <c:v>87398.556333300003</c:v>
                </c:pt>
                <c:pt idx="108">
                  <c:v>20443289.559700001</c:v>
                </c:pt>
                <c:pt idx="109">
                  <c:v>559531.39045399998</c:v>
                </c:pt>
                <c:pt idx="110">
                  <c:v>1892592.3701500001</c:v>
                </c:pt>
                <c:pt idx="111">
                  <c:v>59894.716413499998</c:v>
                </c:pt>
                <c:pt idx="112">
                  <c:v>933327.87168700004</c:v>
                </c:pt>
                <c:pt idx="113">
                  <c:v>180952.65905300001</c:v>
                </c:pt>
                <c:pt idx="114">
                  <c:v>624466.85123899998</c:v>
                </c:pt>
                <c:pt idx="115">
                  <c:v>30962376.088100001</c:v>
                </c:pt>
                <c:pt idx="116">
                  <c:v>834696.73338600004</c:v>
                </c:pt>
                <c:pt idx="117">
                  <c:v>41004.3953884</c:v>
                </c:pt>
                <c:pt idx="118">
                  <c:v>386309.441154</c:v>
                </c:pt>
                <c:pt idx="119">
                  <c:v>701.64146300000004</c:v>
                </c:pt>
                <c:pt idx="120">
                  <c:v>880051.603794</c:v>
                </c:pt>
                <c:pt idx="121">
                  <c:v>1026845.58293</c:v>
                </c:pt>
                <c:pt idx="122">
                  <c:v>89409.023954000004</c:v>
                </c:pt>
                <c:pt idx="123">
                  <c:v>162157.269623</c:v>
                </c:pt>
                <c:pt idx="124">
                  <c:v>7350.6033540799999</c:v>
                </c:pt>
                <c:pt idx="125">
                  <c:v>304937.332566</c:v>
                </c:pt>
                <c:pt idx="126">
                  <c:v>787971.34228800004</c:v>
                </c:pt>
                <c:pt idx="127">
                  <c:v>672127.27857700002</c:v>
                </c:pt>
                <c:pt idx="128">
                  <c:v>28503105.7971</c:v>
                </c:pt>
                <c:pt idx="129">
                  <c:v>1479732.4812100001</c:v>
                </c:pt>
                <c:pt idx="130">
                  <c:v>4906086.6642100001</c:v>
                </c:pt>
                <c:pt idx="131">
                  <c:v>649174.41697200004</c:v>
                </c:pt>
                <c:pt idx="132">
                  <c:v>110945.80662600001</c:v>
                </c:pt>
                <c:pt idx="133">
                  <c:v>7109387.9343299996</c:v>
                </c:pt>
                <c:pt idx="134">
                  <c:v>360370.54626899998</c:v>
                </c:pt>
                <c:pt idx="135">
                  <c:v>228216.98860899999</c:v>
                </c:pt>
                <c:pt idx="136">
                  <c:v>919937.19473999995</c:v>
                </c:pt>
                <c:pt idx="137">
                  <c:v>168192.58216600001</c:v>
                </c:pt>
                <c:pt idx="138">
                  <c:v>38710824.175800003</c:v>
                </c:pt>
                <c:pt idx="139">
                  <c:v>60503.156957799998</c:v>
                </c:pt>
                <c:pt idx="140">
                  <c:v>5355345.5707599996</c:v>
                </c:pt>
                <c:pt idx="141">
                  <c:v>731330.55645599996</c:v>
                </c:pt>
                <c:pt idx="142">
                  <c:v>412927.10931000003</c:v>
                </c:pt>
                <c:pt idx="143">
                  <c:v>334762.55193900003</c:v>
                </c:pt>
                <c:pt idx="144">
                  <c:v>50616760.649400003</c:v>
                </c:pt>
                <c:pt idx="145">
                  <c:v>461711.17172300001</c:v>
                </c:pt>
                <c:pt idx="146">
                  <c:v>27737101.573100001</c:v>
                </c:pt>
                <c:pt idx="147">
                  <c:v>94490.836689400006</c:v>
                </c:pt>
                <c:pt idx="148">
                  <c:v>121955.101104</c:v>
                </c:pt>
                <c:pt idx="149">
                  <c:v>2109310.9576400002</c:v>
                </c:pt>
                <c:pt idx="150">
                  <c:v>305092.76336699998</c:v>
                </c:pt>
                <c:pt idx="151">
                  <c:v>833504.93796200003</c:v>
                </c:pt>
                <c:pt idx="152">
                  <c:v>81880.160432000004</c:v>
                </c:pt>
                <c:pt idx="153">
                  <c:v>517222.64250299998</c:v>
                </c:pt>
                <c:pt idx="154">
                  <c:v>38915050.362300001</c:v>
                </c:pt>
                <c:pt idx="155">
                  <c:v>2306236.3763000001</c:v>
                </c:pt>
                <c:pt idx="156">
                  <c:v>6184752.0769699998</c:v>
                </c:pt>
                <c:pt idx="157">
                  <c:v>1866037.4141800001</c:v>
                </c:pt>
                <c:pt idx="158">
                  <c:v>37330.936029500001</c:v>
                </c:pt>
                <c:pt idx="159">
                  <c:v>463004.24619699997</c:v>
                </c:pt>
                <c:pt idx="160">
                  <c:v>722510.47976000002</c:v>
                </c:pt>
                <c:pt idx="161">
                  <c:v>216962.56799400001</c:v>
                </c:pt>
                <c:pt idx="162">
                  <c:v>7717167.5392800001</c:v>
                </c:pt>
                <c:pt idx="163">
                  <c:v>247801.578102</c:v>
                </c:pt>
                <c:pt idx="164">
                  <c:v>43549676.4375</c:v>
                </c:pt>
                <c:pt idx="165">
                  <c:v>605780.83640799997</c:v>
                </c:pt>
                <c:pt idx="166">
                  <c:v>644304.04709999997</c:v>
                </c:pt>
                <c:pt idx="167">
                  <c:v>1472656.02498</c:v>
                </c:pt>
                <c:pt idx="168">
                  <c:v>5052009.2919899998</c:v>
                </c:pt>
                <c:pt idx="169">
                  <c:v>1650312.1300900001</c:v>
                </c:pt>
                <c:pt idx="170">
                  <c:v>62034.129783299999</c:v>
                </c:pt>
                <c:pt idx="171">
                  <c:v>1346848.9972999999</c:v>
                </c:pt>
                <c:pt idx="172">
                  <c:v>1415794.6153299999</c:v>
                </c:pt>
                <c:pt idx="173">
                  <c:v>9057342.5445399992</c:v>
                </c:pt>
                <c:pt idx="174">
                  <c:v>195095.77204400001</c:v>
                </c:pt>
                <c:pt idx="175">
                  <c:v>157101.81278599999</c:v>
                </c:pt>
                <c:pt idx="176">
                  <c:v>75825096.358600006</c:v>
                </c:pt>
                <c:pt idx="177">
                  <c:v>322456.004602</c:v>
                </c:pt>
                <c:pt idx="178">
                  <c:v>92525.3780061</c:v>
                </c:pt>
                <c:pt idx="179">
                  <c:v>13978066.3465</c:v>
                </c:pt>
                <c:pt idx="180">
                  <c:v>2773693.2229900002</c:v>
                </c:pt>
                <c:pt idx="181">
                  <c:v>3135270.8448200002</c:v>
                </c:pt>
                <c:pt idx="182">
                  <c:v>113675.02081</c:v>
                </c:pt>
                <c:pt idx="183">
                  <c:v>358288.02493900002</c:v>
                </c:pt>
                <c:pt idx="184">
                  <c:v>390056.332223</c:v>
                </c:pt>
                <c:pt idx="185">
                  <c:v>990045.06178900006</c:v>
                </c:pt>
                <c:pt idx="186">
                  <c:v>311254.57116499997</c:v>
                </c:pt>
                <c:pt idx="187">
                  <c:v>211957.13571599999</c:v>
                </c:pt>
                <c:pt idx="188">
                  <c:v>152218.927547</c:v>
                </c:pt>
                <c:pt idx="189">
                  <c:v>1121129.43154</c:v>
                </c:pt>
                <c:pt idx="190">
                  <c:v>333035.52236900001</c:v>
                </c:pt>
                <c:pt idx="191">
                  <c:v>4182337.7420999999</c:v>
                </c:pt>
                <c:pt idx="192">
                  <c:v>8933187.6462200005</c:v>
                </c:pt>
                <c:pt idx="193">
                  <c:v>27215175.154199999</c:v>
                </c:pt>
                <c:pt idx="194">
                  <c:v>95846.111662199997</c:v>
                </c:pt>
                <c:pt idx="195">
                  <c:v>131272.550801</c:v>
                </c:pt>
                <c:pt idx="196">
                  <c:v>1877687.8304699999</c:v>
                </c:pt>
                <c:pt idx="197">
                  <c:v>356153.384212</c:v>
                </c:pt>
                <c:pt idx="198">
                  <c:v>102385.00875399999</c:v>
                </c:pt>
                <c:pt idx="199">
                  <c:v>67697.599695299999</c:v>
                </c:pt>
                <c:pt idx="200">
                  <c:v>1195232.3584100001</c:v>
                </c:pt>
                <c:pt idx="201">
                  <c:v>616298.88121100003</c:v>
                </c:pt>
                <c:pt idx="202">
                  <c:v>146979.867818</c:v>
                </c:pt>
                <c:pt idx="203">
                  <c:v>66007145.744599998</c:v>
                </c:pt>
                <c:pt idx="204">
                  <c:v>2400981.8674699999</c:v>
                </c:pt>
                <c:pt idx="205">
                  <c:v>1129671.0464900001</c:v>
                </c:pt>
                <c:pt idx="206">
                  <c:v>3166254.4968699999</c:v>
                </c:pt>
                <c:pt idx="207">
                  <c:v>4764743.6641199999</c:v>
                </c:pt>
                <c:pt idx="208">
                  <c:v>236163.827081</c:v>
                </c:pt>
                <c:pt idx="209">
                  <c:v>427947.406931</c:v>
                </c:pt>
                <c:pt idx="210">
                  <c:v>39989.390825000002</c:v>
                </c:pt>
                <c:pt idx="211">
                  <c:v>361663.80888899998</c:v>
                </c:pt>
                <c:pt idx="212">
                  <c:v>74767.579280599995</c:v>
                </c:pt>
                <c:pt idx="213">
                  <c:v>24518639.9582</c:v>
                </c:pt>
                <c:pt idx="214">
                  <c:v>44261948.407600001</c:v>
                </c:pt>
                <c:pt idx="215">
                  <c:v>271976.36583299999</c:v>
                </c:pt>
                <c:pt idx="216">
                  <c:v>674648.28567799996</c:v>
                </c:pt>
                <c:pt idx="217">
                  <c:v>12961051.748299999</c:v>
                </c:pt>
                <c:pt idx="218">
                  <c:v>552382.89152299997</c:v>
                </c:pt>
                <c:pt idx="219">
                  <c:v>7354922.3868100001</c:v>
                </c:pt>
                <c:pt idx="220">
                  <c:v>1689782.87488</c:v>
                </c:pt>
                <c:pt idx="221">
                  <c:v>286355.46424499998</c:v>
                </c:pt>
                <c:pt idx="222">
                  <c:v>66886.672528099996</c:v>
                </c:pt>
                <c:pt idx="223">
                  <c:v>3303387.28804</c:v>
                </c:pt>
                <c:pt idx="224">
                  <c:v>40963.928782900002</c:v>
                </c:pt>
                <c:pt idx="225">
                  <c:v>1851672.1995699999</c:v>
                </c:pt>
                <c:pt idx="226">
                  <c:v>3892893.99651</c:v>
                </c:pt>
                <c:pt idx="227">
                  <c:v>217509.32725199999</c:v>
                </c:pt>
                <c:pt idx="228">
                  <c:v>618644.05231499998</c:v>
                </c:pt>
                <c:pt idx="229">
                  <c:v>338721.670965</c:v>
                </c:pt>
                <c:pt idx="230">
                  <c:v>178951.14307799999</c:v>
                </c:pt>
                <c:pt idx="231">
                  <c:v>857693.315436</c:v>
                </c:pt>
                <c:pt idx="232">
                  <c:v>1405756.0112099999</c:v>
                </c:pt>
                <c:pt idx="233">
                  <c:v>703606.13091199996</c:v>
                </c:pt>
                <c:pt idx="234">
                  <c:v>576822.61020200001</c:v>
                </c:pt>
                <c:pt idx="235">
                  <c:v>40306.010036300002</c:v>
                </c:pt>
                <c:pt idx="236">
                  <c:v>241270.638225</c:v>
                </c:pt>
                <c:pt idx="237">
                  <c:v>919103.04570899997</c:v>
                </c:pt>
                <c:pt idx="238">
                  <c:v>814443.85582299996</c:v>
                </c:pt>
                <c:pt idx="239">
                  <c:v>3343315.6155400001</c:v>
                </c:pt>
                <c:pt idx="240">
                  <c:v>88795.820362099999</c:v>
                </c:pt>
                <c:pt idx="241">
                  <c:v>150521.93448600001</c:v>
                </c:pt>
                <c:pt idx="242">
                  <c:v>581437.02467299998</c:v>
                </c:pt>
                <c:pt idx="243">
                  <c:v>225342.44963700001</c:v>
                </c:pt>
                <c:pt idx="244">
                  <c:v>137387.55057200001</c:v>
                </c:pt>
                <c:pt idx="245">
                  <c:v>169366.890621</c:v>
                </c:pt>
                <c:pt idx="246">
                  <c:v>6108052.9397600004</c:v>
                </c:pt>
                <c:pt idx="247">
                  <c:v>104178.492146</c:v>
                </c:pt>
                <c:pt idx="248">
                  <c:v>771878.54457499995</c:v>
                </c:pt>
                <c:pt idx="249">
                  <c:v>681871.411463</c:v>
                </c:pt>
                <c:pt idx="250">
                  <c:v>1971534.8527800001</c:v>
                </c:pt>
                <c:pt idx="251">
                  <c:v>876417.70464999997</c:v>
                </c:pt>
                <c:pt idx="252">
                  <c:v>456842.715616</c:v>
                </c:pt>
                <c:pt idx="253">
                  <c:v>182679.39548599999</c:v>
                </c:pt>
                <c:pt idx="254">
                  <c:v>293864.54773599998</c:v>
                </c:pt>
                <c:pt idx="255">
                  <c:v>701529.03892399999</c:v>
                </c:pt>
                <c:pt idx="256">
                  <c:v>777861.09328100004</c:v>
                </c:pt>
                <c:pt idx="257">
                  <c:v>349437.37912400003</c:v>
                </c:pt>
                <c:pt idx="258">
                  <c:v>96201.654438199999</c:v>
                </c:pt>
                <c:pt idx="259">
                  <c:v>139642.567438</c:v>
                </c:pt>
                <c:pt idx="260">
                  <c:v>908099.261344</c:v>
                </c:pt>
                <c:pt idx="261">
                  <c:v>8743899.4804900009</c:v>
                </c:pt>
                <c:pt idx="262">
                  <c:v>249568.79847099999</c:v>
                </c:pt>
                <c:pt idx="263">
                  <c:v>2323140.3079900001</c:v>
                </c:pt>
                <c:pt idx="264">
                  <c:v>172244.114497</c:v>
                </c:pt>
                <c:pt idx="265">
                  <c:v>196697.04087</c:v>
                </c:pt>
                <c:pt idx="266">
                  <c:v>58959.144016999999</c:v>
                </c:pt>
                <c:pt idx="267">
                  <c:v>127831.288919</c:v>
                </c:pt>
                <c:pt idx="268">
                  <c:v>47543.269644</c:v>
                </c:pt>
                <c:pt idx="269">
                  <c:v>621693.36106699996</c:v>
                </c:pt>
                <c:pt idx="270">
                  <c:v>106834980.623</c:v>
                </c:pt>
                <c:pt idx="271">
                  <c:v>20441332.9549</c:v>
                </c:pt>
                <c:pt idx="272">
                  <c:v>488199.22772299999</c:v>
                </c:pt>
                <c:pt idx="273">
                  <c:v>186505.14426</c:v>
                </c:pt>
                <c:pt idx="274">
                  <c:v>196216.836301</c:v>
                </c:pt>
                <c:pt idx="275">
                  <c:v>282180.54251699999</c:v>
                </c:pt>
                <c:pt idx="276">
                  <c:v>229507.64120000001</c:v>
                </c:pt>
                <c:pt idx="277">
                  <c:v>91253.505392999999</c:v>
                </c:pt>
                <c:pt idx="278">
                  <c:v>558601.53313500003</c:v>
                </c:pt>
                <c:pt idx="279">
                  <c:v>-9999</c:v>
                </c:pt>
                <c:pt idx="280">
                  <c:v>99012.388880600003</c:v>
                </c:pt>
                <c:pt idx="281">
                  <c:v>246028.79663699999</c:v>
                </c:pt>
                <c:pt idx="282">
                  <c:v>612818.09195699997</c:v>
                </c:pt>
                <c:pt idx="283">
                  <c:v>193183.137525</c:v>
                </c:pt>
                <c:pt idx="284">
                  <c:v>773349.14355200005</c:v>
                </c:pt>
                <c:pt idx="285">
                  <c:v>360585.740827</c:v>
                </c:pt>
                <c:pt idx="286">
                  <c:v>1819728.7017699999</c:v>
                </c:pt>
                <c:pt idx="287">
                  <c:v>1128628.0387599999</c:v>
                </c:pt>
                <c:pt idx="288">
                  <c:v>51558470.997000001</c:v>
                </c:pt>
                <c:pt idx="289">
                  <c:v>30080543.7304</c:v>
                </c:pt>
                <c:pt idx="290">
                  <c:v>4251921.1271599997</c:v>
                </c:pt>
                <c:pt idx="291">
                  <c:v>762583.18428699998</c:v>
                </c:pt>
                <c:pt idx="292">
                  <c:v>1566965.8255799999</c:v>
                </c:pt>
                <c:pt idx="293">
                  <c:v>5684382.70744</c:v>
                </c:pt>
                <c:pt idx="294">
                  <c:v>4633483.5007800004</c:v>
                </c:pt>
                <c:pt idx="295">
                  <c:v>12826870.7951</c:v>
                </c:pt>
                <c:pt idx="296">
                  <c:v>6130539.2893399997</c:v>
                </c:pt>
                <c:pt idx="297">
                  <c:v>111671.215591</c:v>
                </c:pt>
                <c:pt idx="298">
                  <c:v>326053.575167</c:v>
                </c:pt>
                <c:pt idx="299">
                  <c:v>934181.370597</c:v>
                </c:pt>
                <c:pt idx="300">
                  <c:v>1035095.67136</c:v>
                </c:pt>
                <c:pt idx="301">
                  <c:v>214779.58843199999</c:v>
                </c:pt>
                <c:pt idx="302">
                  <c:v>2820245.3690200001</c:v>
                </c:pt>
                <c:pt idx="303">
                  <c:v>232643.03164999999</c:v>
                </c:pt>
                <c:pt idx="304">
                  <c:v>2343079.0610199999</c:v>
                </c:pt>
                <c:pt idx="305">
                  <c:v>571529.64852699998</c:v>
                </c:pt>
                <c:pt idx="306">
                  <c:v>967654.63930499996</c:v>
                </c:pt>
                <c:pt idx="307">
                  <c:v>3980313.4474999998</c:v>
                </c:pt>
                <c:pt idx="308">
                  <c:v>5316934.0066999998</c:v>
                </c:pt>
                <c:pt idx="309">
                  <c:v>873955.71751999995</c:v>
                </c:pt>
                <c:pt idx="310">
                  <c:v>2118187.4402600001</c:v>
                </c:pt>
                <c:pt idx="311">
                  <c:v>1003403.4018399999</c:v>
                </c:pt>
                <c:pt idx="312">
                  <c:v>1432943.6667299999</c:v>
                </c:pt>
                <c:pt idx="313">
                  <c:v>1848698.68053</c:v>
                </c:pt>
                <c:pt idx="314">
                  <c:v>839449.85461599997</c:v>
                </c:pt>
                <c:pt idx="315">
                  <c:v>86681.243341299996</c:v>
                </c:pt>
                <c:pt idx="316">
                  <c:v>4529228.9183200002</c:v>
                </c:pt>
                <c:pt idx="317">
                  <c:v>11406557.367699999</c:v>
                </c:pt>
                <c:pt idx="318">
                  <c:v>17053065.973099999</c:v>
                </c:pt>
                <c:pt idx="319">
                  <c:v>7255233.89573</c:v>
                </c:pt>
                <c:pt idx="320">
                  <c:v>24541034.493799999</c:v>
                </c:pt>
                <c:pt idx="321">
                  <c:v>689046.35260500002</c:v>
                </c:pt>
                <c:pt idx="322">
                  <c:v>946476.66781400004</c:v>
                </c:pt>
                <c:pt idx="323">
                  <c:v>74942699.586799994</c:v>
                </c:pt>
                <c:pt idx="324">
                  <c:v>712533.28604399995</c:v>
                </c:pt>
                <c:pt idx="325">
                  <c:v>108499.145439</c:v>
                </c:pt>
                <c:pt idx="326">
                  <c:v>724537.73024399998</c:v>
                </c:pt>
                <c:pt idx="327">
                  <c:v>257969.57071</c:v>
                </c:pt>
                <c:pt idx="328">
                  <c:v>661333.16188000003</c:v>
                </c:pt>
                <c:pt idx="329">
                  <c:v>4805439.9091400001</c:v>
                </c:pt>
                <c:pt idx="330">
                  <c:v>223970.59711199999</c:v>
                </c:pt>
                <c:pt idx="331">
                  <c:v>507289.05952499999</c:v>
                </c:pt>
                <c:pt idx="332">
                  <c:v>245882.87768899999</c:v>
                </c:pt>
                <c:pt idx="333">
                  <c:v>-9999</c:v>
                </c:pt>
                <c:pt idx="334">
                  <c:v>107921.780813</c:v>
                </c:pt>
                <c:pt idx="335">
                  <c:v>120081.884772</c:v>
                </c:pt>
                <c:pt idx="336">
                  <c:v>66089.509164999996</c:v>
                </c:pt>
                <c:pt idx="337">
                  <c:v>2296448.6145299999</c:v>
                </c:pt>
                <c:pt idx="338">
                  <c:v>1190799.8879199999</c:v>
                </c:pt>
                <c:pt idx="339">
                  <c:v>1699723.62054</c:v>
                </c:pt>
                <c:pt idx="340">
                  <c:v>6454431.2365499996</c:v>
                </c:pt>
                <c:pt idx="341">
                  <c:v>112020.650683</c:v>
                </c:pt>
                <c:pt idx="342">
                  <c:v>264820.501132</c:v>
                </c:pt>
                <c:pt idx="343">
                  <c:v>134008.03528700001</c:v>
                </c:pt>
                <c:pt idx="344">
                  <c:v>46229.643501300001</c:v>
                </c:pt>
                <c:pt idx="345">
                  <c:v>981107.30373199994</c:v>
                </c:pt>
                <c:pt idx="346">
                  <c:v>538397.42012699996</c:v>
                </c:pt>
                <c:pt idx="347">
                  <c:v>2334919.1494200001</c:v>
                </c:pt>
                <c:pt idx="348">
                  <c:v>756827.70186399994</c:v>
                </c:pt>
                <c:pt idx="349">
                  <c:v>140750910.933</c:v>
                </c:pt>
                <c:pt idx="350">
                  <c:v>47213776.407499999</c:v>
                </c:pt>
                <c:pt idx="351">
                  <c:v>92048.911125099999</c:v>
                </c:pt>
                <c:pt idx="352">
                  <c:v>4970263.1994000003</c:v>
                </c:pt>
                <c:pt idx="353">
                  <c:v>534165203.639</c:v>
                </c:pt>
                <c:pt idx="354">
                  <c:v>49158.91</c:v>
                </c:pt>
                <c:pt idx="355">
                  <c:v>2873168.4311299999</c:v>
                </c:pt>
                <c:pt idx="356">
                  <c:v>439600.83947499999</c:v>
                </c:pt>
                <c:pt idx="357">
                  <c:v>29342.0272248</c:v>
                </c:pt>
                <c:pt idx="358">
                  <c:v>2151713.6295400001</c:v>
                </c:pt>
                <c:pt idx="359">
                  <c:v>107675.176855</c:v>
                </c:pt>
                <c:pt idx="360">
                  <c:v>-9999</c:v>
                </c:pt>
                <c:pt idx="361">
                  <c:v>552023.62191300001</c:v>
                </c:pt>
                <c:pt idx="362">
                  <c:v>3672965.5449799998</c:v>
                </c:pt>
                <c:pt idx="363">
                  <c:v>15344912.6776</c:v>
                </c:pt>
                <c:pt idx="364">
                  <c:v>227053.10669300001</c:v>
                </c:pt>
                <c:pt idx="365">
                  <c:v>407819.907917</c:v>
                </c:pt>
                <c:pt idx="366">
                  <c:v>6615810.2329200003</c:v>
                </c:pt>
                <c:pt idx="367">
                  <c:v>1252688.3784399999</c:v>
                </c:pt>
                <c:pt idx="368">
                  <c:v>677858.59392400004</c:v>
                </c:pt>
                <c:pt idx="369">
                  <c:v>1684522.71365</c:v>
                </c:pt>
                <c:pt idx="370">
                  <c:v>3178108.2962199999</c:v>
                </c:pt>
                <c:pt idx="371">
                  <c:v>915383.76374199998</c:v>
                </c:pt>
                <c:pt idx="372">
                  <c:v>571234.28747600003</c:v>
                </c:pt>
                <c:pt idx="373">
                  <c:v>575295.00743799994</c:v>
                </c:pt>
                <c:pt idx="374">
                  <c:v>131691.74920200001</c:v>
                </c:pt>
                <c:pt idx="375">
                  <c:v>167924.50813999999</c:v>
                </c:pt>
                <c:pt idx="376">
                  <c:v>1387791.17563</c:v>
                </c:pt>
                <c:pt idx="377">
                  <c:v>1447643.18912</c:v>
                </c:pt>
                <c:pt idx="378">
                  <c:v>60521.400817900001</c:v>
                </c:pt>
                <c:pt idx="379">
                  <c:v>2853871.7319700001</c:v>
                </c:pt>
                <c:pt idx="380">
                  <c:v>312749.953691</c:v>
                </c:pt>
                <c:pt idx="381">
                  <c:v>94499.615606699997</c:v>
                </c:pt>
                <c:pt idx="382">
                  <c:v>25755142.2817</c:v>
                </c:pt>
                <c:pt idx="383">
                  <c:v>706320.10400000005</c:v>
                </c:pt>
                <c:pt idx="384">
                  <c:v>27004911.5295</c:v>
                </c:pt>
                <c:pt idx="385">
                  <c:v>73798.8900421</c:v>
                </c:pt>
                <c:pt idx="386">
                  <c:v>508637.49994900002</c:v>
                </c:pt>
                <c:pt idx="387">
                  <c:v>1938101.5735800001</c:v>
                </c:pt>
                <c:pt idx="388">
                  <c:v>577638.66626299999</c:v>
                </c:pt>
                <c:pt idx="389">
                  <c:v>195560.454948</c:v>
                </c:pt>
                <c:pt idx="390">
                  <c:v>722389.10492900002</c:v>
                </c:pt>
                <c:pt idx="391">
                  <c:v>142596.353668</c:v>
                </c:pt>
                <c:pt idx="392">
                  <c:v>132132.37915200001</c:v>
                </c:pt>
                <c:pt idx="393">
                  <c:v>193654.93330599999</c:v>
                </c:pt>
                <c:pt idx="394">
                  <c:v>665229.79297099996</c:v>
                </c:pt>
                <c:pt idx="395">
                  <c:v>285573.85076200002</c:v>
                </c:pt>
                <c:pt idx="396">
                  <c:v>433303.78838099999</c:v>
                </c:pt>
                <c:pt idx="397">
                  <c:v>1600530.2687599999</c:v>
                </c:pt>
                <c:pt idx="398">
                  <c:v>3843244.7669199998</c:v>
                </c:pt>
                <c:pt idx="399">
                  <c:v>111146.685296</c:v>
                </c:pt>
                <c:pt idx="400">
                  <c:v>497843.015648</c:v>
                </c:pt>
                <c:pt idx="401">
                  <c:v>114853.954008</c:v>
                </c:pt>
                <c:pt idx="402">
                  <c:v>704920.18153199996</c:v>
                </c:pt>
                <c:pt idx="403">
                  <c:v>229497.09552900001</c:v>
                </c:pt>
                <c:pt idx="404">
                  <c:v>332350.08677400002</c:v>
                </c:pt>
                <c:pt idx="405">
                  <c:v>531901.60953999998</c:v>
                </c:pt>
                <c:pt idx="406">
                  <c:v>168592342.95300001</c:v>
                </c:pt>
                <c:pt idx="407">
                  <c:v>113055834.869</c:v>
                </c:pt>
                <c:pt idx="408">
                  <c:v>981672.20209300006</c:v>
                </c:pt>
                <c:pt idx="409">
                  <c:v>139148.85773600001</c:v>
                </c:pt>
                <c:pt idx="410">
                  <c:v>16319155.370100001</c:v>
                </c:pt>
                <c:pt idx="411">
                  <c:v>5016251.0796800004</c:v>
                </c:pt>
                <c:pt idx="412">
                  <c:v>-9999</c:v>
                </c:pt>
                <c:pt idx="413">
                  <c:v>603873.50160199997</c:v>
                </c:pt>
                <c:pt idx="414">
                  <c:v>638450.77599800006</c:v>
                </c:pt>
                <c:pt idx="415">
                  <c:v>4827691.5458199997</c:v>
                </c:pt>
                <c:pt idx="416">
                  <c:v>22079710.842599999</c:v>
                </c:pt>
                <c:pt idx="417">
                  <c:v>1529549.6626500001</c:v>
                </c:pt>
                <c:pt idx="418">
                  <c:v>238642.574673</c:v>
                </c:pt>
                <c:pt idx="419">
                  <c:v>169176.422934</c:v>
                </c:pt>
                <c:pt idx="420">
                  <c:v>13917504.6916</c:v>
                </c:pt>
                <c:pt idx="421">
                  <c:v>99174.149762800007</c:v>
                </c:pt>
                <c:pt idx="422">
                  <c:v>287595.43301199999</c:v>
                </c:pt>
                <c:pt idx="423">
                  <c:v>81033.723538000006</c:v>
                </c:pt>
                <c:pt idx="424">
                  <c:v>598553.39144499996</c:v>
                </c:pt>
                <c:pt idx="425">
                  <c:v>7642711.4612499997</c:v>
                </c:pt>
                <c:pt idx="426">
                  <c:v>87725.256666999994</c:v>
                </c:pt>
                <c:pt idx="427">
                  <c:v>52921195.026100002</c:v>
                </c:pt>
                <c:pt idx="428">
                  <c:v>1566167.08907</c:v>
                </c:pt>
                <c:pt idx="429">
                  <c:v>123802.055269</c:v>
                </c:pt>
                <c:pt idx="430">
                  <c:v>109564.391965</c:v>
                </c:pt>
                <c:pt idx="431">
                  <c:v>15809797.3386</c:v>
                </c:pt>
                <c:pt idx="432">
                  <c:v>-9999</c:v>
                </c:pt>
                <c:pt idx="433">
                  <c:v>833558.30655600003</c:v>
                </c:pt>
                <c:pt idx="434">
                  <c:v>76308.149626500002</c:v>
                </c:pt>
                <c:pt idx="435">
                  <c:v>3720381.7829499999</c:v>
                </c:pt>
                <c:pt idx="436">
                  <c:v>-9999</c:v>
                </c:pt>
                <c:pt idx="437">
                  <c:v>4220085.6267900001</c:v>
                </c:pt>
                <c:pt idx="438">
                  <c:v>1398247.31895</c:v>
                </c:pt>
                <c:pt idx="439">
                  <c:v>7098760.4622200001</c:v>
                </c:pt>
                <c:pt idx="440">
                  <c:v>335126.97486999998</c:v>
                </c:pt>
                <c:pt idx="441">
                  <c:v>925717.97180099995</c:v>
                </c:pt>
                <c:pt idx="442">
                  <c:v>6566837.9773300001</c:v>
                </c:pt>
                <c:pt idx="443">
                  <c:v>196246.21122999999</c:v>
                </c:pt>
                <c:pt idx="444">
                  <c:v>208207.14530599999</c:v>
                </c:pt>
                <c:pt idx="445">
                  <c:v>152020.67695200001</c:v>
                </c:pt>
                <c:pt idx="446">
                  <c:v>111309.021204</c:v>
                </c:pt>
                <c:pt idx="447">
                  <c:v>1878019.7372900001</c:v>
                </c:pt>
                <c:pt idx="448">
                  <c:v>7411135.7695000004</c:v>
                </c:pt>
                <c:pt idx="449">
                  <c:v>1501961.0027000001</c:v>
                </c:pt>
                <c:pt idx="450">
                  <c:v>1723618.2324300001</c:v>
                </c:pt>
                <c:pt idx="451">
                  <c:v>86421.5789391</c:v>
                </c:pt>
                <c:pt idx="452">
                  <c:v>162306.724345</c:v>
                </c:pt>
                <c:pt idx="453">
                  <c:v>3480500.1953699999</c:v>
                </c:pt>
                <c:pt idx="454">
                  <c:v>41744.972457299998</c:v>
                </c:pt>
                <c:pt idx="455">
                  <c:v>701309.53529300005</c:v>
                </c:pt>
                <c:pt idx="456">
                  <c:v>-9999</c:v>
                </c:pt>
                <c:pt idx="457">
                  <c:v>440931.37025699997</c:v>
                </c:pt>
                <c:pt idx="458">
                  <c:v>3943185.8763299999</c:v>
                </c:pt>
                <c:pt idx="459">
                  <c:v>57950.6796607</c:v>
                </c:pt>
                <c:pt idx="460">
                  <c:v>733600.12693799997</c:v>
                </c:pt>
                <c:pt idx="461">
                  <c:v>45522.070416000002</c:v>
                </c:pt>
                <c:pt idx="462">
                  <c:v>31063264.706099998</c:v>
                </c:pt>
                <c:pt idx="463">
                  <c:v>3277522.3982500001</c:v>
                </c:pt>
                <c:pt idx="464">
                  <c:v>610540.32969699998</c:v>
                </c:pt>
                <c:pt idx="465">
                  <c:v>420138.32266599999</c:v>
                </c:pt>
                <c:pt idx="466">
                  <c:v>686120.78146299999</c:v>
                </c:pt>
                <c:pt idx="467">
                  <c:v>450502.05302599998</c:v>
                </c:pt>
                <c:pt idx="468">
                  <c:v>992252.42908799998</c:v>
                </c:pt>
                <c:pt idx="469">
                  <c:v>954883.29449600005</c:v>
                </c:pt>
                <c:pt idx="470">
                  <c:v>73459584.827099994</c:v>
                </c:pt>
                <c:pt idx="471">
                  <c:v>1278914.75351</c:v>
                </c:pt>
                <c:pt idx="472">
                  <c:v>6847727.2486800002</c:v>
                </c:pt>
                <c:pt idx="473">
                  <c:v>592257.35995299998</c:v>
                </c:pt>
                <c:pt idx="474">
                  <c:v>163266.42238800001</c:v>
                </c:pt>
                <c:pt idx="475">
                  <c:v>5846613.6416199999</c:v>
                </c:pt>
                <c:pt idx="476">
                  <c:v>591511.48221399996</c:v>
                </c:pt>
                <c:pt idx="477">
                  <c:v>279777.60680399998</c:v>
                </c:pt>
                <c:pt idx="478">
                  <c:v>62746592.349399999</c:v>
                </c:pt>
                <c:pt idx="479">
                  <c:v>36308.098737400003</c:v>
                </c:pt>
                <c:pt idx="480">
                  <c:v>2313051.6335</c:v>
                </c:pt>
                <c:pt idx="481">
                  <c:v>1117108.84042</c:v>
                </c:pt>
                <c:pt idx="482">
                  <c:v>19918903.471099999</c:v>
                </c:pt>
                <c:pt idx="483">
                  <c:v>204227.51535500001</c:v>
                </c:pt>
                <c:pt idx="484">
                  <c:v>935610.44576899998</c:v>
                </c:pt>
                <c:pt idx="485">
                  <c:v>814490.83016699995</c:v>
                </c:pt>
                <c:pt idx="486">
                  <c:v>-9999</c:v>
                </c:pt>
                <c:pt idx="487">
                  <c:v>336358.51242099999</c:v>
                </c:pt>
                <c:pt idx="488">
                  <c:v>123664.45417</c:v>
                </c:pt>
                <c:pt idx="489">
                  <c:v>120032503.653</c:v>
                </c:pt>
                <c:pt idx="490">
                  <c:v>250912.29184300001</c:v>
                </c:pt>
                <c:pt idx="491">
                  <c:v>415583.55281000002</c:v>
                </c:pt>
                <c:pt idx="492">
                  <c:v>1195071.30222</c:v>
                </c:pt>
                <c:pt idx="493">
                  <c:v>20503906.921100002</c:v>
                </c:pt>
                <c:pt idx="494">
                  <c:v>613485.38882800005</c:v>
                </c:pt>
                <c:pt idx="495">
                  <c:v>122176.65482900001</c:v>
                </c:pt>
                <c:pt idx="496">
                  <c:v>72028.368229800006</c:v>
                </c:pt>
                <c:pt idx="497">
                  <c:v>53629.6379935</c:v>
                </c:pt>
                <c:pt idx="498">
                  <c:v>1016457.52457</c:v>
                </c:pt>
                <c:pt idx="499">
                  <c:v>241983.11134599999</c:v>
                </c:pt>
                <c:pt idx="500">
                  <c:v>7071839.0218700003</c:v>
                </c:pt>
                <c:pt idx="501">
                  <c:v>840503.11888700002</c:v>
                </c:pt>
                <c:pt idx="502">
                  <c:v>654637.19286399998</c:v>
                </c:pt>
                <c:pt idx="503">
                  <c:v>661215.85003600002</c:v>
                </c:pt>
                <c:pt idx="504">
                  <c:v>37260.467196899997</c:v>
                </c:pt>
                <c:pt idx="505">
                  <c:v>2029851.29458</c:v>
                </c:pt>
                <c:pt idx="506">
                  <c:v>2017801.5615300001</c:v>
                </c:pt>
                <c:pt idx="507">
                  <c:v>9861186.2202700004</c:v>
                </c:pt>
                <c:pt idx="508">
                  <c:v>40433837.276900001</c:v>
                </c:pt>
                <c:pt idx="509">
                  <c:v>1474733.07094</c:v>
                </c:pt>
                <c:pt idx="510">
                  <c:v>94556548.655300006</c:v>
                </c:pt>
                <c:pt idx="511">
                  <c:v>117792.046623</c:v>
                </c:pt>
                <c:pt idx="512">
                  <c:v>1141133.4863199999</c:v>
                </c:pt>
                <c:pt idx="513">
                  <c:v>1485709.79271</c:v>
                </c:pt>
                <c:pt idx="514">
                  <c:v>465654.942775</c:v>
                </c:pt>
                <c:pt idx="515">
                  <c:v>3154061.0530400001</c:v>
                </c:pt>
                <c:pt idx="516">
                  <c:v>2171460.9294400001</c:v>
                </c:pt>
                <c:pt idx="517">
                  <c:v>1008421.16211</c:v>
                </c:pt>
                <c:pt idx="518">
                  <c:v>7218435.2065300001</c:v>
                </c:pt>
                <c:pt idx="519">
                  <c:v>181291.087551</c:v>
                </c:pt>
                <c:pt idx="520">
                  <c:v>5082180.9703400005</c:v>
                </c:pt>
                <c:pt idx="521">
                  <c:v>199595.21947400001</c:v>
                </c:pt>
                <c:pt idx="522">
                  <c:v>16246316.790899999</c:v>
                </c:pt>
                <c:pt idx="523">
                  <c:v>5708245.7013600003</c:v>
                </c:pt>
                <c:pt idx="524">
                  <c:v>14792886.2059</c:v>
                </c:pt>
                <c:pt idx="525">
                  <c:v>3504544.57014</c:v>
                </c:pt>
                <c:pt idx="526">
                  <c:v>8862322.6824999992</c:v>
                </c:pt>
                <c:pt idx="527">
                  <c:v>552634.24118100002</c:v>
                </c:pt>
                <c:pt idx="528">
                  <c:v>155562.65819799999</c:v>
                </c:pt>
                <c:pt idx="529">
                  <c:v>1160840.26933</c:v>
                </c:pt>
                <c:pt idx="530">
                  <c:v>1797666.814</c:v>
                </c:pt>
                <c:pt idx="531">
                  <c:v>2557840.0278400001</c:v>
                </c:pt>
                <c:pt idx="532">
                  <c:v>10489089.4681</c:v>
                </c:pt>
                <c:pt idx="533">
                  <c:v>30850381.144400001</c:v>
                </c:pt>
                <c:pt idx="534">
                  <c:v>17005179.657400001</c:v>
                </c:pt>
                <c:pt idx="535">
                  <c:v>900969.79921299999</c:v>
                </c:pt>
                <c:pt idx="536">
                  <c:v>25146587.939300001</c:v>
                </c:pt>
                <c:pt idx="537">
                  <c:v>110546072.972</c:v>
                </c:pt>
                <c:pt idx="538">
                  <c:v>3875321.0039400002</c:v>
                </c:pt>
                <c:pt idx="539">
                  <c:v>40836.846688500002</c:v>
                </c:pt>
                <c:pt idx="540">
                  <c:v>533468.71820200002</c:v>
                </c:pt>
                <c:pt idx="541">
                  <c:v>540268.08187200001</c:v>
                </c:pt>
                <c:pt idx="542">
                  <c:v>305813.577399</c:v>
                </c:pt>
                <c:pt idx="543">
                  <c:v>155932.27220499999</c:v>
                </c:pt>
                <c:pt idx="544">
                  <c:v>56969.795076100003</c:v>
                </c:pt>
                <c:pt idx="545">
                  <c:v>242980.168209</c:v>
                </c:pt>
                <c:pt idx="546">
                  <c:v>839832.53778100002</c:v>
                </c:pt>
                <c:pt idx="547">
                  <c:v>892055.70065000001</c:v>
                </c:pt>
                <c:pt idx="548">
                  <c:v>32729354.664500002</c:v>
                </c:pt>
                <c:pt idx="549">
                  <c:v>329386.59350900003</c:v>
                </c:pt>
                <c:pt idx="550">
                  <c:v>3156633.18811</c:v>
                </c:pt>
                <c:pt idx="551">
                  <c:v>52599.355549499996</c:v>
                </c:pt>
                <c:pt idx="552">
                  <c:v>8684095.6344600003</c:v>
                </c:pt>
                <c:pt idx="553">
                  <c:v>106162.880697</c:v>
                </c:pt>
                <c:pt idx="554">
                  <c:v>233371.29373</c:v>
                </c:pt>
                <c:pt idx="555">
                  <c:v>727896.43512599997</c:v>
                </c:pt>
                <c:pt idx="556">
                  <c:v>1468860.3966399999</c:v>
                </c:pt>
                <c:pt idx="557">
                  <c:v>31028900.3444</c:v>
                </c:pt>
                <c:pt idx="558">
                  <c:v>217084.30452500001</c:v>
                </c:pt>
                <c:pt idx="559">
                  <c:v>570019.88669700001</c:v>
                </c:pt>
                <c:pt idx="560">
                  <c:v>607241.31144299998</c:v>
                </c:pt>
                <c:pt idx="561">
                  <c:v>834619.27918800001</c:v>
                </c:pt>
                <c:pt idx="562">
                  <c:v>432557.233503</c:v>
                </c:pt>
                <c:pt idx="563">
                  <c:v>8889259.56305</c:v>
                </c:pt>
                <c:pt idx="564">
                  <c:v>16646952.1504</c:v>
                </c:pt>
                <c:pt idx="565">
                  <c:v>62786.318452500003</c:v>
                </c:pt>
                <c:pt idx="566">
                  <c:v>1241565.7936</c:v>
                </c:pt>
                <c:pt idx="567">
                  <c:v>231500.025964</c:v>
                </c:pt>
                <c:pt idx="568">
                  <c:v>147918.178002</c:v>
                </c:pt>
                <c:pt idx="569">
                  <c:v>334338.59730999998</c:v>
                </c:pt>
                <c:pt idx="570">
                  <c:v>246395.90784500001</c:v>
                </c:pt>
                <c:pt idx="571">
                  <c:v>51887501.839599997</c:v>
                </c:pt>
                <c:pt idx="572">
                  <c:v>230036.95194200001</c:v>
                </c:pt>
                <c:pt idx="573">
                  <c:v>1073593.25196</c:v>
                </c:pt>
                <c:pt idx="574">
                  <c:v>519905.769898</c:v>
                </c:pt>
                <c:pt idx="575">
                  <c:v>468921.21483999997</c:v>
                </c:pt>
                <c:pt idx="576">
                  <c:v>942722.28685899999</c:v>
                </c:pt>
                <c:pt idx="577">
                  <c:v>12106351.1567</c:v>
                </c:pt>
                <c:pt idx="578">
                  <c:v>82375.309982399995</c:v>
                </c:pt>
                <c:pt idx="579">
                  <c:v>553097.61626100005</c:v>
                </c:pt>
                <c:pt idx="580">
                  <c:v>5906272.8899100004</c:v>
                </c:pt>
                <c:pt idx="581">
                  <c:v>-9999</c:v>
                </c:pt>
                <c:pt idx="582">
                  <c:v>744128.45516100002</c:v>
                </c:pt>
                <c:pt idx="583">
                  <c:v>2911443.6582399998</c:v>
                </c:pt>
                <c:pt idx="584">
                  <c:v>6055727.9052999998</c:v>
                </c:pt>
                <c:pt idx="585">
                  <c:v>669434.02767800004</c:v>
                </c:pt>
                <c:pt idx="586">
                  <c:v>444942.70557799999</c:v>
                </c:pt>
                <c:pt idx="587">
                  <c:v>321988.36980599997</c:v>
                </c:pt>
                <c:pt idx="588">
                  <c:v>138904.49583500001</c:v>
                </c:pt>
                <c:pt idx="589">
                  <c:v>262528.36643699999</c:v>
                </c:pt>
                <c:pt idx="590">
                  <c:v>4042544.3213800001</c:v>
                </c:pt>
                <c:pt idx="591">
                  <c:v>177590.218509</c:v>
                </c:pt>
                <c:pt idx="592">
                  <c:v>281162.042013</c:v>
                </c:pt>
                <c:pt idx="593">
                  <c:v>415628.93671699998</c:v>
                </c:pt>
                <c:pt idx="594">
                  <c:v>313737.365147</c:v>
                </c:pt>
                <c:pt idx="595">
                  <c:v>97207.478658299995</c:v>
                </c:pt>
                <c:pt idx="596">
                  <c:v>238460.710502</c:v>
                </c:pt>
                <c:pt idx="597">
                  <c:v>6144542.47358</c:v>
                </c:pt>
                <c:pt idx="598">
                  <c:v>6413348.2292200001</c:v>
                </c:pt>
                <c:pt idx="599">
                  <c:v>103272132.62199999</c:v>
                </c:pt>
                <c:pt idx="600">
                  <c:v>14813712.550899999</c:v>
                </c:pt>
                <c:pt idx="601">
                  <c:v>13424948.000499999</c:v>
                </c:pt>
                <c:pt idx="602">
                  <c:v>127943169.03399999</c:v>
                </c:pt>
                <c:pt idx="603">
                  <c:v>265179.66125800001</c:v>
                </c:pt>
                <c:pt idx="604">
                  <c:v>588991.20178899996</c:v>
                </c:pt>
                <c:pt idx="605">
                  <c:v>67527327.380099997</c:v>
                </c:pt>
                <c:pt idx="606">
                  <c:v>2054656.5881000001</c:v>
                </c:pt>
                <c:pt idx="607">
                  <c:v>32161.3482129</c:v>
                </c:pt>
                <c:pt idx="608">
                  <c:v>115288.18522699999</c:v>
                </c:pt>
                <c:pt idx="609">
                  <c:v>2938417.1710199998</c:v>
                </c:pt>
                <c:pt idx="610">
                  <c:v>787643.94384299999</c:v>
                </c:pt>
                <c:pt idx="611">
                  <c:v>-9999</c:v>
                </c:pt>
                <c:pt idx="612">
                  <c:v>1464354431.8099999</c:v>
                </c:pt>
                <c:pt idx="613">
                  <c:v>10051529.9301</c:v>
                </c:pt>
                <c:pt idx="614">
                  <c:v>118430.75053799999</c:v>
                </c:pt>
                <c:pt idx="615">
                  <c:v>3289027.6640499998</c:v>
                </c:pt>
                <c:pt idx="616">
                  <c:v>393862.55239700002</c:v>
                </c:pt>
                <c:pt idx="617">
                  <c:v>124016.446384</c:v>
                </c:pt>
                <c:pt idx="618">
                  <c:v>699067.45580200001</c:v>
                </c:pt>
                <c:pt idx="619">
                  <c:v>1410305.5192799999</c:v>
                </c:pt>
                <c:pt idx="620">
                  <c:v>378690.77639100002</c:v>
                </c:pt>
                <c:pt idx="621">
                  <c:v>56649685.7311</c:v>
                </c:pt>
                <c:pt idx="622">
                  <c:v>5092270.1806100002</c:v>
                </c:pt>
                <c:pt idx="623">
                  <c:v>259849.68608399999</c:v>
                </c:pt>
                <c:pt idx="624">
                  <c:v>169142.54328099999</c:v>
                </c:pt>
                <c:pt idx="625">
                  <c:v>257663.392857</c:v>
                </c:pt>
                <c:pt idx="626">
                  <c:v>3058602.5560900001</c:v>
                </c:pt>
                <c:pt idx="627">
                  <c:v>68178.917503100005</c:v>
                </c:pt>
                <c:pt idx="628">
                  <c:v>98803.678238399996</c:v>
                </c:pt>
                <c:pt idx="629">
                  <c:v>1393427.0285199999</c:v>
                </c:pt>
                <c:pt idx="630">
                  <c:v>147512.54066200001</c:v>
                </c:pt>
                <c:pt idx="631">
                  <c:v>910276.11063400004</c:v>
                </c:pt>
                <c:pt idx="632">
                  <c:v>827749.04000899999</c:v>
                </c:pt>
                <c:pt idx="633">
                  <c:v>75828.676643400002</c:v>
                </c:pt>
                <c:pt idx="634">
                  <c:v>400784.336235</c:v>
                </c:pt>
                <c:pt idx="635">
                  <c:v>1146675.3573799999</c:v>
                </c:pt>
                <c:pt idx="636">
                  <c:v>387364.72087000002</c:v>
                </c:pt>
                <c:pt idx="637">
                  <c:v>7747108.9198899996</c:v>
                </c:pt>
                <c:pt idx="638">
                  <c:v>6275064.4472500002</c:v>
                </c:pt>
                <c:pt idx="639">
                  <c:v>3731047.79574</c:v>
                </c:pt>
                <c:pt idx="640">
                  <c:v>190276.76501500001</c:v>
                </c:pt>
                <c:pt idx="641">
                  <c:v>355821.339347</c:v>
                </c:pt>
                <c:pt idx="642">
                  <c:v>7752952.9118499998</c:v>
                </c:pt>
                <c:pt idx="643">
                  <c:v>805268.06942800002</c:v>
                </c:pt>
                <c:pt idx="644">
                  <c:v>1834338.86726</c:v>
                </c:pt>
                <c:pt idx="645">
                  <c:v>1867508.60485</c:v>
                </c:pt>
                <c:pt idx="646">
                  <c:v>4672371.2982400004</c:v>
                </c:pt>
                <c:pt idx="647">
                  <c:v>1380916.85482</c:v>
                </c:pt>
                <c:pt idx="648">
                  <c:v>1451337.7024099999</c:v>
                </c:pt>
                <c:pt idx="649">
                  <c:v>138795.528624</c:v>
                </c:pt>
                <c:pt idx="650">
                  <c:v>1380916.85482</c:v>
                </c:pt>
                <c:pt idx="651">
                  <c:v>60578.3457117</c:v>
                </c:pt>
                <c:pt idx="652">
                  <c:v>83944.893324000004</c:v>
                </c:pt>
                <c:pt idx="653">
                  <c:v>446780.642834</c:v>
                </c:pt>
                <c:pt idx="654">
                  <c:v>53741.011119100003</c:v>
                </c:pt>
                <c:pt idx="655">
                  <c:v>1888738.5871300001</c:v>
                </c:pt>
                <c:pt idx="656">
                  <c:v>54125.685796700003</c:v>
                </c:pt>
                <c:pt idx="657">
                  <c:v>161554.38221800001</c:v>
                </c:pt>
                <c:pt idx="658">
                  <c:v>279809.52634099999</c:v>
                </c:pt>
                <c:pt idx="659">
                  <c:v>77627.136618499993</c:v>
                </c:pt>
                <c:pt idx="660">
                  <c:v>222449.69008500001</c:v>
                </c:pt>
                <c:pt idx="661">
                  <c:v>1138823.28926</c:v>
                </c:pt>
                <c:pt idx="662">
                  <c:v>457986.057164</c:v>
                </c:pt>
                <c:pt idx="663">
                  <c:v>270927.183036</c:v>
                </c:pt>
                <c:pt idx="664">
                  <c:v>1437072.7681799999</c:v>
                </c:pt>
                <c:pt idx="665">
                  <c:v>3747170.8955000001</c:v>
                </c:pt>
                <c:pt idx="666">
                  <c:v>4270807.3751100004</c:v>
                </c:pt>
                <c:pt idx="667">
                  <c:v>712868.24333199998</c:v>
                </c:pt>
                <c:pt idx="668">
                  <c:v>714404.44598299998</c:v>
                </c:pt>
                <c:pt idx="669">
                  <c:v>828147.83825599996</c:v>
                </c:pt>
                <c:pt idx="670">
                  <c:v>68600.239990100003</c:v>
                </c:pt>
                <c:pt idx="671">
                  <c:v>182501.35899000001</c:v>
                </c:pt>
                <c:pt idx="672">
                  <c:v>2536188.6003800002</c:v>
                </c:pt>
                <c:pt idx="673">
                  <c:v>604473.32186799997</c:v>
                </c:pt>
                <c:pt idx="674">
                  <c:v>272999.95422199997</c:v>
                </c:pt>
                <c:pt idx="675">
                  <c:v>1210492.3871200001</c:v>
                </c:pt>
                <c:pt idx="676">
                  <c:v>151136.29332999999</c:v>
                </c:pt>
                <c:pt idx="677">
                  <c:v>299075.75978800002</c:v>
                </c:pt>
                <c:pt idx="678">
                  <c:v>70032.411157900002</c:v>
                </c:pt>
                <c:pt idx="679">
                  <c:v>1477460.5151899999</c:v>
                </c:pt>
                <c:pt idx="680">
                  <c:v>1100385.52932</c:v>
                </c:pt>
                <c:pt idx="681">
                  <c:v>25452900.184999999</c:v>
                </c:pt>
                <c:pt idx="682">
                  <c:v>502775.42223700002</c:v>
                </c:pt>
                <c:pt idx="683">
                  <c:v>70676.620824800004</c:v>
                </c:pt>
                <c:pt idx="684">
                  <c:v>31752551.383699998</c:v>
                </c:pt>
                <c:pt idx="685">
                  <c:v>1640112.0879299999</c:v>
                </c:pt>
                <c:pt idx="686">
                  <c:v>192772.99230300001</c:v>
                </c:pt>
                <c:pt idx="687">
                  <c:v>83477.926921499995</c:v>
                </c:pt>
                <c:pt idx="688">
                  <c:v>312365.94009500003</c:v>
                </c:pt>
                <c:pt idx="689">
                  <c:v>376740.15694199997</c:v>
                </c:pt>
                <c:pt idx="690">
                  <c:v>5111149.1943699997</c:v>
                </c:pt>
                <c:pt idx="691">
                  <c:v>270309.55975299998</c:v>
                </c:pt>
                <c:pt idx="692">
                  <c:v>1314715.1131899999</c:v>
                </c:pt>
                <c:pt idx="693">
                  <c:v>3180792.2213400002</c:v>
                </c:pt>
                <c:pt idx="694">
                  <c:v>2185614.3487499999</c:v>
                </c:pt>
                <c:pt idx="695">
                  <c:v>95930.4103646</c:v>
                </c:pt>
                <c:pt idx="696">
                  <c:v>54232.461970600001</c:v>
                </c:pt>
              </c:numCache>
            </c:numRef>
          </c:xVal>
          <c:yVal>
            <c:numRef>
              <c:f>WB_Type_Comparison!$N$2:$N$698</c:f>
              <c:numCache>
                <c:formatCode>_(* #,##0_);_(* \(#,##0\);_(* "-"??_);_(@_)</c:formatCode>
                <c:ptCount val="697"/>
                <c:pt idx="0">
                  <c:v>144379.98070099999</c:v>
                </c:pt>
                <c:pt idx="1">
                  <c:v>653863.09228999994</c:v>
                </c:pt>
                <c:pt idx="2">
                  <c:v>194876.12547599999</c:v>
                </c:pt>
                <c:pt idx="3">
                  <c:v>561997.48192300007</c:v>
                </c:pt>
                <c:pt idx="4">
                  <c:v>254747.63302300003</c:v>
                </c:pt>
                <c:pt idx="5">
                  <c:v>487370.36199299997</c:v>
                </c:pt>
                <c:pt idx="6">
                  <c:v>300373.32381899998</c:v>
                </c:pt>
                <c:pt idx="7">
                  <c:v>1776575.12574</c:v>
                </c:pt>
                <c:pt idx="8">
                  <c:v>371402.55762799998</c:v>
                </c:pt>
                <c:pt idx="9">
                  <c:v>128095.28565200001</c:v>
                </c:pt>
                <c:pt idx="10">
                  <c:v>1739929.8051400001</c:v>
                </c:pt>
                <c:pt idx="11">
                  <c:v>6410233.0857899999</c:v>
                </c:pt>
                <c:pt idx="12">
                  <c:v>1033135.27941</c:v>
                </c:pt>
                <c:pt idx="13">
                  <c:v>42269252.718800001</c:v>
                </c:pt>
                <c:pt idx="14">
                  <c:v>62072.217204100001</c:v>
                </c:pt>
                <c:pt idx="15">
                  <c:v>95301451.116300002</c:v>
                </c:pt>
                <c:pt idx="16">
                  <c:v>114812.351351</c:v>
                </c:pt>
                <c:pt idx="17">
                  <c:v>242495.35765999998</c:v>
                </c:pt>
                <c:pt idx="18">
                  <c:v>151644.835475</c:v>
                </c:pt>
                <c:pt idx="19">
                  <c:v>2369555.8098900001</c:v>
                </c:pt>
                <c:pt idx="20">
                  <c:v>2206478.7788200001</c:v>
                </c:pt>
                <c:pt idx="21">
                  <c:v>10715093.322899999</c:v>
                </c:pt>
                <c:pt idx="22">
                  <c:v>242471.91754700002</c:v>
                </c:pt>
                <c:pt idx="23">
                  <c:v>288381.98159500002</c:v>
                </c:pt>
                <c:pt idx="24">
                  <c:v>56179.483102600003</c:v>
                </c:pt>
                <c:pt idx="25">
                  <c:v>128905.47458000001</c:v>
                </c:pt>
                <c:pt idx="26">
                  <c:v>119790.709262</c:v>
                </c:pt>
                <c:pt idx="27">
                  <c:v>4709098</c:v>
                </c:pt>
                <c:pt idx="28">
                  <c:v>530283.9363089999</c:v>
                </c:pt>
                <c:pt idx="29">
                  <c:v>5723287.3269400001</c:v>
                </c:pt>
                <c:pt idx="30">
                  <c:v>542985.61646799999</c:v>
                </c:pt>
                <c:pt idx="31">
                  <c:v>252077.91446500001</c:v>
                </c:pt>
                <c:pt idx="32">
                  <c:v>895225.88771899999</c:v>
                </c:pt>
                <c:pt idx="33">
                  <c:v>10945887.7534</c:v>
                </c:pt>
                <c:pt idx="34">
                  <c:v>500989.69359400001</c:v>
                </c:pt>
                <c:pt idx="35">
                  <c:v>244704.467576</c:v>
                </c:pt>
                <c:pt idx="36">
                  <c:v>4602095.2943699993</c:v>
                </c:pt>
                <c:pt idx="37">
                  <c:v>91270.764171499992</c:v>
                </c:pt>
                <c:pt idx="38">
                  <c:v>30080681.184300002</c:v>
                </c:pt>
                <c:pt idx="39">
                  <c:v>653283.42183899996</c:v>
                </c:pt>
                <c:pt idx="40">
                  <c:v>150711.67648200001</c:v>
                </c:pt>
                <c:pt idx="41">
                  <c:v>1309081.5574100001</c:v>
                </c:pt>
                <c:pt idx="42">
                  <c:v>797977.0424080001</c:v>
                </c:pt>
                <c:pt idx="43">
                  <c:v>100070.39296899999</c:v>
                </c:pt>
                <c:pt idx="44">
                  <c:v>483331.06312500004</c:v>
                </c:pt>
                <c:pt idx="45">
                  <c:v>334234.47665000003</c:v>
                </c:pt>
                <c:pt idx="46">
                  <c:v>1013087.29641</c:v>
                </c:pt>
                <c:pt idx="47">
                  <c:v>85285.109033700006</c:v>
                </c:pt>
                <c:pt idx="48">
                  <c:v>3147521.33751</c:v>
                </c:pt>
                <c:pt idx="49">
                  <c:v>614148.98205900006</c:v>
                </c:pt>
                <c:pt idx="50">
                  <c:v>515524.68370299996</c:v>
                </c:pt>
                <c:pt idx="51">
                  <c:v>567937.505305</c:v>
                </c:pt>
                <c:pt idx="52">
                  <c:v>10646470.663800001</c:v>
                </c:pt>
                <c:pt idx="53">
                  <c:v>2763794.0649699997</c:v>
                </c:pt>
                <c:pt idx="54">
                  <c:v>833522.6447089999</c:v>
                </c:pt>
                <c:pt idx="55">
                  <c:v>67371.557751100001</c:v>
                </c:pt>
                <c:pt idx="56">
                  <c:v>4062048.4593699998</c:v>
                </c:pt>
                <c:pt idx="57">
                  <c:v>102515722.728</c:v>
                </c:pt>
                <c:pt idx="58">
                  <c:v>115350.091871</c:v>
                </c:pt>
                <c:pt idx="59">
                  <c:v>123779.983892</c:v>
                </c:pt>
                <c:pt idx="60">
                  <c:v>11389740.689999999</c:v>
                </c:pt>
                <c:pt idx="61">
                  <c:v>883806.94967200002</c:v>
                </c:pt>
                <c:pt idx="62">
                  <c:v>946879.69120300002</c:v>
                </c:pt>
                <c:pt idx="63">
                  <c:v>268643.939159</c:v>
                </c:pt>
                <c:pt idx="64">
                  <c:v>7061356.9945999999</c:v>
                </c:pt>
                <c:pt idx="65">
                  <c:v>139443.97901700001</c:v>
                </c:pt>
                <c:pt idx="66">
                  <c:v>3995585.3103900002</c:v>
                </c:pt>
                <c:pt idx="67">
                  <c:v>342781.30382799997</c:v>
                </c:pt>
                <c:pt idx="68">
                  <c:v>1548023.8753799999</c:v>
                </c:pt>
                <c:pt idx="69">
                  <c:v>1212290.3329200002</c:v>
                </c:pt>
                <c:pt idx="70">
                  <c:v>533692.11173999996</c:v>
                </c:pt>
                <c:pt idx="71">
                  <c:v>698244.98029400001</c:v>
                </c:pt>
                <c:pt idx="72">
                  <c:v>210445.33688799999</c:v>
                </c:pt>
                <c:pt idx="73">
                  <c:v>448817.81323800003</c:v>
                </c:pt>
                <c:pt idx="74">
                  <c:v>411261.949464</c:v>
                </c:pt>
                <c:pt idx="75">
                  <c:v>105722.34893099999</c:v>
                </c:pt>
                <c:pt idx="76">
                  <c:v>149525.11321100002</c:v>
                </c:pt>
                <c:pt idx="77">
                  <c:v>975710.43862799997</c:v>
                </c:pt>
                <c:pt idx="78">
                  <c:v>143970.97794300001</c:v>
                </c:pt>
                <c:pt idx="79">
                  <c:v>63059.334302400006</c:v>
                </c:pt>
                <c:pt idx="80">
                  <c:v>4719935.1395300003</c:v>
                </c:pt>
                <c:pt idx="81">
                  <c:v>357705.53201900003</c:v>
                </c:pt>
                <c:pt idx="82">
                  <c:v>73930.868599599999</c:v>
                </c:pt>
                <c:pt idx="83">
                  <c:v>958927.12343700009</c:v>
                </c:pt>
                <c:pt idx="84">
                  <c:v>19343310.913900003</c:v>
                </c:pt>
                <c:pt idx="85">
                  <c:v>579621.30925599998</c:v>
                </c:pt>
                <c:pt idx="86">
                  <c:v>27617944.568799999</c:v>
                </c:pt>
                <c:pt idx="87">
                  <c:v>320840.76955500001</c:v>
                </c:pt>
                <c:pt idx="88">
                  <c:v>551955.37682200002</c:v>
                </c:pt>
                <c:pt idx="89">
                  <c:v>470075.08356900001</c:v>
                </c:pt>
                <c:pt idx="90">
                  <c:v>203065.787901</c:v>
                </c:pt>
                <c:pt idx="91">
                  <c:v>275773.18887199997</c:v>
                </c:pt>
                <c:pt idx="92">
                  <c:v>706473.49759799999</c:v>
                </c:pt>
                <c:pt idx="93">
                  <c:v>2056045.6228800002</c:v>
                </c:pt>
                <c:pt idx="94">
                  <c:v>50551.732698700005</c:v>
                </c:pt>
                <c:pt idx="95">
                  <c:v>2172780.8672500001</c:v>
                </c:pt>
                <c:pt idx="96">
                  <c:v>16830298.699999999</c:v>
                </c:pt>
                <c:pt idx="97">
                  <c:v>3231371.4635399999</c:v>
                </c:pt>
                <c:pt idx="98">
                  <c:v>722841.59114000003</c:v>
                </c:pt>
                <c:pt idx="99">
                  <c:v>16659887.172200002</c:v>
                </c:pt>
                <c:pt idx="100">
                  <c:v>1702226.8439099998</c:v>
                </c:pt>
                <c:pt idx="101">
                  <c:v>1341339018.6300001</c:v>
                </c:pt>
                <c:pt idx="102">
                  <c:v>61409772.175800003</c:v>
                </c:pt>
                <c:pt idx="103">
                  <c:v>1527359.6910900001</c:v>
                </c:pt>
                <c:pt idx="104">
                  <c:v>76600.246115400005</c:v>
                </c:pt>
                <c:pt idx="105">
                  <c:v>964719.8067640001</c:v>
                </c:pt>
                <c:pt idx="106">
                  <c:v>101276213.06299999</c:v>
                </c:pt>
                <c:pt idx="107">
                  <c:v>103893.51640699999</c:v>
                </c:pt>
                <c:pt idx="108">
                  <c:v>20105687.767000001</c:v>
                </c:pt>
                <c:pt idx="109">
                  <c:v>562026.16316500003</c:v>
                </c:pt>
                <c:pt idx="110">
                  <c:v>1866832.89</c:v>
                </c:pt>
                <c:pt idx="111">
                  <c:v>53611.842538799996</c:v>
                </c:pt>
                <c:pt idx="112">
                  <c:v>950283.88778300001</c:v>
                </c:pt>
                <c:pt idx="113">
                  <c:v>165062.925693</c:v>
                </c:pt>
                <c:pt idx="114">
                  <c:v>592389.27834600001</c:v>
                </c:pt>
                <c:pt idx="115">
                  <c:v>31048679.9287</c:v>
                </c:pt>
                <c:pt idx="116">
                  <c:v>761953.39368799992</c:v>
                </c:pt>
                <c:pt idx="117">
                  <c:v>40366.747078</c:v>
                </c:pt>
                <c:pt idx="118">
                  <c:v>375227.80711400002</c:v>
                </c:pt>
                <c:pt idx="119">
                  <c:v>126514.456577</c:v>
                </c:pt>
                <c:pt idx="120">
                  <c:v>807189.63686900004</c:v>
                </c:pt>
                <c:pt idx="121">
                  <c:v>1078299.6037599999</c:v>
                </c:pt>
                <c:pt idx="122">
                  <c:v>118597.47755900001</c:v>
                </c:pt>
                <c:pt idx="123">
                  <c:v>156237.423993</c:v>
                </c:pt>
                <c:pt idx="124">
                  <c:v>1007268.0082700001</c:v>
                </c:pt>
                <c:pt idx="125">
                  <c:v>296825.55006599997</c:v>
                </c:pt>
                <c:pt idx="126">
                  <c:v>673890.954211</c:v>
                </c:pt>
                <c:pt idx="127">
                  <c:v>413189.24202500004</c:v>
                </c:pt>
                <c:pt idx="128">
                  <c:v>33515257.3803</c:v>
                </c:pt>
                <c:pt idx="129">
                  <c:v>1151075.9484599999</c:v>
                </c:pt>
                <c:pt idx="130">
                  <c:v>5012989.1045000004</c:v>
                </c:pt>
                <c:pt idx="131">
                  <c:v>650743.92251499998</c:v>
                </c:pt>
                <c:pt idx="132">
                  <c:v>110274.092063</c:v>
                </c:pt>
                <c:pt idx="133">
                  <c:v>6733547.1343999999</c:v>
                </c:pt>
                <c:pt idx="134">
                  <c:v>352866.978948</c:v>
                </c:pt>
                <c:pt idx="135">
                  <c:v>219604.973573</c:v>
                </c:pt>
                <c:pt idx="136">
                  <c:v>918089.69190800004</c:v>
                </c:pt>
                <c:pt idx="137">
                  <c:v>131074.36785000001</c:v>
                </c:pt>
                <c:pt idx="138">
                  <c:v>45284881.7623</c:v>
                </c:pt>
                <c:pt idx="139">
                  <c:v>54598.234389699996</c:v>
                </c:pt>
                <c:pt idx="140">
                  <c:v>5322075.4134</c:v>
                </c:pt>
                <c:pt idx="141">
                  <c:v>707246.17636899999</c:v>
                </c:pt>
                <c:pt idx="142">
                  <c:v>398408.99267000001</c:v>
                </c:pt>
                <c:pt idx="143">
                  <c:v>315466.01356499997</c:v>
                </c:pt>
                <c:pt idx="144">
                  <c:v>47683515.962900005</c:v>
                </c:pt>
                <c:pt idx="145">
                  <c:v>187308.106952</c:v>
                </c:pt>
                <c:pt idx="146">
                  <c:v>26771776.8266</c:v>
                </c:pt>
                <c:pt idx="147">
                  <c:v>74511.504029999996</c:v>
                </c:pt>
                <c:pt idx="148">
                  <c:v>126194.28368899999</c:v>
                </c:pt>
                <c:pt idx="149">
                  <c:v>1418718.5911699999</c:v>
                </c:pt>
                <c:pt idx="150">
                  <c:v>274683.107036</c:v>
                </c:pt>
                <c:pt idx="151">
                  <c:v>828515.59964400006</c:v>
                </c:pt>
                <c:pt idx="152">
                  <c:v>85576.718992800001</c:v>
                </c:pt>
                <c:pt idx="153">
                  <c:v>512807.75976600003</c:v>
                </c:pt>
                <c:pt idx="154">
                  <c:v>39078413.797200002</c:v>
                </c:pt>
                <c:pt idx="155">
                  <c:v>3686973.8162199999</c:v>
                </c:pt>
                <c:pt idx="156">
                  <c:v>5001143.8355599996</c:v>
                </c:pt>
                <c:pt idx="157">
                  <c:v>1796547.19689</c:v>
                </c:pt>
                <c:pt idx="158">
                  <c:v>43988.990519600004</c:v>
                </c:pt>
                <c:pt idx="159">
                  <c:v>430430.73172899999</c:v>
                </c:pt>
                <c:pt idx="160">
                  <c:v>704560.86060500005</c:v>
                </c:pt>
                <c:pt idx="161">
                  <c:v>53910.155711000007</c:v>
                </c:pt>
                <c:pt idx="162">
                  <c:v>7430730.5892400006</c:v>
                </c:pt>
                <c:pt idx="163">
                  <c:v>2024298.50596</c:v>
                </c:pt>
                <c:pt idx="164">
                  <c:v>92884039.591100007</c:v>
                </c:pt>
                <c:pt idx="165">
                  <c:v>1280576.8335600002</c:v>
                </c:pt>
                <c:pt idx="166">
                  <c:v>729504.04068999994</c:v>
                </c:pt>
                <c:pt idx="167">
                  <c:v>1497868.2594899999</c:v>
                </c:pt>
                <c:pt idx="168">
                  <c:v>2727513.5922399997</c:v>
                </c:pt>
                <c:pt idx="169">
                  <c:v>1835188.9222500001</c:v>
                </c:pt>
                <c:pt idx="170">
                  <c:v>67801.728342999995</c:v>
                </c:pt>
                <c:pt idx="171">
                  <c:v>1328445.7246700001</c:v>
                </c:pt>
                <c:pt idx="172">
                  <c:v>1589734.79268</c:v>
                </c:pt>
                <c:pt idx="173">
                  <c:v>9090342.3537900001</c:v>
                </c:pt>
                <c:pt idx="174">
                  <c:v>182754.598917</c:v>
                </c:pt>
                <c:pt idx="175">
                  <c:v>162435.34119000001</c:v>
                </c:pt>
                <c:pt idx="176">
                  <c:v>141300179.23099998</c:v>
                </c:pt>
                <c:pt idx="177">
                  <c:v>373149.84886299999</c:v>
                </c:pt>
                <c:pt idx="178">
                  <c:v>134819.562897</c:v>
                </c:pt>
                <c:pt idx="179">
                  <c:v>531359.24513099995</c:v>
                </c:pt>
                <c:pt idx="180">
                  <c:v>2889176.1919799997</c:v>
                </c:pt>
                <c:pt idx="181">
                  <c:v>3679212.7864399999</c:v>
                </c:pt>
                <c:pt idx="182">
                  <c:v>124412.271334</c:v>
                </c:pt>
                <c:pt idx="183">
                  <c:v>342264.25256300002</c:v>
                </c:pt>
                <c:pt idx="184">
                  <c:v>367322.38121700002</c:v>
                </c:pt>
                <c:pt idx="185">
                  <c:v>996608.72696299991</c:v>
                </c:pt>
                <c:pt idx="186">
                  <c:v>303353.36547199998</c:v>
                </c:pt>
                <c:pt idx="187">
                  <c:v>207697.30864999999</c:v>
                </c:pt>
                <c:pt idx="188">
                  <c:v>153734.775234</c:v>
                </c:pt>
                <c:pt idx="189">
                  <c:v>755478.64122700004</c:v>
                </c:pt>
                <c:pt idx="190">
                  <c:v>351130.02624400001</c:v>
                </c:pt>
                <c:pt idx="191">
                  <c:v>4116060.30112</c:v>
                </c:pt>
                <c:pt idx="192">
                  <c:v>8782474.9560700003</c:v>
                </c:pt>
                <c:pt idx="193">
                  <c:v>26066387.327300001</c:v>
                </c:pt>
                <c:pt idx="194">
                  <c:v>97412.014938000008</c:v>
                </c:pt>
                <c:pt idx="195">
                  <c:v>138801.60926499998</c:v>
                </c:pt>
                <c:pt idx="196">
                  <c:v>1680574.5797600001</c:v>
                </c:pt>
                <c:pt idx="197">
                  <c:v>358693.40622200002</c:v>
                </c:pt>
                <c:pt idx="198">
                  <c:v>101117.51867599999</c:v>
                </c:pt>
                <c:pt idx="199">
                  <c:v>65793.66257320001</c:v>
                </c:pt>
                <c:pt idx="200">
                  <c:v>1238119.74</c:v>
                </c:pt>
                <c:pt idx="201">
                  <c:v>615957.73816499999</c:v>
                </c:pt>
                <c:pt idx="202">
                  <c:v>140350.16972599999</c:v>
                </c:pt>
                <c:pt idx="203">
                  <c:v>65593928.0141</c:v>
                </c:pt>
                <c:pt idx="204">
                  <c:v>1572914.4855599999</c:v>
                </c:pt>
                <c:pt idx="205">
                  <c:v>1191797.9114299999</c:v>
                </c:pt>
                <c:pt idx="206">
                  <c:v>3142066.5558700003</c:v>
                </c:pt>
                <c:pt idx="207">
                  <c:v>4763427.4239999996</c:v>
                </c:pt>
                <c:pt idx="208">
                  <c:v>244058.72690199999</c:v>
                </c:pt>
                <c:pt idx="209">
                  <c:v>1641223.76156</c:v>
                </c:pt>
                <c:pt idx="210">
                  <c:v>102348.452672</c:v>
                </c:pt>
                <c:pt idx="211">
                  <c:v>368696.83947200002</c:v>
                </c:pt>
                <c:pt idx="212">
                  <c:v>60287.357751399999</c:v>
                </c:pt>
                <c:pt idx="213">
                  <c:v>35711592.069899999</c:v>
                </c:pt>
                <c:pt idx="214">
                  <c:v>46825095.492200002</c:v>
                </c:pt>
                <c:pt idx="215">
                  <c:v>308371.76936199999</c:v>
                </c:pt>
                <c:pt idx="216">
                  <c:v>663504.8043190001</c:v>
                </c:pt>
                <c:pt idx="217">
                  <c:v>12933604.2182</c:v>
                </c:pt>
                <c:pt idx="218">
                  <c:v>526616.22470599995</c:v>
                </c:pt>
                <c:pt idx="219">
                  <c:v>7447103.7819800004</c:v>
                </c:pt>
                <c:pt idx="220">
                  <c:v>1687394.89069</c:v>
                </c:pt>
                <c:pt idx="221">
                  <c:v>318215.256345</c:v>
                </c:pt>
                <c:pt idx="222">
                  <c:v>67956.378910800006</c:v>
                </c:pt>
                <c:pt idx="223">
                  <c:v>3258986.2819499997</c:v>
                </c:pt>
                <c:pt idx="224">
                  <c:v>758120.09844999993</c:v>
                </c:pt>
                <c:pt idx="225">
                  <c:v>1898167.02061</c:v>
                </c:pt>
                <c:pt idx="226">
                  <c:v>3941979.32289</c:v>
                </c:pt>
                <c:pt idx="227">
                  <c:v>218964.38193900001</c:v>
                </c:pt>
                <c:pt idx="228">
                  <c:v>605596.4738889999</c:v>
                </c:pt>
                <c:pt idx="229">
                  <c:v>372637.06893100002</c:v>
                </c:pt>
                <c:pt idx="230">
                  <c:v>189601.86850700001</c:v>
                </c:pt>
                <c:pt idx="231">
                  <c:v>712545.44628399995</c:v>
                </c:pt>
                <c:pt idx="232">
                  <c:v>1408573.4662900001</c:v>
                </c:pt>
                <c:pt idx="233">
                  <c:v>700770.6427219999</c:v>
                </c:pt>
                <c:pt idx="234">
                  <c:v>597173.33135700005</c:v>
                </c:pt>
                <c:pt idx="235">
                  <c:v>58322.6659268</c:v>
                </c:pt>
                <c:pt idx="236">
                  <c:v>255512.220329</c:v>
                </c:pt>
                <c:pt idx="237">
                  <c:v>898368.85003600002</c:v>
                </c:pt>
                <c:pt idx="238">
                  <c:v>806716.10978399997</c:v>
                </c:pt>
                <c:pt idx="239">
                  <c:v>3343315.6155399997</c:v>
                </c:pt>
                <c:pt idx="240">
                  <c:v>152657.31315200002</c:v>
                </c:pt>
                <c:pt idx="241">
                  <c:v>149847.90627599999</c:v>
                </c:pt>
                <c:pt idx="242">
                  <c:v>243418.06522600001</c:v>
                </c:pt>
                <c:pt idx="243">
                  <c:v>87401.251433400001</c:v>
                </c:pt>
                <c:pt idx="244">
                  <c:v>121611.93653000001</c:v>
                </c:pt>
                <c:pt idx="245">
                  <c:v>152457.644516</c:v>
                </c:pt>
                <c:pt idx="246">
                  <c:v>6240122.1599700004</c:v>
                </c:pt>
                <c:pt idx="247">
                  <c:v>100550.252332</c:v>
                </c:pt>
                <c:pt idx="248">
                  <c:v>793960.81407199998</c:v>
                </c:pt>
                <c:pt idx="249">
                  <c:v>691143.70123500004</c:v>
                </c:pt>
                <c:pt idx="250">
                  <c:v>8376288.4802999999</c:v>
                </c:pt>
                <c:pt idx="251">
                  <c:v>840328.11618500005</c:v>
                </c:pt>
                <c:pt idx="252">
                  <c:v>500729.45138099999</c:v>
                </c:pt>
                <c:pt idx="253">
                  <c:v>120185.047706</c:v>
                </c:pt>
                <c:pt idx="254">
                  <c:v>292317.30217799998</c:v>
                </c:pt>
                <c:pt idx="255">
                  <c:v>692784.56948399998</c:v>
                </c:pt>
                <c:pt idx="256">
                  <c:v>769237.03657500003</c:v>
                </c:pt>
                <c:pt idx="257">
                  <c:v>353639.77989399998</c:v>
                </c:pt>
                <c:pt idx="258">
                  <c:v>154487.19309099999</c:v>
                </c:pt>
                <c:pt idx="259">
                  <c:v>153270.77419499998</c:v>
                </c:pt>
                <c:pt idx="260">
                  <c:v>810040.58772900002</c:v>
                </c:pt>
                <c:pt idx="261">
                  <c:v>8883375.1756199989</c:v>
                </c:pt>
                <c:pt idx="262">
                  <c:v>219616.429065</c:v>
                </c:pt>
                <c:pt idx="263">
                  <c:v>2022270.0815199998</c:v>
                </c:pt>
                <c:pt idx="264">
                  <c:v>181703.14247600001</c:v>
                </c:pt>
                <c:pt idx="265">
                  <c:v>149479.79876899999</c:v>
                </c:pt>
                <c:pt idx="266">
                  <c:v>67135.959050399993</c:v>
                </c:pt>
                <c:pt idx="267">
                  <c:v>119784.728175</c:v>
                </c:pt>
                <c:pt idx="268">
                  <c:v>59451.062692399995</c:v>
                </c:pt>
                <c:pt idx="269">
                  <c:v>509457.10434199998</c:v>
                </c:pt>
                <c:pt idx="270">
                  <c:v>87830722.773000002</c:v>
                </c:pt>
                <c:pt idx="271">
                  <c:v>20453318.152200002</c:v>
                </c:pt>
                <c:pt idx="272">
                  <c:v>826885.16006100003</c:v>
                </c:pt>
                <c:pt idx="273">
                  <c:v>120793.49774799999</c:v>
                </c:pt>
                <c:pt idx="274">
                  <c:v>204158.028242</c:v>
                </c:pt>
                <c:pt idx="275">
                  <c:v>278275.96172800002</c:v>
                </c:pt>
                <c:pt idx="276">
                  <c:v>218271.829363</c:v>
                </c:pt>
                <c:pt idx="277">
                  <c:v>117548.652411</c:v>
                </c:pt>
                <c:pt idx="278">
                  <c:v>613721.39026899997</c:v>
                </c:pt>
                <c:pt idx="279">
                  <c:v>354987.72484899999</c:v>
                </c:pt>
                <c:pt idx="280">
                  <c:v>322688.33642200002</c:v>
                </c:pt>
                <c:pt idx="281">
                  <c:v>302184.86450500001</c:v>
                </c:pt>
                <c:pt idx="282">
                  <c:v>314137.30219000002</c:v>
                </c:pt>
                <c:pt idx="283">
                  <c:v>182456.841697</c:v>
                </c:pt>
                <c:pt idx="284">
                  <c:v>774847.29825900006</c:v>
                </c:pt>
                <c:pt idx="285">
                  <c:v>448952.438914</c:v>
                </c:pt>
                <c:pt idx="286">
                  <c:v>1838849.0025199999</c:v>
                </c:pt>
                <c:pt idx="287">
                  <c:v>1109901.18664</c:v>
                </c:pt>
                <c:pt idx="288">
                  <c:v>51144436.861400001</c:v>
                </c:pt>
                <c:pt idx="289">
                  <c:v>30361762.869900003</c:v>
                </c:pt>
                <c:pt idx="290">
                  <c:v>4201827.7207199996</c:v>
                </c:pt>
                <c:pt idx="291">
                  <c:v>577621.72155000002</c:v>
                </c:pt>
                <c:pt idx="292">
                  <c:v>1607370.05094</c:v>
                </c:pt>
                <c:pt idx="293">
                  <c:v>5012489.6600799998</c:v>
                </c:pt>
                <c:pt idx="294">
                  <c:v>4893771.60427</c:v>
                </c:pt>
                <c:pt idx="295">
                  <c:v>12414533.941</c:v>
                </c:pt>
                <c:pt idx="296">
                  <c:v>6040491.7963000005</c:v>
                </c:pt>
                <c:pt idx="297">
                  <c:v>97157.6048706</c:v>
                </c:pt>
                <c:pt idx="298">
                  <c:v>347656.266473</c:v>
                </c:pt>
                <c:pt idx="299">
                  <c:v>919480.93876199995</c:v>
                </c:pt>
                <c:pt idx="300">
                  <c:v>887350.16478499991</c:v>
                </c:pt>
                <c:pt idx="301">
                  <c:v>230273.15211900001</c:v>
                </c:pt>
                <c:pt idx="302">
                  <c:v>2805232.36222</c:v>
                </c:pt>
                <c:pt idx="303">
                  <c:v>267345.59396699996</c:v>
                </c:pt>
                <c:pt idx="304">
                  <c:v>2333334.3569100001</c:v>
                </c:pt>
                <c:pt idx="305">
                  <c:v>592063.82322700007</c:v>
                </c:pt>
                <c:pt idx="306">
                  <c:v>902652.54459300009</c:v>
                </c:pt>
                <c:pt idx="307">
                  <c:v>3862780.2020200002</c:v>
                </c:pt>
                <c:pt idx="308">
                  <c:v>5292330.0896000005</c:v>
                </c:pt>
                <c:pt idx="309">
                  <c:v>865480.11643599998</c:v>
                </c:pt>
                <c:pt idx="310">
                  <c:v>2338842.3487</c:v>
                </c:pt>
                <c:pt idx="311">
                  <c:v>958995.21774800005</c:v>
                </c:pt>
                <c:pt idx="312">
                  <c:v>1409360.1391099999</c:v>
                </c:pt>
                <c:pt idx="313">
                  <c:v>1857625.72416</c:v>
                </c:pt>
                <c:pt idx="314">
                  <c:v>834465.78347499995</c:v>
                </c:pt>
                <c:pt idx="315">
                  <c:v>102229.312053</c:v>
                </c:pt>
                <c:pt idx="316">
                  <c:v>4529226.6937499996</c:v>
                </c:pt>
                <c:pt idx="317">
                  <c:v>11270674.003699999</c:v>
                </c:pt>
                <c:pt idx="318">
                  <c:v>16695013.924600001</c:v>
                </c:pt>
                <c:pt idx="319">
                  <c:v>7167882.5872300006</c:v>
                </c:pt>
                <c:pt idx="320">
                  <c:v>24437026.8939</c:v>
                </c:pt>
                <c:pt idx="321">
                  <c:v>701298.51332299993</c:v>
                </c:pt>
                <c:pt idx="322">
                  <c:v>982749.48420399998</c:v>
                </c:pt>
                <c:pt idx="323">
                  <c:v>77649186.692699999</c:v>
                </c:pt>
                <c:pt idx="324">
                  <c:v>681946.553449</c:v>
                </c:pt>
                <c:pt idx="325">
                  <c:v>120803.077164</c:v>
                </c:pt>
                <c:pt idx="326">
                  <c:v>698245.99335300003</c:v>
                </c:pt>
                <c:pt idx="327">
                  <c:v>303218.76526399999</c:v>
                </c:pt>
                <c:pt idx="328">
                  <c:v>638825.23043799994</c:v>
                </c:pt>
                <c:pt idx="329">
                  <c:v>4872829.5909500001</c:v>
                </c:pt>
                <c:pt idx="330">
                  <c:v>286260.242692</c:v>
                </c:pt>
                <c:pt idx="331">
                  <c:v>459592.10438699997</c:v>
                </c:pt>
                <c:pt idx="332">
                  <c:v>279480.09311900003</c:v>
                </c:pt>
                <c:pt idx="333">
                  <c:v>104368.74296199999</c:v>
                </c:pt>
                <c:pt idx="334">
                  <c:v>132226.54602200002</c:v>
                </c:pt>
                <c:pt idx="335">
                  <c:v>110899.31638</c:v>
                </c:pt>
                <c:pt idx="336">
                  <c:v>63595.52291539999</c:v>
                </c:pt>
                <c:pt idx="337">
                  <c:v>2304899.33183</c:v>
                </c:pt>
                <c:pt idx="338">
                  <c:v>1265766.8743799999</c:v>
                </c:pt>
                <c:pt idx="339">
                  <c:v>1482739.3590200001</c:v>
                </c:pt>
                <c:pt idx="340">
                  <c:v>3823324.52501</c:v>
                </c:pt>
                <c:pt idx="341">
                  <c:v>106494.951965</c:v>
                </c:pt>
                <c:pt idx="342">
                  <c:v>272097.89357500005</c:v>
                </c:pt>
                <c:pt idx="343">
                  <c:v>140827.77118000001</c:v>
                </c:pt>
                <c:pt idx="344">
                  <c:v>47154.969252700001</c:v>
                </c:pt>
                <c:pt idx="345">
                  <c:v>928149.53069299995</c:v>
                </c:pt>
                <c:pt idx="346">
                  <c:v>118442.70771</c:v>
                </c:pt>
                <c:pt idx="347">
                  <c:v>2162564.8845299999</c:v>
                </c:pt>
                <c:pt idx="348">
                  <c:v>751845.09136900003</c:v>
                </c:pt>
                <c:pt idx="349">
                  <c:v>168192954.68900001</c:v>
                </c:pt>
                <c:pt idx="350">
                  <c:v>45649100.6303</c:v>
                </c:pt>
                <c:pt idx="351">
                  <c:v>103230.29104900001</c:v>
                </c:pt>
                <c:pt idx="352">
                  <c:v>4771466.4551900001</c:v>
                </c:pt>
                <c:pt idx="353">
                  <c:v>539886114.42700005</c:v>
                </c:pt>
                <c:pt idx="354">
                  <c:v>51543.501233800002</c:v>
                </c:pt>
                <c:pt idx="355">
                  <c:v>2844633.0325500001</c:v>
                </c:pt>
                <c:pt idx="356">
                  <c:v>444142.637032</c:v>
                </c:pt>
                <c:pt idx="357">
                  <c:v>43931.461451800002</c:v>
                </c:pt>
                <c:pt idx="358">
                  <c:v>589762.19972199993</c:v>
                </c:pt>
                <c:pt idx="359">
                  <c:v>117956.18212899999</c:v>
                </c:pt>
                <c:pt idx="360">
                  <c:v>3679788.0049899998</c:v>
                </c:pt>
                <c:pt idx="361">
                  <c:v>589978.035424</c:v>
                </c:pt>
                <c:pt idx="362">
                  <c:v>3632721.1742400001</c:v>
                </c:pt>
                <c:pt idx="363">
                  <c:v>15589979.789399998</c:v>
                </c:pt>
                <c:pt idx="364">
                  <c:v>255655.73790399998</c:v>
                </c:pt>
                <c:pt idx="365">
                  <c:v>376378.64992900001</c:v>
                </c:pt>
                <c:pt idx="366">
                  <c:v>6589323.2269300008</c:v>
                </c:pt>
                <c:pt idx="367">
                  <c:v>1223773.2175700001</c:v>
                </c:pt>
                <c:pt idx="368">
                  <c:v>688083.05457600008</c:v>
                </c:pt>
                <c:pt idx="369">
                  <c:v>1775011.9009400001</c:v>
                </c:pt>
                <c:pt idx="370">
                  <c:v>2407806.7557699997</c:v>
                </c:pt>
                <c:pt idx="371">
                  <c:v>921620.13072100002</c:v>
                </c:pt>
                <c:pt idx="372">
                  <c:v>631960.45628799999</c:v>
                </c:pt>
                <c:pt idx="373">
                  <c:v>568456.92674799997</c:v>
                </c:pt>
                <c:pt idx="374">
                  <c:v>129152.20269200001</c:v>
                </c:pt>
                <c:pt idx="375">
                  <c:v>167453.78973700001</c:v>
                </c:pt>
                <c:pt idx="376">
                  <c:v>1477387.5122199999</c:v>
                </c:pt>
                <c:pt idx="377">
                  <c:v>1438261.3509799999</c:v>
                </c:pt>
                <c:pt idx="378">
                  <c:v>63155.489746200001</c:v>
                </c:pt>
                <c:pt idx="379">
                  <c:v>2727759.2267700001</c:v>
                </c:pt>
                <c:pt idx="380">
                  <c:v>173348.37439100002</c:v>
                </c:pt>
                <c:pt idx="381">
                  <c:v>109589.33610500001</c:v>
                </c:pt>
                <c:pt idx="382">
                  <c:v>32302771.642400004</c:v>
                </c:pt>
                <c:pt idx="383">
                  <c:v>727515.42883899994</c:v>
                </c:pt>
                <c:pt idx="384">
                  <c:v>25068673.962700002</c:v>
                </c:pt>
                <c:pt idx="385">
                  <c:v>128529.38245400001</c:v>
                </c:pt>
                <c:pt idx="386">
                  <c:v>524948.73798900004</c:v>
                </c:pt>
                <c:pt idx="387">
                  <c:v>1945544.58305</c:v>
                </c:pt>
                <c:pt idx="388">
                  <c:v>567236.10175600008</c:v>
                </c:pt>
                <c:pt idx="389">
                  <c:v>184459.98884999999</c:v>
                </c:pt>
                <c:pt idx="390">
                  <c:v>699805.66952800006</c:v>
                </c:pt>
                <c:pt idx="391">
                  <c:v>127423.130527</c:v>
                </c:pt>
                <c:pt idx="392">
                  <c:v>136471.544395</c:v>
                </c:pt>
                <c:pt idx="393">
                  <c:v>184935.55997999999</c:v>
                </c:pt>
                <c:pt idx="394">
                  <c:v>726804.402244</c:v>
                </c:pt>
                <c:pt idx="395">
                  <c:v>381338.84972999996</c:v>
                </c:pt>
                <c:pt idx="396">
                  <c:v>2805817.1779799997</c:v>
                </c:pt>
                <c:pt idx="397">
                  <c:v>862795.26301</c:v>
                </c:pt>
                <c:pt idx="398">
                  <c:v>3829393.4097500001</c:v>
                </c:pt>
                <c:pt idx="399">
                  <c:v>161022.17220500001</c:v>
                </c:pt>
                <c:pt idx="400">
                  <c:v>543148.50205499993</c:v>
                </c:pt>
                <c:pt idx="401">
                  <c:v>137561.78457699998</c:v>
                </c:pt>
                <c:pt idx="402">
                  <c:v>748344.20000000007</c:v>
                </c:pt>
                <c:pt idx="403">
                  <c:v>206734.63326599999</c:v>
                </c:pt>
                <c:pt idx="404">
                  <c:v>326834.71376099996</c:v>
                </c:pt>
                <c:pt idx="405">
                  <c:v>537635.46704899997</c:v>
                </c:pt>
                <c:pt idx="406">
                  <c:v>199942820.09200001</c:v>
                </c:pt>
                <c:pt idx="407">
                  <c:v>104884761.331</c:v>
                </c:pt>
                <c:pt idx="408">
                  <c:v>1019459.9654100001</c:v>
                </c:pt>
                <c:pt idx="409">
                  <c:v>111986.090574</c:v>
                </c:pt>
                <c:pt idx="410">
                  <c:v>35508680.515699998</c:v>
                </c:pt>
                <c:pt idx="411">
                  <c:v>3498161.3133799997</c:v>
                </c:pt>
                <c:pt idx="412">
                  <c:v>205301.97273000001</c:v>
                </c:pt>
                <c:pt idx="413">
                  <c:v>690338.74590999994</c:v>
                </c:pt>
                <c:pt idx="414">
                  <c:v>618102.68947300001</c:v>
                </c:pt>
                <c:pt idx="415">
                  <c:v>4717497.2262899997</c:v>
                </c:pt>
                <c:pt idx="416">
                  <c:v>23222245.7225</c:v>
                </c:pt>
                <c:pt idx="417">
                  <c:v>1481473.8244</c:v>
                </c:pt>
                <c:pt idx="418">
                  <c:v>202213.20708200001</c:v>
                </c:pt>
                <c:pt idx="419">
                  <c:v>166406.66083000001</c:v>
                </c:pt>
                <c:pt idx="420">
                  <c:v>13962099.4254</c:v>
                </c:pt>
                <c:pt idx="421">
                  <c:v>95190.15268140001</c:v>
                </c:pt>
                <c:pt idx="422">
                  <c:v>309200.19942700001</c:v>
                </c:pt>
                <c:pt idx="423">
                  <c:v>83033.501737500002</c:v>
                </c:pt>
                <c:pt idx="424">
                  <c:v>608871.90732</c:v>
                </c:pt>
                <c:pt idx="425">
                  <c:v>7449768.8447900005</c:v>
                </c:pt>
                <c:pt idx="426">
                  <c:v>88241.24466940001</c:v>
                </c:pt>
                <c:pt idx="427">
                  <c:v>52803826.516400002</c:v>
                </c:pt>
                <c:pt idx="428">
                  <c:v>1526624.6723800001</c:v>
                </c:pt>
                <c:pt idx="429">
                  <c:v>124237.52938800001</c:v>
                </c:pt>
                <c:pt idx="430">
                  <c:v>109326.15678</c:v>
                </c:pt>
                <c:pt idx="431">
                  <c:v>15462421.847999999</c:v>
                </c:pt>
                <c:pt idx="432">
                  <c:v>1737152.98324</c:v>
                </c:pt>
                <c:pt idx="433">
                  <c:v>713252.52329599997</c:v>
                </c:pt>
                <c:pt idx="434">
                  <c:v>77635.318926800013</c:v>
                </c:pt>
                <c:pt idx="435">
                  <c:v>3674414.9406600003</c:v>
                </c:pt>
                <c:pt idx="436">
                  <c:v>525877.45416900003</c:v>
                </c:pt>
                <c:pt idx="437">
                  <c:v>4677618.4450900005</c:v>
                </c:pt>
                <c:pt idx="438">
                  <c:v>1379707.8113300002</c:v>
                </c:pt>
                <c:pt idx="439">
                  <c:v>7310211.3130000001</c:v>
                </c:pt>
                <c:pt idx="440">
                  <c:v>362313.78225400002</c:v>
                </c:pt>
                <c:pt idx="441">
                  <c:v>910617.74317499995</c:v>
                </c:pt>
                <c:pt idx="442">
                  <c:v>6115609.7011600006</c:v>
                </c:pt>
                <c:pt idx="443">
                  <c:v>194602.32339899999</c:v>
                </c:pt>
                <c:pt idx="444">
                  <c:v>200827.32318900002</c:v>
                </c:pt>
                <c:pt idx="445">
                  <c:v>145459.37228299998</c:v>
                </c:pt>
                <c:pt idx="446">
                  <c:v>126122.47084600001</c:v>
                </c:pt>
                <c:pt idx="447">
                  <c:v>1844347.5650000002</c:v>
                </c:pt>
                <c:pt idx="448">
                  <c:v>7053783.7714099996</c:v>
                </c:pt>
                <c:pt idx="449">
                  <c:v>1585816.86892</c:v>
                </c:pt>
                <c:pt idx="450">
                  <c:v>2731142.1132</c:v>
                </c:pt>
                <c:pt idx="451">
                  <c:v>77997.154664600006</c:v>
                </c:pt>
                <c:pt idx="452">
                  <c:v>175906.86539600001</c:v>
                </c:pt>
                <c:pt idx="453">
                  <c:v>4489595.7513900008</c:v>
                </c:pt>
                <c:pt idx="454">
                  <c:v>50111.151037000003</c:v>
                </c:pt>
                <c:pt idx="455">
                  <c:v>679422.21786500001</c:v>
                </c:pt>
                <c:pt idx="456">
                  <c:v>872573.46542000002</c:v>
                </c:pt>
                <c:pt idx="457">
                  <c:v>446821.25000900001</c:v>
                </c:pt>
                <c:pt idx="458">
                  <c:v>3849125.5543499999</c:v>
                </c:pt>
                <c:pt idx="459">
                  <c:v>129992.48289299999</c:v>
                </c:pt>
                <c:pt idx="460">
                  <c:v>763082.85144400003</c:v>
                </c:pt>
                <c:pt idx="461">
                  <c:v>48979.399081299998</c:v>
                </c:pt>
                <c:pt idx="462">
                  <c:v>28440706.9276</c:v>
                </c:pt>
                <c:pt idx="463">
                  <c:v>1917549.3503</c:v>
                </c:pt>
                <c:pt idx="464">
                  <c:v>614749.75043100002</c:v>
                </c:pt>
                <c:pt idx="465">
                  <c:v>512170.70470399997</c:v>
                </c:pt>
                <c:pt idx="466">
                  <c:v>669246.1412689999</c:v>
                </c:pt>
                <c:pt idx="467">
                  <c:v>426440.16658700001</c:v>
                </c:pt>
                <c:pt idx="468">
                  <c:v>987351.3483389999</c:v>
                </c:pt>
                <c:pt idx="469">
                  <c:v>1039486.57224</c:v>
                </c:pt>
                <c:pt idx="470">
                  <c:v>70624743.132600009</c:v>
                </c:pt>
                <c:pt idx="471">
                  <c:v>1415132.3086099999</c:v>
                </c:pt>
                <c:pt idx="472">
                  <c:v>6735793.4874599995</c:v>
                </c:pt>
                <c:pt idx="473">
                  <c:v>579452.20908100007</c:v>
                </c:pt>
                <c:pt idx="474">
                  <c:v>160399.26772099998</c:v>
                </c:pt>
                <c:pt idx="475">
                  <c:v>6504758.5261399997</c:v>
                </c:pt>
                <c:pt idx="476">
                  <c:v>614595.27038799995</c:v>
                </c:pt>
                <c:pt idx="477">
                  <c:v>217433.307222</c:v>
                </c:pt>
                <c:pt idx="478">
                  <c:v>62760104.567200005</c:v>
                </c:pt>
                <c:pt idx="479">
                  <c:v>46964.077244299995</c:v>
                </c:pt>
                <c:pt idx="480">
                  <c:v>2409244.10207</c:v>
                </c:pt>
                <c:pt idx="481">
                  <c:v>934932.49231300002</c:v>
                </c:pt>
                <c:pt idx="482">
                  <c:v>19485369.2553</c:v>
                </c:pt>
                <c:pt idx="483">
                  <c:v>201265.76675399998</c:v>
                </c:pt>
                <c:pt idx="484">
                  <c:v>907466.99837199994</c:v>
                </c:pt>
                <c:pt idx="485">
                  <c:v>814527.74072300002</c:v>
                </c:pt>
                <c:pt idx="486">
                  <c:v>13783818.973100001</c:v>
                </c:pt>
                <c:pt idx="487">
                  <c:v>357000.71912100003</c:v>
                </c:pt>
                <c:pt idx="488">
                  <c:v>127964.69849700002</c:v>
                </c:pt>
                <c:pt idx="489">
                  <c:v>116811671.147</c:v>
                </c:pt>
                <c:pt idx="490">
                  <c:v>138396.00088599999</c:v>
                </c:pt>
                <c:pt idx="491">
                  <c:v>408162.50939100003</c:v>
                </c:pt>
                <c:pt idx="492">
                  <c:v>1241816.8992900001</c:v>
                </c:pt>
                <c:pt idx="493">
                  <c:v>20277384.758699998</c:v>
                </c:pt>
                <c:pt idx="494">
                  <c:v>303935.57660899998</c:v>
                </c:pt>
                <c:pt idx="495">
                  <c:v>103589.13149100001</c:v>
                </c:pt>
                <c:pt idx="496">
                  <c:v>98445.955966299996</c:v>
                </c:pt>
                <c:pt idx="497">
                  <c:v>64156.773206399994</c:v>
                </c:pt>
                <c:pt idx="498">
                  <c:v>1004342.90662</c:v>
                </c:pt>
                <c:pt idx="499">
                  <c:v>230486.94850199998</c:v>
                </c:pt>
                <c:pt idx="500">
                  <c:v>7020279.1173999999</c:v>
                </c:pt>
                <c:pt idx="501">
                  <c:v>777039.89423199999</c:v>
                </c:pt>
                <c:pt idx="502">
                  <c:v>889879.06565499993</c:v>
                </c:pt>
                <c:pt idx="503">
                  <c:v>637847.36591299996</c:v>
                </c:pt>
                <c:pt idx="504">
                  <c:v>40898.430178400005</c:v>
                </c:pt>
                <c:pt idx="505">
                  <c:v>2017725.27994</c:v>
                </c:pt>
                <c:pt idx="506">
                  <c:v>1918750.53896</c:v>
                </c:pt>
                <c:pt idx="507">
                  <c:v>9709813.1112600006</c:v>
                </c:pt>
                <c:pt idx="508">
                  <c:v>39876071.247699998</c:v>
                </c:pt>
                <c:pt idx="509">
                  <c:v>1466317.35216</c:v>
                </c:pt>
                <c:pt idx="510">
                  <c:v>575979593.18200004</c:v>
                </c:pt>
                <c:pt idx="511">
                  <c:v>127105.06818699998</c:v>
                </c:pt>
                <c:pt idx="512">
                  <c:v>1273006.1902600001</c:v>
                </c:pt>
                <c:pt idx="513">
                  <c:v>1662937.44395</c:v>
                </c:pt>
                <c:pt idx="514">
                  <c:v>947388.03875800001</c:v>
                </c:pt>
                <c:pt idx="515">
                  <c:v>193192.503662</c:v>
                </c:pt>
                <c:pt idx="516">
                  <c:v>2174882.4232000001</c:v>
                </c:pt>
                <c:pt idx="517">
                  <c:v>1003274.2542399999</c:v>
                </c:pt>
                <c:pt idx="518">
                  <c:v>6983692.4096399993</c:v>
                </c:pt>
                <c:pt idx="519">
                  <c:v>167705.63955299999</c:v>
                </c:pt>
                <c:pt idx="520">
                  <c:v>5331238.9034000002</c:v>
                </c:pt>
                <c:pt idx="521">
                  <c:v>224206.82791699999</c:v>
                </c:pt>
                <c:pt idx="522">
                  <c:v>15518590.0285</c:v>
                </c:pt>
                <c:pt idx="523">
                  <c:v>5366411.9290199997</c:v>
                </c:pt>
                <c:pt idx="524">
                  <c:v>14729336.274599999</c:v>
                </c:pt>
                <c:pt idx="525">
                  <c:v>399966.53196400002</c:v>
                </c:pt>
                <c:pt idx="526">
                  <c:v>8817682.0439299997</c:v>
                </c:pt>
                <c:pt idx="527">
                  <c:v>506095.98584899993</c:v>
                </c:pt>
                <c:pt idx="528">
                  <c:v>151942.49992100001</c:v>
                </c:pt>
                <c:pt idx="529">
                  <c:v>1441652.68891</c:v>
                </c:pt>
                <c:pt idx="530">
                  <c:v>1749011.06461</c:v>
                </c:pt>
                <c:pt idx="531">
                  <c:v>2564082.2392199999</c:v>
                </c:pt>
                <c:pt idx="532">
                  <c:v>10621111.1183</c:v>
                </c:pt>
                <c:pt idx="533">
                  <c:v>21550926.693800002</c:v>
                </c:pt>
                <c:pt idx="534">
                  <c:v>11469827.486</c:v>
                </c:pt>
                <c:pt idx="535">
                  <c:v>877673.09677199996</c:v>
                </c:pt>
                <c:pt idx="536">
                  <c:v>23591510.3532</c:v>
                </c:pt>
                <c:pt idx="537">
                  <c:v>124898239.029</c:v>
                </c:pt>
                <c:pt idx="538">
                  <c:v>3930365.8602499999</c:v>
                </c:pt>
                <c:pt idx="539">
                  <c:v>48699.299724800003</c:v>
                </c:pt>
                <c:pt idx="540">
                  <c:v>525907.93704500003</c:v>
                </c:pt>
                <c:pt idx="541">
                  <c:v>566404.11448500003</c:v>
                </c:pt>
                <c:pt idx="542">
                  <c:v>307481.44258700003</c:v>
                </c:pt>
                <c:pt idx="543">
                  <c:v>150139.49218100001</c:v>
                </c:pt>
                <c:pt idx="544">
                  <c:v>66183.759946700011</c:v>
                </c:pt>
                <c:pt idx="545">
                  <c:v>297043.23367500002</c:v>
                </c:pt>
                <c:pt idx="546">
                  <c:v>834518.28885299992</c:v>
                </c:pt>
                <c:pt idx="547">
                  <c:v>932824.87825000007</c:v>
                </c:pt>
                <c:pt idx="548">
                  <c:v>33604244.964899994</c:v>
                </c:pt>
                <c:pt idx="549">
                  <c:v>351052.48859600001</c:v>
                </c:pt>
                <c:pt idx="550">
                  <c:v>2564942.3816</c:v>
                </c:pt>
                <c:pt idx="551">
                  <c:v>63414.236133600003</c:v>
                </c:pt>
                <c:pt idx="552">
                  <c:v>8682137.8083200008</c:v>
                </c:pt>
                <c:pt idx="553">
                  <c:v>138661.61644499999</c:v>
                </c:pt>
                <c:pt idx="554">
                  <c:v>208673.760839</c:v>
                </c:pt>
                <c:pt idx="555">
                  <c:v>701921.72526199999</c:v>
                </c:pt>
                <c:pt idx="556">
                  <c:v>1454547.6054699998</c:v>
                </c:pt>
                <c:pt idx="557">
                  <c:v>33718143.592600003</c:v>
                </c:pt>
                <c:pt idx="558">
                  <c:v>230024.26079</c:v>
                </c:pt>
                <c:pt idx="559">
                  <c:v>530291.39187299996</c:v>
                </c:pt>
                <c:pt idx="560">
                  <c:v>569106.24147599994</c:v>
                </c:pt>
                <c:pt idx="561">
                  <c:v>832306.64980999997</c:v>
                </c:pt>
                <c:pt idx="562">
                  <c:v>429723.63721099996</c:v>
                </c:pt>
                <c:pt idx="563">
                  <c:v>7749357.9674500003</c:v>
                </c:pt>
                <c:pt idx="564">
                  <c:v>22526476.2795</c:v>
                </c:pt>
                <c:pt idx="565">
                  <c:v>69282.409496199994</c:v>
                </c:pt>
                <c:pt idx="566">
                  <c:v>1203692.5800999999</c:v>
                </c:pt>
                <c:pt idx="567">
                  <c:v>249680.196539</c:v>
                </c:pt>
                <c:pt idx="568">
                  <c:v>120427.42320600001</c:v>
                </c:pt>
                <c:pt idx="569">
                  <c:v>315038.70145300002</c:v>
                </c:pt>
                <c:pt idx="570">
                  <c:v>259655.162266</c:v>
                </c:pt>
                <c:pt idx="571">
                  <c:v>53120292.949299999</c:v>
                </c:pt>
                <c:pt idx="572">
                  <c:v>216732.828614</c:v>
                </c:pt>
                <c:pt idx="573">
                  <c:v>1051886.3711299999</c:v>
                </c:pt>
                <c:pt idx="574">
                  <c:v>516410.656433</c:v>
                </c:pt>
                <c:pt idx="575">
                  <c:v>637954.35974300001</c:v>
                </c:pt>
                <c:pt idx="576">
                  <c:v>831015.580647</c:v>
                </c:pt>
                <c:pt idx="577">
                  <c:v>13319711.9241</c:v>
                </c:pt>
                <c:pt idx="578">
                  <c:v>59328.080116199999</c:v>
                </c:pt>
                <c:pt idx="579">
                  <c:v>544877.93703899998</c:v>
                </c:pt>
                <c:pt idx="580">
                  <c:v>5906272.8899100004</c:v>
                </c:pt>
                <c:pt idx="581">
                  <c:v>259465.02370000002</c:v>
                </c:pt>
                <c:pt idx="582">
                  <c:v>692580.45484799996</c:v>
                </c:pt>
                <c:pt idx="583">
                  <c:v>2898133.34999</c:v>
                </c:pt>
                <c:pt idx="584">
                  <c:v>6444593.1296100002</c:v>
                </c:pt>
                <c:pt idx="585">
                  <c:v>794845.16109000007</c:v>
                </c:pt>
                <c:pt idx="586">
                  <c:v>432853.29092</c:v>
                </c:pt>
                <c:pt idx="587">
                  <c:v>300350.79288700002</c:v>
                </c:pt>
                <c:pt idx="588">
                  <c:v>127253.20837699999</c:v>
                </c:pt>
                <c:pt idx="589">
                  <c:v>263500.54554600001</c:v>
                </c:pt>
                <c:pt idx="590">
                  <c:v>4271517.6925400002</c:v>
                </c:pt>
                <c:pt idx="591">
                  <c:v>226660.47231799999</c:v>
                </c:pt>
                <c:pt idx="592">
                  <c:v>302994.63930800004</c:v>
                </c:pt>
                <c:pt idx="593">
                  <c:v>408669.79041800002</c:v>
                </c:pt>
                <c:pt idx="594">
                  <c:v>208752.74205899998</c:v>
                </c:pt>
                <c:pt idx="595">
                  <c:v>119690.456533</c:v>
                </c:pt>
                <c:pt idx="596">
                  <c:v>235001.717714</c:v>
                </c:pt>
                <c:pt idx="597">
                  <c:v>6174970.9223800004</c:v>
                </c:pt>
                <c:pt idx="598">
                  <c:v>6523208.4524799995</c:v>
                </c:pt>
                <c:pt idx="599">
                  <c:v>113843407.35399999</c:v>
                </c:pt>
                <c:pt idx="600">
                  <c:v>14857593.1538</c:v>
                </c:pt>
                <c:pt idx="601">
                  <c:v>13358415.4903</c:v>
                </c:pt>
                <c:pt idx="602">
                  <c:v>143784257.484</c:v>
                </c:pt>
                <c:pt idx="603">
                  <c:v>253290.77494899998</c:v>
                </c:pt>
                <c:pt idx="604">
                  <c:v>567550.82883400004</c:v>
                </c:pt>
                <c:pt idx="605">
                  <c:v>103607235.45199999</c:v>
                </c:pt>
                <c:pt idx="606">
                  <c:v>541210.15432099998</c:v>
                </c:pt>
                <c:pt idx="607">
                  <c:v>42796.390855599995</c:v>
                </c:pt>
                <c:pt idx="608">
                  <c:v>154730.26767199999</c:v>
                </c:pt>
                <c:pt idx="609">
                  <c:v>2114297.9546400001</c:v>
                </c:pt>
                <c:pt idx="610">
                  <c:v>738857.73029099999</c:v>
                </c:pt>
                <c:pt idx="611">
                  <c:v>23318718.5792</c:v>
                </c:pt>
                <c:pt idx="612">
                  <c:v>1674896100.8599999</c:v>
                </c:pt>
                <c:pt idx="613">
                  <c:v>10080061.943</c:v>
                </c:pt>
                <c:pt idx="614">
                  <c:v>523219.48237000004</c:v>
                </c:pt>
                <c:pt idx="615">
                  <c:v>3635047.3125799997</c:v>
                </c:pt>
                <c:pt idx="616">
                  <c:v>382353.37864699995</c:v>
                </c:pt>
                <c:pt idx="617">
                  <c:v>287630.88071200001</c:v>
                </c:pt>
                <c:pt idx="618">
                  <c:v>937524.37938499998</c:v>
                </c:pt>
                <c:pt idx="619">
                  <c:v>1649232.4304</c:v>
                </c:pt>
                <c:pt idx="620">
                  <c:v>369705.11493699998</c:v>
                </c:pt>
                <c:pt idx="621">
                  <c:v>53511920.822400004</c:v>
                </c:pt>
                <c:pt idx="622">
                  <c:v>11815217.059900001</c:v>
                </c:pt>
                <c:pt idx="623">
                  <c:v>385307.28482</c:v>
                </c:pt>
                <c:pt idx="624">
                  <c:v>125477.778447</c:v>
                </c:pt>
                <c:pt idx="625">
                  <c:v>262184.75423100003</c:v>
                </c:pt>
                <c:pt idx="626">
                  <c:v>2980776.8777199998</c:v>
                </c:pt>
                <c:pt idx="627">
                  <c:v>73881.898505199992</c:v>
                </c:pt>
                <c:pt idx="628">
                  <c:v>99176.661921899999</c:v>
                </c:pt>
                <c:pt idx="629">
                  <c:v>1405356.4011899999</c:v>
                </c:pt>
                <c:pt idx="630">
                  <c:v>163776.70804899998</c:v>
                </c:pt>
                <c:pt idx="631">
                  <c:v>897505.58652400004</c:v>
                </c:pt>
                <c:pt idx="632">
                  <c:v>1257520.92634</c:v>
                </c:pt>
                <c:pt idx="633">
                  <c:v>75910.14410759999</c:v>
                </c:pt>
                <c:pt idx="634">
                  <c:v>432812.892161</c:v>
                </c:pt>
                <c:pt idx="635">
                  <c:v>1135651.52483</c:v>
                </c:pt>
                <c:pt idx="636">
                  <c:v>389932.58404099999</c:v>
                </c:pt>
                <c:pt idx="637">
                  <c:v>6223781.6270700004</c:v>
                </c:pt>
                <c:pt idx="638">
                  <c:v>6255061.1469799997</c:v>
                </c:pt>
                <c:pt idx="639">
                  <c:v>3712915.2150000003</c:v>
                </c:pt>
                <c:pt idx="640">
                  <c:v>282498.556996</c:v>
                </c:pt>
                <c:pt idx="641">
                  <c:v>374815.98371399997</c:v>
                </c:pt>
                <c:pt idx="642">
                  <c:v>7802113.1947600003</c:v>
                </c:pt>
                <c:pt idx="643">
                  <c:v>793892.94032499997</c:v>
                </c:pt>
                <c:pt idx="644">
                  <c:v>1789524.1134500001</c:v>
                </c:pt>
                <c:pt idx="645">
                  <c:v>1900636.24755</c:v>
                </c:pt>
                <c:pt idx="646">
                  <c:v>4761450.0645399997</c:v>
                </c:pt>
                <c:pt idx="647">
                  <c:v>1029846.1197599999</c:v>
                </c:pt>
                <c:pt idx="648">
                  <c:v>1445621.3807300001</c:v>
                </c:pt>
                <c:pt idx="649">
                  <c:v>124546.42778699999</c:v>
                </c:pt>
                <c:pt idx="650">
                  <c:v>211462.662274</c:v>
                </c:pt>
                <c:pt idx="651">
                  <c:v>66907.8474862</c:v>
                </c:pt>
                <c:pt idx="652">
                  <c:v>75608.668249199996</c:v>
                </c:pt>
                <c:pt idx="653">
                  <c:v>422153.38901699998</c:v>
                </c:pt>
                <c:pt idx="654">
                  <c:v>48261.426994100002</c:v>
                </c:pt>
                <c:pt idx="655">
                  <c:v>1850144.5123699999</c:v>
                </c:pt>
                <c:pt idx="656">
                  <c:v>47935.667550300001</c:v>
                </c:pt>
                <c:pt idx="657">
                  <c:v>130438.598792</c:v>
                </c:pt>
                <c:pt idx="658">
                  <c:v>279384.79177199997</c:v>
                </c:pt>
                <c:pt idx="659">
                  <c:v>69734.576683300009</c:v>
                </c:pt>
                <c:pt idx="660">
                  <c:v>178403.08530400001</c:v>
                </c:pt>
                <c:pt idx="661">
                  <c:v>1138823.28926</c:v>
                </c:pt>
                <c:pt idx="662">
                  <c:v>466527.797403</c:v>
                </c:pt>
                <c:pt idx="663">
                  <c:v>283774.753937</c:v>
                </c:pt>
                <c:pt idx="664">
                  <c:v>1320577.1774299999</c:v>
                </c:pt>
                <c:pt idx="665">
                  <c:v>3598780.2031800002</c:v>
                </c:pt>
                <c:pt idx="666">
                  <c:v>4332759.3394900002</c:v>
                </c:pt>
                <c:pt idx="667">
                  <c:v>737034.46049700002</c:v>
                </c:pt>
                <c:pt idx="668">
                  <c:v>797238.10629299993</c:v>
                </c:pt>
                <c:pt idx="669">
                  <c:v>828147.83825299994</c:v>
                </c:pt>
                <c:pt idx="670">
                  <c:v>69665.602519699998</c:v>
                </c:pt>
                <c:pt idx="671">
                  <c:v>189298.23583200001</c:v>
                </c:pt>
                <c:pt idx="672">
                  <c:v>2555777.2586300001</c:v>
                </c:pt>
                <c:pt idx="673">
                  <c:v>781450.33956500003</c:v>
                </c:pt>
                <c:pt idx="674">
                  <c:v>292151.79907499999</c:v>
                </c:pt>
                <c:pt idx="675">
                  <c:v>854627.98996899999</c:v>
                </c:pt>
                <c:pt idx="676">
                  <c:v>178606.27520400001</c:v>
                </c:pt>
                <c:pt idx="677">
                  <c:v>285581.38483599998</c:v>
                </c:pt>
                <c:pt idx="678">
                  <c:v>109402.572827</c:v>
                </c:pt>
                <c:pt idx="679">
                  <c:v>1483388.9034500001</c:v>
                </c:pt>
                <c:pt idx="680">
                  <c:v>1100385.52932</c:v>
                </c:pt>
                <c:pt idx="681">
                  <c:v>28376544.213</c:v>
                </c:pt>
                <c:pt idx="682">
                  <c:v>502775.42223600001</c:v>
                </c:pt>
                <c:pt idx="683">
                  <c:v>66863.185380399998</c:v>
                </c:pt>
                <c:pt idx="684">
                  <c:v>33915635.913999997</c:v>
                </c:pt>
                <c:pt idx="685">
                  <c:v>1739720.43038</c:v>
                </c:pt>
                <c:pt idx="686">
                  <c:v>176835.80152500002</c:v>
                </c:pt>
                <c:pt idx="687">
                  <c:v>88965.999370599995</c:v>
                </c:pt>
                <c:pt idx="688">
                  <c:v>319279.07021400001</c:v>
                </c:pt>
                <c:pt idx="689">
                  <c:v>391651.41120500001</c:v>
                </c:pt>
                <c:pt idx="690">
                  <c:v>6172867.0612399997</c:v>
                </c:pt>
                <c:pt idx="691">
                  <c:v>220420.17345600002</c:v>
                </c:pt>
                <c:pt idx="692">
                  <c:v>1322482.73334</c:v>
                </c:pt>
                <c:pt idx="693">
                  <c:v>91321956.664900005</c:v>
                </c:pt>
                <c:pt idx="694">
                  <c:v>1004418.5668</c:v>
                </c:pt>
                <c:pt idx="695">
                  <c:v>96895.314950999993</c:v>
                </c:pt>
                <c:pt idx="696">
                  <c:v>60497.922458499997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3-478A-B07C-524F7CEB5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861408"/>
        <c:axId val="-2072112208"/>
      </c:scatterChart>
      <c:valAx>
        <c:axId val="-2084861408"/>
        <c:scaling>
          <c:orientation val="minMax"/>
        </c:scaling>
        <c:delete val="0"/>
        <c:axPos val="b"/>
        <c:numFmt formatCode="_(* #,##0_);_(* \(#,##0\);_(* &quot;-&quot;??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72112208"/>
        <c:crosses val="autoZero"/>
        <c:crossBetween val="midCat"/>
      </c:valAx>
      <c:valAx>
        <c:axId val="-207211220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-208486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571500</xdr:colOff>
      <xdr:row>0</xdr:row>
      <xdr:rowOff>330200</xdr:rowOff>
    </xdr:from>
    <xdr:to>
      <xdr:col>30</xdr:col>
      <xdr:colOff>457200</xdr:colOff>
      <xdr:row>50</xdr:row>
      <xdr:rowOff>0</xdr:rowOff>
    </xdr:to>
    <xdr:graphicFrame macro="">
      <xdr:nvGraphicFramePr>
        <xdr:cNvPr id="3077" name="Chart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749"/>
  <sheetViews>
    <sheetView tabSelected="1" workbookViewId="0">
      <pane xSplit="13960" ySplit="7540" topLeftCell="O264"/>
      <selection activeCell="F48" sqref="F48:G48"/>
      <selection pane="topRight" activeCell="S1" sqref="S1"/>
      <selection pane="bottomLeft" activeCell="F313" sqref="F313:G313"/>
      <selection pane="bottomRight" activeCell="AN313" sqref="AN313:AO313"/>
    </sheetView>
  </sheetViews>
  <sheetFormatPr defaultColWidth="8.81640625" defaultRowHeight="14.5"/>
  <cols>
    <col min="1" max="1" width="9.6328125" style="1" customWidth="1"/>
    <col min="2" max="2" width="16.1796875" style="1" customWidth="1"/>
    <col min="3" max="3" width="20.453125" style="1" customWidth="1"/>
    <col min="4" max="4" width="12.6328125" style="1" customWidth="1"/>
    <col min="5" max="5" width="11.1796875" style="1" bestFit="1" customWidth="1"/>
    <col min="6" max="6" width="7.6328125" style="2" bestFit="1" customWidth="1"/>
    <col min="7" max="7" width="9.36328125" style="2" bestFit="1" customWidth="1"/>
    <col min="8" max="8" width="11.81640625" style="2" bestFit="1" customWidth="1"/>
    <col min="9" max="9" width="12.453125" style="2" bestFit="1" customWidth="1"/>
    <col min="10" max="10" width="12.6328125" style="1" customWidth="1"/>
    <col min="11" max="11" width="12.453125" style="1" customWidth="1"/>
    <col min="13" max="13" width="10.1796875" customWidth="1"/>
    <col min="14" max="14" width="5.6328125" style="1" customWidth="1"/>
    <col min="15" max="15" width="13.6328125" style="1" customWidth="1"/>
    <col min="16" max="16" width="10.453125" style="1" bestFit="1" customWidth="1"/>
    <col min="17" max="18" width="12.6328125" style="1" customWidth="1"/>
    <col min="19" max="19" width="9.453125" style="26" customWidth="1"/>
    <col min="20" max="20" width="11" style="2" bestFit="1" customWidth="1"/>
    <col min="21" max="21" width="12.453125" style="2" bestFit="1" customWidth="1"/>
    <col min="22" max="22" width="12.81640625" style="2" bestFit="1" customWidth="1"/>
    <col min="23" max="23" width="7.453125" style="2" bestFit="1" customWidth="1"/>
    <col min="24" max="24" width="10.453125" style="2" bestFit="1" customWidth="1"/>
    <col min="25" max="25" width="9.453125" style="2" bestFit="1" customWidth="1"/>
    <col min="26" max="26" width="8.453125" style="2" bestFit="1" customWidth="1"/>
    <col min="27" max="27" width="11.6328125" style="2" bestFit="1" customWidth="1"/>
    <col min="28" max="28" width="8.81640625" style="2" bestFit="1" customWidth="1"/>
    <col min="29" max="29" width="8.453125" style="2" bestFit="1" customWidth="1"/>
    <col min="30" max="30" width="11" style="2" bestFit="1" customWidth="1"/>
    <col min="31" max="31" width="11.453125" style="2" bestFit="1" customWidth="1"/>
    <col min="32" max="32" width="9.6328125" style="2" bestFit="1" customWidth="1"/>
    <col min="33" max="33" width="10.1796875" style="2" bestFit="1" customWidth="1"/>
    <col min="34" max="34" width="11.453125" style="2" bestFit="1" customWidth="1"/>
    <col min="35" max="35" width="14.36328125" style="2" customWidth="1"/>
    <col min="36" max="36" width="13.1796875" customWidth="1"/>
    <col min="37" max="37" width="13" bestFit="1" customWidth="1"/>
    <col min="38" max="38" width="10" customWidth="1"/>
    <col min="39" max="39" width="11.1796875" style="1" customWidth="1"/>
    <col min="40" max="40" width="11.36328125" bestFit="1" customWidth="1"/>
    <col min="41" max="41" width="11.81640625" customWidth="1"/>
    <col min="58" max="58" width="13.36328125" customWidth="1"/>
    <col min="60" max="60" width="21.36328125" style="1" customWidth="1"/>
    <col min="61" max="61" width="12.453125" style="1" bestFit="1" customWidth="1"/>
  </cols>
  <sheetData>
    <row r="1" spans="1:61" s="10" customFormat="1" ht="43.5">
      <c r="A1" s="7" t="s">
        <v>0</v>
      </c>
      <c r="B1" s="7" t="s">
        <v>1</v>
      </c>
      <c r="C1" s="7" t="s">
        <v>5132</v>
      </c>
      <c r="D1" s="7" t="s">
        <v>2</v>
      </c>
      <c r="E1" s="7" t="s">
        <v>28</v>
      </c>
      <c r="F1" s="8" t="s">
        <v>4</v>
      </c>
      <c r="G1" s="8" t="s">
        <v>3</v>
      </c>
      <c r="H1" s="8" t="s">
        <v>6</v>
      </c>
      <c r="I1" s="8" t="s">
        <v>5</v>
      </c>
      <c r="J1" s="7" t="s">
        <v>7</v>
      </c>
      <c r="K1" s="7" t="s">
        <v>4084</v>
      </c>
      <c r="L1" s="17" t="s">
        <v>5155</v>
      </c>
      <c r="M1" s="18" t="s">
        <v>5156</v>
      </c>
      <c r="N1" s="7" t="s">
        <v>27</v>
      </c>
      <c r="O1" s="7" t="s">
        <v>11</v>
      </c>
      <c r="P1" s="7" t="s">
        <v>8</v>
      </c>
      <c r="Q1" s="7" t="s">
        <v>9</v>
      </c>
      <c r="R1" s="7" t="s">
        <v>10</v>
      </c>
      <c r="S1" s="25" t="s">
        <v>5133</v>
      </c>
      <c r="T1" s="8" t="s">
        <v>12</v>
      </c>
      <c r="U1" s="8" t="s">
        <v>13</v>
      </c>
      <c r="V1" s="8" t="s">
        <v>14</v>
      </c>
      <c r="W1" s="8" t="s">
        <v>15</v>
      </c>
      <c r="X1" s="8" t="s">
        <v>16</v>
      </c>
      <c r="Y1" s="8" t="s">
        <v>17</v>
      </c>
      <c r="Z1" s="8" t="s">
        <v>18</v>
      </c>
      <c r="AA1" s="8" t="s">
        <v>19</v>
      </c>
      <c r="AB1" s="8" t="s">
        <v>20</v>
      </c>
      <c r="AC1" s="8" t="s">
        <v>21</v>
      </c>
      <c r="AD1" s="8" t="s">
        <v>22</v>
      </c>
      <c r="AE1" s="8" t="s">
        <v>23</v>
      </c>
      <c r="AF1" s="8" t="s">
        <v>24</v>
      </c>
      <c r="AG1" s="8" t="s">
        <v>25</v>
      </c>
      <c r="AH1" s="8" t="s">
        <v>26</v>
      </c>
      <c r="AI1" s="8" t="s">
        <v>4098</v>
      </c>
      <c r="AJ1" s="9" t="s">
        <v>4099</v>
      </c>
      <c r="AK1" s="9" t="s">
        <v>5135</v>
      </c>
      <c r="AL1" s="10" t="s">
        <v>5134</v>
      </c>
      <c r="AM1" s="7" t="s">
        <v>5153</v>
      </c>
      <c r="AN1" s="9" t="s">
        <v>4097</v>
      </c>
      <c r="AO1" s="9" t="s">
        <v>4082</v>
      </c>
      <c r="AP1" s="8" t="s">
        <v>5136</v>
      </c>
      <c r="AQ1" s="8" t="s">
        <v>5137</v>
      </c>
      <c r="AR1" s="8" t="s">
        <v>5138</v>
      </c>
      <c r="AS1" s="8" t="s">
        <v>5139</v>
      </c>
      <c r="AT1" s="8" t="s">
        <v>5140</v>
      </c>
      <c r="AU1" s="8" t="s">
        <v>5141</v>
      </c>
      <c r="AV1" s="8" t="s">
        <v>5154</v>
      </c>
      <c r="AW1" s="8" t="s">
        <v>5142</v>
      </c>
      <c r="AX1" s="8" t="s">
        <v>5143</v>
      </c>
      <c r="AY1" s="8" t="s">
        <v>5144</v>
      </c>
      <c r="AZ1" s="8" t="s">
        <v>5145</v>
      </c>
      <c r="BA1" s="8" t="s">
        <v>5146</v>
      </c>
      <c r="BB1" s="8" t="s">
        <v>5147</v>
      </c>
      <c r="BC1" s="8" t="s">
        <v>5148</v>
      </c>
      <c r="BD1" s="8" t="s">
        <v>5149</v>
      </c>
      <c r="BE1" s="8" t="s">
        <v>5150</v>
      </c>
      <c r="BF1" s="8" t="s">
        <v>5151</v>
      </c>
      <c r="BG1" s="10" t="s">
        <v>5152</v>
      </c>
      <c r="BH1" s="7" t="s">
        <v>3612</v>
      </c>
      <c r="BI1" s="7" t="s">
        <v>3613</v>
      </c>
    </row>
    <row r="2" spans="1:61">
      <c r="A2" s="1">
        <v>161</v>
      </c>
      <c r="B2" s="1" t="s">
        <v>719</v>
      </c>
      <c r="C2" s="1" t="s">
        <v>4270</v>
      </c>
      <c r="D2" s="1" t="s">
        <v>30</v>
      </c>
      <c r="E2" s="1" t="s">
        <v>140</v>
      </c>
      <c r="F2" s="2">
        <v>33.840969999999999</v>
      </c>
      <c r="G2" s="2">
        <v>-81.672072</v>
      </c>
      <c r="H2" s="2">
        <v>33.841000000000001</v>
      </c>
      <c r="I2" s="2">
        <v>-81.672380000000004</v>
      </c>
      <c r="K2" s="1" t="s">
        <v>4086</v>
      </c>
      <c r="L2" s="17">
        <v>0.62640816229395557</v>
      </c>
      <c r="M2" s="17">
        <v>0</v>
      </c>
      <c r="N2" s="1">
        <v>3</v>
      </c>
      <c r="O2" s="1" t="s">
        <v>722</v>
      </c>
      <c r="P2" s="1">
        <v>504600</v>
      </c>
      <c r="Q2" s="1" t="s">
        <v>720</v>
      </c>
      <c r="R2" s="1" t="s">
        <v>721</v>
      </c>
      <c r="S2" s="26">
        <v>15.113804999999999</v>
      </c>
      <c r="T2" s="4">
        <v>1233.2248535199999</v>
      </c>
      <c r="U2" s="4">
        <v>9.7646627426099997</v>
      </c>
      <c r="V2" s="4">
        <v>23.542072296099999</v>
      </c>
      <c r="W2" s="2">
        <v>0.230172663927</v>
      </c>
      <c r="X2" s="3">
        <v>2.3999729156499998</v>
      </c>
      <c r="Y2" s="1">
        <v>532.54290771499996</v>
      </c>
      <c r="Z2" s="2">
        <v>1.4829028868300001E-2</v>
      </c>
      <c r="AA2" s="2">
        <v>7.6064041563099996E-2</v>
      </c>
      <c r="AB2" s="2">
        <v>1.1160932818999999E-3</v>
      </c>
      <c r="AC2" s="2">
        <v>0.36194056640099997</v>
      </c>
      <c r="AD2" s="2">
        <v>5.5935201320999996E-3</v>
      </c>
      <c r="AE2" s="2">
        <v>0.16995294133</v>
      </c>
      <c r="AF2" s="2">
        <v>9.5683786623899994E-2</v>
      </c>
      <c r="AG2" s="2">
        <v>0.19478112170600001</v>
      </c>
      <c r="AH2" s="2">
        <v>8.0038900093300003E-2</v>
      </c>
      <c r="AI2" s="5">
        <v>41004.3953884</v>
      </c>
      <c r="AJ2" s="5">
        <v>40366.747078</v>
      </c>
      <c r="AK2">
        <v>0.84199247530300003</v>
      </c>
      <c r="AL2" s="13">
        <v>1.5672590824524789E-2</v>
      </c>
      <c r="AM2" s="21" t="s">
        <v>53</v>
      </c>
      <c r="AN2" s="19" t="s">
        <v>4077</v>
      </c>
      <c r="AO2" s="19" t="s">
        <v>36</v>
      </c>
      <c r="AP2">
        <v>1.1793738146019968</v>
      </c>
      <c r="AQ2">
        <v>3.0910422685989292</v>
      </c>
      <c r="AR2">
        <v>0.98965724797688459</v>
      </c>
      <c r="AS2">
        <v>1.371844689057508</v>
      </c>
      <c r="AT2">
        <v>-0.63794625590434362</v>
      </c>
      <c r="AU2">
        <v>0.38020634060738823</v>
      </c>
      <c r="AV2">
        <v>2.7263546052246315</v>
      </c>
      <c r="AW2">
        <v>-1.8288872893592338</v>
      </c>
      <c r="AX2">
        <v>-1.1188206026435938</v>
      </c>
      <c r="AY2">
        <v>-2.9522995060064896</v>
      </c>
      <c r="AZ2">
        <v>-0.44136273831549205</v>
      </c>
      <c r="BA2">
        <v>-2.2523147944750819</v>
      </c>
      <c r="BB2">
        <v>-0.7696713147976938</v>
      </c>
      <c r="BC2">
        <v>-1.0191616460926609</v>
      </c>
      <c r="BD2">
        <v>-0.71045313747902683</v>
      </c>
      <c r="BE2">
        <v>-1.0966988881354338</v>
      </c>
      <c r="BF2">
        <v>4.6128304125883748</v>
      </c>
      <c r="BG2">
        <f t="shared" ref="BG2:BG65" si="0">LOG10(AJ2)</f>
        <v>4.606023753547178</v>
      </c>
      <c r="BH2" s="1" t="s">
        <v>723</v>
      </c>
      <c r="BI2" s="1">
        <v>1</v>
      </c>
    </row>
    <row r="3" spans="1:61">
      <c r="A3" s="1">
        <v>555</v>
      </c>
      <c r="B3" s="1" t="s">
        <v>2658</v>
      </c>
      <c r="C3" s="1" t="s">
        <v>4839</v>
      </c>
      <c r="D3" s="1" t="s">
        <v>30</v>
      </c>
      <c r="E3" s="1" t="s">
        <v>153</v>
      </c>
      <c r="F3" s="2">
        <v>40.353858000000002</v>
      </c>
      <c r="G3" s="2">
        <v>-78.623368999999997</v>
      </c>
      <c r="H3" s="2">
        <v>40.353740000000002</v>
      </c>
      <c r="I3" s="2">
        <v>-78.623270000000005</v>
      </c>
      <c r="K3" s="1" t="s">
        <v>4086</v>
      </c>
      <c r="L3" s="17">
        <v>0.23942267592065034</v>
      </c>
      <c r="M3" s="17">
        <v>1</v>
      </c>
      <c r="N3" s="1">
        <v>5</v>
      </c>
      <c r="O3" s="1" t="s">
        <v>2661</v>
      </c>
      <c r="P3" s="1">
        <v>517750</v>
      </c>
      <c r="Q3" s="1" t="s">
        <v>2659</v>
      </c>
      <c r="R3" s="1" t="s">
        <v>2660</v>
      </c>
      <c r="S3" s="26">
        <v>6.36</v>
      </c>
      <c r="T3" s="4">
        <v>1141.1550293</v>
      </c>
      <c r="U3" s="4">
        <v>2.5321428775800001</v>
      </c>
      <c r="V3" s="4">
        <v>13.8222446442</v>
      </c>
      <c r="W3" s="2">
        <v>0.22194656729699999</v>
      </c>
      <c r="X3" s="3">
        <v>6.3563165664700003</v>
      </c>
      <c r="Y3" s="1">
        <v>756.20092773399995</v>
      </c>
      <c r="Z3" s="2">
        <v>1.59975302059E-3</v>
      </c>
      <c r="AA3" s="2">
        <v>0.112263369866</v>
      </c>
      <c r="AB3" s="2">
        <v>9.6265839659800002E-3</v>
      </c>
      <c r="AC3" s="2">
        <v>0.76511696439800003</v>
      </c>
      <c r="AD3" s="2">
        <v>0</v>
      </c>
      <c r="AE3" s="2">
        <v>1.05246909249E-4</v>
      </c>
      <c r="AF3" s="2">
        <v>8.6695387378800004E-2</v>
      </c>
      <c r="AG3" s="2">
        <v>2.4340101879000001E-2</v>
      </c>
      <c r="AH3" s="2">
        <v>2.5259258219799998E-4</v>
      </c>
      <c r="AI3" s="5">
        <v>37260.467196899997</v>
      </c>
      <c r="AJ3" s="5">
        <v>40898.430178400005</v>
      </c>
      <c r="AK3">
        <v>0.77998608689600002</v>
      </c>
      <c r="AL3" s="13">
        <v>9.3091461207068862E-2</v>
      </c>
      <c r="AM3" s="1" t="s">
        <v>36</v>
      </c>
      <c r="AN3" t="s">
        <v>4077</v>
      </c>
      <c r="AO3" t="s">
        <v>36</v>
      </c>
      <c r="AP3">
        <v>0.80345711564841393</v>
      </c>
      <c r="AQ3">
        <v>3.0573446486214895</v>
      </c>
      <c r="AR3">
        <v>0.40348820734607543</v>
      </c>
      <c r="AS3">
        <v>1.1405785754138666</v>
      </c>
      <c r="AT3">
        <v>-0.65375156753656227</v>
      </c>
      <c r="AU3">
        <v>0.80320551843582255</v>
      </c>
      <c r="AV3">
        <v>2.8786372058346492</v>
      </c>
      <c r="AW3">
        <v>-2.7959470611405366</v>
      </c>
      <c r="AX3">
        <v>-0.94976192548492999</v>
      </c>
      <c r="AY3">
        <v>-2.0165277967714528</v>
      </c>
      <c r="AZ3">
        <v>-0.11627216862450994</v>
      </c>
      <c r="BA3">
        <v>-5</v>
      </c>
      <c r="BB3">
        <v>-3.977790649086721</v>
      </c>
      <c r="BC3">
        <v>-1.0620040085125362</v>
      </c>
      <c r="BD3">
        <v>-1.6136776083000819</v>
      </c>
      <c r="BE3">
        <v>-3.5975794073744272</v>
      </c>
      <c r="BF3">
        <v>4.5712482960718601</v>
      </c>
      <c r="BG3">
        <f t="shared" si="0"/>
        <v>4.6117066386199941</v>
      </c>
      <c r="BH3" s="1" t="s">
        <v>2662</v>
      </c>
      <c r="BI3" s="1">
        <v>1</v>
      </c>
    </row>
    <row r="4" spans="1:61">
      <c r="A4" s="1">
        <v>660</v>
      </c>
      <c r="B4" s="1" t="s">
        <v>3176</v>
      </c>
      <c r="C4" s="1" t="s">
        <v>4988</v>
      </c>
      <c r="D4" s="1" t="s">
        <v>30</v>
      </c>
      <c r="E4" s="1" t="s">
        <v>87</v>
      </c>
      <c r="F4" s="2">
        <v>33.841566999999998</v>
      </c>
      <c r="G4" s="2">
        <v>-97.250827999999998</v>
      </c>
      <c r="H4" s="2">
        <v>33.841140000000003</v>
      </c>
      <c r="I4" s="2">
        <v>-97.250879999999995</v>
      </c>
      <c r="K4" s="1" t="s">
        <v>4086</v>
      </c>
      <c r="L4" s="17">
        <v>3.3316513756290071E-2</v>
      </c>
      <c r="M4" s="17">
        <v>1</v>
      </c>
      <c r="N4" s="1">
        <v>11</v>
      </c>
      <c r="O4" s="1" t="s">
        <v>3179</v>
      </c>
      <c r="P4" s="1">
        <v>518070</v>
      </c>
      <c r="Q4" s="1" t="s">
        <v>3177</v>
      </c>
      <c r="R4" s="1" t="s">
        <v>3178</v>
      </c>
      <c r="S4" s="26">
        <v>3.5064320000000002</v>
      </c>
      <c r="T4" s="4">
        <v>978.11743164100005</v>
      </c>
      <c r="U4" s="4">
        <v>10.8722839355</v>
      </c>
      <c r="V4" s="4">
        <v>23.621978759800001</v>
      </c>
      <c r="W4" s="2">
        <v>0.24643972516099999</v>
      </c>
      <c r="X4" s="3">
        <v>2.6816549301100001</v>
      </c>
      <c r="Y4" s="1">
        <v>510.470794678</v>
      </c>
      <c r="Z4" s="2">
        <v>3.1796211461500003E-2</v>
      </c>
      <c r="AA4" s="2">
        <v>5.4228347152300002E-2</v>
      </c>
      <c r="AB4" s="2">
        <v>2.0753669278999999E-2</v>
      </c>
      <c r="AC4" s="2">
        <v>0.27654311639500001</v>
      </c>
      <c r="AD4" s="2">
        <v>0</v>
      </c>
      <c r="AE4" s="2">
        <v>0.41878367975399999</v>
      </c>
      <c r="AF4" s="2">
        <v>0.10154721791</v>
      </c>
      <c r="AG4" s="2">
        <v>9.5729375686200005E-2</v>
      </c>
      <c r="AH4" s="2">
        <v>6.1838236222100005E-4</v>
      </c>
      <c r="AI4" s="5">
        <v>32161.3482129</v>
      </c>
      <c r="AJ4" s="5">
        <v>42796.390855599995</v>
      </c>
      <c r="AK4">
        <v>0.84854361639499998</v>
      </c>
      <c r="AL4" s="13">
        <v>0.28376103054498963</v>
      </c>
      <c r="AM4" s="21" t="s">
        <v>53</v>
      </c>
      <c r="AN4" s="19" t="s">
        <v>4077</v>
      </c>
      <c r="AO4" s="19" t="s">
        <v>36</v>
      </c>
      <c r="AP4">
        <v>0.54486542107278113</v>
      </c>
      <c r="AQ4">
        <v>2.9903909988081225</v>
      </c>
      <c r="AR4">
        <v>1.0363207857048167</v>
      </c>
      <c r="AS4">
        <v>1.3733162746690133</v>
      </c>
      <c r="AT4">
        <v>-0.60828928422016215</v>
      </c>
      <c r="AU4">
        <v>0.42840289298215378</v>
      </c>
      <c r="AV4">
        <v>2.7079709000507188</v>
      </c>
      <c r="AW4">
        <v>-1.4976246233923869</v>
      </c>
      <c r="AX4">
        <v>-1.2657736323997806</v>
      </c>
      <c r="AY4">
        <v>-1.6829051082654698</v>
      </c>
      <c r="AZ4">
        <v>-0.55823714735165408</v>
      </c>
      <c r="BA4">
        <v>-5</v>
      </c>
      <c r="BB4">
        <v>-0.3780102513744919</v>
      </c>
      <c r="BC4">
        <v>-0.99333197046583299</v>
      </c>
      <c r="BD4">
        <v>-1.0189547733956377</v>
      </c>
      <c r="BE4">
        <v>-3.2087429060550168</v>
      </c>
      <c r="BF4">
        <v>4.5073342462067032</v>
      </c>
      <c r="BG4">
        <f t="shared" si="0"/>
        <v>4.6314071452377403</v>
      </c>
      <c r="BH4" s="1" t="s">
        <v>3180</v>
      </c>
      <c r="BI4" s="1">
        <v>1</v>
      </c>
    </row>
    <row r="5" spans="1:61">
      <c r="A5" s="1">
        <v>405</v>
      </c>
      <c r="B5" s="1" t="s">
        <v>1925</v>
      </c>
      <c r="C5" s="1" t="s">
        <v>4609</v>
      </c>
      <c r="D5" s="1" t="s">
        <v>30</v>
      </c>
      <c r="E5" s="1" t="s">
        <v>153</v>
      </c>
      <c r="F5" s="2">
        <v>35.056364000000002</v>
      </c>
      <c r="G5" s="2">
        <v>-82.339607000000001</v>
      </c>
      <c r="H5" s="2">
        <v>35.05585</v>
      </c>
      <c r="I5" s="2">
        <v>-82.33887</v>
      </c>
      <c r="K5" s="1" t="s">
        <v>4086</v>
      </c>
      <c r="L5" s="17">
        <v>0.41633198969066137</v>
      </c>
      <c r="M5" s="17">
        <v>1</v>
      </c>
      <c r="N5" s="1">
        <v>3</v>
      </c>
      <c r="O5" s="1" t="s">
        <v>1928</v>
      </c>
      <c r="P5" s="1">
        <v>504890</v>
      </c>
      <c r="Q5" s="1" t="s">
        <v>1926</v>
      </c>
      <c r="R5" s="1" t="s">
        <v>1927</v>
      </c>
      <c r="S5" s="26">
        <v>4.4822639999999998</v>
      </c>
      <c r="T5" s="4">
        <v>1503.2084960899999</v>
      </c>
      <c r="U5" s="4">
        <v>8.9140110015899996</v>
      </c>
      <c r="V5" s="4">
        <v>21.7453117371</v>
      </c>
      <c r="W5" s="2">
        <v>0.27546665072400001</v>
      </c>
      <c r="X5" s="3">
        <v>4.86278390884</v>
      </c>
      <c r="Y5" s="1">
        <v>553.92663574200003</v>
      </c>
      <c r="Z5" s="2">
        <v>3.3159577730099997E-2</v>
      </c>
      <c r="AA5" s="2">
        <v>8.0942368624700001E-2</v>
      </c>
      <c r="AB5" s="2">
        <v>4.8914392512400002E-3</v>
      </c>
      <c r="AC5" s="2">
        <v>0.63735453443699996</v>
      </c>
      <c r="AD5" s="2">
        <v>7.4320673996500003E-3</v>
      </c>
      <c r="AE5" s="2">
        <v>9.0630338604399993E-2</v>
      </c>
      <c r="AF5" s="2">
        <v>0.133163958123</v>
      </c>
      <c r="AG5" s="2">
        <v>0</v>
      </c>
      <c r="AH5" s="2">
        <v>1.2425715829300001E-2</v>
      </c>
      <c r="AI5" s="5">
        <v>29342.0272248</v>
      </c>
      <c r="AJ5" s="5">
        <v>43931.461451800002</v>
      </c>
      <c r="AK5">
        <v>0.84593096262</v>
      </c>
      <c r="AL5" s="13">
        <v>0.39821863242766986</v>
      </c>
      <c r="AM5" s="1" t="s">
        <v>36</v>
      </c>
      <c r="AN5" t="s">
        <v>4077</v>
      </c>
      <c r="AO5" t="s">
        <v>36</v>
      </c>
      <c r="AP5">
        <v>0.65149743237902269</v>
      </c>
      <c r="AQ5">
        <v>3.1770192217189841</v>
      </c>
      <c r="AR5">
        <v>0.95007316575272438</v>
      </c>
      <c r="AS5">
        <v>1.3373656380179975</v>
      </c>
      <c r="AT5">
        <v>-0.55993097134294467</v>
      </c>
      <c r="AU5">
        <v>0.68688497092875234</v>
      </c>
      <c r="AV5">
        <v>2.7434522488398554</v>
      </c>
      <c r="AW5">
        <v>-1.479391008599904</v>
      </c>
      <c r="AX5">
        <v>-1.0918240909552555</v>
      </c>
      <c r="AY5">
        <v>-2.3105633357834767</v>
      </c>
      <c r="AZ5">
        <v>-0.19561892007060036</v>
      </c>
      <c r="BA5">
        <v>-2.1288903604832856</v>
      </c>
      <c r="BB5">
        <v>-1.0427263974345342</v>
      </c>
      <c r="BC5">
        <v>-0.8756133044929163</v>
      </c>
      <c r="BD5">
        <v>-5</v>
      </c>
      <c r="BE5">
        <v>-1.9056785827346636</v>
      </c>
      <c r="BF5">
        <v>4.4674901157148268</v>
      </c>
      <c r="BG5">
        <f t="shared" si="0"/>
        <v>4.6427756510207274</v>
      </c>
      <c r="BH5" s="1" t="s">
        <v>1929</v>
      </c>
      <c r="BI5" s="1">
        <v>1</v>
      </c>
    </row>
    <row r="6" spans="1:61">
      <c r="A6" s="1">
        <v>203</v>
      </c>
      <c r="B6" s="1" t="s">
        <v>926</v>
      </c>
      <c r="C6" s="1" t="s">
        <v>4329</v>
      </c>
      <c r="D6" s="1" t="s">
        <v>30</v>
      </c>
      <c r="E6" s="1" t="s">
        <v>140</v>
      </c>
      <c r="F6" s="2">
        <v>34.165788999999997</v>
      </c>
      <c r="G6" s="2">
        <v>-89.911615999999995</v>
      </c>
      <c r="H6" s="2">
        <v>34.168489999999998</v>
      </c>
      <c r="I6" s="2">
        <v>-89.907039999999995</v>
      </c>
      <c r="J6" s="1" t="s">
        <v>514</v>
      </c>
      <c r="K6" s="1" t="s">
        <v>4086</v>
      </c>
      <c r="L6" s="17">
        <v>0.46209345269016916</v>
      </c>
      <c r="M6" s="17">
        <v>1</v>
      </c>
      <c r="N6" s="1">
        <v>8</v>
      </c>
      <c r="O6" s="1" t="s">
        <v>929</v>
      </c>
      <c r="P6" s="1">
        <v>504200</v>
      </c>
      <c r="Q6" s="1" t="s">
        <v>927</v>
      </c>
      <c r="R6" s="1" t="s">
        <v>928</v>
      </c>
      <c r="S6" s="26">
        <v>0.90969299999999997</v>
      </c>
      <c r="T6" s="4">
        <v>1415.4965820299999</v>
      </c>
      <c r="U6" s="4">
        <v>10.060333252</v>
      </c>
      <c r="V6" s="4">
        <v>22.604110717800001</v>
      </c>
      <c r="W6" s="2">
        <v>0.44809374213199998</v>
      </c>
      <c r="X6" s="3">
        <v>2.6073818206800001</v>
      </c>
      <c r="Y6" s="1">
        <v>513.02484130899995</v>
      </c>
      <c r="Z6" s="2">
        <v>1.05936972425E-2</v>
      </c>
      <c r="AA6" s="2">
        <v>0.10265897580199999</v>
      </c>
      <c r="AB6" s="2">
        <v>0</v>
      </c>
      <c r="AC6" s="2">
        <v>0.25391108610000002</v>
      </c>
      <c r="AD6" s="2">
        <v>0.17934721440599999</v>
      </c>
      <c r="AE6" s="2">
        <v>9.4259988745099997E-4</v>
      </c>
      <c r="AF6" s="2">
        <v>0.112253798537</v>
      </c>
      <c r="AG6" s="2">
        <v>0.29184018007899998</v>
      </c>
      <c r="AH6" s="2">
        <v>4.8452447946000003E-2</v>
      </c>
      <c r="AI6" s="5">
        <v>37330.936029500001</v>
      </c>
      <c r="AJ6" s="5">
        <v>43988.990519600004</v>
      </c>
      <c r="AK6">
        <v>1.1195521073100001</v>
      </c>
      <c r="AL6" s="13">
        <v>0.16374964347957077</v>
      </c>
      <c r="AM6" s="21" t="s">
        <v>53</v>
      </c>
      <c r="AN6" s="19" t="s">
        <v>4077</v>
      </c>
      <c r="AO6" s="19" t="s">
        <v>36</v>
      </c>
      <c r="AP6">
        <v>-4.1105147130571361E-2</v>
      </c>
      <c r="AQ6">
        <v>3.1509088250205832</v>
      </c>
      <c r="AR6">
        <v>1.0026123671123091</v>
      </c>
      <c r="AS6">
        <v>1.3541874258605018</v>
      </c>
      <c r="AT6">
        <v>-0.34863112119857975</v>
      </c>
      <c r="AU6">
        <v>0.4162046331907352</v>
      </c>
      <c r="AV6">
        <v>2.7101383947067923</v>
      </c>
      <c r="AW6">
        <v>-1.9749524429343512</v>
      </c>
      <c r="AX6">
        <v>-0.98860307288022986</v>
      </c>
      <c r="AY6">
        <v>-5</v>
      </c>
      <c r="AZ6">
        <v>-0.59531833683030433</v>
      </c>
      <c r="BA6">
        <v>-0.74630536433230199</v>
      </c>
      <c r="BB6">
        <v>-3.0256726164323267</v>
      </c>
      <c r="BC6">
        <v>-0.94979895405963777</v>
      </c>
      <c r="BD6">
        <v>-0.53485491537164809</v>
      </c>
      <c r="BE6">
        <v>-1.3146842763514348</v>
      </c>
      <c r="BF6">
        <v>4.5720688794883273</v>
      </c>
      <c r="BG6">
        <f t="shared" si="0"/>
        <v>4.6433439956936686</v>
      </c>
      <c r="BH6" s="1" t="s">
        <v>930</v>
      </c>
      <c r="BI6" s="1">
        <v>1</v>
      </c>
    </row>
    <row r="7" spans="1:61">
      <c r="A7" s="1">
        <v>530</v>
      </c>
      <c r="B7" s="1" t="s">
        <v>2534</v>
      </c>
      <c r="C7" s="1" t="s">
        <v>4795</v>
      </c>
      <c r="D7" s="1" t="s">
        <v>30</v>
      </c>
      <c r="E7" s="1" t="s">
        <v>140</v>
      </c>
      <c r="F7" s="2">
        <v>30.240521000000001</v>
      </c>
      <c r="G7" s="2">
        <v>-96.811485000000005</v>
      </c>
      <c r="H7" s="2">
        <v>30.239722</v>
      </c>
      <c r="I7" s="2">
        <v>-96.810556000000005</v>
      </c>
      <c r="K7" s="1" t="s">
        <v>4086</v>
      </c>
      <c r="L7" s="17">
        <v>0.34317923383787269</v>
      </c>
      <c r="M7" s="17">
        <v>1</v>
      </c>
      <c r="N7" s="1">
        <v>12</v>
      </c>
      <c r="O7" s="1" t="s">
        <v>2537</v>
      </c>
      <c r="P7" s="1">
        <v>511640</v>
      </c>
      <c r="Q7" s="1" t="s">
        <v>2535</v>
      </c>
      <c r="R7" s="1" t="s">
        <v>2536</v>
      </c>
      <c r="S7" s="26">
        <v>5.3281739999999997</v>
      </c>
      <c r="T7" s="4">
        <v>996.06579589800003</v>
      </c>
      <c r="U7" s="4">
        <v>13.600000381499999</v>
      </c>
      <c r="V7" s="4">
        <v>26.1205253601</v>
      </c>
      <c r="W7" s="2">
        <v>0.329914063215</v>
      </c>
      <c r="X7" s="3">
        <v>1.2389116287199999</v>
      </c>
      <c r="Y7" s="1">
        <v>420.848388672</v>
      </c>
      <c r="Z7" s="2">
        <v>8.3339294656300002E-3</v>
      </c>
      <c r="AA7" s="2">
        <v>3.8722369268200003E-2</v>
      </c>
      <c r="AB7" s="2">
        <v>3.8557836755100001E-3</v>
      </c>
      <c r="AC7" s="2">
        <v>0.24724944559699999</v>
      </c>
      <c r="AD7" s="2">
        <v>0.22706917519100001</v>
      </c>
      <c r="AE7" s="2">
        <v>3.2648973460200001E-2</v>
      </c>
      <c r="AF7" s="2">
        <v>0.33181915730700001</v>
      </c>
      <c r="AG7" s="2">
        <v>4.1490807639999999E-3</v>
      </c>
      <c r="AH7" s="2">
        <v>0.10615208527099999</v>
      </c>
      <c r="AI7" s="5">
        <v>36308.098737400003</v>
      </c>
      <c r="AJ7" s="5">
        <v>46964.077244299995</v>
      </c>
      <c r="AK7">
        <v>0.84211963237300003</v>
      </c>
      <c r="AL7" s="13">
        <v>0.25593130913840328</v>
      </c>
      <c r="AM7" s="21" t="s">
        <v>53</v>
      </c>
      <c r="AN7" s="19" t="s">
        <v>4077</v>
      </c>
      <c r="AO7" s="19" t="s">
        <v>36</v>
      </c>
      <c r="AP7">
        <v>0.72657839897116983</v>
      </c>
      <c r="AQ7">
        <v>2.9982880270297705</v>
      </c>
      <c r="AR7">
        <v>1.1335389205528161</v>
      </c>
      <c r="AS7">
        <v>1.4169819076220997</v>
      </c>
      <c r="AT7">
        <v>-0.48159917143102193</v>
      </c>
      <c r="AU7">
        <v>9.3040329355870977E-2</v>
      </c>
      <c r="AV7">
        <v>2.6241256687052199</v>
      </c>
      <c r="AW7">
        <v>-2.0791501795227658</v>
      </c>
      <c r="AX7">
        <v>-1.4120380777937633</v>
      </c>
      <c r="AY7">
        <v>-2.4138873396985892</v>
      </c>
      <c r="AZ7">
        <v>-0.60686467354042339</v>
      </c>
      <c r="BA7">
        <v>-0.64384181757711167</v>
      </c>
      <c r="BB7">
        <v>-1.4861304691386532</v>
      </c>
      <c r="BC7">
        <v>-0.47909854395197776</v>
      </c>
      <c r="BD7">
        <v>-2.3820481113223515</v>
      </c>
      <c r="BE7">
        <v>-0.97407147005386174</v>
      </c>
      <c r="BF7">
        <v>4.5600035078092178</v>
      </c>
      <c r="BG7">
        <f t="shared" si="0"/>
        <v>4.6717657936874888</v>
      </c>
      <c r="BH7" s="1" t="s">
        <v>2538</v>
      </c>
      <c r="BI7" s="1">
        <v>1</v>
      </c>
    </row>
    <row r="8" spans="1:61">
      <c r="A8" s="1">
        <v>391</v>
      </c>
      <c r="B8" s="1" t="s">
        <v>1858</v>
      </c>
      <c r="C8" s="1" t="s">
        <v>4588</v>
      </c>
      <c r="D8" s="1" t="s">
        <v>30</v>
      </c>
      <c r="E8" s="1" t="s">
        <v>72</v>
      </c>
      <c r="F8" s="2">
        <v>48.896023</v>
      </c>
      <c r="G8" s="2">
        <v>-99.713921999999997</v>
      </c>
      <c r="H8" s="2">
        <v>48.895277999999998</v>
      </c>
      <c r="I8" s="2">
        <v>-99.713333000000006</v>
      </c>
      <c r="K8" s="1" t="s">
        <v>4086</v>
      </c>
      <c r="L8" s="17">
        <v>0.99232235550880421</v>
      </c>
      <c r="M8" s="17">
        <v>0</v>
      </c>
      <c r="N8" s="1">
        <v>9</v>
      </c>
      <c r="O8" s="1" t="s">
        <v>1861</v>
      </c>
      <c r="P8" s="1">
        <v>510220</v>
      </c>
      <c r="Q8" s="1" t="s">
        <v>1859</v>
      </c>
      <c r="R8" s="1" t="s">
        <v>1860</v>
      </c>
      <c r="S8" s="26">
        <v>3.8912559999999998</v>
      </c>
      <c r="T8" s="4">
        <v>475.580078125</v>
      </c>
      <c r="U8" s="4">
        <v>-3.6309633254999998</v>
      </c>
      <c r="V8" s="4">
        <v>9.0945844650299996</v>
      </c>
      <c r="W8" s="2">
        <v>0.33691763877899999</v>
      </c>
      <c r="X8" s="3">
        <v>2.0117337703699998</v>
      </c>
      <c r="Y8" s="1">
        <v>1567.55078125</v>
      </c>
      <c r="Z8" s="2">
        <v>0.112536888702</v>
      </c>
      <c r="AA8" s="2">
        <v>5.3625632377700003E-2</v>
      </c>
      <c r="AB8" s="2">
        <v>5.9548903878599996E-4</v>
      </c>
      <c r="AC8" s="2">
        <v>0.32073672006699999</v>
      </c>
      <c r="AD8" s="2">
        <v>2.6349072512600001E-5</v>
      </c>
      <c r="AE8" s="2">
        <v>0.16147765598700001</v>
      </c>
      <c r="AF8" s="2">
        <v>2.21543001686E-2</v>
      </c>
      <c r="AG8" s="2">
        <v>0.25183916526099998</v>
      </c>
      <c r="AH8" s="2">
        <v>7.7007799325500004E-2</v>
      </c>
      <c r="AI8" s="5">
        <v>46229.643501300001</v>
      </c>
      <c r="AJ8" s="5">
        <v>47154.969252700001</v>
      </c>
      <c r="AK8">
        <v>1.01158460013</v>
      </c>
      <c r="AL8" s="13">
        <v>1.9817520769455987E-2</v>
      </c>
      <c r="AM8" s="20" t="s">
        <v>53</v>
      </c>
      <c r="AN8" s="19" t="s">
        <v>4076</v>
      </c>
      <c r="AO8" s="19" t="s">
        <v>53</v>
      </c>
      <c r="AP8">
        <v>0.59008980333782701</v>
      </c>
      <c r="AQ8">
        <v>2.67722365389116</v>
      </c>
      <c r="AR8">
        <v>-5</v>
      </c>
      <c r="AS8">
        <v>0.95878286077529207</v>
      </c>
      <c r="AT8">
        <v>-0.47247625163728546</v>
      </c>
      <c r="AU8">
        <v>0.30357050634934207</v>
      </c>
      <c r="AV8">
        <v>3.1952216188229658</v>
      </c>
      <c r="AW8">
        <v>-0.9487050959194645</v>
      </c>
      <c r="AX8">
        <v>-1.2706275733801564</v>
      </c>
      <c r="AY8">
        <v>-3.2251262282006286</v>
      </c>
      <c r="AZ8">
        <v>-0.49385131631240536</v>
      </c>
      <c r="BA8">
        <v>-4.5792346673489339</v>
      </c>
      <c r="BB8">
        <v>-0.79188756344366507</v>
      </c>
      <c r="BC8">
        <v>-1.6545419643286317</v>
      </c>
      <c r="BD8">
        <v>-0.59887672881889453</v>
      </c>
      <c r="BE8">
        <v>-1.1134652873925317</v>
      </c>
      <c r="BF8">
        <v>4.6649205444003314</v>
      </c>
      <c r="BG8">
        <f t="shared" si="0"/>
        <v>4.6735274660088741</v>
      </c>
      <c r="BH8" s="1" t="s">
        <v>1862</v>
      </c>
      <c r="BI8" s="1">
        <v>1</v>
      </c>
    </row>
    <row r="9" spans="1:61">
      <c r="A9" s="1">
        <v>710</v>
      </c>
      <c r="B9" s="1" t="s">
        <v>3409</v>
      </c>
      <c r="C9" s="1" t="s">
        <v>5075</v>
      </c>
      <c r="D9" s="1" t="s">
        <v>2895</v>
      </c>
      <c r="E9" s="1" t="s">
        <v>355</v>
      </c>
      <c r="F9" s="2">
        <v>39.707434999999997</v>
      </c>
      <c r="G9" s="2">
        <v>-84.269651999999994</v>
      </c>
      <c r="H9" s="2">
        <v>39.707729999999998</v>
      </c>
      <c r="I9" s="2">
        <v>-84.270579999999995</v>
      </c>
      <c r="K9" s="1" t="s">
        <v>4086</v>
      </c>
      <c r="L9" s="17">
        <v>0.26026494358666236</v>
      </c>
      <c r="M9" s="17">
        <v>1</v>
      </c>
      <c r="N9" s="1">
        <v>5</v>
      </c>
      <c r="O9" s="1" t="s">
        <v>3412</v>
      </c>
      <c r="P9" s="1">
        <v>516486</v>
      </c>
      <c r="Q9" s="1" t="s">
        <v>3410</v>
      </c>
      <c r="R9" s="1" t="s">
        <v>3411</v>
      </c>
      <c r="S9" s="26">
        <v>6.5103030000000004</v>
      </c>
      <c r="T9" s="4">
        <v>1011.55187988</v>
      </c>
      <c r="U9" s="4">
        <v>5.4717569351200002</v>
      </c>
      <c r="V9" s="4">
        <v>16.999053955099999</v>
      </c>
      <c r="W9" s="2">
        <v>0.34616667032199999</v>
      </c>
      <c r="X9" s="3">
        <v>1.9353481531100001</v>
      </c>
      <c r="Y9" s="1">
        <v>705.71813964800003</v>
      </c>
      <c r="Z9" s="2">
        <v>2.6341285074499999E-2</v>
      </c>
      <c r="AA9" s="2">
        <v>0.61515400785999996</v>
      </c>
      <c r="AB9" s="2">
        <v>3.7656521341700002E-3</v>
      </c>
      <c r="AC9" s="2">
        <v>0.11339000091400001</v>
      </c>
      <c r="AD9" s="2">
        <v>0</v>
      </c>
      <c r="AE9" s="2">
        <v>0</v>
      </c>
      <c r="AF9" s="2">
        <v>0.176364134905</v>
      </c>
      <c r="AG9" s="2">
        <v>5.9848277122700001E-2</v>
      </c>
      <c r="AH9" s="2">
        <v>5.1366419888500001E-3</v>
      </c>
      <c r="AI9" s="5">
        <v>54125.685796700003</v>
      </c>
      <c r="AJ9" s="5">
        <v>47935.667550300001</v>
      </c>
      <c r="AK9">
        <v>1.0308261088799999</v>
      </c>
      <c r="AL9" s="13">
        <v>0.12129994446290483</v>
      </c>
      <c r="AM9" s="22" t="s">
        <v>53</v>
      </c>
      <c r="AN9" s="23" t="s">
        <v>4076</v>
      </c>
      <c r="AO9" s="23" t="s">
        <v>53</v>
      </c>
      <c r="AP9">
        <v>0.81360120180409601</v>
      </c>
      <c r="AQ9">
        <v>3.0049881615188982</v>
      </c>
      <c r="AR9">
        <v>0.73812679703064332</v>
      </c>
      <c r="AS9">
        <v>1.2304247523481384</v>
      </c>
      <c r="AT9">
        <v>-0.46071474926262901</v>
      </c>
      <c r="AU9">
        <v>0.28675910236465274</v>
      </c>
      <c r="AV9">
        <v>2.8486312806023109</v>
      </c>
      <c r="AW9">
        <v>-1.5793630415553157</v>
      </c>
      <c r="AX9">
        <v>-0.21101614212613087</v>
      </c>
      <c r="AY9">
        <v>-2.4241598020007942</v>
      </c>
      <c r="AZ9">
        <v>-0.94542524120447013</v>
      </c>
      <c r="BA9">
        <v>-5</v>
      </c>
      <c r="BB9">
        <v>-5</v>
      </c>
      <c r="BC9">
        <v>-0.7535897275743757</v>
      </c>
      <c r="BD9">
        <v>-1.2229483472938976</v>
      </c>
      <c r="BE9">
        <v>-2.2893207024643218</v>
      </c>
      <c r="BF9">
        <v>4.7334034121020343</v>
      </c>
      <c r="BG9">
        <f t="shared" si="0"/>
        <v>4.6806587797180068</v>
      </c>
      <c r="BH9" s="1" t="s">
        <v>3413</v>
      </c>
      <c r="BI9" s="1">
        <v>1</v>
      </c>
    </row>
    <row r="10" spans="1:61">
      <c r="A10" s="1">
        <v>708</v>
      </c>
      <c r="B10" s="1" t="s">
        <v>3399</v>
      </c>
      <c r="C10" s="1" t="s">
        <v>5074</v>
      </c>
      <c r="D10" s="1" t="s">
        <v>2895</v>
      </c>
      <c r="E10" s="1" t="s">
        <v>44</v>
      </c>
      <c r="F10" s="2">
        <v>41.026474999999998</v>
      </c>
      <c r="G10" s="2">
        <v>-115.087017</v>
      </c>
      <c r="H10" s="2">
        <v>41.026719999999997</v>
      </c>
      <c r="I10" s="2">
        <v>-115.08665000000001</v>
      </c>
      <c r="K10" s="1" t="s">
        <v>4086</v>
      </c>
      <c r="L10" s="17">
        <v>0.17119969544000921</v>
      </c>
      <c r="M10" s="17">
        <v>1</v>
      </c>
      <c r="N10" s="1">
        <v>16</v>
      </c>
      <c r="O10" s="1" t="s">
        <v>3402</v>
      </c>
      <c r="P10" s="1">
        <v>517520</v>
      </c>
      <c r="Q10" s="1" t="s">
        <v>3400</v>
      </c>
      <c r="R10" s="1" t="s">
        <v>3401</v>
      </c>
      <c r="S10" s="26">
        <v>8.4021609999999995</v>
      </c>
      <c r="T10" s="4">
        <v>388.85971069300001</v>
      </c>
      <c r="U10" s="4">
        <v>-0.96916669607200001</v>
      </c>
      <c r="V10" s="4">
        <v>14.091527938800001</v>
      </c>
      <c r="W10" s="2">
        <v>0.23004166781900001</v>
      </c>
      <c r="X10" s="3">
        <v>8.5113763809199998</v>
      </c>
      <c r="Y10" s="1">
        <v>527.279296875</v>
      </c>
      <c r="Z10" s="2">
        <v>1.2341325810999999E-3</v>
      </c>
      <c r="AA10" s="2">
        <v>1.10288356057E-2</v>
      </c>
      <c r="AB10" s="2">
        <v>1.0382385206099999E-3</v>
      </c>
      <c r="AC10" s="2">
        <v>8.439116126E-2</v>
      </c>
      <c r="AD10" s="2">
        <v>0.85748707099199994</v>
      </c>
      <c r="AE10" s="2">
        <v>2.1940134775100002E-2</v>
      </c>
      <c r="AF10" s="2">
        <v>1.9687353079500002E-2</v>
      </c>
      <c r="AG10" s="2">
        <v>0</v>
      </c>
      <c r="AH10" s="2">
        <v>3.19307318602E-3</v>
      </c>
      <c r="AI10" s="5">
        <v>53741.011119100003</v>
      </c>
      <c r="AJ10" s="5">
        <v>48261.426994100002</v>
      </c>
      <c r="AK10">
        <v>0.83186925388300004</v>
      </c>
      <c r="AL10" s="13">
        <v>0.10744025782832528</v>
      </c>
      <c r="AM10" s="22" t="s">
        <v>53</v>
      </c>
      <c r="AN10" s="23" t="s">
        <v>4077</v>
      </c>
      <c r="AO10" s="23" t="s">
        <v>36</v>
      </c>
      <c r="AP10">
        <v>0.92439099911838285</v>
      </c>
      <c r="AQ10">
        <v>2.5897929487269855</v>
      </c>
      <c r="AR10">
        <v>-5</v>
      </c>
      <c r="AS10">
        <v>1.1489580860414088</v>
      </c>
      <c r="AT10">
        <v>-0.63819349239598355</v>
      </c>
      <c r="AU10">
        <v>0.92999979584302228</v>
      </c>
      <c r="AV10">
        <v>2.7220407195024108</v>
      </c>
      <c r="AW10">
        <v>-2.9086381821608032</v>
      </c>
      <c r="AX10">
        <v>-1.9574703367631634</v>
      </c>
      <c r="AY10">
        <v>-2.9837028620127324</v>
      </c>
      <c r="AZ10">
        <v>-1.0737030369883427</v>
      </c>
      <c r="BA10">
        <v>-6.6772419435817618E-2</v>
      </c>
      <c r="BB10">
        <v>-1.658760708944423</v>
      </c>
      <c r="BC10">
        <v>-1.7058126698568266</v>
      </c>
      <c r="BD10">
        <v>-5</v>
      </c>
      <c r="BE10">
        <v>-2.4957911272105133</v>
      </c>
      <c r="BF10">
        <v>4.7303058332790382</v>
      </c>
      <c r="BG10">
        <f t="shared" si="0"/>
        <v>4.6836001589838956</v>
      </c>
      <c r="BH10" s="1" t="s">
        <v>3403</v>
      </c>
      <c r="BI10" s="1">
        <v>1</v>
      </c>
    </row>
    <row r="11" spans="1:61">
      <c r="A11" s="1">
        <v>590</v>
      </c>
      <c r="B11" s="1" t="s">
        <v>2832</v>
      </c>
      <c r="C11" s="1" t="s">
        <v>4883</v>
      </c>
      <c r="D11" s="1" t="s">
        <v>30</v>
      </c>
      <c r="E11" s="1" t="s">
        <v>140</v>
      </c>
      <c r="F11" s="2">
        <v>32.452750000000002</v>
      </c>
      <c r="G11" s="2">
        <v>-96.061211</v>
      </c>
      <c r="H11" s="2">
        <v>32.452379000000001</v>
      </c>
      <c r="I11" s="2">
        <v>-96.062545999999998</v>
      </c>
      <c r="K11" s="1" t="s">
        <v>4086</v>
      </c>
      <c r="L11" s="17">
        <v>0.39871160499751562</v>
      </c>
      <c r="M11" s="17">
        <v>1</v>
      </c>
      <c r="N11" s="1">
        <v>12</v>
      </c>
      <c r="O11" s="1" t="s">
        <v>2835</v>
      </c>
      <c r="P11" s="1">
        <v>503410</v>
      </c>
      <c r="Q11" s="1" t="s">
        <v>2833</v>
      </c>
      <c r="R11" s="1" t="s">
        <v>2834</v>
      </c>
      <c r="S11" s="26">
        <v>3.9766900000000001</v>
      </c>
      <c r="T11" s="4">
        <v>1064.5223388700001</v>
      </c>
      <c r="U11" s="4">
        <v>11.6486997604</v>
      </c>
      <c r="V11" s="4">
        <v>24.393049240100002</v>
      </c>
      <c r="W11" s="2">
        <v>0.29810062050800001</v>
      </c>
      <c r="X11" s="3">
        <v>1.00395214558</v>
      </c>
      <c r="Y11" s="1">
        <v>510.28384399399999</v>
      </c>
      <c r="Z11" s="2">
        <v>7.8588465537300006E-2</v>
      </c>
      <c r="AA11" s="2">
        <v>6.4783360483900002E-2</v>
      </c>
      <c r="AB11" s="2">
        <v>4.3922807056599999E-4</v>
      </c>
      <c r="AC11" s="2">
        <v>0.10030523571</v>
      </c>
      <c r="AD11" s="2">
        <v>4.0297785512099997E-2</v>
      </c>
      <c r="AE11" s="2">
        <v>2.1294221648899998E-3</v>
      </c>
      <c r="AF11" s="2">
        <v>0.605295200182</v>
      </c>
      <c r="AG11" s="2">
        <v>5.3118797293499997E-2</v>
      </c>
      <c r="AH11" s="2">
        <v>5.5042505045600001E-2</v>
      </c>
      <c r="AI11" s="5">
        <v>40836.846688500002</v>
      </c>
      <c r="AJ11" s="5">
        <v>48699.299724800003</v>
      </c>
      <c r="AK11">
        <v>1.1564574273099999</v>
      </c>
      <c r="AL11" s="13">
        <v>0.17562634424775925</v>
      </c>
      <c r="AM11" s="1" t="s">
        <v>36</v>
      </c>
      <c r="AN11" t="s">
        <v>4077</v>
      </c>
      <c r="AO11" t="s">
        <v>36</v>
      </c>
      <c r="AP11">
        <v>0.5995217371924686</v>
      </c>
      <c r="AQ11">
        <v>3.0271547794861107</v>
      </c>
      <c r="AR11">
        <v>1.0662774516798301</v>
      </c>
      <c r="AS11">
        <v>1.3872660924570788</v>
      </c>
      <c r="AT11">
        <v>-0.52563711996562512</v>
      </c>
      <c r="AU11">
        <v>1.7130122055619874E-3</v>
      </c>
      <c r="AV11">
        <v>2.7078118184295707</v>
      </c>
      <c r="AW11">
        <v>-1.1046411908702209</v>
      </c>
      <c r="AX11">
        <v>-1.1885365277404583</v>
      </c>
      <c r="AY11">
        <v>-3.3573099124050585</v>
      </c>
      <c r="AZ11">
        <v>-0.99867639718281098</v>
      </c>
      <c r="BA11">
        <v>-1.3947188190276254</v>
      </c>
      <c r="BB11">
        <v>-2.6717382297280854</v>
      </c>
      <c r="BC11">
        <v>-0.21803276990495399</v>
      </c>
      <c r="BD11">
        <v>-1.2747517667482748</v>
      </c>
      <c r="BE11">
        <v>-1.2593018090980497</v>
      </c>
      <c r="BF11">
        <v>4.6110521996573786</v>
      </c>
      <c r="BG11">
        <f t="shared" si="0"/>
        <v>4.6875227162897524</v>
      </c>
      <c r="BH11" s="1" t="s">
        <v>2836</v>
      </c>
      <c r="BI11" s="1">
        <v>1</v>
      </c>
    </row>
    <row r="12" spans="1:61">
      <c r="A12" s="1">
        <v>512</v>
      </c>
      <c r="B12" s="1" t="s">
        <v>2444</v>
      </c>
      <c r="C12" s="1" t="s">
        <v>4650</v>
      </c>
      <c r="D12" s="1" t="s">
        <v>30</v>
      </c>
      <c r="E12" s="1" t="s">
        <v>87</v>
      </c>
      <c r="F12" s="2">
        <v>33.669303999999997</v>
      </c>
      <c r="G12" s="2">
        <v>-97.585472999999993</v>
      </c>
      <c r="H12" s="2">
        <v>33.668880000000001</v>
      </c>
      <c r="I12" s="2">
        <v>-97.584530000000001</v>
      </c>
      <c r="K12" s="1" t="s">
        <v>4086</v>
      </c>
      <c r="L12" s="17">
        <v>0.61730571696534742</v>
      </c>
      <c r="M12" s="17">
        <v>0</v>
      </c>
      <c r="N12" s="1">
        <v>12</v>
      </c>
      <c r="O12" s="1" t="s">
        <v>2447</v>
      </c>
      <c r="P12" s="1">
        <v>508970</v>
      </c>
      <c r="Q12" s="1" t="s">
        <v>2445</v>
      </c>
      <c r="R12" s="1" t="s">
        <v>2446</v>
      </c>
      <c r="S12" s="26">
        <v>6.0258929999999999</v>
      </c>
      <c r="T12" s="4">
        <v>918.17749023399995</v>
      </c>
      <c r="U12" s="4">
        <v>10.8392181396</v>
      </c>
      <c r="V12" s="4">
        <v>23.9733524323</v>
      </c>
      <c r="W12" s="2">
        <v>0.29065114259699998</v>
      </c>
      <c r="X12" s="3">
        <v>3.5807025432600001</v>
      </c>
      <c r="Y12" s="1">
        <v>465.078613281</v>
      </c>
      <c r="Z12" s="2">
        <v>7.5864845355100002E-3</v>
      </c>
      <c r="AA12" s="2">
        <v>5.04747626187E-2</v>
      </c>
      <c r="AB12" s="2">
        <v>2.5612193903000002E-3</v>
      </c>
      <c r="AC12" s="2">
        <v>0.21101254928099999</v>
      </c>
      <c r="AD12" s="2">
        <v>0</v>
      </c>
      <c r="AE12" s="2">
        <v>0.66353628741199999</v>
      </c>
      <c r="AF12" s="2">
        <v>4.1861013937499997E-2</v>
      </c>
      <c r="AG12" s="2">
        <v>2.2967682825300002E-2</v>
      </c>
      <c r="AH12" s="2">
        <v>0</v>
      </c>
      <c r="AI12" s="5">
        <v>45522.070416000002</v>
      </c>
      <c r="AJ12" s="5">
        <v>48979.399081299998</v>
      </c>
      <c r="AK12">
        <v>1.27227198307</v>
      </c>
      <c r="AL12" s="13">
        <v>7.3169839235119521E-2</v>
      </c>
      <c r="AM12" s="1" t="s">
        <v>36</v>
      </c>
      <c r="AN12" t="s">
        <v>4077</v>
      </c>
      <c r="AO12" t="s">
        <v>36</v>
      </c>
      <c r="AP12">
        <v>0.78002141576712025</v>
      </c>
      <c r="AQ12">
        <v>2.9629266415262849</v>
      </c>
      <c r="AR12">
        <v>1.0349979565655025</v>
      </c>
      <c r="AS12">
        <v>1.3797287699971337</v>
      </c>
      <c r="AT12">
        <v>-0.53662796542186531</v>
      </c>
      <c r="AU12">
        <v>0.55396824472415407</v>
      </c>
      <c r="AV12">
        <v>2.667526368865198</v>
      </c>
      <c r="AW12">
        <v>-2.1199594231177783</v>
      </c>
      <c r="AX12">
        <v>-1.2969257148534885</v>
      </c>
      <c r="AY12">
        <v>-2.5915532189092416</v>
      </c>
      <c r="AZ12">
        <v>-0.67569171569081921</v>
      </c>
      <c r="BA12">
        <v>-5</v>
      </c>
      <c r="BB12">
        <v>-0.17813532149304778</v>
      </c>
      <c r="BC12">
        <v>-1.3781902565962751</v>
      </c>
      <c r="BD12">
        <v>-1.6388828179067578</v>
      </c>
      <c r="BE12">
        <v>-5</v>
      </c>
      <c r="BF12">
        <v>4.6582220062384181</v>
      </c>
      <c r="BG12">
        <f t="shared" si="0"/>
        <v>4.6900134525470376</v>
      </c>
      <c r="BH12" s="1" t="s">
        <v>2448</v>
      </c>
      <c r="BI12" s="1">
        <v>1</v>
      </c>
    </row>
    <row r="13" spans="1:61">
      <c r="A13" s="1">
        <v>505</v>
      </c>
      <c r="B13" s="1" t="s">
        <v>2410</v>
      </c>
      <c r="C13" s="1" t="s">
        <v>4754</v>
      </c>
      <c r="D13" s="1" t="s">
        <v>30</v>
      </c>
      <c r="E13" s="1" t="s">
        <v>140</v>
      </c>
      <c r="F13" s="2">
        <v>33.299439999999997</v>
      </c>
      <c r="G13" s="2">
        <v>-81.892675999999994</v>
      </c>
      <c r="H13" s="2">
        <v>33.300310000000003</v>
      </c>
      <c r="I13" s="2">
        <v>-81.897490000000005</v>
      </c>
      <c r="K13" s="1" t="s">
        <v>4086</v>
      </c>
      <c r="L13" s="17">
        <v>0.64315572287887324</v>
      </c>
      <c r="M13" s="17">
        <v>0</v>
      </c>
      <c r="N13" s="1">
        <v>3</v>
      </c>
      <c r="O13" s="1" t="s">
        <v>2413</v>
      </c>
      <c r="P13" s="1">
        <v>502660</v>
      </c>
      <c r="Q13" s="1" t="s">
        <v>2411</v>
      </c>
      <c r="R13" s="1" t="s">
        <v>2412</v>
      </c>
      <c r="S13" s="26">
        <v>10.403620999999999</v>
      </c>
      <c r="T13" s="4">
        <v>1210.5909423799999</v>
      </c>
      <c r="U13" s="4">
        <v>10.740346908599999</v>
      </c>
      <c r="V13" s="4">
        <v>24.5209159851</v>
      </c>
      <c r="W13" s="2">
        <v>0.24148264527300001</v>
      </c>
      <c r="X13" s="3">
        <v>1.16940331459</v>
      </c>
      <c r="Y13" s="1">
        <v>704.11273193399995</v>
      </c>
      <c r="Z13" s="2">
        <v>4.6557469376300002E-2</v>
      </c>
      <c r="AA13" s="2">
        <v>0.31687864708000002</v>
      </c>
      <c r="AB13" s="2">
        <v>3.1288621892600001E-3</v>
      </c>
      <c r="AC13" s="2">
        <v>0.120949296788</v>
      </c>
      <c r="AD13" s="2">
        <v>4.3913580826300001E-2</v>
      </c>
      <c r="AE13" s="2">
        <v>1.90516418704E-2</v>
      </c>
      <c r="AF13" s="2">
        <v>1.0588069648500001E-2</v>
      </c>
      <c r="AG13" s="2">
        <v>5.8537882699000003E-2</v>
      </c>
      <c r="AH13" s="2">
        <v>0.38039454952200003</v>
      </c>
      <c r="AI13" s="5">
        <v>41744.972457299998</v>
      </c>
      <c r="AJ13" s="5">
        <v>50111.151037000003</v>
      </c>
      <c r="AK13">
        <v>2.1641824591500001</v>
      </c>
      <c r="AL13" s="13">
        <v>0.18215832023913259</v>
      </c>
      <c r="AM13" s="1" t="s">
        <v>53</v>
      </c>
      <c r="AN13" t="s">
        <v>4076</v>
      </c>
      <c r="AO13" t="s">
        <v>53</v>
      </c>
      <c r="AP13">
        <v>1.0171845226273799</v>
      </c>
      <c r="AQ13">
        <v>3.0829974202050638</v>
      </c>
      <c r="AR13">
        <v>1.0310183091156357</v>
      </c>
      <c r="AS13">
        <v>1.389536689331053</v>
      </c>
      <c r="AT13">
        <v>-0.61711407540107788</v>
      </c>
      <c r="AU13">
        <v>6.7964320479635756E-2</v>
      </c>
      <c r="AV13">
        <v>2.8476421974054413</v>
      </c>
      <c r="AW13">
        <v>-1.3320106337227964</v>
      </c>
      <c r="AX13">
        <v>-0.49910702482916353</v>
      </c>
      <c r="AY13">
        <v>-2.5046135649336936</v>
      </c>
      <c r="AZ13">
        <v>-0.91739665232879875</v>
      </c>
      <c r="BA13">
        <v>-1.3574011479628807</v>
      </c>
      <c r="BB13">
        <v>-1.7200675908792653</v>
      </c>
      <c r="BC13">
        <v>-1.9751832105648963</v>
      </c>
      <c r="BD13">
        <v>-1.2325629899440829</v>
      </c>
      <c r="BE13">
        <v>-0.4197657144724723</v>
      </c>
      <c r="BF13">
        <v>4.620604178848903</v>
      </c>
      <c r="BG13">
        <f t="shared" si="0"/>
        <v>4.6999343784614229</v>
      </c>
      <c r="BH13" s="1" t="s">
        <v>2414</v>
      </c>
      <c r="BI13" s="1">
        <v>1</v>
      </c>
    </row>
    <row r="14" spans="1:61">
      <c r="A14" s="1">
        <v>135</v>
      </c>
      <c r="B14" s="1" t="s">
        <v>597</v>
      </c>
      <c r="C14" s="1" t="s">
        <v>4236</v>
      </c>
      <c r="D14" s="1" t="s">
        <v>30</v>
      </c>
      <c r="E14" s="1" t="s">
        <v>59</v>
      </c>
      <c r="F14" s="2">
        <v>43.199525999999999</v>
      </c>
      <c r="G14" s="2">
        <v>-71.247409000000005</v>
      </c>
      <c r="H14" s="2">
        <v>43.200719999999997</v>
      </c>
      <c r="I14" s="2">
        <v>-71.247579999999999</v>
      </c>
      <c r="J14" s="1" t="s">
        <v>514</v>
      </c>
      <c r="K14" s="1" t="s">
        <v>4086</v>
      </c>
      <c r="L14" s="17">
        <v>0.30332107236608857</v>
      </c>
      <c r="M14" s="17">
        <v>1</v>
      </c>
      <c r="N14" s="1">
        <v>1</v>
      </c>
      <c r="O14" s="1" t="s">
        <v>600</v>
      </c>
      <c r="P14" s="1">
        <v>508360</v>
      </c>
      <c r="Q14" s="1" t="s">
        <v>598</v>
      </c>
      <c r="R14" s="1" t="s">
        <v>599</v>
      </c>
      <c r="S14" s="26">
        <v>16.519753000000001</v>
      </c>
      <c r="T14" s="4">
        <v>1146.1317138700001</v>
      </c>
      <c r="U14" s="4">
        <v>1.31500005722</v>
      </c>
      <c r="V14" s="4">
        <v>13.4160490036</v>
      </c>
      <c r="W14" s="2">
        <v>0.237855777144</v>
      </c>
      <c r="X14" s="3">
        <v>4.5960359573399998</v>
      </c>
      <c r="Y14" s="1">
        <v>3459.3857421900002</v>
      </c>
      <c r="Z14" s="2">
        <v>6.9548855730100001E-2</v>
      </c>
      <c r="AA14" s="2">
        <v>7.4712291602899994E-2</v>
      </c>
      <c r="AB14" s="2">
        <v>1.0151840021E-3</v>
      </c>
      <c r="AC14" s="2">
        <v>0.72773815253999996</v>
      </c>
      <c r="AD14" s="2">
        <v>2.4093116877400001E-2</v>
      </c>
      <c r="AE14" s="2">
        <v>4.9271430446800003E-3</v>
      </c>
      <c r="AF14" s="2">
        <v>5.9607053778500001E-2</v>
      </c>
      <c r="AG14" s="2">
        <v>3.3606091104E-3</v>
      </c>
      <c r="AH14" s="2">
        <v>3.49975933138E-2</v>
      </c>
      <c r="AI14" s="5">
        <v>45408.085862</v>
      </c>
      <c r="AJ14" s="5">
        <v>50551.732698700005</v>
      </c>
      <c r="AK14">
        <v>1.0145517712200001</v>
      </c>
      <c r="AL14" s="13">
        <v>0.10720418012141943</v>
      </c>
      <c r="AM14" s="21" t="s">
        <v>53</v>
      </c>
      <c r="AN14" s="19" t="s">
        <v>4077</v>
      </c>
      <c r="AO14" s="19" t="s">
        <v>36</v>
      </c>
      <c r="AP14">
        <v>1.2180035495498009</v>
      </c>
      <c r="AQ14">
        <v>3.0592345297779096</v>
      </c>
      <c r="AR14">
        <v>0.11892577172336581</v>
      </c>
      <c r="AS14">
        <v>1.1276246359094639</v>
      </c>
      <c r="AT14">
        <v>-0.62368629578374524</v>
      </c>
      <c r="AU14">
        <v>0.66238341775629528</v>
      </c>
      <c r="AV14">
        <v>3.538998991145367</v>
      </c>
      <c r="AW14">
        <v>-1.1577100109514669</v>
      </c>
      <c r="AX14">
        <v>-1.1266079425464073</v>
      </c>
      <c r="AY14">
        <v>-2.9934552347415981</v>
      </c>
      <c r="AZ14">
        <v>-0.13802485607587037</v>
      </c>
      <c r="BA14">
        <v>-1.6181070125756367</v>
      </c>
      <c r="BB14">
        <v>-2.3074048291167295</v>
      </c>
      <c r="BC14">
        <v>-1.2247023436857254</v>
      </c>
      <c r="BD14">
        <v>-2.4735819996009858</v>
      </c>
      <c r="BE14">
        <v>-1.4559618198346844</v>
      </c>
      <c r="BF14">
        <v>4.6571331949841621</v>
      </c>
      <c r="BG14">
        <f t="shared" si="0"/>
        <v>4.7037360459524953</v>
      </c>
      <c r="BH14" s="1" t="s">
        <v>601</v>
      </c>
      <c r="BI14" s="1">
        <v>1</v>
      </c>
    </row>
    <row r="15" spans="1:61">
      <c r="A15" s="1">
        <v>401</v>
      </c>
      <c r="B15" s="1" t="s">
        <v>1908</v>
      </c>
      <c r="C15" s="1">
        <v>0</v>
      </c>
      <c r="D15" s="1" t="s">
        <v>30</v>
      </c>
      <c r="E15" s="1" t="s">
        <v>140</v>
      </c>
      <c r="F15" s="2">
        <v>37.667941999999996</v>
      </c>
      <c r="G15" s="2">
        <v>-88.839682999999994</v>
      </c>
      <c r="H15" s="2">
        <v>37.670009999999998</v>
      </c>
      <c r="I15" s="2">
        <v>-88.838819999999998</v>
      </c>
      <c r="K15" s="1" t="s">
        <v>4086</v>
      </c>
      <c r="L15" s="17">
        <v>0.87322866218164552</v>
      </c>
      <c r="M15" s="17">
        <v>0</v>
      </c>
      <c r="N15" s="1">
        <v>5</v>
      </c>
      <c r="O15" s="1" t="s">
        <v>1911</v>
      </c>
      <c r="P15" s="1">
        <v>505030</v>
      </c>
      <c r="Q15" s="1" t="s">
        <v>1909</v>
      </c>
      <c r="R15" s="1" t="s">
        <v>1910</v>
      </c>
      <c r="S15" s="26">
        <v>4.4771799999999997</v>
      </c>
      <c r="T15" s="4">
        <v>1175.8880615200001</v>
      </c>
      <c r="U15" s="4">
        <v>7.5245380401600004</v>
      </c>
      <c r="V15" s="4">
        <v>19.3815116882</v>
      </c>
      <c r="W15" s="2">
        <v>0.39679268002500001</v>
      </c>
      <c r="X15" s="3">
        <v>2.3618111610399999</v>
      </c>
      <c r="Y15" s="1">
        <v>562.502441406</v>
      </c>
      <c r="Z15" s="2">
        <v>2.3875267529400002E-2</v>
      </c>
      <c r="AA15" s="2">
        <v>6.2210985062700001E-2</v>
      </c>
      <c r="AB15" s="2">
        <v>2.8832185590600001E-4</v>
      </c>
      <c r="AC15" s="2">
        <v>0.37661487962599999</v>
      </c>
      <c r="AD15" s="2">
        <v>0</v>
      </c>
      <c r="AE15" s="2">
        <v>5.71099060736E-3</v>
      </c>
      <c r="AF15" s="2">
        <v>0.43136276434100002</v>
      </c>
      <c r="AG15" s="2">
        <v>5.7631103274700002E-2</v>
      </c>
      <c r="AH15" s="2">
        <v>4.2305687703100003E-2</v>
      </c>
      <c r="AI15" s="5">
        <v>49158.91</v>
      </c>
      <c r="AJ15" s="5">
        <v>51543.501233800002</v>
      </c>
      <c r="AK15">
        <v>1.51698842147</v>
      </c>
      <c r="AL15" s="13">
        <v>4.7359168555829535E-2</v>
      </c>
      <c r="AM15" s="1" t="s">
        <v>53</v>
      </c>
      <c r="AN15" t="s">
        <v>4077</v>
      </c>
      <c r="AO15" t="s">
        <v>36</v>
      </c>
      <c r="AP15">
        <v>0.65100455505695243</v>
      </c>
      <c r="AQ15">
        <v>3.0703659811125545</v>
      </c>
      <c r="AR15">
        <v>0.87647984210403918</v>
      </c>
      <c r="AS15">
        <v>1.2873876474433295</v>
      </c>
      <c r="AT15">
        <v>-0.4014363482468738</v>
      </c>
      <c r="AU15">
        <v>0.3732451705862011</v>
      </c>
      <c r="AV15">
        <v>2.7501244117378052</v>
      </c>
      <c r="AW15">
        <v>-1.6220517533194532</v>
      </c>
      <c r="AX15">
        <v>-1.2061329218865873</v>
      </c>
      <c r="AY15">
        <v>-3.5401224351712703</v>
      </c>
      <c r="AZ15">
        <v>-0.4241025254988362</v>
      </c>
      <c r="BA15">
        <v>-5</v>
      </c>
      <c r="BB15">
        <v>-2.2432885541015701</v>
      </c>
      <c r="BC15">
        <v>-0.36515734634328456</v>
      </c>
      <c r="BD15">
        <v>-1.2393430663196003</v>
      </c>
      <c r="BE15">
        <v>-1.3736012408515008</v>
      </c>
      <c r="BF15">
        <v>4.6916022447141446</v>
      </c>
      <c r="BG15">
        <f t="shared" si="0"/>
        <v>4.7121739158616398</v>
      </c>
      <c r="BH15" s="1" t="s">
        <v>1912</v>
      </c>
      <c r="BI15" s="1">
        <v>2</v>
      </c>
    </row>
    <row r="16" spans="1:61">
      <c r="A16" s="1">
        <v>402</v>
      </c>
      <c r="B16" s="1" t="s">
        <v>1908</v>
      </c>
      <c r="C16" s="1">
        <v>0</v>
      </c>
      <c r="D16" s="1" t="s">
        <v>30</v>
      </c>
      <c r="E16" s="1" t="s">
        <v>140</v>
      </c>
      <c r="F16" s="2">
        <v>37.667941999999996</v>
      </c>
      <c r="G16" s="2">
        <v>-88.839682999999994</v>
      </c>
      <c r="H16" s="2">
        <v>37.670009999999998</v>
      </c>
      <c r="I16" s="2">
        <v>-88.838819999999998</v>
      </c>
      <c r="K16" s="1" t="s">
        <v>4085</v>
      </c>
      <c r="L16" s="17">
        <v>4.3398914625868194E-2</v>
      </c>
      <c r="M16" s="17">
        <v>1</v>
      </c>
      <c r="N16" s="1">
        <v>5</v>
      </c>
      <c r="O16" s="1" t="s">
        <v>1911</v>
      </c>
      <c r="P16" s="1">
        <v>507610</v>
      </c>
      <c r="Q16" s="1" t="s">
        <v>1913</v>
      </c>
      <c r="R16" s="1" t="s">
        <v>1914</v>
      </c>
      <c r="S16" s="26">
        <v>4.7745059999999997</v>
      </c>
      <c r="T16" s="4">
        <v>1175.8880615200001</v>
      </c>
      <c r="U16" s="4">
        <v>7.5245380401600004</v>
      </c>
      <c r="V16" s="4">
        <v>19.3815116882</v>
      </c>
      <c r="W16" s="2">
        <v>0.39679268002500001</v>
      </c>
      <c r="X16" s="3">
        <v>2.3618111610399999</v>
      </c>
      <c r="Y16" s="1">
        <v>562.502441406</v>
      </c>
      <c r="Z16" s="2">
        <v>2.3875267529400002E-2</v>
      </c>
      <c r="AA16" s="2">
        <v>6.2210985062700001E-2</v>
      </c>
      <c r="AB16" s="2">
        <v>2.8832185590600001E-4</v>
      </c>
      <c r="AC16" s="2">
        <v>0.37661487962599999</v>
      </c>
      <c r="AD16" s="2">
        <v>0</v>
      </c>
      <c r="AE16" s="2">
        <v>5.71099060736E-3</v>
      </c>
      <c r="AF16" s="2">
        <v>0.43136276434100002</v>
      </c>
      <c r="AG16" s="2">
        <v>5.7631103274700002E-2</v>
      </c>
      <c r="AH16" s="2">
        <v>4.2305687703100003E-2</v>
      </c>
      <c r="AI16" s="5">
        <v>49158.91</v>
      </c>
      <c r="AJ16" s="5">
        <v>51543.501233800002</v>
      </c>
      <c r="AK16">
        <v>1.51698842147</v>
      </c>
      <c r="AL16" s="13">
        <v>4.7359168555829535E-2</v>
      </c>
      <c r="AM16" s="1" t="s">
        <v>53</v>
      </c>
      <c r="AN16" t="s">
        <v>4077</v>
      </c>
      <c r="AO16" t="s">
        <v>36</v>
      </c>
      <c r="AP16">
        <v>0.67892844344383352</v>
      </c>
      <c r="AQ16">
        <v>3.0703659811125545</v>
      </c>
      <c r="AR16">
        <v>0.87647984210403918</v>
      </c>
      <c r="AS16">
        <v>1.2873876474433295</v>
      </c>
      <c r="AT16">
        <v>-0.4014363482468738</v>
      </c>
      <c r="AU16">
        <v>0.3732451705862011</v>
      </c>
      <c r="AV16">
        <v>2.7501244117378052</v>
      </c>
      <c r="AW16">
        <v>-1.6220517533194532</v>
      </c>
      <c r="AX16">
        <v>-1.2061329218865873</v>
      </c>
      <c r="AY16">
        <v>-3.5401224351712703</v>
      </c>
      <c r="AZ16">
        <v>-0.4241025254988362</v>
      </c>
      <c r="BA16">
        <v>-5</v>
      </c>
      <c r="BB16">
        <v>-2.2432885541015701</v>
      </c>
      <c r="BC16">
        <v>-0.36515734634328456</v>
      </c>
      <c r="BD16">
        <v>-1.2393430663196003</v>
      </c>
      <c r="BE16">
        <v>-1.3736012408515008</v>
      </c>
      <c r="BF16">
        <v>4.6916022447141446</v>
      </c>
      <c r="BG16">
        <f t="shared" si="0"/>
        <v>4.7121739158616398</v>
      </c>
      <c r="BH16" s="1" t="s">
        <v>1912</v>
      </c>
      <c r="BI16" s="1">
        <v>2</v>
      </c>
    </row>
    <row r="17" spans="1:61">
      <c r="A17" s="1">
        <v>154</v>
      </c>
      <c r="B17" s="1" t="s">
        <v>687</v>
      </c>
      <c r="C17" s="1" t="s">
        <v>4261</v>
      </c>
      <c r="D17" s="1" t="s">
        <v>30</v>
      </c>
      <c r="E17" s="1" t="s">
        <v>140</v>
      </c>
      <c r="F17" s="2">
        <v>32.089894999999999</v>
      </c>
      <c r="G17" s="2">
        <v>-95.894264000000007</v>
      </c>
      <c r="H17" s="2">
        <v>32.088720000000002</v>
      </c>
      <c r="I17" s="2">
        <v>-95.894229999999993</v>
      </c>
      <c r="K17" s="1" t="s">
        <v>4086</v>
      </c>
      <c r="L17" s="17">
        <v>0.12578896270133552</v>
      </c>
      <c r="M17" s="17">
        <v>1</v>
      </c>
      <c r="N17" s="1">
        <v>12</v>
      </c>
      <c r="O17" s="1" t="s">
        <v>690</v>
      </c>
      <c r="P17" s="1">
        <v>504130</v>
      </c>
      <c r="Q17" s="1" t="s">
        <v>688</v>
      </c>
      <c r="R17" s="1" t="s">
        <v>689</v>
      </c>
      <c r="S17" s="26">
        <v>5.1301949999999996</v>
      </c>
      <c r="T17" s="4">
        <v>1078.26074219</v>
      </c>
      <c r="U17" s="4">
        <v>11.9904241562</v>
      </c>
      <c r="V17" s="4">
        <v>24.956186294599998</v>
      </c>
      <c r="W17" s="2">
        <v>0.23700000345700001</v>
      </c>
      <c r="X17" s="3">
        <v>2.7526669502300001</v>
      </c>
      <c r="Y17" s="1">
        <v>447.82778930699999</v>
      </c>
      <c r="Z17" s="2">
        <v>5.8482687182400003E-2</v>
      </c>
      <c r="AA17" s="2">
        <v>2.92305534275E-2</v>
      </c>
      <c r="AB17" s="2">
        <v>3.77655729037E-4</v>
      </c>
      <c r="AC17" s="2">
        <v>0.27975657390699998</v>
      </c>
      <c r="AD17" s="2">
        <v>0.140412400056</v>
      </c>
      <c r="AE17" s="2">
        <v>0</v>
      </c>
      <c r="AF17" s="2">
        <v>0.15427776039400001</v>
      </c>
      <c r="AG17" s="2">
        <v>6.99957918362E-2</v>
      </c>
      <c r="AH17" s="2">
        <v>0.26746657746800001</v>
      </c>
      <c r="AI17" s="5">
        <v>59894.716413499998</v>
      </c>
      <c r="AJ17" s="5">
        <v>53611.842538799996</v>
      </c>
      <c r="AK17">
        <v>1.13324006925</v>
      </c>
      <c r="AL17" s="13">
        <v>0.11070503647882265</v>
      </c>
      <c r="AM17" s="21" t="s">
        <v>53</v>
      </c>
      <c r="AN17" s="19" t="s">
        <v>4077</v>
      </c>
      <c r="AO17" s="19" t="s">
        <v>36</v>
      </c>
      <c r="AP17">
        <v>0.71013387306785047</v>
      </c>
      <c r="AQ17">
        <v>3.032723793505308</v>
      </c>
      <c r="AR17">
        <v>1.0788345463548066</v>
      </c>
      <c r="AS17">
        <v>1.397178218920772</v>
      </c>
      <c r="AT17">
        <v>-0.62525164765506058</v>
      </c>
      <c r="AU17">
        <v>0.43975366855745074</v>
      </c>
      <c r="AV17">
        <v>2.6511110395963478</v>
      </c>
      <c r="AW17">
        <v>-1.2329726804811763</v>
      </c>
      <c r="AX17">
        <v>-1.5341629619865913</v>
      </c>
      <c r="AY17">
        <v>-3.422903922670022</v>
      </c>
      <c r="AZ17">
        <v>-0.55321969933762882</v>
      </c>
      <c r="BA17">
        <v>-0.8525945372340078</v>
      </c>
      <c r="BB17">
        <v>-5</v>
      </c>
      <c r="BC17">
        <v>-0.81169667428867154</v>
      </c>
      <c r="BD17">
        <v>-1.1549280690893651</v>
      </c>
      <c r="BE17">
        <v>-0.57273047954215306</v>
      </c>
      <c r="BF17">
        <v>4.7773885129791509</v>
      </c>
      <c r="BG17">
        <f t="shared" si="0"/>
        <v>4.7292607333712233</v>
      </c>
      <c r="BH17" s="1" t="s">
        <v>691</v>
      </c>
      <c r="BI17" s="1">
        <v>1</v>
      </c>
    </row>
    <row r="18" spans="1:61">
      <c r="A18" s="1">
        <v>206</v>
      </c>
      <c r="B18" s="1" t="s">
        <v>941</v>
      </c>
      <c r="C18" s="1" t="s">
        <v>4333</v>
      </c>
      <c r="D18" s="1" t="s">
        <v>30</v>
      </c>
      <c r="E18" s="1" t="s">
        <v>87</v>
      </c>
      <c r="F18" s="2">
        <v>39.806846</v>
      </c>
      <c r="G18" s="2">
        <v>-105.03603099999999</v>
      </c>
      <c r="H18" s="2">
        <v>39.805860000000003</v>
      </c>
      <c r="I18" s="2">
        <v>-105.0361</v>
      </c>
      <c r="K18" s="1" t="s">
        <v>4086</v>
      </c>
      <c r="L18" s="17">
        <v>1.5005221823230384E-2</v>
      </c>
      <c r="M18" s="17">
        <v>1</v>
      </c>
      <c r="N18" s="1">
        <v>10</v>
      </c>
      <c r="O18" s="1" t="s">
        <v>944</v>
      </c>
      <c r="P18" s="1">
        <v>502470</v>
      </c>
      <c r="Q18" s="1" t="s">
        <v>942</v>
      </c>
      <c r="R18" s="1" t="s">
        <v>943</v>
      </c>
      <c r="S18" s="26">
        <v>4.2590690000000002</v>
      </c>
      <c r="T18" s="4">
        <v>407.76504516599999</v>
      </c>
      <c r="U18" s="4">
        <v>2.5391261577600002</v>
      </c>
      <c r="V18" s="4">
        <v>18.218641281099998</v>
      </c>
      <c r="W18" s="2">
        <v>0.26504686474799999</v>
      </c>
      <c r="X18" s="3">
        <v>1.79824841022</v>
      </c>
      <c r="Y18" s="1">
        <v>619.18762206999997</v>
      </c>
      <c r="Z18" s="2">
        <v>2.6680925371900002E-2</v>
      </c>
      <c r="AA18" s="2">
        <v>0.92044454672200005</v>
      </c>
      <c r="AB18" s="2">
        <v>0</v>
      </c>
      <c r="AC18" s="2">
        <v>5.5094554167300002E-3</v>
      </c>
      <c r="AD18" s="2">
        <v>2.2741732432700001E-3</v>
      </c>
      <c r="AE18" s="2">
        <v>1.2792224493399999E-2</v>
      </c>
      <c r="AF18" s="2">
        <v>0</v>
      </c>
      <c r="AG18" s="2">
        <v>2.1117322973200001E-3</v>
      </c>
      <c r="AH18" s="2">
        <v>3.01869424553E-2</v>
      </c>
      <c r="AI18" s="5">
        <v>216962.56799400001</v>
      </c>
      <c r="AJ18" s="5">
        <v>53910.155711000007</v>
      </c>
      <c r="AK18">
        <v>1.15368550847</v>
      </c>
      <c r="AL18" s="13">
        <v>1.2039042547567536</v>
      </c>
      <c r="AM18" s="1" t="s">
        <v>36</v>
      </c>
      <c r="AN18" t="s">
        <v>4077</v>
      </c>
      <c r="AO18" t="s">
        <v>36</v>
      </c>
      <c r="AP18">
        <v>0.62931467601563951</v>
      </c>
      <c r="AQ18">
        <v>2.6104099940213992</v>
      </c>
      <c r="AR18">
        <v>0.40468427954952763</v>
      </c>
      <c r="AS18">
        <v>1.2605159848145879</v>
      </c>
      <c r="AT18">
        <v>-0.57667732869730304</v>
      </c>
      <c r="AU18">
        <v>0.25484968502566041</v>
      </c>
      <c r="AV18">
        <v>2.7918222659557999</v>
      </c>
      <c r="AW18">
        <v>-1.573799111901645</v>
      </c>
      <c r="AX18">
        <v>-3.6002370960162428E-2</v>
      </c>
      <c r="AY18">
        <v>-5</v>
      </c>
      <c r="AZ18">
        <v>-2.258891326955407</v>
      </c>
      <c r="BA18">
        <v>-2.6431764544546468</v>
      </c>
      <c r="BB18">
        <v>-1.8930539276710348</v>
      </c>
      <c r="BC18">
        <v>-5</v>
      </c>
      <c r="BD18">
        <v>-2.675361137826489</v>
      </c>
      <c r="BE18">
        <v>-1.5201808731324946</v>
      </c>
      <c r="BF18">
        <v>5.3363848125770117</v>
      </c>
      <c r="BG18">
        <f t="shared" si="0"/>
        <v>4.7316705862217061</v>
      </c>
      <c r="BH18" s="1" t="s">
        <v>945</v>
      </c>
      <c r="BI18" s="1">
        <v>1</v>
      </c>
    </row>
    <row r="19" spans="1:61">
      <c r="A19" s="1">
        <v>184</v>
      </c>
      <c r="B19" s="1" t="s">
        <v>831</v>
      </c>
      <c r="C19" s="1" t="s">
        <v>4306</v>
      </c>
      <c r="D19" s="1" t="s">
        <v>30</v>
      </c>
      <c r="E19" s="1" t="s">
        <v>153</v>
      </c>
      <c r="F19" s="2">
        <v>40.863405</v>
      </c>
      <c r="G19" s="2">
        <v>-76.774142999999995</v>
      </c>
      <c r="H19" s="2">
        <v>40.862499999999997</v>
      </c>
      <c r="I19" s="2">
        <v>-76.775000000000006</v>
      </c>
      <c r="K19" s="1" t="s">
        <v>4086</v>
      </c>
      <c r="L19" s="17">
        <v>0.86314251041039813</v>
      </c>
      <c r="M19" s="17">
        <v>0</v>
      </c>
      <c r="N19" s="1">
        <v>2</v>
      </c>
      <c r="O19" s="1" t="s">
        <v>834</v>
      </c>
      <c r="P19" s="1">
        <v>502790</v>
      </c>
      <c r="Q19" s="1" t="s">
        <v>832</v>
      </c>
      <c r="R19" s="1" t="s">
        <v>833</v>
      </c>
      <c r="S19" s="26">
        <v>8.6740849999999998</v>
      </c>
      <c r="T19" s="4">
        <v>1102.0184326200001</v>
      </c>
      <c r="U19" s="4">
        <v>3.6631429195399998</v>
      </c>
      <c r="V19" s="4">
        <v>15.463657379200001</v>
      </c>
      <c r="W19" s="2">
        <v>0.22783035039899999</v>
      </c>
      <c r="X19" s="3">
        <v>8.2597665786699999</v>
      </c>
      <c r="Y19" s="1">
        <v>595.92156982400002</v>
      </c>
      <c r="Z19" s="2">
        <v>1.1727832589699999E-2</v>
      </c>
      <c r="AA19" s="2">
        <v>0.13346006409899999</v>
      </c>
      <c r="AB19" s="2">
        <v>7.1482435744400004E-4</v>
      </c>
      <c r="AC19" s="2">
        <v>0.56438132344600001</v>
      </c>
      <c r="AD19" s="2">
        <v>0</v>
      </c>
      <c r="AE19" s="2">
        <v>0</v>
      </c>
      <c r="AF19" s="2">
        <v>0.15662508640700001</v>
      </c>
      <c r="AG19" s="2">
        <v>0.12672029158500001</v>
      </c>
      <c r="AH19" s="2">
        <v>6.3705775152399996E-3</v>
      </c>
      <c r="AI19" s="5">
        <v>60503.156957799998</v>
      </c>
      <c r="AJ19" s="5">
        <v>54598.234389699996</v>
      </c>
      <c r="AK19">
        <v>1.08967954935</v>
      </c>
      <c r="AL19" s="13">
        <v>0.10260384342831416</v>
      </c>
      <c r="AM19" s="1" t="s">
        <v>53</v>
      </c>
      <c r="AN19" t="s">
        <v>4077</v>
      </c>
      <c r="AO19" t="s">
        <v>36</v>
      </c>
      <c r="AP19">
        <v>0.93822367361745718</v>
      </c>
      <c r="AQ19">
        <v>3.0421888586883656</v>
      </c>
      <c r="AR19">
        <v>0.56385386323367703</v>
      </c>
      <c r="AS19">
        <v>1.1893122186736758</v>
      </c>
      <c r="AT19">
        <v>-0.64238842190390399</v>
      </c>
      <c r="AU19">
        <v>0.9169677743145741</v>
      </c>
      <c r="AV19">
        <v>2.775189105320746</v>
      </c>
      <c r="AW19">
        <v>-1.9307822420454117</v>
      </c>
      <c r="AX19">
        <v>-0.87464867089963905</v>
      </c>
      <c r="AY19">
        <v>-3.1458006574488584</v>
      </c>
      <c r="AZ19">
        <v>-0.24842736638925017</v>
      </c>
      <c r="BA19">
        <v>-5</v>
      </c>
      <c r="BB19">
        <v>-5</v>
      </c>
      <c r="BC19">
        <v>-0.80513867640594716</v>
      </c>
      <c r="BD19">
        <v>-0.89715383643631452</v>
      </c>
      <c r="BE19">
        <v>-2.1958211955589788</v>
      </c>
      <c r="BF19">
        <v>4.7817780360339883</v>
      </c>
      <c r="BG19">
        <f t="shared" si="0"/>
        <v>4.7371785986166648</v>
      </c>
      <c r="BH19" s="1" t="s">
        <v>835</v>
      </c>
      <c r="BI19" s="1">
        <v>1</v>
      </c>
    </row>
    <row r="20" spans="1:61">
      <c r="A20" s="1">
        <v>39</v>
      </c>
      <c r="B20" s="1" t="s">
        <v>191</v>
      </c>
      <c r="C20" s="1" t="s">
        <v>4136</v>
      </c>
      <c r="D20" s="1" t="s">
        <v>30</v>
      </c>
      <c r="E20" s="1" t="s">
        <v>35</v>
      </c>
      <c r="F20" s="2">
        <v>36.787297000000002</v>
      </c>
      <c r="G20" s="2">
        <v>-89.175725</v>
      </c>
      <c r="H20" s="2">
        <v>36.789189999999998</v>
      </c>
      <c r="I20" s="2">
        <v>-89.17501</v>
      </c>
      <c r="K20" s="1" t="s">
        <v>4086</v>
      </c>
      <c r="L20" s="17">
        <v>0.35603411355987186</v>
      </c>
      <c r="M20" s="17">
        <v>1</v>
      </c>
      <c r="N20" s="1">
        <v>8</v>
      </c>
      <c r="O20" s="1" t="s">
        <v>194</v>
      </c>
      <c r="P20" s="1">
        <v>505710</v>
      </c>
      <c r="Q20" s="1" t="s">
        <v>192</v>
      </c>
      <c r="R20" s="1" t="s">
        <v>193</v>
      </c>
      <c r="S20" s="26">
        <v>1.45</v>
      </c>
      <c r="T20" s="4">
        <v>1290.0805664100001</v>
      </c>
      <c r="U20" s="4">
        <v>8.4852905273400001</v>
      </c>
      <c r="V20" s="4">
        <v>20.303161621099999</v>
      </c>
      <c r="W20" s="2">
        <v>0.23582352697799999</v>
      </c>
      <c r="X20" s="3">
        <v>0.75368130207100004</v>
      </c>
      <c r="Y20" s="1">
        <v>675.22094726600005</v>
      </c>
      <c r="Z20" s="2">
        <v>0.33978807648699999</v>
      </c>
      <c r="AA20" s="2">
        <v>2.4796610609999999E-2</v>
      </c>
      <c r="AB20" s="2">
        <v>2.3219747182E-3</v>
      </c>
      <c r="AC20" s="2">
        <v>6.2554692035100001E-2</v>
      </c>
      <c r="AD20" s="2">
        <v>2.3306388029699998E-3</v>
      </c>
      <c r="AE20" s="2">
        <v>1.7328169538799999E-4</v>
      </c>
      <c r="AF20" s="2">
        <v>5.1984508616399999E-4</v>
      </c>
      <c r="AG20" s="2">
        <v>0.31102331505199998</v>
      </c>
      <c r="AH20" s="2">
        <v>0.25649156551300001</v>
      </c>
      <c r="AI20" s="5">
        <v>45698.808347899998</v>
      </c>
      <c r="AJ20" s="5">
        <v>56179.483102600003</v>
      </c>
      <c r="AK20">
        <v>1.0798104711000001</v>
      </c>
      <c r="AL20" s="13">
        <v>0.20574893052250079</v>
      </c>
      <c r="AM20" s="22" t="s">
        <v>53</v>
      </c>
      <c r="AN20" s="23" t="s">
        <v>4076</v>
      </c>
      <c r="AO20" s="23" t="s">
        <v>53</v>
      </c>
      <c r="AP20">
        <v>0.16136800223497488</v>
      </c>
      <c r="AQ20">
        <v>3.1106168331323549</v>
      </c>
      <c r="AR20">
        <v>0.92866671669029333</v>
      </c>
      <c r="AS20">
        <v>1.3075636717892734</v>
      </c>
      <c r="AT20">
        <v>-0.6274128696097927</v>
      </c>
      <c r="AU20">
        <v>-0.12281225891968649</v>
      </c>
      <c r="AV20">
        <v>2.8294459068713333</v>
      </c>
      <c r="AW20">
        <v>-0.46879186503953341</v>
      </c>
      <c r="AX20">
        <v>-1.6056076778016499</v>
      </c>
      <c r="AY20">
        <v>-2.6341425131960694</v>
      </c>
      <c r="AZ20">
        <v>-1.2037401096551468</v>
      </c>
      <c r="BA20">
        <v>-2.6325250272223393</v>
      </c>
      <c r="BB20">
        <v>-3.7612473115610268</v>
      </c>
      <c r="BC20">
        <v>-3.2841260568413646</v>
      </c>
      <c r="BD20">
        <v>-0.50720705399920796</v>
      </c>
      <c r="BE20">
        <v>-0.59092691168818501</v>
      </c>
      <c r="BF20">
        <v>4.6599048754598087</v>
      </c>
      <c r="BG20">
        <f t="shared" si="0"/>
        <v>4.7495777390179041</v>
      </c>
      <c r="BH20" s="1" t="s">
        <v>195</v>
      </c>
      <c r="BI20" s="1">
        <v>2</v>
      </c>
    </row>
    <row r="21" spans="1:61">
      <c r="A21" s="1">
        <v>40</v>
      </c>
      <c r="B21" s="1" t="s">
        <v>191</v>
      </c>
      <c r="C21" s="1" t="s">
        <v>4136</v>
      </c>
      <c r="D21" s="1" t="s">
        <v>30</v>
      </c>
      <c r="E21" s="1" t="s">
        <v>35</v>
      </c>
      <c r="F21" s="2">
        <v>36.787297000000002</v>
      </c>
      <c r="G21" s="2">
        <v>-89.175725</v>
      </c>
      <c r="H21" s="2">
        <v>36.789189999999998</v>
      </c>
      <c r="I21" s="2">
        <v>-89.17501</v>
      </c>
      <c r="K21" s="1" t="s">
        <v>4085</v>
      </c>
      <c r="L21" s="17">
        <v>0.45305210910737509</v>
      </c>
      <c r="M21" s="17">
        <v>1</v>
      </c>
      <c r="N21" s="1">
        <v>8</v>
      </c>
      <c r="O21" s="1" t="s">
        <v>194</v>
      </c>
      <c r="P21" s="1">
        <v>510270</v>
      </c>
      <c r="Q21" s="1" t="s">
        <v>196</v>
      </c>
      <c r="R21" s="1" t="s">
        <v>197</v>
      </c>
      <c r="S21" s="26">
        <v>2.2704179999999998</v>
      </c>
      <c r="T21" s="4">
        <v>1290.0805664100001</v>
      </c>
      <c r="U21" s="4">
        <v>8.4852905273400001</v>
      </c>
      <c r="V21" s="4">
        <v>20.303161621099999</v>
      </c>
      <c r="W21" s="2">
        <v>0.23582352697799999</v>
      </c>
      <c r="X21" s="3">
        <v>0.75368130207100004</v>
      </c>
      <c r="Y21" s="1">
        <v>675.22094726600005</v>
      </c>
      <c r="Z21" s="2">
        <v>0.33978807648699999</v>
      </c>
      <c r="AA21" s="2">
        <v>2.4796610609999999E-2</v>
      </c>
      <c r="AB21" s="2">
        <v>2.3219747182E-3</v>
      </c>
      <c r="AC21" s="2">
        <v>6.2554692035100001E-2</v>
      </c>
      <c r="AD21" s="2">
        <v>2.3306388029699998E-3</v>
      </c>
      <c r="AE21" s="2">
        <v>1.7328169538799999E-4</v>
      </c>
      <c r="AF21" s="2">
        <v>5.1984508616399999E-4</v>
      </c>
      <c r="AG21" s="2">
        <v>0.31102331505199998</v>
      </c>
      <c r="AH21" s="2">
        <v>0.25649156551300001</v>
      </c>
      <c r="AI21" s="5">
        <v>45698.808347899998</v>
      </c>
      <c r="AJ21" s="5">
        <v>56179.483102600003</v>
      </c>
      <c r="AK21">
        <v>1.0798104711000001</v>
      </c>
      <c r="AL21" s="13">
        <v>0.20574893052250079</v>
      </c>
      <c r="AM21" s="1" t="s">
        <v>53</v>
      </c>
      <c r="AN21" t="s">
        <v>4076</v>
      </c>
      <c r="AO21" t="s">
        <v>53</v>
      </c>
      <c r="AP21">
        <v>0.35610582123782009</v>
      </c>
      <c r="AQ21">
        <v>3.1106168331323549</v>
      </c>
      <c r="AR21">
        <v>0.92866671669029333</v>
      </c>
      <c r="AS21">
        <v>1.3075636717892734</v>
      </c>
      <c r="AT21">
        <v>-0.6274128696097927</v>
      </c>
      <c r="AU21">
        <v>-0.12281225891968649</v>
      </c>
      <c r="AV21">
        <v>2.8294459068713333</v>
      </c>
      <c r="AW21">
        <v>-0.46879186503953341</v>
      </c>
      <c r="AX21">
        <v>-1.6056076778016499</v>
      </c>
      <c r="AY21">
        <v>-2.6341425131960694</v>
      </c>
      <c r="AZ21">
        <v>-1.2037401096551468</v>
      </c>
      <c r="BA21">
        <v>-2.6325250272223393</v>
      </c>
      <c r="BB21">
        <v>-3.7612473115610268</v>
      </c>
      <c r="BC21">
        <v>-3.2841260568413646</v>
      </c>
      <c r="BD21">
        <v>-0.50720705399920796</v>
      </c>
      <c r="BE21">
        <v>-0.59092691168818501</v>
      </c>
      <c r="BF21">
        <v>4.6599048754598087</v>
      </c>
      <c r="BG21">
        <f t="shared" si="0"/>
        <v>4.7495777390179041</v>
      </c>
      <c r="BH21" s="1" t="s">
        <v>195</v>
      </c>
      <c r="BI21" s="1">
        <v>2</v>
      </c>
    </row>
    <row r="22" spans="1:61">
      <c r="A22" s="1">
        <v>280</v>
      </c>
      <c r="B22" s="1" t="s">
        <v>1311</v>
      </c>
      <c r="C22" s="1" t="s">
        <v>4251</v>
      </c>
      <c r="D22" s="1" t="s">
        <v>30</v>
      </c>
      <c r="E22" s="1" t="s">
        <v>52</v>
      </c>
      <c r="F22" s="2">
        <v>40.689748999999999</v>
      </c>
      <c r="G22" s="2">
        <v>-110.38476199999999</v>
      </c>
      <c r="H22" s="2">
        <v>40.690894999999998</v>
      </c>
      <c r="I22" s="2">
        <v>-110.38446500000001</v>
      </c>
      <c r="K22" s="1" t="s">
        <v>4086</v>
      </c>
      <c r="L22" s="17">
        <v>0.98373660747893144</v>
      </c>
      <c r="M22" s="17">
        <v>0</v>
      </c>
      <c r="N22" s="1">
        <v>14</v>
      </c>
      <c r="O22" s="1" t="s">
        <v>1314</v>
      </c>
      <c r="P22" s="1">
        <v>508110</v>
      </c>
      <c r="Q22" s="1" t="s">
        <v>1312</v>
      </c>
      <c r="R22" s="1" t="s">
        <v>1313</v>
      </c>
      <c r="S22" s="26">
        <v>6.4968219999999999</v>
      </c>
      <c r="T22" s="4">
        <v>809.73199462900004</v>
      </c>
      <c r="U22" s="4">
        <v>-8.2663640976000003</v>
      </c>
      <c r="V22" s="4">
        <v>6.3068180084199996</v>
      </c>
      <c r="W22" s="2">
        <v>9.30533334613E-2</v>
      </c>
      <c r="X22" s="3">
        <v>16.679466247600001</v>
      </c>
      <c r="Y22" s="1">
        <v>384.35665893599997</v>
      </c>
      <c r="Z22" s="2">
        <v>1.42731126412E-2</v>
      </c>
      <c r="AA22" s="2">
        <v>6.1257994168199993E-5</v>
      </c>
      <c r="AB22" s="2">
        <v>0.28570728480099999</v>
      </c>
      <c r="AC22" s="2">
        <v>0.46118693489500001</v>
      </c>
      <c r="AD22" s="2">
        <v>0.153108230624</v>
      </c>
      <c r="AE22" s="2">
        <v>8.1693661022799999E-2</v>
      </c>
      <c r="AF22" s="2">
        <v>0</v>
      </c>
      <c r="AG22" s="2">
        <v>0</v>
      </c>
      <c r="AH22" s="2">
        <v>3.9695180220999998E-3</v>
      </c>
      <c r="AI22" s="5">
        <v>40306.010036300002</v>
      </c>
      <c r="AJ22" s="5">
        <v>58322.6659268</v>
      </c>
      <c r="AK22">
        <v>1.2955174943600001</v>
      </c>
      <c r="AL22" s="13">
        <v>0.36534315632992131</v>
      </c>
      <c r="AM22" s="1" t="s">
        <v>53</v>
      </c>
      <c r="AN22" t="s">
        <v>4076</v>
      </c>
      <c r="AO22" t="s">
        <v>53</v>
      </c>
      <c r="AP22">
        <v>0.81270096812341663</v>
      </c>
      <c r="AQ22">
        <v>2.9083412997261062</v>
      </c>
      <c r="AR22">
        <v>-5</v>
      </c>
      <c r="AS22">
        <v>0.79981029903211665</v>
      </c>
      <c r="AT22">
        <v>-1.031268064468547</v>
      </c>
      <c r="AU22">
        <v>1.2221821488538218</v>
      </c>
      <c r="AV22">
        <v>2.5847344095736449</v>
      </c>
      <c r="AW22">
        <v>-1.8454813068091191</v>
      </c>
      <c r="AX22">
        <v>-4.2128372278354238</v>
      </c>
      <c r="AY22">
        <v>-0.54407868608368337</v>
      </c>
      <c r="AZ22">
        <v>-0.33612300446358734</v>
      </c>
      <c r="BA22">
        <v>-0.81500146234872339</v>
      </c>
      <c r="BB22">
        <v>-1.0878116410150049</v>
      </c>
      <c r="BC22">
        <v>-5</v>
      </c>
      <c r="BD22">
        <v>-5</v>
      </c>
      <c r="BE22">
        <v>-2.4012622219647608</v>
      </c>
      <c r="BF22">
        <v>4.6053698086967749</v>
      </c>
      <c r="BG22">
        <f t="shared" si="0"/>
        <v>4.765837367347582</v>
      </c>
      <c r="BH22" s="1" t="s">
        <v>1315</v>
      </c>
      <c r="BI22" s="1">
        <v>1</v>
      </c>
    </row>
    <row r="23" spans="1:61">
      <c r="A23" s="1">
        <v>631</v>
      </c>
      <c r="B23" s="1" t="s">
        <v>3033</v>
      </c>
      <c r="C23" s="1" t="s">
        <v>4942</v>
      </c>
      <c r="D23" s="1" t="s">
        <v>30</v>
      </c>
      <c r="E23" s="1" t="s">
        <v>52</v>
      </c>
      <c r="F23" s="2">
        <v>43.988627999999999</v>
      </c>
      <c r="G23" s="2">
        <v>-119.392762</v>
      </c>
      <c r="H23" s="2">
        <v>43.989049999999999</v>
      </c>
      <c r="I23" s="2">
        <v>-119.39465</v>
      </c>
      <c r="J23" s="1" t="s">
        <v>514</v>
      </c>
      <c r="K23" s="1" t="s">
        <v>4086</v>
      </c>
      <c r="L23" s="17">
        <v>0.18320055957883594</v>
      </c>
      <c r="M23" s="17">
        <v>1</v>
      </c>
      <c r="N23" s="1">
        <v>17</v>
      </c>
      <c r="O23" s="1" t="s">
        <v>3036</v>
      </c>
      <c r="P23" s="1">
        <v>512210</v>
      </c>
      <c r="Q23" s="1" t="s">
        <v>3034</v>
      </c>
      <c r="R23" s="1" t="s">
        <v>3035</v>
      </c>
      <c r="S23" s="26">
        <v>4.0523530000000001</v>
      </c>
      <c r="T23" s="4">
        <v>538.80377197300004</v>
      </c>
      <c r="U23" s="4">
        <v>-1.1727026701000001</v>
      </c>
      <c r="V23" s="4">
        <v>11.836824417100001</v>
      </c>
      <c r="W23" s="2">
        <v>0.236333325505</v>
      </c>
      <c r="X23" s="3">
        <v>13.3941688538</v>
      </c>
      <c r="Y23" s="1">
        <v>862.44781494100005</v>
      </c>
      <c r="Z23" s="2">
        <v>7.3500588004699996E-4</v>
      </c>
      <c r="AA23" s="2">
        <v>0</v>
      </c>
      <c r="AB23" s="2">
        <v>0</v>
      </c>
      <c r="AC23" s="2">
        <v>0.47525480203800002</v>
      </c>
      <c r="AD23" s="2">
        <v>0.49316934535500001</v>
      </c>
      <c r="AE23" s="2">
        <v>1.6846334770700001E-2</v>
      </c>
      <c r="AF23" s="2">
        <v>3.6260290082299998E-3</v>
      </c>
      <c r="AG23" s="2">
        <v>5.6840454723600001E-4</v>
      </c>
      <c r="AH23" s="2">
        <v>9.8000784006299999E-3</v>
      </c>
      <c r="AI23" s="5">
        <v>82375.309982399995</v>
      </c>
      <c r="AJ23" s="5">
        <v>59328.080116199999</v>
      </c>
      <c r="AK23">
        <v>1.0528010112899999</v>
      </c>
      <c r="AL23" s="13">
        <v>0.32528833431808907</v>
      </c>
      <c r="AM23" s="1" t="s">
        <v>36</v>
      </c>
      <c r="AN23" t="s">
        <v>4077</v>
      </c>
      <c r="AO23" t="s">
        <v>36</v>
      </c>
      <c r="AP23">
        <v>0.60770726967804689</v>
      </c>
      <c r="AQ23">
        <v>2.7314306274023319</v>
      </c>
      <c r="AR23">
        <v>-5</v>
      </c>
      <c r="AS23">
        <v>1.0732352055024987</v>
      </c>
      <c r="AT23">
        <v>-0.62647503392221804</v>
      </c>
      <c r="AU23">
        <v>1.1269157695748773</v>
      </c>
      <c r="AV23">
        <v>2.9357328262162503</v>
      </c>
      <c r="AW23">
        <v>-3.1337091865460764</v>
      </c>
      <c r="AX23">
        <v>-5</v>
      </c>
      <c r="AY23">
        <v>-5</v>
      </c>
      <c r="AZ23">
        <v>-0.32307348627089549</v>
      </c>
      <c r="BA23">
        <v>-0.30700392631175172</v>
      </c>
      <c r="BB23">
        <v>-1.773494573250137</v>
      </c>
      <c r="BC23">
        <v>-2.4405687258710049</v>
      </c>
      <c r="BD23">
        <v>-3.2453424563751039</v>
      </c>
      <c r="BE23">
        <v>-2.0087704499376287</v>
      </c>
      <c r="BF23">
        <v>4.9157970618769378</v>
      </c>
      <c r="BG23">
        <f t="shared" si="0"/>
        <v>4.7732602945968319</v>
      </c>
      <c r="BH23" s="1" t="s">
        <v>3037</v>
      </c>
      <c r="BI23" s="1">
        <v>1</v>
      </c>
    </row>
    <row r="24" spans="1:61">
      <c r="A24" s="1">
        <v>313</v>
      </c>
      <c r="B24" s="1" t="s">
        <v>1476</v>
      </c>
      <c r="C24" s="1" t="s">
        <v>4476</v>
      </c>
      <c r="D24" s="1" t="s">
        <v>30</v>
      </c>
      <c r="E24" s="1" t="s">
        <v>465</v>
      </c>
      <c r="F24" s="2">
        <v>47.974899999999998</v>
      </c>
      <c r="G24" s="2">
        <v>-90.745900000000006</v>
      </c>
      <c r="H24" s="2">
        <v>47.978332999999999</v>
      </c>
      <c r="I24" s="2">
        <v>-90.753611000000006</v>
      </c>
      <c r="K24" s="1" t="s">
        <v>4086</v>
      </c>
      <c r="L24" s="17">
        <v>3.6012594122439616E-2</v>
      </c>
      <c r="M24" s="17">
        <v>1</v>
      </c>
      <c r="N24" s="1">
        <v>9</v>
      </c>
      <c r="O24" s="1" t="s">
        <v>1479</v>
      </c>
      <c r="P24" s="1">
        <v>511890</v>
      </c>
      <c r="Q24" s="1" t="s">
        <v>1477</v>
      </c>
      <c r="R24" s="1" t="s">
        <v>1478</v>
      </c>
      <c r="S24" s="26">
        <v>20.970824</v>
      </c>
      <c r="T24" s="4">
        <v>747.85534668000003</v>
      </c>
      <c r="U24" s="4">
        <v>-2.4727222919499998</v>
      </c>
      <c r="V24" s="4">
        <v>8.2920551299999996</v>
      </c>
      <c r="W24" s="2">
        <v>0.16465306282</v>
      </c>
      <c r="X24" s="3">
        <v>3.5973179340399999</v>
      </c>
      <c r="Y24" s="1">
        <v>699.94018554700006</v>
      </c>
      <c r="Z24" s="2">
        <v>0.13158057531699999</v>
      </c>
      <c r="AA24" s="2">
        <v>7.3615836684199996E-3</v>
      </c>
      <c r="AB24" s="2">
        <v>0</v>
      </c>
      <c r="AC24" s="2">
        <v>0.67252883213299997</v>
      </c>
      <c r="AD24" s="2">
        <v>2.4196898060199999E-2</v>
      </c>
      <c r="AE24" s="2">
        <v>2.20935884406E-4</v>
      </c>
      <c r="AF24" s="2">
        <v>0</v>
      </c>
      <c r="AG24" s="2">
        <v>0</v>
      </c>
      <c r="AH24" s="2">
        <v>0.164111174937</v>
      </c>
      <c r="AI24" s="5">
        <v>47543.269644</v>
      </c>
      <c r="AJ24" s="5">
        <v>59451.062692399995</v>
      </c>
      <c r="AK24">
        <v>1.2338673066700001</v>
      </c>
      <c r="AL24" s="13">
        <v>0.22258736118770855</v>
      </c>
      <c r="AM24" s="1" t="s">
        <v>53</v>
      </c>
      <c r="AN24" t="s">
        <v>4076</v>
      </c>
      <c r="AO24" t="s">
        <v>53</v>
      </c>
      <c r="AP24">
        <v>1.3216154953972648</v>
      </c>
      <c r="AQ24">
        <v>2.8738176029260467</v>
      </c>
      <c r="AR24">
        <v>-5</v>
      </c>
      <c r="AS24">
        <v>0.91866218085250284</v>
      </c>
      <c r="AT24">
        <v>-0.78343018627941419</v>
      </c>
      <c r="AU24">
        <v>0.55597882283305644</v>
      </c>
      <c r="AV24">
        <v>2.8450609283045423</v>
      </c>
      <c r="AW24">
        <v>-0.88080821904498785</v>
      </c>
      <c r="AX24">
        <v>-2.1330287475550103</v>
      </c>
      <c r="AY24">
        <v>-5</v>
      </c>
      <c r="AZ24">
        <v>-0.17228909219120403</v>
      </c>
      <c r="BA24">
        <v>-1.6162403051635543</v>
      </c>
      <c r="BB24">
        <v>-3.655733740290473</v>
      </c>
      <c r="BC24">
        <v>-5</v>
      </c>
      <c r="BD24">
        <v>-5</v>
      </c>
      <c r="BE24">
        <v>-0.78486184522213931</v>
      </c>
      <c r="BF24">
        <v>4.6770890457034398</v>
      </c>
      <c r="BG24">
        <f t="shared" si="0"/>
        <v>4.7741596220719584</v>
      </c>
      <c r="BH24" s="1" t="s">
        <v>1480</v>
      </c>
      <c r="BI24" s="1">
        <v>1</v>
      </c>
    </row>
    <row r="25" spans="1:61">
      <c r="A25" s="1">
        <v>257</v>
      </c>
      <c r="B25" s="1" t="s">
        <v>1196</v>
      </c>
      <c r="C25" s="1" t="s">
        <v>4400</v>
      </c>
      <c r="D25" s="1" t="s">
        <v>30</v>
      </c>
      <c r="E25" s="1" t="s">
        <v>140</v>
      </c>
      <c r="F25" s="2">
        <v>32.378342000000004</v>
      </c>
      <c r="G25" s="2">
        <v>-82.064851000000004</v>
      </c>
      <c r="H25" s="2">
        <v>32.37764</v>
      </c>
      <c r="I25" s="2">
        <v>-82.064589999999995</v>
      </c>
      <c r="K25" s="1" t="s">
        <v>4086</v>
      </c>
      <c r="L25" s="17">
        <v>0.12607391225174067</v>
      </c>
      <c r="M25" s="17">
        <v>1</v>
      </c>
      <c r="N25" s="1">
        <v>3</v>
      </c>
      <c r="O25" s="1" t="s">
        <v>1199</v>
      </c>
      <c r="P25" s="1">
        <v>503160</v>
      </c>
      <c r="Q25" s="1" t="s">
        <v>1197</v>
      </c>
      <c r="R25" s="1" t="s">
        <v>1198</v>
      </c>
      <c r="S25" s="26">
        <v>7.028149</v>
      </c>
      <c r="T25" s="4">
        <v>1230.1600341799999</v>
      </c>
      <c r="U25" s="4">
        <v>12.129462242100001</v>
      </c>
      <c r="V25" s="4">
        <v>25.533763885500001</v>
      </c>
      <c r="W25" s="2">
        <v>0.190242424607</v>
      </c>
      <c r="X25" s="3">
        <v>1.07123124599</v>
      </c>
      <c r="Y25" s="1">
        <v>704.53393554700006</v>
      </c>
      <c r="Z25" s="2">
        <v>8.7793144918800001E-3</v>
      </c>
      <c r="AA25" s="2">
        <v>0.11207322776799999</v>
      </c>
      <c r="AB25" s="2">
        <v>1.46990044765E-4</v>
      </c>
      <c r="AC25" s="2">
        <v>0.18773301262799999</v>
      </c>
      <c r="AD25" s="2">
        <v>6.3272532905699994E-2</v>
      </c>
      <c r="AE25" s="2">
        <v>3.3887886684000001E-2</v>
      </c>
      <c r="AF25" s="2">
        <v>7.6822342486800005E-2</v>
      </c>
      <c r="AG25" s="2">
        <v>0.238110509788</v>
      </c>
      <c r="AH25" s="2">
        <v>0.27917418320300003</v>
      </c>
      <c r="AI25" s="5">
        <v>74767.579280599995</v>
      </c>
      <c r="AJ25" s="5">
        <v>60287.357751399999</v>
      </c>
      <c r="AK25">
        <v>1.2028269379900001</v>
      </c>
      <c r="AL25" s="13">
        <v>0.21443453823193512</v>
      </c>
      <c r="AM25" s="1" t="s">
        <v>36</v>
      </c>
      <c r="AN25" t="s">
        <v>4077</v>
      </c>
      <c r="AO25" t="s">
        <v>36</v>
      </c>
      <c r="AP25">
        <v>0.84684096016415933</v>
      </c>
      <c r="AQ25">
        <v>3.0899616134233518</v>
      </c>
      <c r="AR25">
        <v>1.0838415469122786</v>
      </c>
      <c r="AS25">
        <v>1.4071148380795337</v>
      </c>
      <c r="AT25">
        <v>-0.72069262768159292</v>
      </c>
      <c r="AU25">
        <v>2.988323181867469E-2</v>
      </c>
      <c r="AV25">
        <v>2.8479019167723458</v>
      </c>
      <c r="AW25">
        <v>-2.0565393934351879</v>
      </c>
      <c r="AX25">
        <v>-0.95049811997645728</v>
      </c>
      <c r="AY25">
        <v>-3.8327120778370811</v>
      </c>
      <c r="AZ25">
        <v>-0.72645935049261423</v>
      </c>
      <c r="BA25">
        <v>-1.1987847796557487</v>
      </c>
      <c r="BB25">
        <v>-1.4699555137856577</v>
      </c>
      <c r="BC25">
        <v>-1.1145124543489124</v>
      </c>
      <c r="BD25">
        <v>-0.62322143516126138</v>
      </c>
      <c r="BE25">
        <v>-0.5541247458299795</v>
      </c>
      <c r="BF25">
        <v>4.8737133198991032</v>
      </c>
      <c r="BG25">
        <f t="shared" si="0"/>
        <v>4.7802262502091439</v>
      </c>
      <c r="BH25" s="1" t="s">
        <v>1200</v>
      </c>
      <c r="BI25" s="1">
        <v>1</v>
      </c>
    </row>
    <row r="26" spans="1:61">
      <c r="A26" s="1">
        <v>750</v>
      </c>
      <c r="B26" s="1" t="s">
        <v>3607</v>
      </c>
      <c r="C26" s="1" t="s">
        <v>5131</v>
      </c>
      <c r="D26" s="1" t="s">
        <v>2895</v>
      </c>
      <c r="E26" s="1" t="s">
        <v>355</v>
      </c>
      <c r="F26" s="2">
        <v>43.958981999999999</v>
      </c>
      <c r="G26" s="2">
        <v>-87.943978000000001</v>
      </c>
      <c r="H26" s="2">
        <v>43.95872</v>
      </c>
      <c r="I26" s="2">
        <v>-87.943719999999999</v>
      </c>
      <c r="K26" s="1" t="s">
        <v>4086</v>
      </c>
      <c r="L26" s="17">
        <v>0.55355349020101119</v>
      </c>
      <c r="M26" s="17">
        <v>0</v>
      </c>
      <c r="N26" s="1">
        <v>4</v>
      </c>
      <c r="O26" s="1" t="s">
        <v>3610</v>
      </c>
      <c r="P26" s="1">
        <v>503110</v>
      </c>
      <c r="Q26" s="1" t="s">
        <v>3608</v>
      </c>
      <c r="R26" s="1" t="s">
        <v>3609</v>
      </c>
      <c r="S26" s="26">
        <v>0</v>
      </c>
      <c r="T26" s="4">
        <v>819.59045410199997</v>
      </c>
      <c r="U26" s="4">
        <v>2.1959676742599998</v>
      </c>
      <c r="V26" s="4">
        <v>12.8224191666</v>
      </c>
      <c r="W26" s="2">
        <v>0.31099998951000002</v>
      </c>
      <c r="X26" s="3">
        <v>1.68803393841</v>
      </c>
      <c r="Y26" s="1">
        <v>1679.4354248</v>
      </c>
      <c r="Z26" s="2">
        <v>3.2134867008699997E-2</v>
      </c>
      <c r="AA26" s="2">
        <v>5.5343382070499998E-2</v>
      </c>
      <c r="AB26" s="2">
        <v>1.22031140539E-3</v>
      </c>
      <c r="AC26" s="2">
        <v>0.14361257372700001</v>
      </c>
      <c r="AD26" s="2">
        <v>7.0054914013199998E-3</v>
      </c>
      <c r="AE26" s="2">
        <v>6.1693521050399996E-3</v>
      </c>
      <c r="AF26" s="2">
        <v>0.185261350026</v>
      </c>
      <c r="AG26" s="2">
        <v>0.43630652414600002</v>
      </c>
      <c r="AH26" s="2">
        <v>0.13294614811</v>
      </c>
      <c r="AI26" s="5">
        <v>54232.461970600001</v>
      </c>
      <c r="AJ26" s="5">
        <v>60497.922458499997</v>
      </c>
      <c r="AK26">
        <v>1.1698370309999999</v>
      </c>
      <c r="AL26" s="13">
        <v>0.10922059607970487</v>
      </c>
      <c r="AM26" s="1" t="s">
        <v>53</v>
      </c>
      <c r="AN26" t="s">
        <v>4076</v>
      </c>
      <c r="AO26" t="s">
        <v>53</v>
      </c>
      <c r="AP26">
        <v>-5</v>
      </c>
      <c r="AQ26">
        <v>2.9135968914629675</v>
      </c>
      <c r="AR26">
        <v>0.34162594279361225</v>
      </c>
      <c r="AS26">
        <v>1.1079699699245544</v>
      </c>
      <c r="AT26">
        <v>-0.50723962562187375</v>
      </c>
      <c r="AU26">
        <v>0.22738117399343838</v>
      </c>
      <c r="AV26">
        <v>3.2251633096411028</v>
      </c>
      <c r="AW26">
        <v>-1.4930234930931563</v>
      </c>
      <c r="AX26">
        <v>-1.256934304362495</v>
      </c>
      <c r="AY26">
        <v>-2.9135293296652418</v>
      </c>
      <c r="AZ26">
        <v>-0.84280753459792845</v>
      </c>
      <c r="BA26">
        <v>-2.1545613956535012</v>
      </c>
      <c r="BB26">
        <v>-2.2097604424465547</v>
      </c>
      <c r="BC26">
        <v>-0.73221517550699888</v>
      </c>
      <c r="BD26">
        <v>-0.36020829290494533</v>
      </c>
      <c r="BE26">
        <v>-0.87632424109891083</v>
      </c>
      <c r="BF26">
        <v>4.7342593203855996</v>
      </c>
      <c r="BG26">
        <f t="shared" si="0"/>
        <v>4.7817404609284786</v>
      </c>
      <c r="BH26" s="1" t="s">
        <v>3611</v>
      </c>
      <c r="BI26" s="1">
        <v>1</v>
      </c>
    </row>
    <row r="27" spans="1:61">
      <c r="A27" s="1">
        <v>24</v>
      </c>
      <c r="B27" s="1" t="s">
        <v>128</v>
      </c>
      <c r="C27" s="1" t="s">
        <v>4122</v>
      </c>
      <c r="D27" s="1" t="s">
        <v>30</v>
      </c>
      <c r="E27" s="1" t="s">
        <v>87</v>
      </c>
      <c r="F27" s="2">
        <v>31.148492000000001</v>
      </c>
      <c r="G27" s="2">
        <v>-97.745332000000005</v>
      </c>
      <c r="H27" s="2">
        <v>31.148900000000001</v>
      </c>
      <c r="I27" s="2">
        <v>-97.744444000000001</v>
      </c>
      <c r="K27" s="1" t="s">
        <v>4086</v>
      </c>
      <c r="L27" s="17">
        <v>0.62385485088452686</v>
      </c>
      <c r="M27" s="17">
        <v>0</v>
      </c>
      <c r="N27" s="1">
        <v>12</v>
      </c>
      <c r="O27" s="1" t="s">
        <v>131</v>
      </c>
      <c r="P27" s="1">
        <v>510040</v>
      </c>
      <c r="Q27" s="1" t="s">
        <v>129</v>
      </c>
      <c r="R27" s="1" t="s">
        <v>130</v>
      </c>
      <c r="S27" s="26">
        <v>8.7243089999999999</v>
      </c>
      <c r="T27" s="4">
        <v>848.84747314499998</v>
      </c>
      <c r="U27" s="4">
        <v>12.156702041599999</v>
      </c>
      <c r="V27" s="4">
        <v>25.3905315399</v>
      </c>
      <c r="W27" s="2">
        <v>0.26692086458199998</v>
      </c>
      <c r="X27" s="3">
        <v>3.4355549812300001</v>
      </c>
      <c r="Y27" s="1">
        <v>1149.7465820299999</v>
      </c>
      <c r="Z27" s="2">
        <v>1.49696684447E-3</v>
      </c>
      <c r="AA27" s="2">
        <v>4.0797249241700001E-2</v>
      </c>
      <c r="AB27" s="2">
        <v>1.6080953875100001E-2</v>
      </c>
      <c r="AC27" s="2">
        <v>0.30753843740199999</v>
      </c>
      <c r="AD27" s="2">
        <v>0.20339138165500001</v>
      </c>
      <c r="AE27" s="2">
        <v>0.41672549942499998</v>
      </c>
      <c r="AF27" s="2">
        <v>0</v>
      </c>
      <c r="AG27" s="2">
        <v>7.0599309695600001E-4</v>
      </c>
      <c r="AH27" s="2">
        <v>1.32635184604E-2</v>
      </c>
      <c r="AI27" s="5">
        <v>51786.586392199999</v>
      </c>
      <c r="AJ27" s="5">
        <v>62072.217204100001</v>
      </c>
      <c r="AK27">
        <v>0.97466550929499995</v>
      </c>
      <c r="AL27" s="13">
        <v>0.18067343915484896</v>
      </c>
      <c r="AM27" s="1" t="s">
        <v>36</v>
      </c>
      <c r="AN27" t="s">
        <v>4077</v>
      </c>
      <c r="AO27" t="s">
        <v>36</v>
      </c>
      <c r="AP27">
        <v>0.94073103914168865</v>
      </c>
      <c r="AQ27">
        <v>2.9288296601821306</v>
      </c>
      <c r="AR27">
        <v>1.0848157723546885</v>
      </c>
      <c r="AS27">
        <v>1.4046717927378083</v>
      </c>
      <c r="AT27">
        <v>-0.57361747709796485</v>
      </c>
      <c r="AU27">
        <v>0.53599690320547588</v>
      </c>
      <c r="AV27">
        <v>3.060602127176089</v>
      </c>
      <c r="AW27">
        <v>-2.8247878185101096</v>
      </c>
      <c r="AX27">
        <v>-1.3893691182685555</v>
      </c>
      <c r="AY27">
        <v>-1.7936881937464177</v>
      </c>
      <c r="AZ27">
        <v>-0.51210059660936147</v>
      </c>
      <c r="BA27">
        <v>-0.69166745347313086</v>
      </c>
      <c r="BB27">
        <v>-0.38014992425895566</v>
      </c>
      <c r="BC27">
        <v>-5</v>
      </c>
      <c r="BD27">
        <v>-3.1511995453626072</v>
      </c>
      <c r="BE27">
        <v>-1.8773412538163698</v>
      </c>
      <c r="BF27">
        <v>4.7142172846442492</v>
      </c>
      <c r="BG27">
        <f t="shared" si="0"/>
        <v>4.7928972585529186</v>
      </c>
      <c r="BH27" s="1" t="s">
        <v>132</v>
      </c>
      <c r="BI27" s="1">
        <v>2</v>
      </c>
    </row>
    <row r="28" spans="1:61">
      <c r="A28" s="1">
        <v>25</v>
      </c>
      <c r="B28" s="1" t="s">
        <v>128</v>
      </c>
      <c r="C28" s="1" t="s">
        <v>4122</v>
      </c>
      <c r="D28" s="1" t="s">
        <v>30</v>
      </c>
      <c r="E28" s="1" t="s">
        <v>87</v>
      </c>
      <c r="F28" s="2">
        <v>31.148492000000001</v>
      </c>
      <c r="G28" s="2">
        <v>-97.745332000000005</v>
      </c>
      <c r="H28" s="2">
        <v>31.148900000000001</v>
      </c>
      <c r="I28" s="2">
        <v>-97.744444000000001</v>
      </c>
      <c r="K28" s="1" t="s">
        <v>4085</v>
      </c>
      <c r="L28" s="17">
        <v>0.95664732833392907</v>
      </c>
      <c r="M28" s="17">
        <v>0</v>
      </c>
      <c r="N28" s="1">
        <v>12</v>
      </c>
      <c r="O28" s="1" t="s">
        <v>131</v>
      </c>
      <c r="P28" s="1">
        <v>517540</v>
      </c>
      <c r="Q28" s="1" t="s">
        <v>133</v>
      </c>
      <c r="R28" s="1" t="s">
        <v>134</v>
      </c>
      <c r="S28" s="26">
        <v>9.0399999999999991</v>
      </c>
      <c r="T28" s="4">
        <v>848.84747314499998</v>
      </c>
      <c r="U28" s="4">
        <v>12.156702041599999</v>
      </c>
      <c r="V28" s="4">
        <v>25.3905315399</v>
      </c>
      <c r="W28" s="2">
        <v>0.26692086458199998</v>
      </c>
      <c r="X28" s="3">
        <v>3.4355549812300001</v>
      </c>
      <c r="Y28" s="1">
        <v>1149.7465820299999</v>
      </c>
      <c r="Z28" s="2">
        <v>1.49696684447E-3</v>
      </c>
      <c r="AA28" s="2">
        <v>4.0797249241700001E-2</v>
      </c>
      <c r="AB28" s="2">
        <v>1.6080953875100001E-2</v>
      </c>
      <c r="AC28" s="2">
        <v>0.30753843740199999</v>
      </c>
      <c r="AD28" s="2">
        <v>0.20339138165500001</v>
      </c>
      <c r="AE28" s="2">
        <v>0.41672549942499998</v>
      </c>
      <c r="AF28" s="2">
        <v>0</v>
      </c>
      <c r="AG28" s="2">
        <v>7.0599309695600001E-4</v>
      </c>
      <c r="AH28" s="2">
        <v>1.32635184604E-2</v>
      </c>
      <c r="AI28" s="5">
        <v>51786.586392199999</v>
      </c>
      <c r="AJ28" s="5">
        <v>62072.217204100001</v>
      </c>
      <c r="AK28">
        <v>0.97466550929499995</v>
      </c>
      <c r="AL28" s="13">
        <v>0.18067343915484896</v>
      </c>
      <c r="AM28" s="1" t="s">
        <v>36</v>
      </c>
      <c r="AN28" t="s">
        <v>4077</v>
      </c>
      <c r="AO28" t="s">
        <v>36</v>
      </c>
      <c r="AP28">
        <v>0.95616843047536326</v>
      </c>
      <c r="AQ28">
        <v>2.9288296601821306</v>
      </c>
      <c r="AR28">
        <v>1.0848157723546885</v>
      </c>
      <c r="AS28">
        <v>1.4046717927378083</v>
      </c>
      <c r="AT28">
        <v>-0.57361747709796485</v>
      </c>
      <c r="AU28">
        <v>0.53599690320547588</v>
      </c>
      <c r="AV28">
        <v>3.060602127176089</v>
      </c>
      <c r="AW28">
        <v>-2.8247878185101096</v>
      </c>
      <c r="AX28">
        <v>-1.3893691182685555</v>
      </c>
      <c r="AY28">
        <v>-1.7936881937464177</v>
      </c>
      <c r="AZ28">
        <v>-0.51210059660936147</v>
      </c>
      <c r="BA28">
        <v>-0.69166745347313086</v>
      </c>
      <c r="BB28">
        <v>-0.38014992425895566</v>
      </c>
      <c r="BC28">
        <v>-5</v>
      </c>
      <c r="BD28">
        <v>-3.1511995453626072</v>
      </c>
      <c r="BE28">
        <v>-1.8773412538163698</v>
      </c>
      <c r="BF28">
        <v>4.7142172846442492</v>
      </c>
      <c r="BG28">
        <f t="shared" si="0"/>
        <v>4.7928972585529186</v>
      </c>
      <c r="BH28" s="1" t="s">
        <v>132</v>
      </c>
      <c r="BI28" s="1">
        <v>2</v>
      </c>
    </row>
    <row r="29" spans="1:61">
      <c r="A29" s="1">
        <v>116</v>
      </c>
      <c r="B29" s="1" t="s">
        <v>513</v>
      </c>
      <c r="C29" s="1">
        <v>0</v>
      </c>
      <c r="D29" s="1" t="s">
        <v>30</v>
      </c>
      <c r="E29" s="1" t="s">
        <v>115</v>
      </c>
      <c r="F29" s="2">
        <v>46.891975000000002</v>
      </c>
      <c r="G29" s="2">
        <v>-99.081011000000004</v>
      </c>
      <c r="H29" s="2">
        <v>46.888888999999999</v>
      </c>
      <c r="I29" s="2">
        <v>-99.087500000000006</v>
      </c>
      <c r="J29" s="1" t="s">
        <v>514</v>
      </c>
      <c r="K29" s="1" t="s">
        <v>4086</v>
      </c>
      <c r="L29" s="17">
        <v>0.95227512600831676</v>
      </c>
      <c r="M29" s="17">
        <v>0</v>
      </c>
      <c r="N29" s="1">
        <v>10</v>
      </c>
      <c r="O29" s="1" t="s">
        <v>517</v>
      </c>
      <c r="P29" s="1">
        <v>503150</v>
      </c>
      <c r="Q29" s="1" t="s">
        <v>515</v>
      </c>
      <c r="R29" s="1" t="s">
        <v>516</v>
      </c>
      <c r="S29" s="26">
        <v>11.248569</v>
      </c>
      <c r="T29" s="4">
        <v>467.47180175800003</v>
      </c>
      <c r="U29" s="4">
        <v>-1.35956168175</v>
      </c>
      <c r="V29" s="4">
        <v>11.4415063858</v>
      </c>
      <c r="W29" s="2">
        <v>0.31759729981399998</v>
      </c>
      <c r="X29" s="3">
        <v>1.25395011902</v>
      </c>
      <c r="Y29" s="1">
        <v>1703.2904052700001</v>
      </c>
      <c r="Z29" s="2">
        <v>0.13069605856300001</v>
      </c>
      <c r="AA29" s="2">
        <v>4.1953761528600003E-2</v>
      </c>
      <c r="AB29" s="2">
        <v>0</v>
      </c>
      <c r="AC29" s="2">
        <v>1.01741180363E-3</v>
      </c>
      <c r="AD29" s="2">
        <v>0</v>
      </c>
      <c r="AE29" s="2">
        <v>0.27289383349200003</v>
      </c>
      <c r="AF29" s="2">
        <v>4.7987923404600001E-2</v>
      </c>
      <c r="AG29" s="2">
        <v>0.44793002191999998</v>
      </c>
      <c r="AH29" s="2">
        <v>5.75209892882E-2</v>
      </c>
      <c r="AI29" s="5">
        <v>66160.357418</v>
      </c>
      <c r="AJ29" s="5">
        <v>63059.334302400006</v>
      </c>
      <c r="AK29">
        <v>1.2281511034999999</v>
      </c>
      <c r="AL29" s="13">
        <v>4.799613858095024E-2</v>
      </c>
      <c r="AM29" s="1" t="s">
        <v>53</v>
      </c>
      <c r="AN29" t="s">
        <v>4076</v>
      </c>
      <c r="AO29" t="s">
        <v>53</v>
      </c>
      <c r="AP29">
        <v>1.0510972766755775</v>
      </c>
      <c r="AQ29">
        <v>2.669755419036886</v>
      </c>
      <c r="AR29">
        <v>-5</v>
      </c>
      <c r="AS29">
        <v>1.058483207321671</v>
      </c>
      <c r="AT29">
        <v>-0.49812319856504494</v>
      </c>
      <c r="AU29">
        <v>9.8280261004085198E-2</v>
      </c>
      <c r="AV29">
        <v>3.2312887000201633</v>
      </c>
      <c r="AW29">
        <v>-0.88373750936016249</v>
      </c>
      <c r="AX29">
        <v>-1.3772290947189898</v>
      </c>
      <c r="AY29">
        <v>-5</v>
      </c>
      <c r="AZ29">
        <v>-2.9925032281538102</v>
      </c>
      <c r="BA29">
        <v>-5</v>
      </c>
      <c r="BB29">
        <v>-0.56400627785393898</v>
      </c>
      <c r="BC29">
        <v>-1.3188680430126958</v>
      </c>
      <c r="BD29">
        <v>-0.34878982856392321</v>
      </c>
      <c r="BE29">
        <v>-1.2401736532456258</v>
      </c>
      <c r="BF29">
        <v>4.8205978427392582</v>
      </c>
      <c r="BG29">
        <f t="shared" si="0"/>
        <v>4.799749381725551</v>
      </c>
      <c r="BH29" s="1" t="s">
        <v>518</v>
      </c>
      <c r="BI29" s="1">
        <v>1</v>
      </c>
    </row>
    <row r="30" spans="1:61">
      <c r="A30" s="1">
        <v>426</v>
      </c>
      <c r="B30" s="1" t="s">
        <v>2029</v>
      </c>
      <c r="C30" s="1" t="s">
        <v>4641</v>
      </c>
      <c r="D30" s="1" t="s">
        <v>30</v>
      </c>
      <c r="E30" s="1" t="s">
        <v>140</v>
      </c>
      <c r="F30" s="2">
        <v>39.277503000000003</v>
      </c>
      <c r="G30" s="2">
        <v>-86.211799999999997</v>
      </c>
      <c r="H30" s="2">
        <v>39.282499999999999</v>
      </c>
      <c r="I30" s="2">
        <v>-86.221389000000002</v>
      </c>
      <c r="J30" s="1" t="s">
        <v>514</v>
      </c>
      <c r="K30" s="1" t="s">
        <v>4086</v>
      </c>
      <c r="L30" s="17">
        <v>0.44114066218025977</v>
      </c>
      <c r="M30" s="17">
        <v>1</v>
      </c>
      <c r="N30" s="1">
        <v>5</v>
      </c>
      <c r="O30" s="1" t="s">
        <v>2032</v>
      </c>
      <c r="P30" s="1">
        <v>512040</v>
      </c>
      <c r="Q30" s="1" t="s">
        <v>2030</v>
      </c>
      <c r="R30" s="1" t="s">
        <v>2031</v>
      </c>
      <c r="S30" s="26">
        <v>0</v>
      </c>
      <c r="T30" s="4">
        <v>1121.1356201200001</v>
      </c>
      <c r="U30" s="4">
        <v>5.7892560958899999</v>
      </c>
      <c r="V30" s="4">
        <v>17.033388137799999</v>
      </c>
      <c r="W30" s="2">
        <v>0.32538270950300002</v>
      </c>
      <c r="X30" s="3">
        <v>4.4312148094200001</v>
      </c>
      <c r="Y30" s="1">
        <v>841.52514648399995</v>
      </c>
      <c r="Z30" s="2">
        <v>1.069850376E-2</v>
      </c>
      <c r="AA30" s="2">
        <v>3.1829709944299997E-2</v>
      </c>
      <c r="AB30" s="2">
        <v>0</v>
      </c>
      <c r="AC30" s="2">
        <v>0.72027731939399997</v>
      </c>
      <c r="AD30" s="2">
        <v>8.2619915165099995E-3</v>
      </c>
      <c r="AE30" s="2">
        <v>7.4357923648599999E-2</v>
      </c>
      <c r="AF30" s="2">
        <v>0.11217923870099999</v>
      </c>
      <c r="AG30" s="2">
        <v>4.2074136422499998E-2</v>
      </c>
      <c r="AH30" s="2">
        <v>3.2117661391200001E-4</v>
      </c>
      <c r="AI30" s="5">
        <v>60521.400817900001</v>
      </c>
      <c r="AJ30" s="5">
        <v>63155.489746200001</v>
      </c>
      <c r="AK30">
        <v>1.3082420782399999</v>
      </c>
      <c r="AL30" s="13">
        <v>4.2596299377930885E-2</v>
      </c>
      <c r="AM30" s="1" t="s">
        <v>53</v>
      </c>
      <c r="AN30" t="s">
        <v>4077</v>
      </c>
      <c r="AO30" t="s">
        <v>36</v>
      </c>
      <c r="AP30">
        <v>-5</v>
      </c>
      <c r="AQ30">
        <v>3.0496581509599983</v>
      </c>
      <c r="AR30">
        <v>0.76262276161928566</v>
      </c>
      <c r="AS30">
        <v>1.2313010427480737</v>
      </c>
      <c r="AT30">
        <v>-0.48760552874073215</v>
      </c>
      <c r="AU30">
        <v>0.64652280358262404</v>
      </c>
      <c r="AV30">
        <v>2.9250670981087152</v>
      </c>
      <c r="AW30">
        <v>-1.9706769563533895</v>
      </c>
      <c r="AX30">
        <v>-1.4971673189713286</v>
      </c>
      <c r="AY30">
        <v>-5</v>
      </c>
      <c r="AZ30">
        <v>-0.14250026038242908</v>
      </c>
      <c r="BA30">
        <v>-2.0829152552968311</v>
      </c>
      <c r="BB30">
        <v>-1.1286727458574479</v>
      </c>
      <c r="BC30">
        <v>-0.95008751163508365</v>
      </c>
      <c r="BD30">
        <v>-1.3759847892152846</v>
      </c>
      <c r="BE30">
        <v>-3.4932560848713377</v>
      </c>
      <c r="BF30">
        <v>4.7819089715726211</v>
      </c>
      <c r="BG30">
        <f t="shared" si="0"/>
        <v>4.8004111072723106</v>
      </c>
      <c r="BH30" s="1" t="s">
        <v>2033</v>
      </c>
      <c r="BI30" s="1">
        <v>1</v>
      </c>
    </row>
    <row r="31" spans="1:61">
      <c r="A31" s="1">
        <v>604</v>
      </c>
      <c r="B31" s="1" t="s">
        <v>2899</v>
      </c>
      <c r="C31" s="1" t="s">
        <v>4901</v>
      </c>
      <c r="D31" s="1" t="s">
        <v>30</v>
      </c>
      <c r="E31" s="1" t="s">
        <v>140</v>
      </c>
      <c r="F31" s="2">
        <v>29.092943000000002</v>
      </c>
      <c r="G31" s="2">
        <v>-97.087411000000003</v>
      </c>
      <c r="H31" s="2">
        <v>29.093481000000001</v>
      </c>
      <c r="I31" s="2">
        <v>-97.086658</v>
      </c>
      <c r="K31" s="1" t="s">
        <v>4086</v>
      </c>
      <c r="L31" s="17">
        <v>0.5675441336352377</v>
      </c>
      <c r="M31" s="17">
        <v>0</v>
      </c>
      <c r="N31" s="1">
        <v>12</v>
      </c>
      <c r="O31" s="1" t="s">
        <v>2902</v>
      </c>
      <c r="P31" s="1">
        <v>504150</v>
      </c>
      <c r="Q31" s="1" t="s">
        <v>2900</v>
      </c>
      <c r="R31" s="1" t="s">
        <v>2901</v>
      </c>
      <c r="S31" s="26">
        <v>6.1671519999999997</v>
      </c>
      <c r="T31" s="4">
        <v>1004.61535645</v>
      </c>
      <c r="U31" s="4">
        <v>14.6702861786</v>
      </c>
      <c r="V31" s="4">
        <v>27.112285614000001</v>
      </c>
      <c r="W31" s="2">
        <v>0.26679244637499999</v>
      </c>
      <c r="X31" s="3">
        <v>0.64612168073700005</v>
      </c>
      <c r="Y31" s="1">
        <v>323.43927001999998</v>
      </c>
      <c r="Z31" s="2">
        <v>7.57841071541E-4</v>
      </c>
      <c r="AA31" s="2">
        <v>4.66014846796E-2</v>
      </c>
      <c r="AB31" s="2">
        <v>2.2505583336700002E-3</v>
      </c>
      <c r="AC31" s="2">
        <v>0.28261730748300001</v>
      </c>
      <c r="AD31" s="2">
        <v>0.14824978900999999</v>
      </c>
      <c r="AE31" s="2">
        <v>6.4611692569100002E-2</v>
      </c>
      <c r="AF31" s="2">
        <v>0.396769989494</v>
      </c>
      <c r="AG31" s="2">
        <v>0</v>
      </c>
      <c r="AH31" s="2">
        <v>5.8141337359799997E-2</v>
      </c>
      <c r="AI31" s="5">
        <v>52599.355549499996</v>
      </c>
      <c r="AJ31" s="5">
        <v>63414.236133600003</v>
      </c>
      <c r="AK31">
        <v>0.96328971807099995</v>
      </c>
      <c r="AL31" s="13">
        <v>0.18644161304205942</v>
      </c>
      <c r="AM31" s="1" t="s">
        <v>36</v>
      </c>
      <c r="AN31" t="s">
        <v>4077</v>
      </c>
      <c r="AO31" t="s">
        <v>36</v>
      </c>
      <c r="AP31">
        <v>0.79008465248788151</v>
      </c>
      <c r="AQ31">
        <v>3.0019998124563436</v>
      </c>
      <c r="AR31">
        <v>1.1664385858660888</v>
      </c>
      <c r="AS31">
        <v>1.433166130922668</v>
      </c>
      <c r="AT31">
        <v>-0.57382647064790004</v>
      </c>
      <c r="AU31">
        <v>-0.18968568588063897</v>
      </c>
      <c r="AV31">
        <v>2.5097927481541991</v>
      </c>
      <c r="AW31">
        <v>-3.1204218616365536</v>
      </c>
      <c r="AX31">
        <v>-1.3316002468746695</v>
      </c>
      <c r="AY31">
        <v>-2.6477097258214082</v>
      </c>
      <c r="AZ31">
        <v>-0.54880124548037856</v>
      </c>
      <c r="BA31">
        <v>-0.82900591605380392</v>
      </c>
      <c r="BB31">
        <v>-1.1896888820244915</v>
      </c>
      <c r="BC31">
        <v>-0.40146118402301589</v>
      </c>
      <c r="BD31">
        <v>-5</v>
      </c>
      <c r="BE31">
        <v>-1.2355149828631216</v>
      </c>
      <c r="BF31">
        <v>4.7209804231839563</v>
      </c>
      <c r="BG31">
        <f t="shared" si="0"/>
        <v>4.8021867654562858</v>
      </c>
      <c r="BH31" s="1" t="s">
        <v>2903</v>
      </c>
      <c r="BI31" s="1">
        <v>1</v>
      </c>
    </row>
    <row r="32" spans="1:61">
      <c r="A32" s="1">
        <v>383</v>
      </c>
      <c r="B32" s="1" t="s">
        <v>1818</v>
      </c>
      <c r="C32" s="1">
        <v>0</v>
      </c>
      <c r="D32" s="1" t="s">
        <v>30</v>
      </c>
      <c r="E32" s="1" t="s">
        <v>115</v>
      </c>
      <c r="F32" s="2">
        <v>47.643557999999999</v>
      </c>
      <c r="G32" s="2">
        <v>-109.183795</v>
      </c>
      <c r="H32" s="2">
        <v>47.644069999999999</v>
      </c>
      <c r="I32" s="2">
        <v>-109.18231</v>
      </c>
      <c r="K32" s="1" t="s">
        <v>4086</v>
      </c>
      <c r="L32" s="17">
        <v>0.18487746338360009</v>
      </c>
      <c r="M32" s="17">
        <v>1</v>
      </c>
      <c r="N32" s="1">
        <v>10</v>
      </c>
      <c r="O32" s="1" t="s">
        <v>1821</v>
      </c>
      <c r="P32" s="1">
        <v>513950</v>
      </c>
      <c r="Q32" s="1" t="s">
        <v>1819</v>
      </c>
      <c r="R32" s="1" t="s">
        <v>1820</v>
      </c>
      <c r="S32" s="26">
        <v>5.005452</v>
      </c>
      <c r="T32" s="4">
        <v>386.57516479499998</v>
      </c>
      <c r="U32" s="4">
        <v>-0.142731279135</v>
      </c>
      <c r="V32" s="4">
        <v>14.433259963999999</v>
      </c>
      <c r="W32" s="2">
        <v>0.35642969608300001</v>
      </c>
      <c r="X32" s="3">
        <v>2.6720600128199998</v>
      </c>
      <c r="Y32" s="1">
        <v>524.75738525400004</v>
      </c>
      <c r="Z32" s="2">
        <v>1.8673692502000001E-3</v>
      </c>
      <c r="AA32" s="2">
        <v>6.2811511143100003E-3</v>
      </c>
      <c r="AB32" s="2">
        <v>1.4124101965199999E-3</v>
      </c>
      <c r="AC32" s="2">
        <v>3.3748455176300001E-3</v>
      </c>
      <c r="AD32" s="2">
        <v>7.0280988143900006E-2</v>
      </c>
      <c r="AE32" s="2">
        <v>0.543553841348</v>
      </c>
      <c r="AF32" s="2">
        <v>5.8397729278999999E-4</v>
      </c>
      <c r="AG32" s="2">
        <v>0.361108470387</v>
      </c>
      <c r="AH32" s="2">
        <v>1.15369467494E-2</v>
      </c>
      <c r="AI32" s="5">
        <v>66089.509164999996</v>
      </c>
      <c r="AJ32" s="5">
        <v>63595.52291539999</v>
      </c>
      <c r="AK32">
        <v>1.1334275452</v>
      </c>
      <c r="AL32" s="13">
        <v>3.8462206618475839E-2</v>
      </c>
      <c r="AM32" s="1" t="s">
        <v>53</v>
      </c>
      <c r="AN32" t="s">
        <v>4077</v>
      </c>
      <c r="AO32" t="s">
        <v>36</v>
      </c>
      <c r="AP32">
        <v>0.69944330104458974</v>
      </c>
      <c r="AQ32">
        <v>2.5872339496952677</v>
      </c>
      <c r="AR32">
        <v>-5</v>
      </c>
      <c r="AS32">
        <v>1.1593644339678189</v>
      </c>
      <c r="AT32">
        <v>-0.4480261197089192</v>
      </c>
      <c r="AU32">
        <v>0.42684620789927341</v>
      </c>
      <c r="AV32">
        <v>2.719958559407825</v>
      </c>
      <c r="AW32">
        <v>-2.7287697969581095</v>
      </c>
      <c r="AX32">
        <v>-2.2019607580492768</v>
      </c>
      <c r="AY32">
        <v>-2.850039155824045</v>
      </c>
      <c r="AZ32">
        <v>-2.4717461020555782</v>
      </c>
      <c r="BA32">
        <v>-1.1531621409953794</v>
      </c>
      <c r="BB32">
        <v>-0.26475743070886792</v>
      </c>
      <c r="BC32">
        <v>-3.233604039544669</v>
      </c>
      <c r="BD32">
        <v>-0.44236232436965889</v>
      </c>
      <c r="BE32">
        <v>-1.9379091119199836</v>
      </c>
      <c r="BF32">
        <v>4.8201325264547306</v>
      </c>
      <c r="BG32">
        <f t="shared" si="0"/>
        <v>4.8034265426676512</v>
      </c>
      <c r="BH32" s="1" t="s">
        <v>1822</v>
      </c>
      <c r="BI32" s="1">
        <v>1</v>
      </c>
    </row>
    <row r="33" spans="1:61">
      <c r="A33" s="1">
        <v>548</v>
      </c>
      <c r="B33" s="1" t="s">
        <v>2623</v>
      </c>
      <c r="C33" s="1">
        <v>0</v>
      </c>
      <c r="D33" s="1" t="s">
        <v>30</v>
      </c>
      <c r="E33" s="1" t="s">
        <v>140</v>
      </c>
      <c r="F33" s="2">
        <v>30.834845000000001</v>
      </c>
      <c r="G33" s="2">
        <v>-93.436548000000002</v>
      </c>
      <c r="H33" s="2">
        <v>30.835339999999999</v>
      </c>
      <c r="I33" s="2">
        <v>-93.437370000000001</v>
      </c>
      <c r="K33" s="1" t="s">
        <v>4086</v>
      </c>
      <c r="L33" s="17">
        <v>0.28311982355080539</v>
      </c>
      <c r="M33" s="17">
        <v>1</v>
      </c>
      <c r="N33" s="1">
        <v>12</v>
      </c>
      <c r="O33" s="1" t="s">
        <v>2626</v>
      </c>
      <c r="P33" s="1">
        <v>518060</v>
      </c>
      <c r="Q33" s="1" t="s">
        <v>2624</v>
      </c>
      <c r="R33" s="1" t="s">
        <v>2625</v>
      </c>
      <c r="S33" s="26">
        <v>7.3485019999999999</v>
      </c>
      <c r="T33" s="4">
        <v>1478.90722656</v>
      </c>
      <c r="U33" s="4">
        <v>12.661858558700001</v>
      </c>
      <c r="V33" s="4">
        <v>25.309070587200001</v>
      </c>
      <c r="W33" s="2">
        <v>0.31440252065699997</v>
      </c>
      <c r="X33" s="3">
        <v>1.1281864643099999</v>
      </c>
      <c r="Y33" s="1">
        <v>609.37445068399995</v>
      </c>
      <c r="Z33" s="2">
        <v>1.9934859184099998E-2</v>
      </c>
      <c r="AA33" s="2">
        <v>5.38158251262E-2</v>
      </c>
      <c r="AB33" s="2">
        <v>1.00254922887E-2</v>
      </c>
      <c r="AC33" s="2">
        <v>0.28010550821399999</v>
      </c>
      <c r="AD33" s="2">
        <v>0.127267901282</v>
      </c>
      <c r="AE33" s="2">
        <v>7.2617079280499999E-2</v>
      </c>
      <c r="AF33" s="2">
        <v>5.2577154264299999E-2</v>
      </c>
      <c r="AG33" s="2">
        <v>1.98187337908E-2</v>
      </c>
      <c r="AH33" s="2">
        <v>0.36383744656799999</v>
      </c>
      <c r="AI33" s="5">
        <v>53629.6379935</v>
      </c>
      <c r="AJ33" s="5">
        <v>64156.773206399994</v>
      </c>
      <c r="AK33">
        <v>1.2051473502100001</v>
      </c>
      <c r="AL33" s="13">
        <v>0.17874957061106095</v>
      </c>
      <c r="AM33" s="1" t="s">
        <v>36</v>
      </c>
      <c r="AN33" t="s">
        <v>4076</v>
      </c>
      <c r="AO33" t="s">
        <v>53</v>
      </c>
      <c r="AP33">
        <v>0.86619881671148735</v>
      </c>
      <c r="AQ33">
        <v>3.1699409310916988</v>
      </c>
      <c r="AR33">
        <v>1.1024974578571318</v>
      </c>
      <c r="AS33">
        <v>1.4032761970641541</v>
      </c>
      <c r="AT33">
        <v>-0.50251398075273923</v>
      </c>
      <c r="AU33">
        <v>5.2380884867534887E-2</v>
      </c>
      <c r="AV33">
        <v>2.7848842415513051</v>
      </c>
      <c r="AW33">
        <v>-1.7003868277610215</v>
      </c>
      <c r="AX33">
        <v>-1.2690899965570397</v>
      </c>
      <c r="AY33">
        <v>-1.9988942927210782</v>
      </c>
      <c r="AZ33">
        <v>-0.55267835078577032</v>
      </c>
      <c r="BA33">
        <v>-0.89528111758690354</v>
      </c>
      <c r="BB33">
        <v>-1.1389612227581691</v>
      </c>
      <c r="BC33">
        <v>-1.2792029237594589</v>
      </c>
      <c r="BD33">
        <v>-1.7029240958262626</v>
      </c>
      <c r="BE33">
        <v>-0.43909260488516605</v>
      </c>
      <c r="BF33">
        <v>4.729404865433029</v>
      </c>
      <c r="BG33">
        <f t="shared" si="0"/>
        <v>4.8072425127902028</v>
      </c>
      <c r="BH33" s="1" t="s">
        <v>2627</v>
      </c>
      <c r="BI33" s="1">
        <v>1</v>
      </c>
    </row>
    <row r="34" spans="1:61">
      <c r="A34" s="1">
        <v>244</v>
      </c>
      <c r="B34" s="1" t="s">
        <v>1131</v>
      </c>
      <c r="C34" s="1" t="s">
        <v>4378</v>
      </c>
      <c r="D34" s="1" t="s">
        <v>30</v>
      </c>
      <c r="E34" s="1" t="s">
        <v>59</v>
      </c>
      <c r="F34" s="2">
        <v>42.354967000000002</v>
      </c>
      <c r="G34" s="2">
        <v>-71.479788999999997</v>
      </c>
      <c r="H34" s="2">
        <v>42.357170000000004</v>
      </c>
      <c r="I34" s="2">
        <v>-71.476209999999995</v>
      </c>
      <c r="K34" s="1" t="s">
        <v>4086</v>
      </c>
      <c r="L34" s="17">
        <v>0.50583759369328607</v>
      </c>
      <c r="M34" s="17">
        <v>0</v>
      </c>
      <c r="N34" s="1">
        <v>1</v>
      </c>
      <c r="O34" s="1" t="s">
        <v>1134</v>
      </c>
      <c r="P34" s="1">
        <v>507210</v>
      </c>
      <c r="Q34" s="1" t="s">
        <v>1132</v>
      </c>
      <c r="R34" s="1" t="s">
        <v>1133</v>
      </c>
      <c r="S34" s="26">
        <v>19.53</v>
      </c>
      <c r="T34" s="4">
        <v>1194.0147705100001</v>
      </c>
      <c r="U34" s="4">
        <v>3.48443841934</v>
      </c>
      <c r="V34" s="4">
        <v>15.338288307199999</v>
      </c>
      <c r="W34" s="2">
        <v>0.16863559186499999</v>
      </c>
      <c r="X34" s="3">
        <v>2.6535210609400002</v>
      </c>
      <c r="Y34" s="1">
        <v>1937.1704101600001</v>
      </c>
      <c r="Z34" s="2">
        <v>2.2879011784300001E-2</v>
      </c>
      <c r="AA34" s="2">
        <v>0.32234473873699998</v>
      </c>
      <c r="AB34" s="2">
        <v>8.3361752112499996E-5</v>
      </c>
      <c r="AC34" s="2">
        <v>0.416748133834</v>
      </c>
      <c r="AD34" s="2">
        <v>4.3120760865399997E-3</v>
      </c>
      <c r="AE34" s="2">
        <v>2.06888712061E-3</v>
      </c>
      <c r="AF34" s="2">
        <v>5.9831002993400002E-2</v>
      </c>
      <c r="AG34" s="2">
        <v>4.2135576522299998E-3</v>
      </c>
      <c r="AH34" s="2">
        <v>0.167519230041</v>
      </c>
      <c r="AI34" s="5">
        <v>67697.599695299999</v>
      </c>
      <c r="AJ34" s="5">
        <v>65793.66257320001</v>
      </c>
      <c r="AK34">
        <v>1.76336395847</v>
      </c>
      <c r="AL34" s="13">
        <v>2.8525269590611434E-2</v>
      </c>
      <c r="AM34" s="1" t="s">
        <v>36</v>
      </c>
      <c r="AN34" t="s">
        <v>4076</v>
      </c>
      <c r="AO34" t="s">
        <v>53</v>
      </c>
      <c r="AP34">
        <v>1.2907022432878543</v>
      </c>
      <c r="AQ34">
        <v>3.0770096992483849</v>
      </c>
      <c r="AR34">
        <v>0.54213279361494848</v>
      </c>
      <c r="AS34">
        <v>1.1857768967566853</v>
      </c>
      <c r="AT34">
        <v>-0.77305075877854934</v>
      </c>
      <c r="AU34">
        <v>0.42382253896511318</v>
      </c>
      <c r="AV34">
        <v>3.2871678266751534</v>
      </c>
      <c r="AW34">
        <v>-1.6405627380037531</v>
      </c>
      <c r="AX34">
        <v>-0.49167941388512565</v>
      </c>
      <c r="AY34">
        <v>-4.0790331658680437</v>
      </c>
      <c r="AZ34">
        <v>-0.38012633623279624</v>
      </c>
      <c r="BA34">
        <v>-2.3653135846318611</v>
      </c>
      <c r="BB34">
        <v>-2.6842632039855601</v>
      </c>
      <c r="BC34">
        <v>-1.223073716682475</v>
      </c>
      <c r="BD34">
        <v>-2.3753510594443985</v>
      </c>
      <c r="BE34">
        <v>-0.77593533178338869</v>
      </c>
      <c r="BF34">
        <v>4.8305732704936171</v>
      </c>
      <c r="BG34">
        <f t="shared" si="0"/>
        <v>4.8181840631878234</v>
      </c>
      <c r="BH34" s="1" t="s">
        <v>1135</v>
      </c>
      <c r="BI34" s="1">
        <v>1</v>
      </c>
    </row>
    <row r="35" spans="1:61">
      <c r="A35" s="1">
        <v>596</v>
      </c>
      <c r="B35" s="1" t="s">
        <v>2859</v>
      </c>
      <c r="C35" s="1" t="s">
        <v>4889</v>
      </c>
      <c r="D35" s="1" t="s">
        <v>30</v>
      </c>
      <c r="E35" s="1" t="s">
        <v>72</v>
      </c>
      <c r="F35" s="2">
        <v>41.438392</v>
      </c>
      <c r="G35" s="2">
        <v>-93.550972999999999</v>
      </c>
      <c r="H35" s="2">
        <v>41.438611000000002</v>
      </c>
      <c r="I35" s="2">
        <v>-93.552499999999995</v>
      </c>
      <c r="K35" s="1" t="s">
        <v>4086</v>
      </c>
      <c r="L35" s="17">
        <v>0.53185016242787231</v>
      </c>
      <c r="M35" s="17">
        <v>0</v>
      </c>
      <c r="N35" s="1">
        <v>7</v>
      </c>
      <c r="O35" s="1" t="s">
        <v>2862</v>
      </c>
      <c r="P35" s="1">
        <v>508150</v>
      </c>
      <c r="Q35" s="1" t="s">
        <v>2860</v>
      </c>
      <c r="R35" s="1" t="s">
        <v>2861</v>
      </c>
      <c r="S35" s="26">
        <v>2.2177169999999999</v>
      </c>
      <c r="T35" s="4">
        <v>885.89483642599998</v>
      </c>
      <c r="U35" s="4">
        <v>4.0898599624600003</v>
      </c>
      <c r="V35" s="4">
        <v>15.590209960899999</v>
      </c>
      <c r="W35" s="2">
        <v>0.35426437854800003</v>
      </c>
      <c r="X35" s="3">
        <v>2.84334945679</v>
      </c>
      <c r="Y35" s="1">
        <v>1348.05627441</v>
      </c>
      <c r="Z35" s="2">
        <v>1.20728705071E-2</v>
      </c>
      <c r="AA35" s="2">
        <v>8.4352535696699996E-2</v>
      </c>
      <c r="AB35" s="2">
        <v>2.3633677991100001E-4</v>
      </c>
      <c r="AC35" s="2">
        <v>0.121496799606</v>
      </c>
      <c r="AD35" s="2">
        <v>4.2343673067500001E-4</v>
      </c>
      <c r="AE35" s="2">
        <v>2.6883308714899998E-2</v>
      </c>
      <c r="AF35" s="2">
        <v>0.20082717873</v>
      </c>
      <c r="AG35" s="2">
        <v>0.50173313638600003</v>
      </c>
      <c r="AH35" s="2">
        <v>5.1974396848800002E-2</v>
      </c>
      <c r="AI35" s="5">
        <v>56969.795076100003</v>
      </c>
      <c r="AJ35" s="5">
        <v>66183.759946700011</v>
      </c>
      <c r="AK35">
        <v>1.60987325619</v>
      </c>
      <c r="AL35" s="13">
        <v>0.1496337619956514</v>
      </c>
      <c r="AM35" s="1" t="s">
        <v>53</v>
      </c>
      <c r="AN35" t="s">
        <v>4076</v>
      </c>
      <c r="AO35" t="s">
        <v>53</v>
      </c>
      <c r="AP35">
        <v>0.34590612559134648</v>
      </c>
      <c r="AQ35">
        <v>2.9473821703400853</v>
      </c>
      <c r="AR35">
        <v>0.61170843794082075</v>
      </c>
      <c r="AS35">
        <v>1.1928519640821238</v>
      </c>
      <c r="AT35">
        <v>-0.45067251398853569</v>
      </c>
      <c r="AU35">
        <v>0.45383023915890602</v>
      </c>
      <c r="AV35">
        <v>3.1297080221366995</v>
      </c>
      <c r="AW35">
        <v>-1.9181894575598444</v>
      </c>
      <c r="AX35">
        <v>-1.0739018576802808</v>
      </c>
      <c r="AY35">
        <v>-3.6264686860299062</v>
      </c>
      <c r="AZ35">
        <v>-0.9154351618332417</v>
      </c>
      <c r="BA35">
        <v>-3.3732114721607718</v>
      </c>
      <c r="BB35">
        <v>-1.5705172807003727</v>
      </c>
      <c r="BC35">
        <v>-0.69717751277345141</v>
      </c>
      <c r="BD35">
        <v>-0.29952721554716827</v>
      </c>
      <c r="BE35">
        <v>-1.2842105418571534</v>
      </c>
      <c r="BF35">
        <v>4.755644657275198</v>
      </c>
      <c r="BG35">
        <f t="shared" si="0"/>
        <v>4.8207514361045742</v>
      </c>
      <c r="BH35" s="1" t="s">
        <v>2863</v>
      </c>
      <c r="BI35" s="1">
        <v>1</v>
      </c>
    </row>
    <row r="36" spans="1:61">
      <c r="A36" s="1">
        <v>737</v>
      </c>
      <c r="B36" s="1" t="s">
        <v>3543</v>
      </c>
      <c r="C36" s="1" t="s">
        <v>5112</v>
      </c>
      <c r="D36" s="1" t="s">
        <v>2895</v>
      </c>
      <c r="E36" s="1" t="s">
        <v>87</v>
      </c>
      <c r="F36" s="2">
        <v>39.469161</v>
      </c>
      <c r="G36" s="2">
        <v>-96.410033999999996</v>
      </c>
      <c r="H36" s="2">
        <v>39.46904</v>
      </c>
      <c r="I36" s="2">
        <v>-96.408720000000002</v>
      </c>
      <c r="K36" s="1" t="s">
        <v>4086</v>
      </c>
      <c r="L36" s="17">
        <v>0.21617766725830731</v>
      </c>
      <c r="M36" s="17">
        <v>1</v>
      </c>
      <c r="N36" s="1">
        <v>10</v>
      </c>
      <c r="O36" s="1" t="s">
        <v>3546</v>
      </c>
      <c r="P36" s="1">
        <v>508460</v>
      </c>
      <c r="Q36" s="1" t="s">
        <v>3544</v>
      </c>
      <c r="R36" s="1" t="s">
        <v>3545</v>
      </c>
      <c r="S36" s="26">
        <v>5.172059</v>
      </c>
      <c r="T36" s="4">
        <v>894.99670410199997</v>
      </c>
      <c r="U36" s="4">
        <v>5.5279579162600001</v>
      </c>
      <c r="V36" s="4">
        <v>18.095863342299999</v>
      </c>
      <c r="W36" s="2">
        <v>0.34031784534499998</v>
      </c>
      <c r="X36" s="3">
        <v>3.6149554252599998</v>
      </c>
      <c r="Y36" s="1">
        <v>1125.1809082</v>
      </c>
      <c r="Z36" s="2">
        <v>5.9674540978600001E-3</v>
      </c>
      <c r="AA36" s="2">
        <v>4.0121606274999999E-2</v>
      </c>
      <c r="AB36" s="2">
        <v>0</v>
      </c>
      <c r="AC36" s="2">
        <v>9.9189526624300001E-2</v>
      </c>
      <c r="AD36" s="2">
        <v>2.4688048868200003E-4</v>
      </c>
      <c r="AE36" s="2">
        <v>0.74066262723200005</v>
      </c>
      <c r="AF36" s="2">
        <v>3.7053234487099997E-2</v>
      </c>
      <c r="AG36" s="2">
        <v>7.40782540612E-2</v>
      </c>
      <c r="AH36" s="2">
        <v>2.6804167342600002E-3</v>
      </c>
      <c r="AI36" s="5">
        <v>70676.620824800004</v>
      </c>
      <c r="AJ36" s="5">
        <v>66863.185380399998</v>
      </c>
      <c r="AK36">
        <v>1.42185056856</v>
      </c>
      <c r="AL36" s="13">
        <v>5.5452098554081432E-2</v>
      </c>
      <c r="AM36" s="1" t="s">
        <v>36</v>
      </c>
      <c r="AN36" t="s">
        <v>4077</v>
      </c>
      <c r="AO36" t="s">
        <v>36</v>
      </c>
      <c r="AP36">
        <v>0.71366347042882883</v>
      </c>
      <c r="AQ36">
        <v>2.9518214359941801</v>
      </c>
      <c r="AR36">
        <v>0.74256472814225827</v>
      </c>
      <c r="AS36">
        <v>1.2575793078560751</v>
      </c>
      <c r="AT36">
        <v>-0.46811527708209372</v>
      </c>
      <c r="AU36">
        <v>0.55810294653152726</v>
      </c>
      <c r="AV36">
        <v>3.0512223545509904</v>
      </c>
      <c r="AW36">
        <v>-2.2242109129366718</v>
      </c>
      <c r="AX36">
        <v>-1.3966216882536997</v>
      </c>
      <c r="AY36">
        <v>-5</v>
      </c>
      <c r="AZ36">
        <v>-1.0035341823760986</v>
      </c>
      <c r="BA36">
        <v>-3.6075132316256857</v>
      </c>
      <c r="BB36">
        <v>-0.1303795686687779</v>
      </c>
      <c r="BC36">
        <v>-1.4311738751721985</v>
      </c>
      <c r="BD36">
        <v>-1.130309262024314</v>
      </c>
      <c r="BE36">
        <v>-2.5717976793594288</v>
      </c>
      <c r="BF36">
        <v>4.8492757769379322</v>
      </c>
      <c r="BG36">
        <f t="shared" si="0"/>
        <v>4.8251870626570481</v>
      </c>
      <c r="BH36" s="1" t="s">
        <v>3547</v>
      </c>
      <c r="BI36" s="1">
        <v>1</v>
      </c>
    </row>
    <row r="37" spans="1:61">
      <c r="A37" s="1">
        <v>704</v>
      </c>
      <c r="B37" s="1" t="s">
        <v>3386</v>
      </c>
      <c r="C37" s="1" t="s">
        <v>5069</v>
      </c>
      <c r="D37" s="1" t="s">
        <v>2895</v>
      </c>
      <c r="E37" s="1" t="s">
        <v>166</v>
      </c>
      <c r="F37" s="2">
        <v>46.944789</v>
      </c>
      <c r="G37" s="2">
        <v>-68.853061999999994</v>
      </c>
      <c r="H37" s="2">
        <v>46.943899999999999</v>
      </c>
      <c r="I37" s="2">
        <v>-68.853210000000004</v>
      </c>
      <c r="K37" s="1" t="s">
        <v>4086</v>
      </c>
      <c r="L37" s="17">
        <v>0.41832539020106191</v>
      </c>
      <c r="M37" s="17">
        <v>1</v>
      </c>
      <c r="N37" s="1">
        <v>1</v>
      </c>
      <c r="O37" s="1" t="s">
        <v>3313</v>
      </c>
      <c r="P37" s="1">
        <v>511390</v>
      </c>
      <c r="Q37" s="1" t="s">
        <v>3387</v>
      </c>
      <c r="R37" s="1" t="s">
        <v>3388</v>
      </c>
      <c r="S37" s="26">
        <v>14.819159000000001</v>
      </c>
      <c r="T37" s="4">
        <v>981.76458740199996</v>
      </c>
      <c r="U37" s="4">
        <v>-2.2094423770899998</v>
      </c>
      <c r="V37" s="4">
        <v>8.5931224823000001</v>
      </c>
      <c r="W37" s="2">
        <v>0.280974835157</v>
      </c>
      <c r="X37" s="3">
        <v>5.2481279373199996</v>
      </c>
      <c r="Y37" s="1">
        <v>1022.5100708</v>
      </c>
      <c r="Z37" s="2">
        <v>2.3847250831900001E-2</v>
      </c>
      <c r="AA37" s="2">
        <v>7.1869977590099997E-4</v>
      </c>
      <c r="AB37" s="2">
        <v>6.8587726645099999E-3</v>
      </c>
      <c r="AC37" s="2">
        <v>0.80780723000700005</v>
      </c>
      <c r="AD37" s="2">
        <v>7.3448853475800005E-2</v>
      </c>
      <c r="AE37" s="2">
        <v>1.9218145188699999E-2</v>
      </c>
      <c r="AF37" s="2">
        <v>3.9047468139500002E-4</v>
      </c>
      <c r="AG37" s="2">
        <v>0</v>
      </c>
      <c r="AH37" s="2">
        <v>6.7710573375299996E-2</v>
      </c>
      <c r="AI37" s="5">
        <v>60578.3457117</v>
      </c>
      <c r="AJ37" s="5">
        <v>66907.8474862</v>
      </c>
      <c r="AK37">
        <v>1.07576778478</v>
      </c>
      <c r="AL37" s="13">
        <v>9.9297055088538991E-2</v>
      </c>
      <c r="AM37" s="1" t="s">
        <v>53</v>
      </c>
      <c r="AN37" t="s">
        <v>4076</v>
      </c>
      <c r="AO37" t="s">
        <v>53</v>
      </c>
      <c r="AP37">
        <v>1.1708235577578185</v>
      </c>
      <c r="AQ37">
        <v>2.9920073628898742</v>
      </c>
      <c r="AR37">
        <v>-5</v>
      </c>
      <c r="AS37">
        <v>0.93415100206454993</v>
      </c>
      <c r="AT37">
        <v>-0.55133257490577803</v>
      </c>
      <c r="AU37">
        <v>0.72000441359985556</v>
      </c>
      <c r="AV37">
        <v>3.0096675941085529</v>
      </c>
      <c r="AW37">
        <v>-1.6225616802445646</v>
      </c>
      <c r="AX37">
        <v>-3.1434524905613324</v>
      </c>
      <c r="AY37">
        <v>-2.1637535916866439</v>
      </c>
      <c r="AZ37">
        <v>-9.2692264141899988E-2</v>
      </c>
      <c r="BA37">
        <v>-1.1340149790843401</v>
      </c>
      <c r="BB37">
        <v>-1.7162885299444661</v>
      </c>
      <c r="BC37">
        <v>-3.408407120780069</v>
      </c>
      <c r="BD37">
        <v>-5</v>
      </c>
      <c r="BE37">
        <v>-1.1693435085674475</v>
      </c>
      <c r="BF37">
        <v>4.7823174093387015</v>
      </c>
      <c r="BG37">
        <f t="shared" si="0"/>
        <v>4.8254770582772384</v>
      </c>
      <c r="BH37" s="1" t="s">
        <v>3389</v>
      </c>
      <c r="BI37" s="1">
        <v>1</v>
      </c>
    </row>
    <row r="38" spans="1:61">
      <c r="A38" s="1">
        <v>311</v>
      </c>
      <c r="B38" s="1" t="s">
        <v>1466</v>
      </c>
      <c r="C38" s="1" t="s">
        <v>4473</v>
      </c>
      <c r="D38" s="1" t="s">
        <v>30</v>
      </c>
      <c r="E38" s="1" t="s">
        <v>87</v>
      </c>
      <c r="F38" s="2">
        <v>31.778448000000001</v>
      </c>
      <c r="G38" s="2">
        <v>-99.486805000000004</v>
      </c>
      <c r="H38" s="2">
        <v>31.777221999999998</v>
      </c>
      <c r="I38" s="2">
        <v>-99.486389000000003</v>
      </c>
      <c r="J38" s="1" t="s">
        <v>514</v>
      </c>
      <c r="K38" s="1" t="s">
        <v>4086</v>
      </c>
      <c r="L38" s="17">
        <v>0.18892397871240971</v>
      </c>
      <c r="M38" s="17">
        <v>1</v>
      </c>
      <c r="N38" s="1">
        <v>12</v>
      </c>
      <c r="O38" s="1" t="s">
        <v>1469</v>
      </c>
      <c r="P38" s="1">
        <v>507110</v>
      </c>
      <c r="Q38" s="1" t="s">
        <v>1467</v>
      </c>
      <c r="R38" s="1" t="s">
        <v>1468</v>
      </c>
      <c r="S38" s="26">
        <v>6.0824319999999998</v>
      </c>
      <c r="T38" s="4">
        <v>686.98718261700003</v>
      </c>
      <c r="U38" s="4">
        <v>10.635515213</v>
      </c>
      <c r="V38" s="4">
        <v>25.074689865100002</v>
      </c>
      <c r="W38" s="2">
        <v>0.246556341648</v>
      </c>
      <c r="X38" s="3">
        <v>1.95276391506</v>
      </c>
      <c r="Y38" s="1">
        <v>733.52075195299994</v>
      </c>
      <c r="Z38" s="2">
        <v>1.91930097038E-3</v>
      </c>
      <c r="AA38" s="2">
        <v>7.0654266972199994E-2</v>
      </c>
      <c r="AB38" s="2">
        <v>2.52539601366E-5</v>
      </c>
      <c r="AC38" s="2">
        <v>1.9616013536099999E-2</v>
      </c>
      <c r="AD38" s="2">
        <v>0.76457627011600005</v>
      </c>
      <c r="AE38" s="2">
        <v>9.8237904931500003E-2</v>
      </c>
      <c r="AF38" s="2">
        <v>0</v>
      </c>
      <c r="AG38" s="2">
        <v>4.4970989513300003E-2</v>
      </c>
      <c r="AH38" s="2">
        <v>0</v>
      </c>
      <c r="AI38" s="5">
        <v>58959.144016999999</v>
      </c>
      <c r="AJ38" s="5">
        <v>67135.959050399993</v>
      </c>
      <c r="AK38">
        <v>1.4841811818899999</v>
      </c>
      <c r="AL38" s="13">
        <v>0.12969282445535329</v>
      </c>
      <c r="AM38" s="1" t="s">
        <v>36</v>
      </c>
      <c r="AN38" t="s">
        <v>4077</v>
      </c>
      <c r="AO38" t="s">
        <v>36</v>
      </c>
      <c r="AP38">
        <v>0.7840772623311999</v>
      </c>
      <c r="AQ38">
        <v>2.8369486343366432</v>
      </c>
      <c r="AR38">
        <v>1.0267585331426679</v>
      </c>
      <c r="AS38">
        <v>1.3992355701786505</v>
      </c>
      <c r="AT38">
        <v>-0.60808382254954285</v>
      </c>
      <c r="AU38">
        <v>0.29064974119655695</v>
      </c>
      <c r="AV38">
        <v>2.8654124049293905</v>
      </c>
      <c r="AW38">
        <v>-2.7168569171216146</v>
      </c>
      <c r="AX38">
        <v>-1.1508616049899079</v>
      </c>
      <c r="AY38">
        <v>-4.597670509402044</v>
      </c>
      <c r="AZ38">
        <v>-1.7073892474751218</v>
      </c>
      <c r="BA38">
        <v>-0.11657918515246521</v>
      </c>
      <c r="BB38">
        <v>-1.0077209080757792</v>
      </c>
      <c r="BC38">
        <v>-5</v>
      </c>
      <c r="BD38">
        <v>-1.3470675563849588</v>
      </c>
      <c r="BE38">
        <v>-5</v>
      </c>
      <c r="BF38">
        <v>4.7705511697052678</v>
      </c>
      <c r="BG38">
        <f t="shared" si="0"/>
        <v>4.8269551972794655</v>
      </c>
      <c r="BH38" s="1" t="s">
        <v>1470</v>
      </c>
      <c r="BI38" s="1">
        <v>1</v>
      </c>
    </row>
    <row r="39" spans="1:61">
      <c r="A39" s="1">
        <v>90</v>
      </c>
      <c r="B39" s="1" t="s">
        <v>388</v>
      </c>
      <c r="C39" s="1" t="s">
        <v>4173</v>
      </c>
      <c r="D39" s="1" t="s">
        <v>30</v>
      </c>
      <c r="E39" s="1" t="s">
        <v>59</v>
      </c>
      <c r="F39" s="2">
        <v>44.323554000000001</v>
      </c>
      <c r="G39" s="2">
        <v>-89.190990999999997</v>
      </c>
      <c r="H39" s="2">
        <v>44.323611</v>
      </c>
      <c r="I39" s="2">
        <v>-89.191666999999995</v>
      </c>
      <c r="K39" s="1" t="s">
        <v>4086</v>
      </c>
      <c r="L39" s="17">
        <v>0.42652509361505503</v>
      </c>
      <c r="M39" s="17">
        <v>1</v>
      </c>
      <c r="N39" s="1">
        <v>4</v>
      </c>
      <c r="O39" s="1" t="s">
        <v>391</v>
      </c>
      <c r="P39" s="1">
        <v>514950</v>
      </c>
      <c r="Q39" s="1" t="s">
        <v>389</v>
      </c>
      <c r="R39" s="1" t="s">
        <v>390</v>
      </c>
      <c r="S39" s="26">
        <v>12.880495</v>
      </c>
      <c r="T39" s="4">
        <v>832.12573242200006</v>
      </c>
      <c r="U39" s="4">
        <v>1.06885135174</v>
      </c>
      <c r="V39" s="4">
        <v>12.6800680161</v>
      </c>
      <c r="W39" s="2">
        <v>0.16893103718800001</v>
      </c>
      <c r="X39" s="3">
        <v>1.8814227581</v>
      </c>
      <c r="Y39" s="1">
        <v>792.27532958999996</v>
      </c>
      <c r="Z39" s="2">
        <v>5.4833036827999997E-2</v>
      </c>
      <c r="AA39" s="2">
        <v>0.12739504733900001</v>
      </c>
      <c r="AB39" s="2">
        <v>2.14710753941E-4</v>
      </c>
      <c r="AC39" s="2">
        <v>0.36958877778499999</v>
      </c>
      <c r="AD39" s="2">
        <v>2.6583236202299998E-4</v>
      </c>
      <c r="AE39" s="2">
        <v>3.4762693495300001E-3</v>
      </c>
      <c r="AF39" s="2">
        <v>2.5468785146100001E-2</v>
      </c>
      <c r="AG39" s="2">
        <v>0.32305789010899999</v>
      </c>
      <c r="AH39" s="2">
        <v>9.5699650328200006E-2</v>
      </c>
      <c r="AI39" s="5">
        <v>56626.657973000001</v>
      </c>
      <c r="AJ39" s="5">
        <v>67371.557751100001</v>
      </c>
      <c r="AK39">
        <v>0.98771532145399998</v>
      </c>
      <c r="AL39" s="13">
        <v>0.1733073289055666</v>
      </c>
      <c r="AM39" s="1" t="s">
        <v>53</v>
      </c>
      <c r="AN39" t="s">
        <v>4076</v>
      </c>
      <c r="AO39" t="s">
        <v>53</v>
      </c>
      <c r="AP39">
        <v>1.109932553368336</v>
      </c>
      <c r="AQ39">
        <v>2.9201889522180333</v>
      </c>
      <c r="AR39">
        <v>2.8917310814084479E-2</v>
      </c>
      <c r="AS39">
        <v>1.1031215831149321</v>
      </c>
      <c r="AT39">
        <v>-0.77229055148788561</v>
      </c>
      <c r="AU39">
        <v>0.27448639304145683</v>
      </c>
      <c r="AV39">
        <v>2.8988761327791157</v>
      </c>
      <c r="AW39">
        <v>-1.2609577008405681</v>
      </c>
      <c r="AX39">
        <v>-0.89484745547910149</v>
      </c>
      <c r="AY39">
        <v>-3.6681462030706284</v>
      </c>
      <c r="AZ39">
        <v>-0.43228122419446835</v>
      </c>
      <c r="BA39">
        <v>-3.5753921498324073</v>
      </c>
      <c r="BB39">
        <v>-2.4588865807611624</v>
      </c>
      <c r="BC39">
        <v>-1.5939917702671731</v>
      </c>
      <c r="BD39">
        <v>-0.49071964763122505</v>
      </c>
      <c r="BE39">
        <v>-1.019089649065483</v>
      </c>
      <c r="BF39">
        <v>4.7530209309234719</v>
      </c>
      <c r="BG39">
        <f t="shared" si="0"/>
        <v>4.8284765891351578</v>
      </c>
      <c r="BH39" s="1" t="s">
        <v>392</v>
      </c>
      <c r="BI39" s="1">
        <v>1</v>
      </c>
    </row>
    <row r="40" spans="1:61">
      <c r="A40" s="1">
        <v>215</v>
      </c>
      <c r="B40" s="1" t="s">
        <v>986</v>
      </c>
      <c r="C40" s="1" t="s">
        <v>4341</v>
      </c>
      <c r="D40" s="1" t="s">
        <v>30</v>
      </c>
      <c r="E40" s="1" t="s">
        <v>52</v>
      </c>
      <c r="F40" s="2">
        <v>39.432409</v>
      </c>
      <c r="G40" s="2">
        <v>-106.600363</v>
      </c>
      <c r="H40" s="2">
        <v>39.432290000000002</v>
      </c>
      <c r="I40" s="2">
        <v>-106.59956</v>
      </c>
      <c r="K40" s="1" t="s">
        <v>4086</v>
      </c>
      <c r="L40" s="17">
        <v>0.4338512835092842</v>
      </c>
      <c r="M40" s="17">
        <v>1</v>
      </c>
      <c r="N40" s="1">
        <v>14</v>
      </c>
      <c r="O40" s="1" t="s">
        <v>989</v>
      </c>
      <c r="P40" s="1">
        <v>509260</v>
      </c>
      <c r="Q40" s="1" t="s">
        <v>987</v>
      </c>
      <c r="R40" s="1" t="s">
        <v>988</v>
      </c>
      <c r="S40" s="26">
        <v>15.165696000000001</v>
      </c>
      <c r="T40" s="4">
        <v>712.69158935500002</v>
      </c>
      <c r="U40" s="4">
        <v>-6.5528674125700004</v>
      </c>
      <c r="V40" s="4">
        <v>8.6228675842300007</v>
      </c>
      <c r="W40" s="2">
        <v>0.11443820595699999</v>
      </c>
      <c r="X40" s="3">
        <v>18.1481246948</v>
      </c>
      <c r="Y40" s="1">
        <v>335.96408081099997</v>
      </c>
      <c r="Z40" s="2">
        <v>6.4861844271699998E-3</v>
      </c>
      <c r="AA40" s="2">
        <v>0</v>
      </c>
      <c r="AB40" s="2">
        <v>9.9787452725699999E-2</v>
      </c>
      <c r="AC40" s="2">
        <v>0.71666350673099999</v>
      </c>
      <c r="AD40" s="2">
        <v>1.07670661491E-2</v>
      </c>
      <c r="AE40" s="2">
        <v>0.14257631245399999</v>
      </c>
      <c r="AF40" s="2">
        <v>0</v>
      </c>
      <c r="AG40" s="2">
        <v>0</v>
      </c>
      <c r="AH40" s="2">
        <v>2.3719477512899999E-2</v>
      </c>
      <c r="AI40" s="5">
        <v>62034.129783299999</v>
      </c>
      <c r="AJ40" s="5">
        <v>67801.728342999995</v>
      </c>
      <c r="AK40">
        <v>1.22241283963</v>
      </c>
      <c r="AL40" s="13">
        <v>8.8844463200442952E-2</v>
      </c>
      <c r="AM40" s="1" t="s">
        <v>53</v>
      </c>
      <c r="AN40" t="s">
        <v>4076</v>
      </c>
      <c r="AO40" t="s">
        <v>53</v>
      </c>
      <c r="AP40">
        <v>1.1808623462011352</v>
      </c>
      <c r="AQ40">
        <v>2.8529016336134743</v>
      </c>
      <c r="AR40">
        <v>-5</v>
      </c>
      <c r="AS40">
        <v>0.93565171697390592</v>
      </c>
      <c r="AT40">
        <v>-0.94142895922995617</v>
      </c>
      <c r="AU40">
        <v>1.2588317546185281</v>
      </c>
      <c r="AV40">
        <v>2.5262928478081523</v>
      </c>
      <c r="AW40">
        <v>-2.1880107068250072</v>
      </c>
      <c r="AX40">
        <v>-5</v>
      </c>
      <c r="AY40">
        <v>-1.0009240634678294</v>
      </c>
      <c r="AZ40">
        <v>-0.14468470970496225</v>
      </c>
      <c r="BA40">
        <v>-1.967902618785041</v>
      </c>
      <c r="BB40">
        <v>-0.8459526219248209</v>
      </c>
      <c r="BC40">
        <v>-5</v>
      </c>
      <c r="BD40">
        <v>-5</v>
      </c>
      <c r="BE40">
        <v>-1.6248948817396289</v>
      </c>
      <c r="BF40">
        <v>4.7926306943101666</v>
      </c>
      <c r="BG40">
        <f t="shared" si="0"/>
        <v>4.8312407646673687</v>
      </c>
      <c r="BH40" s="1" t="s">
        <v>990</v>
      </c>
      <c r="BI40" s="1">
        <v>1</v>
      </c>
    </row>
    <row r="41" spans="1:61">
      <c r="A41" s="1">
        <v>267</v>
      </c>
      <c r="B41" s="1" t="s">
        <v>1246</v>
      </c>
      <c r="C41" s="1" t="s">
        <v>4417</v>
      </c>
      <c r="D41" s="1" t="s">
        <v>30</v>
      </c>
      <c r="E41" s="1" t="s">
        <v>52</v>
      </c>
      <c r="F41" s="2">
        <v>44.954293999999997</v>
      </c>
      <c r="G41" s="2">
        <v>-118.185992</v>
      </c>
      <c r="H41" s="2">
        <v>44.955480000000001</v>
      </c>
      <c r="I41" s="2">
        <v>-118.18523</v>
      </c>
      <c r="K41" s="1" t="s">
        <v>4086</v>
      </c>
      <c r="L41" s="17">
        <v>0.62598565476946522</v>
      </c>
      <c r="M41" s="17">
        <v>0</v>
      </c>
      <c r="N41" s="1">
        <v>17</v>
      </c>
      <c r="O41" s="1" t="s">
        <v>1249</v>
      </c>
      <c r="P41" s="1">
        <v>516940</v>
      </c>
      <c r="Q41" s="1" t="s">
        <v>1247</v>
      </c>
      <c r="R41" s="1" t="s">
        <v>1248</v>
      </c>
      <c r="S41" s="26">
        <v>6.6061110000000003</v>
      </c>
      <c r="T41" s="4">
        <v>743.407714844</v>
      </c>
      <c r="U41" s="4">
        <v>-0.83252173662200002</v>
      </c>
      <c r="V41" s="4">
        <v>10.477391243</v>
      </c>
      <c r="W41" s="2">
        <v>0.27573135495200002</v>
      </c>
      <c r="X41" s="3">
        <v>17.211208343500001</v>
      </c>
      <c r="Y41" s="1">
        <v>1444.4412841799999</v>
      </c>
      <c r="Z41" s="2">
        <v>7.1603012440999998E-4</v>
      </c>
      <c r="AA41" s="2">
        <v>1.8041401884699999E-2</v>
      </c>
      <c r="AB41" s="2">
        <v>1.24410234116E-2</v>
      </c>
      <c r="AC41" s="2">
        <v>0.85993939316400003</v>
      </c>
      <c r="AD41" s="2">
        <v>8.9823421856800006E-2</v>
      </c>
      <c r="AE41" s="2">
        <v>1.4052091191600001E-2</v>
      </c>
      <c r="AF41" s="2">
        <v>3.4522880998400001E-4</v>
      </c>
      <c r="AG41" s="2">
        <v>4.64140955644E-3</v>
      </c>
      <c r="AH41" s="2">
        <v>0</v>
      </c>
      <c r="AI41" s="5">
        <v>66886.672528099996</v>
      </c>
      <c r="AJ41" s="5">
        <v>67956.378910800006</v>
      </c>
      <c r="AK41">
        <v>1.33543587271</v>
      </c>
      <c r="AL41" s="13">
        <v>1.5865947429774888E-2</v>
      </c>
      <c r="AM41" s="1" t="s">
        <v>53</v>
      </c>
      <c r="AN41" t="s">
        <v>4076</v>
      </c>
      <c r="AO41" t="s">
        <v>53</v>
      </c>
      <c r="AP41">
        <v>0.81994586670363789</v>
      </c>
      <c r="AQ41">
        <v>2.8712270637502808</v>
      </c>
      <c r="AR41">
        <v>-5</v>
      </c>
      <c r="AS41">
        <v>1.0202531614829653</v>
      </c>
      <c r="AT41">
        <v>-0.55951384503548141</v>
      </c>
      <c r="AU41">
        <v>1.2358113618146267</v>
      </c>
      <c r="AV41">
        <v>3.1596998926842659</v>
      </c>
      <c r="AW41">
        <v>-3.1450687059186495</v>
      </c>
      <c r="AX41">
        <v>-1.7437297191702055</v>
      </c>
      <c r="AY41">
        <v>-1.9051438926573272</v>
      </c>
      <c r="AZ41">
        <v>-6.5532155898237285E-2</v>
      </c>
      <c r="BA41">
        <v>-1.0466104043476849</v>
      </c>
      <c r="BB41">
        <v>-1.8522590404996981</v>
      </c>
      <c r="BC41">
        <v>-3.461892968765099</v>
      </c>
      <c r="BD41">
        <v>-2.3333501078890548</v>
      </c>
      <c r="BE41">
        <v>-5</v>
      </c>
      <c r="BF41">
        <v>4.8253395912489454</v>
      </c>
      <c r="BG41">
        <f t="shared" si="0"/>
        <v>4.8322302292176644</v>
      </c>
      <c r="BH41" s="1" t="s">
        <v>1250</v>
      </c>
      <c r="BI41" s="1">
        <v>1</v>
      </c>
    </row>
    <row r="42" spans="1:61">
      <c r="A42" s="1">
        <v>618</v>
      </c>
      <c r="B42" s="1" t="s">
        <v>2968</v>
      </c>
      <c r="C42" s="1" t="s">
        <v>4918</v>
      </c>
      <c r="D42" s="1" t="s">
        <v>30</v>
      </c>
      <c r="E42" s="1" t="s">
        <v>140</v>
      </c>
      <c r="F42" s="2">
        <v>39.293883999999998</v>
      </c>
      <c r="G42" s="2">
        <v>-86.460706999999999</v>
      </c>
      <c r="H42" s="2">
        <v>39.298889000000003</v>
      </c>
      <c r="I42" s="2">
        <v>-86.470277999999993</v>
      </c>
      <c r="J42" s="1" t="s">
        <v>514</v>
      </c>
      <c r="K42" s="1" t="s">
        <v>4086</v>
      </c>
      <c r="L42" s="17">
        <v>5.4281210293993347E-2</v>
      </c>
      <c r="M42" s="17">
        <v>1</v>
      </c>
      <c r="N42" s="1">
        <v>5</v>
      </c>
      <c r="O42" s="1" t="s">
        <v>2971</v>
      </c>
      <c r="P42" s="1">
        <v>506280</v>
      </c>
      <c r="Q42" s="1" t="s">
        <v>2969</v>
      </c>
      <c r="R42" s="1" t="s">
        <v>2970</v>
      </c>
      <c r="S42" s="26">
        <v>3.5673689999999998</v>
      </c>
      <c r="T42" s="4">
        <v>1127.4251709</v>
      </c>
      <c r="U42" s="4">
        <v>5.58376455307</v>
      </c>
      <c r="V42" s="4">
        <v>17.183176040599999</v>
      </c>
      <c r="W42" s="2">
        <v>0.30210170149799997</v>
      </c>
      <c r="X42" s="3">
        <v>6.1879897117600002</v>
      </c>
      <c r="Y42" s="1">
        <v>946.50866699200003</v>
      </c>
      <c r="Z42" s="2">
        <v>2.8739716076899998E-3</v>
      </c>
      <c r="AA42" s="2">
        <v>1.5443649628099999E-2</v>
      </c>
      <c r="AB42" s="2">
        <v>5.3689579484300003E-4</v>
      </c>
      <c r="AC42" s="2">
        <v>0.82557203088700004</v>
      </c>
      <c r="AD42" s="2">
        <v>1.06273785273E-2</v>
      </c>
      <c r="AE42" s="2">
        <v>2.3781325501000001E-2</v>
      </c>
      <c r="AF42" s="2">
        <v>4.9299666808799998E-2</v>
      </c>
      <c r="AG42" s="2">
        <v>7.1865081245000004E-2</v>
      </c>
      <c r="AH42" s="2">
        <v>0</v>
      </c>
      <c r="AI42" s="5">
        <v>62786.318452500003</v>
      </c>
      <c r="AJ42" s="5">
        <v>69282.409496199994</v>
      </c>
      <c r="AK42">
        <v>1.4307914425699999</v>
      </c>
      <c r="AL42" s="13">
        <v>9.8374401640686587E-2</v>
      </c>
      <c r="AM42" s="1" t="s">
        <v>36</v>
      </c>
      <c r="AN42" t="s">
        <v>4077</v>
      </c>
      <c r="AO42" t="s">
        <v>36</v>
      </c>
      <c r="AP42">
        <v>0.55234803403007238</v>
      </c>
      <c r="AQ42">
        <v>3.0520877266531814</v>
      </c>
      <c r="AR42">
        <v>0.74692709739120178</v>
      </c>
      <c r="AS42">
        <v>1.2351034394384499</v>
      </c>
      <c r="AT42">
        <v>-0.51984682868530485</v>
      </c>
      <c r="AU42">
        <v>0.79154958296372702</v>
      </c>
      <c r="AV42">
        <v>2.9761245950663944</v>
      </c>
      <c r="AW42">
        <v>-2.5415175266278438</v>
      </c>
      <c r="AX42">
        <v>-1.8112500598263399</v>
      </c>
      <c r="AY42">
        <v>-3.2701099975708146</v>
      </c>
      <c r="AZ42">
        <v>-8.3245028697962811E-2</v>
      </c>
      <c r="BA42">
        <v>-1.9735738503904616</v>
      </c>
      <c r="BB42">
        <v>-1.6237639427481503</v>
      </c>
      <c r="BC42">
        <v>-1.3071560158868383</v>
      </c>
      <c r="BD42">
        <v>-1.1434820791067641</v>
      </c>
      <c r="BE42">
        <v>-5</v>
      </c>
      <c r="BF42">
        <v>4.7978650184518967</v>
      </c>
      <c r="BG42">
        <f t="shared" si="0"/>
        <v>4.8406229831188066</v>
      </c>
      <c r="BH42" s="1" t="s">
        <v>2972</v>
      </c>
      <c r="BI42" s="1">
        <v>1</v>
      </c>
    </row>
    <row r="43" spans="1:61">
      <c r="A43" s="1">
        <v>724</v>
      </c>
      <c r="B43" s="1" t="s">
        <v>3480</v>
      </c>
      <c r="C43" s="1" t="s">
        <v>5098</v>
      </c>
      <c r="D43" s="1" t="s">
        <v>2895</v>
      </c>
      <c r="E43" s="1" t="s">
        <v>153</v>
      </c>
      <c r="F43" s="2">
        <v>37.974885</v>
      </c>
      <c r="G43" s="2">
        <v>-80.953738999999999</v>
      </c>
      <c r="H43" s="2">
        <v>37.975524</v>
      </c>
      <c r="I43" s="2">
        <v>-80.952866999999998</v>
      </c>
      <c r="K43" s="1" t="s">
        <v>4086</v>
      </c>
      <c r="L43" s="17">
        <v>0.8121156459674238</v>
      </c>
      <c r="M43" s="17">
        <v>0</v>
      </c>
      <c r="N43" s="1">
        <v>5</v>
      </c>
      <c r="O43" s="1" t="s">
        <v>3483</v>
      </c>
      <c r="P43" s="1">
        <v>504580</v>
      </c>
      <c r="Q43" s="1" t="s">
        <v>3481</v>
      </c>
      <c r="R43" s="1" t="s">
        <v>3482</v>
      </c>
      <c r="S43" s="26">
        <v>6.1945940000000004</v>
      </c>
      <c r="T43" s="4">
        <v>1271.0946044899999</v>
      </c>
      <c r="U43" s="4">
        <v>4.29513263702</v>
      </c>
      <c r="V43" s="4">
        <v>15.921327590900001</v>
      </c>
      <c r="W43" s="2">
        <v>0.23665790259799999</v>
      </c>
      <c r="X43" s="3">
        <v>10.067080497699999</v>
      </c>
      <c r="Y43" s="1">
        <v>1220.6115722699999</v>
      </c>
      <c r="Z43" s="2">
        <v>1.8966081036900001E-3</v>
      </c>
      <c r="AA43" s="2">
        <v>4.92939742561E-2</v>
      </c>
      <c r="AB43" s="2">
        <v>1.8127768364099999E-2</v>
      </c>
      <c r="AC43" s="2">
        <v>0.89826689259500003</v>
      </c>
      <c r="AD43" s="2">
        <v>1.67067986563E-3</v>
      </c>
      <c r="AE43" s="2">
        <v>1.6647343856800001E-3</v>
      </c>
      <c r="AF43" s="2">
        <v>2.0601088022800002E-2</v>
      </c>
      <c r="AG43" s="2">
        <v>4.3937096822100003E-3</v>
      </c>
      <c r="AH43" s="2">
        <v>4.0845447248699998E-3</v>
      </c>
      <c r="AI43" s="5">
        <v>68600.239990100003</v>
      </c>
      <c r="AJ43" s="5">
        <v>69665.602519699998</v>
      </c>
      <c r="AK43">
        <v>1.7383674312099999</v>
      </c>
      <c r="AL43" s="13">
        <v>1.5410350239242709E-2</v>
      </c>
      <c r="AM43" s="1" t="s">
        <v>36</v>
      </c>
      <c r="AN43" t="s">
        <v>4077</v>
      </c>
      <c r="AO43" t="s">
        <v>36</v>
      </c>
      <c r="AP43">
        <v>0.79201284754214862</v>
      </c>
      <c r="AQ43">
        <v>3.1041778752424101</v>
      </c>
      <c r="AR43">
        <v>0.63297657972406018</v>
      </c>
      <c r="AS43">
        <v>1.2019792783113949</v>
      </c>
      <c r="AT43">
        <v>-0.62587898877722103</v>
      </c>
      <c r="AU43">
        <v>1.0029035413010809</v>
      </c>
      <c r="AV43">
        <v>3.0865774830621442</v>
      </c>
      <c r="AW43">
        <v>-2.7220223981507452</v>
      </c>
      <c r="AX43">
        <v>-1.307206166062886</v>
      </c>
      <c r="AY43">
        <v>-1.7416556568427641</v>
      </c>
      <c r="AZ43">
        <v>-4.6594606807075577E-2</v>
      </c>
      <c r="BA43">
        <v>-2.777106761303596</v>
      </c>
      <c r="BB43">
        <v>-2.7786550498667539</v>
      </c>
      <c r="BC43">
        <v>-1.6861098422609366</v>
      </c>
      <c r="BD43">
        <v>-2.3571686428136953</v>
      </c>
      <c r="BE43">
        <v>-2.3888563441488757</v>
      </c>
      <c r="BF43">
        <v>4.8363256350390236</v>
      </c>
      <c r="BG43">
        <f t="shared" si="0"/>
        <v>4.843018397563374</v>
      </c>
      <c r="BH43" s="1" t="s">
        <v>3484</v>
      </c>
      <c r="BI43" s="1">
        <v>1</v>
      </c>
    </row>
    <row r="44" spans="1:61">
      <c r="A44" s="1">
        <v>713</v>
      </c>
      <c r="B44" s="1" t="s">
        <v>3424</v>
      </c>
      <c r="C44" s="1" t="s">
        <v>4550</v>
      </c>
      <c r="D44" s="1" t="s">
        <v>2895</v>
      </c>
      <c r="E44" s="1" t="s">
        <v>44</v>
      </c>
      <c r="F44" s="2">
        <v>42.736902000000001</v>
      </c>
      <c r="G44" s="2">
        <v>-118.647249</v>
      </c>
      <c r="H44" s="2">
        <v>42.737020000000001</v>
      </c>
      <c r="I44" s="2">
        <v>-118.64754000000001</v>
      </c>
      <c r="K44" s="1" t="s">
        <v>4086</v>
      </c>
      <c r="L44" s="17">
        <v>0.83485424448736001</v>
      </c>
      <c r="M44" s="17">
        <v>0</v>
      </c>
      <c r="N44" s="1">
        <v>17</v>
      </c>
      <c r="O44" s="1" t="s">
        <v>3427</v>
      </c>
      <c r="P44" s="1">
        <v>509470</v>
      </c>
      <c r="Q44" s="1" t="s">
        <v>3425</v>
      </c>
      <c r="R44" s="1" t="s">
        <v>3426</v>
      </c>
      <c r="S44" s="26">
        <v>10.224968000000001</v>
      </c>
      <c r="T44" s="4">
        <v>816.53424072300004</v>
      </c>
      <c r="U44" s="4">
        <v>-0.90202248096500004</v>
      </c>
      <c r="V44" s="4">
        <v>11.162584304799999</v>
      </c>
      <c r="W44" s="2">
        <v>0.16571186482899999</v>
      </c>
      <c r="X44" s="3">
        <v>9.0973062515300001</v>
      </c>
      <c r="Y44" s="1">
        <v>1025.48535156</v>
      </c>
      <c r="Z44" s="2">
        <v>1.87030459246E-3</v>
      </c>
      <c r="AA44" s="2">
        <v>0</v>
      </c>
      <c r="AB44" s="2">
        <v>1.5716845314800001E-4</v>
      </c>
      <c r="AC44" s="2">
        <v>0.19092823688400001</v>
      </c>
      <c r="AD44" s="2">
        <v>0.80091472039699996</v>
      </c>
      <c r="AE44" s="2">
        <v>4.1649640084200001E-3</v>
      </c>
      <c r="AF44" s="2">
        <v>0</v>
      </c>
      <c r="AG44" s="2">
        <v>0</v>
      </c>
      <c r="AH44" s="2">
        <v>1.9646056643499998E-3</v>
      </c>
      <c r="AI44" s="5">
        <v>77627.136618499993</v>
      </c>
      <c r="AJ44" s="5">
        <v>69734.576683300009</v>
      </c>
      <c r="AK44">
        <v>1.1114359525399999</v>
      </c>
      <c r="AL44" s="13">
        <v>0.10711818909211307</v>
      </c>
      <c r="AM44" s="1" t="s">
        <v>53</v>
      </c>
      <c r="AN44" t="s">
        <v>4076</v>
      </c>
      <c r="AO44" t="s">
        <v>53</v>
      </c>
      <c r="AP44">
        <v>1.0096619575160379</v>
      </c>
      <c r="AQ44">
        <v>2.91197440125304</v>
      </c>
      <c r="AR44">
        <v>-5</v>
      </c>
      <c r="AS44">
        <v>1.0477647518940207</v>
      </c>
      <c r="AT44">
        <v>-0.78064639535079061</v>
      </c>
      <c r="AU44">
        <v>0.95891281503734282</v>
      </c>
      <c r="AV44">
        <v>3.0109294611138466</v>
      </c>
      <c r="AW44">
        <v>-2.7280876597456287</v>
      </c>
      <c r="AX44">
        <v>-5</v>
      </c>
      <c r="AY44">
        <v>-3.8036346211378809</v>
      </c>
      <c r="AZ44">
        <v>-0.71912983789208629</v>
      </c>
      <c r="BA44">
        <v>-9.6413724156350966E-2</v>
      </c>
      <c r="BB44">
        <v>-2.3803887472012817</v>
      </c>
      <c r="BC44">
        <v>-5</v>
      </c>
      <c r="BD44">
        <v>-5</v>
      </c>
      <c r="BE44">
        <v>-2.7067246081298246</v>
      </c>
      <c r="BF44">
        <v>4.8900135669218896</v>
      </c>
      <c r="BG44">
        <f t="shared" si="0"/>
        <v>4.8434481689060096</v>
      </c>
      <c r="BH44" s="1" t="s">
        <v>3428</v>
      </c>
      <c r="BI44" s="1">
        <v>1</v>
      </c>
    </row>
    <row r="45" spans="1:61">
      <c r="A45" s="1">
        <v>679</v>
      </c>
      <c r="B45" s="1" t="s">
        <v>3270</v>
      </c>
      <c r="C45" s="1" t="s">
        <v>5031</v>
      </c>
      <c r="D45" s="1" t="s">
        <v>2895</v>
      </c>
      <c r="E45" s="1" t="s">
        <v>59</v>
      </c>
      <c r="F45" s="2">
        <v>44.407879999999999</v>
      </c>
      <c r="G45" s="2">
        <v>-68.268508999999995</v>
      </c>
      <c r="H45" s="2">
        <v>44.407192000000002</v>
      </c>
      <c r="I45" s="2">
        <v>-68.268117000000004</v>
      </c>
      <c r="K45" s="1" t="s">
        <v>4086</v>
      </c>
      <c r="L45" s="17">
        <v>0.89285142719745625</v>
      </c>
      <c r="M45" s="17">
        <v>0</v>
      </c>
      <c r="N45" s="1">
        <v>1</v>
      </c>
      <c r="O45" s="1" t="s">
        <v>3273</v>
      </c>
      <c r="P45" s="1">
        <v>510940</v>
      </c>
      <c r="Q45" s="1" t="s">
        <v>3271</v>
      </c>
      <c r="R45" s="1" t="s">
        <v>3272</v>
      </c>
      <c r="S45" s="26">
        <v>20.991468999999999</v>
      </c>
      <c r="T45" s="4">
        <v>1374.8061523399999</v>
      </c>
      <c r="U45" s="4">
        <v>2.1061956882500001</v>
      </c>
      <c r="V45" s="4">
        <v>12.681738853500001</v>
      </c>
      <c r="W45" s="2">
        <v>0.23087930679300001</v>
      </c>
      <c r="X45" s="3">
        <v>7.3490290641799998</v>
      </c>
      <c r="Y45" s="1">
        <v>2465.4609375</v>
      </c>
      <c r="Z45" s="2">
        <v>4.1834645165400003E-2</v>
      </c>
      <c r="AA45" s="2">
        <v>0.106962308824</v>
      </c>
      <c r="AB45" s="2">
        <v>1.9037563191900001E-3</v>
      </c>
      <c r="AC45" s="2">
        <v>0.63667050617499998</v>
      </c>
      <c r="AD45" s="2">
        <v>6.7143405644099999E-2</v>
      </c>
      <c r="AE45" s="2">
        <v>3.6235361873700002E-2</v>
      </c>
      <c r="AF45" s="2">
        <v>1.2638382287099999E-3</v>
      </c>
      <c r="AG45" s="2">
        <v>0</v>
      </c>
      <c r="AH45" s="2">
        <v>0.10798617776900001</v>
      </c>
      <c r="AI45" s="5">
        <v>68178.917503100005</v>
      </c>
      <c r="AJ45" s="5">
        <v>73881.898505199992</v>
      </c>
      <c r="AK45">
        <v>1.4762919053400001</v>
      </c>
      <c r="AL45" s="13">
        <v>8.0289289648551448E-2</v>
      </c>
      <c r="AM45" s="1" t="s">
        <v>53</v>
      </c>
      <c r="AN45" t="s">
        <v>4076</v>
      </c>
      <c r="AO45" t="s">
        <v>53</v>
      </c>
      <c r="AP45">
        <v>1.3220428319254336</v>
      </c>
      <c r="AQ45">
        <v>3.138241466963394</v>
      </c>
      <c r="AR45">
        <v>0.32349871935609348</v>
      </c>
      <c r="AS45">
        <v>1.1031788058094947</v>
      </c>
      <c r="AT45">
        <v>-0.63661499020253387</v>
      </c>
      <c r="AU45">
        <v>0.86622996494503501</v>
      </c>
      <c r="AV45">
        <v>3.3918981260062391</v>
      </c>
      <c r="AW45">
        <v>-1.3784639102772245</v>
      </c>
      <c r="AX45">
        <v>-0.97076923122568248</v>
      </c>
      <c r="AY45">
        <v>-2.7203886420880523</v>
      </c>
      <c r="AZ45">
        <v>-0.1960852684055667</v>
      </c>
      <c r="BA45">
        <v>-1.1729966342686868</v>
      </c>
      <c r="BB45">
        <v>-1.4408673971312336</v>
      </c>
      <c r="BC45">
        <v>-2.8983085121887555</v>
      </c>
      <c r="BD45">
        <v>-5</v>
      </c>
      <c r="BE45">
        <v>-0.96663183065028457</v>
      </c>
      <c r="BF45">
        <v>4.8336501015252802</v>
      </c>
      <c r="BG45">
        <f t="shared" si="0"/>
        <v>4.8685380467538373</v>
      </c>
      <c r="BH45" s="1" t="s">
        <v>3274</v>
      </c>
      <c r="BI45" s="1">
        <v>1</v>
      </c>
    </row>
    <row r="46" spans="1:61">
      <c r="A46" s="1">
        <v>119</v>
      </c>
      <c r="B46" s="1" t="s">
        <v>529</v>
      </c>
      <c r="C46" s="1" t="s">
        <v>4221</v>
      </c>
      <c r="D46" s="1" t="s">
        <v>30</v>
      </c>
      <c r="E46" s="1" t="s">
        <v>140</v>
      </c>
      <c r="F46" s="2">
        <v>32.603012999999997</v>
      </c>
      <c r="G46" s="2">
        <v>-84.818076000000005</v>
      </c>
      <c r="H46" s="2">
        <v>32.603409999999997</v>
      </c>
      <c r="I46" s="2">
        <v>-84.817899999999995</v>
      </c>
      <c r="K46" s="1" t="s">
        <v>4086</v>
      </c>
      <c r="L46" s="17">
        <v>0.341826825402677</v>
      </c>
      <c r="M46" s="17">
        <v>1</v>
      </c>
      <c r="N46" s="1">
        <v>3</v>
      </c>
      <c r="O46" s="1" t="s">
        <v>532</v>
      </c>
      <c r="P46" s="1">
        <v>505110</v>
      </c>
      <c r="Q46" s="1" t="s">
        <v>530</v>
      </c>
      <c r="R46" s="1" t="s">
        <v>531</v>
      </c>
      <c r="S46" s="26">
        <v>4.8291060000000003</v>
      </c>
      <c r="T46" s="4">
        <v>1268.7338867200001</v>
      </c>
      <c r="U46" s="4">
        <v>10.9408826828</v>
      </c>
      <c r="V46" s="4">
        <v>24.199853897099999</v>
      </c>
      <c r="W46" s="2">
        <v>0.28221276402500001</v>
      </c>
      <c r="X46" s="3">
        <v>3.1676468849199999</v>
      </c>
      <c r="Y46" s="1">
        <v>410.38995361299999</v>
      </c>
      <c r="Z46" s="2">
        <v>1.7356675933600001E-2</v>
      </c>
      <c r="AA46" s="2">
        <v>8.7497182357800005E-2</v>
      </c>
      <c r="AB46" s="2">
        <v>8.8286122173E-4</v>
      </c>
      <c r="AC46" s="2">
        <v>0.67084303854500005</v>
      </c>
      <c r="AD46" s="2">
        <v>1.47832293936E-2</v>
      </c>
      <c r="AE46" s="2">
        <v>7.4160342625299996E-2</v>
      </c>
      <c r="AF46" s="2">
        <v>0.11634983845499999</v>
      </c>
      <c r="AG46" s="2">
        <v>6.1988128334200001E-4</v>
      </c>
      <c r="AH46" s="2">
        <v>1.7506950184099999E-2</v>
      </c>
      <c r="AI46" s="5">
        <v>50226.708740200003</v>
      </c>
      <c r="AJ46" s="5">
        <v>73930.868599599999</v>
      </c>
      <c r="AK46">
        <v>1.1644967418700001</v>
      </c>
      <c r="AL46" s="13">
        <v>0.38183992257718419</v>
      </c>
      <c r="AM46" s="1" t="s">
        <v>36</v>
      </c>
      <c r="AN46" t="s">
        <v>4077</v>
      </c>
      <c r="AO46" t="s">
        <v>36</v>
      </c>
      <c r="AP46">
        <v>0.68386673836987144</v>
      </c>
      <c r="AQ46">
        <v>3.1033705396292866</v>
      </c>
      <c r="AR46">
        <v>1.0390523611935063</v>
      </c>
      <c r="AS46">
        <v>1.3838127440021337</v>
      </c>
      <c r="AT46">
        <v>-0.54942334770334278</v>
      </c>
      <c r="AU46">
        <v>0.50073676241299903</v>
      </c>
      <c r="AV46">
        <v>2.6131967206616515</v>
      </c>
      <c r="AW46">
        <v>-1.7605334451689785</v>
      </c>
      <c r="AX46">
        <v>-1.0580059321909692</v>
      </c>
      <c r="AY46">
        <v>-3.0541075584537296</v>
      </c>
      <c r="AZ46">
        <v>-0.17337908261483698</v>
      </c>
      <c r="BA46">
        <v>-1.8302306840318265</v>
      </c>
      <c r="BB46">
        <v>-1.1298282723919653</v>
      </c>
      <c r="BC46">
        <v>-0.93423421536952278</v>
      </c>
      <c r="BD46">
        <v>-3.2076914765117981</v>
      </c>
      <c r="BE46">
        <v>-1.7567895040352866</v>
      </c>
      <c r="BF46">
        <v>4.7009347206082701</v>
      </c>
      <c r="BG46">
        <f t="shared" si="0"/>
        <v>4.8688258086700893</v>
      </c>
      <c r="BH46" s="1" t="s">
        <v>533</v>
      </c>
      <c r="BI46" s="1">
        <v>2</v>
      </c>
    </row>
    <row r="47" spans="1:61">
      <c r="A47" s="1">
        <v>120</v>
      </c>
      <c r="B47" s="1" t="s">
        <v>529</v>
      </c>
      <c r="C47" s="1" t="s">
        <v>4221</v>
      </c>
      <c r="D47" s="1" t="s">
        <v>30</v>
      </c>
      <c r="E47" s="1" t="s">
        <v>140</v>
      </c>
      <c r="F47" s="2">
        <v>32.603012999999997</v>
      </c>
      <c r="G47" s="2">
        <v>-84.818076000000005</v>
      </c>
      <c r="H47" s="2">
        <v>32.603409999999997</v>
      </c>
      <c r="I47" s="2">
        <v>-84.817899999999995</v>
      </c>
      <c r="K47" s="1" t="s">
        <v>4085</v>
      </c>
      <c r="L47" s="17">
        <v>0.68920663953758765</v>
      </c>
      <c r="M47" s="17">
        <v>0</v>
      </c>
      <c r="N47" s="1">
        <v>3</v>
      </c>
      <c r="O47" s="1" t="s">
        <v>532</v>
      </c>
      <c r="P47" s="1">
        <v>502670</v>
      </c>
      <c r="Q47" s="1" t="s">
        <v>534</v>
      </c>
      <c r="R47" s="1" t="s">
        <v>535</v>
      </c>
      <c r="S47" s="26">
        <v>5.9842050000000002</v>
      </c>
      <c r="T47" s="4">
        <v>1268.7338867200001</v>
      </c>
      <c r="U47" s="4">
        <v>10.9408826828</v>
      </c>
      <c r="V47" s="4">
        <v>24.199853897099999</v>
      </c>
      <c r="W47" s="2">
        <v>0.28221276402500001</v>
      </c>
      <c r="X47" s="3">
        <v>3.1676468849199999</v>
      </c>
      <c r="Y47" s="1">
        <v>410.38995361299999</v>
      </c>
      <c r="Z47" s="2">
        <v>1.7356675933600001E-2</v>
      </c>
      <c r="AA47" s="2">
        <v>8.7497182357800005E-2</v>
      </c>
      <c r="AB47" s="2">
        <v>8.8286122173E-4</v>
      </c>
      <c r="AC47" s="2">
        <v>0.67084303854500005</v>
      </c>
      <c r="AD47" s="2">
        <v>1.47832293936E-2</v>
      </c>
      <c r="AE47" s="2">
        <v>7.4160342625299996E-2</v>
      </c>
      <c r="AF47" s="2">
        <v>0.11634983845499999</v>
      </c>
      <c r="AG47" s="2">
        <v>6.1988128334200001E-4</v>
      </c>
      <c r="AH47" s="2">
        <v>1.7506950184099999E-2</v>
      </c>
      <c r="AI47" s="5">
        <v>50226.708740200003</v>
      </c>
      <c r="AJ47" s="5">
        <v>73930.868599599999</v>
      </c>
      <c r="AK47">
        <v>1.1644967418700001</v>
      </c>
      <c r="AL47" s="13">
        <v>0.38183992257718419</v>
      </c>
      <c r="AM47" s="1" t="s">
        <v>36</v>
      </c>
      <c r="AN47" t="s">
        <v>4077</v>
      </c>
      <c r="AO47" t="s">
        <v>36</v>
      </c>
      <c r="AP47">
        <v>0.77700646267121498</v>
      </c>
      <c r="AQ47">
        <v>3.1033705396292866</v>
      </c>
      <c r="AR47">
        <v>1.0390523611935063</v>
      </c>
      <c r="AS47">
        <v>1.3838127440021337</v>
      </c>
      <c r="AT47">
        <v>-0.54942334770334278</v>
      </c>
      <c r="AU47">
        <v>0.50073676241299903</v>
      </c>
      <c r="AV47">
        <v>2.6131967206616515</v>
      </c>
      <c r="AW47">
        <v>-1.7605334451689785</v>
      </c>
      <c r="AX47">
        <v>-1.0580059321909692</v>
      </c>
      <c r="AY47">
        <v>-3.0541075584537296</v>
      </c>
      <c r="AZ47">
        <v>-0.17337908261483698</v>
      </c>
      <c r="BA47">
        <v>-1.8302306840318265</v>
      </c>
      <c r="BB47">
        <v>-1.1298282723919653</v>
      </c>
      <c r="BC47">
        <v>-0.93423421536952278</v>
      </c>
      <c r="BD47">
        <v>-3.2076914765117981</v>
      </c>
      <c r="BE47">
        <v>-1.7567895040352866</v>
      </c>
      <c r="BF47">
        <v>4.7009347206082701</v>
      </c>
      <c r="BG47">
        <f t="shared" si="0"/>
        <v>4.8688258086700893</v>
      </c>
      <c r="BH47" s="1" t="s">
        <v>533</v>
      </c>
      <c r="BI47" s="1">
        <v>2</v>
      </c>
    </row>
    <row r="48" spans="1:61">
      <c r="A48" s="1">
        <v>192</v>
      </c>
      <c r="B48" s="1" t="s">
        <v>871</v>
      </c>
      <c r="C48" s="1" t="s">
        <v>4314</v>
      </c>
      <c r="D48" s="1" t="s">
        <v>30</v>
      </c>
      <c r="E48" s="1" t="s">
        <v>321</v>
      </c>
      <c r="F48" s="2">
        <v>42.889749000000002</v>
      </c>
      <c r="G48" s="2">
        <v>-124.078093</v>
      </c>
      <c r="H48" s="2">
        <v>42.890560000000001</v>
      </c>
      <c r="I48" s="2">
        <v>-124.07641</v>
      </c>
      <c r="K48" s="1" t="s">
        <v>4086</v>
      </c>
      <c r="L48" s="17">
        <v>0.99042019061744202</v>
      </c>
      <c r="M48" s="17">
        <v>0</v>
      </c>
      <c r="N48" s="1">
        <v>17</v>
      </c>
      <c r="O48" s="1" t="s">
        <v>874</v>
      </c>
      <c r="P48" s="1">
        <v>517080</v>
      </c>
      <c r="Q48" s="1" t="s">
        <v>872</v>
      </c>
      <c r="R48" s="1" t="s">
        <v>873</v>
      </c>
      <c r="S48" s="26">
        <v>8.2220639999999996</v>
      </c>
      <c r="T48" s="4">
        <v>1640.4914550799999</v>
      </c>
      <c r="U48" s="4">
        <v>6.0330371856699996</v>
      </c>
      <c r="V48" s="4">
        <v>17.257259368900002</v>
      </c>
      <c r="W48" s="2">
        <v>0.28000000119200003</v>
      </c>
      <c r="X48" s="3">
        <v>14.906715393100001</v>
      </c>
      <c r="Y48" s="1">
        <v>2088.8222656299999</v>
      </c>
      <c r="Z48" s="2">
        <v>7.1912143906500004E-4</v>
      </c>
      <c r="AA48" s="2">
        <v>5.6810593686100003E-2</v>
      </c>
      <c r="AB48" s="2">
        <v>5.4447766100599996E-4</v>
      </c>
      <c r="AC48" s="2">
        <v>0.45626200676000001</v>
      </c>
      <c r="AD48" s="2">
        <v>0.188985114186</v>
      </c>
      <c r="AE48" s="2">
        <v>0.22934837324499999</v>
      </c>
      <c r="AF48" s="2">
        <v>5.3821103132299999E-2</v>
      </c>
      <c r="AG48" s="2">
        <v>0</v>
      </c>
      <c r="AH48" s="2">
        <v>1.3509209891000001E-2</v>
      </c>
      <c r="AI48" s="5">
        <v>94490.836689400006</v>
      </c>
      <c r="AJ48" s="5">
        <v>74511.504029999996</v>
      </c>
      <c r="AK48">
        <v>1.2075649876200001</v>
      </c>
      <c r="AL48" s="13">
        <v>0.23643853184935865</v>
      </c>
      <c r="AM48" s="1" t="s">
        <v>53</v>
      </c>
      <c r="AN48" t="s">
        <v>4077</v>
      </c>
      <c r="AO48" t="s">
        <v>36</v>
      </c>
      <c r="AP48">
        <v>0.91498085297688569</v>
      </c>
      <c r="AQ48">
        <v>3.2149739725938926</v>
      </c>
      <c r="AR48">
        <v>0.7805360021739407</v>
      </c>
      <c r="AS48">
        <v>1.2369718264041074</v>
      </c>
      <c r="AT48">
        <v>-0.55284196680892705</v>
      </c>
      <c r="AU48">
        <v>1.1733819597642412</v>
      </c>
      <c r="AV48">
        <v>3.31990148816605</v>
      </c>
      <c r="AW48">
        <v>-3.1431977634941686</v>
      </c>
      <c r="AX48">
        <v>-1.245570672203995</v>
      </c>
      <c r="AY48">
        <v>-3.2640199339079214</v>
      </c>
      <c r="AZ48">
        <v>-0.34078569371135431</v>
      </c>
      <c r="BA48">
        <v>-0.72357240260707367</v>
      </c>
      <c r="BB48">
        <v>-0.6395043359471958</v>
      </c>
      <c r="BC48">
        <v>-1.2690474050605411</v>
      </c>
      <c r="BD48">
        <v>-5</v>
      </c>
      <c r="BE48">
        <v>-1.869370050682867</v>
      </c>
      <c r="BF48">
        <v>4.9753896945602234</v>
      </c>
      <c r="BG48">
        <f t="shared" si="0"/>
        <v>4.8722233298093043</v>
      </c>
      <c r="BH48" s="1" t="s">
        <v>875</v>
      </c>
      <c r="BI48" s="1">
        <v>1</v>
      </c>
    </row>
    <row r="49" spans="1:61">
      <c r="A49" s="1">
        <v>706</v>
      </c>
      <c r="B49" s="1" t="s">
        <v>3390</v>
      </c>
      <c r="C49" s="1" t="s">
        <v>5071</v>
      </c>
      <c r="D49" s="1" t="s">
        <v>2895</v>
      </c>
      <c r="E49" s="1" t="s">
        <v>166</v>
      </c>
      <c r="F49" s="2">
        <v>43.840363000000004</v>
      </c>
      <c r="G49" s="2">
        <v>-71.127397999999999</v>
      </c>
      <c r="H49" s="2">
        <v>43.840555999999999</v>
      </c>
      <c r="I49" s="2">
        <v>-71.127222000000003</v>
      </c>
      <c r="K49" s="1" t="s">
        <v>4086</v>
      </c>
      <c r="L49" s="17">
        <v>0.58832747978158284</v>
      </c>
      <c r="M49" s="17">
        <v>0</v>
      </c>
      <c r="N49" s="1">
        <v>1</v>
      </c>
      <c r="O49" s="1" t="s">
        <v>1404</v>
      </c>
      <c r="P49" s="1">
        <v>509200</v>
      </c>
      <c r="Q49" s="1" t="s">
        <v>3391</v>
      </c>
      <c r="R49" s="1" t="s">
        <v>3392</v>
      </c>
      <c r="S49" s="26">
        <v>17.151494</v>
      </c>
      <c r="T49" s="4">
        <v>1221.3956298799999</v>
      </c>
      <c r="U49" s="4">
        <v>-0.332278490067</v>
      </c>
      <c r="V49" s="4">
        <v>12.605569839499999</v>
      </c>
      <c r="W49" s="2">
        <v>0.193106383085</v>
      </c>
      <c r="X49" s="3">
        <v>8.4122686386099996</v>
      </c>
      <c r="Y49" s="1">
        <v>1077.7702636700001</v>
      </c>
      <c r="Z49" s="2">
        <v>2.0442040473700001E-2</v>
      </c>
      <c r="AA49" s="2">
        <v>3.0495197239600001E-2</v>
      </c>
      <c r="AB49" s="2">
        <v>9.69877832696E-4</v>
      </c>
      <c r="AC49" s="2">
        <v>0.85946097174299996</v>
      </c>
      <c r="AD49" s="2">
        <v>5.5432248437899997E-2</v>
      </c>
      <c r="AE49" s="2">
        <v>8.5796885200000003E-4</v>
      </c>
      <c r="AF49" s="2">
        <v>8.84080947496E-3</v>
      </c>
      <c r="AG49" s="2">
        <v>4.1406322857400002E-3</v>
      </c>
      <c r="AH49" s="2">
        <v>1.9360253660399999E-2</v>
      </c>
      <c r="AI49" s="5">
        <v>83944.893324000004</v>
      </c>
      <c r="AJ49" s="5">
        <v>75608.668249199996</v>
      </c>
      <c r="AK49">
        <v>1.0814506053399999</v>
      </c>
      <c r="AL49" s="13">
        <v>0.1044943778453421</v>
      </c>
      <c r="AM49" s="1" t="s">
        <v>53</v>
      </c>
      <c r="AN49" t="s">
        <v>4076</v>
      </c>
      <c r="AO49" t="s">
        <v>53</v>
      </c>
      <c r="AP49">
        <v>1.2343019557313464</v>
      </c>
      <c r="AQ49">
        <v>3.0868563617689047</v>
      </c>
      <c r="AR49">
        <v>-5</v>
      </c>
      <c r="AS49">
        <v>1.1005624829007363</v>
      </c>
      <c r="AT49">
        <v>-0.714203370483804</v>
      </c>
      <c r="AU49">
        <v>0.92491313305887202</v>
      </c>
      <c r="AV49">
        <v>3.0325261969792621</v>
      </c>
      <c r="AW49">
        <v>-1.689475756177274</v>
      </c>
      <c r="AX49">
        <v>-1.5157685533279928</v>
      </c>
      <c r="AY49">
        <v>-3.0132829666898382</v>
      </c>
      <c r="AZ49">
        <v>-6.5773839909439719E-2</v>
      </c>
      <c r="BA49">
        <v>-1.2562375052363577</v>
      </c>
      <c r="BB49">
        <v>-3.0665284786432188</v>
      </c>
      <c r="BC49">
        <v>-2.0535079686505373</v>
      </c>
      <c r="BD49">
        <v>-2.3829333358740632</v>
      </c>
      <c r="BE49">
        <v>-1.7130889568111836</v>
      </c>
      <c r="BF49">
        <v>4.9239942815501276</v>
      </c>
      <c r="BG49">
        <f t="shared" si="0"/>
        <v>4.8785715885830854</v>
      </c>
      <c r="BH49" s="1" t="s">
        <v>3393</v>
      </c>
      <c r="BI49" s="1">
        <v>1</v>
      </c>
    </row>
    <row r="50" spans="1:61">
      <c r="A50" s="1">
        <v>686</v>
      </c>
      <c r="B50" s="1" t="s">
        <v>3300</v>
      </c>
      <c r="C50" s="1" t="s">
        <v>5042</v>
      </c>
      <c r="D50" s="1" t="s">
        <v>2895</v>
      </c>
      <c r="E50" s="1" t="s">
        <v>59</v>
      </c>
      <c r="F50" s="2">
        <v>46.345672</v>
      </c>
      <c r="G50" s="2">
        <v>-68.594335000000001</v>
      </c>
      <c r="H50" s="2">
        <v>46.345188</v>
      </c>
      <c r="I50" s="2">
        <v>-68.593474999999998</v>
      </c>
      <c r="K50" s="1" t="s">
        <v>4086</v>
      </c>
      <c r="L50" s="17">
        <v>0.10220365645363925</v>
      </c>
      <c r="M50" s="17">
        <v>1</v>
      </c>
      <c r="N50" s="1">
        <v>1</v>
      </c>
      <c r="O50" s="1" t="s">
        <v>3303</v>
      </c>
      <c r="P50" s="1">
        <v>505340</v>
      </c>
      <c r="Q50" s="1" t="s">
        <v>3301</v>
      </c>
      <c r="R50" s="1" t="s">
        <v>3302</v>
      </c>
      <c r="S50" s="26">
        <v>22.989425000000001</v>
      </c>
      <c r="T50" s="4">
        <v>999.156738281</v>
      </c>
      <c r="U50" s="4">
        <v>-2.3048436641699999</v>
      </c>
      <c r="V50" s="4">
        <v>9.8292188644399996</v>
      </c>
      <c r="W50" s="2">
        <v>0.29600000381500002</v>
      </c>
      <c r="X50" s="3">
        <v>2.9880297184</v>
      </c>
      <c r="Y50" s="1">
        <v>2262.5463867200001</v>
      </c>
      <c r="Z50" s="2">
        <v>1.7578426368799999E-2</v>
      </c>
      <c r="AA50" s="2">
        <v>2.01778020439E-4</v>
      </c>
      <c r="AB50" s="2">
        <v>1.0088901021900001E-3</v>
      </c>
      <c r="AC50" s="2">
        <v>0.78041803658099995</v>
      </c>
      <c r="AD50" s="2">
        <v>8.3239368078699999E-2</v>
      </c>
      <c r="AE50" s="2">
        <v>3.7317064485899998E-2</v>
      </c>
      <c r="AF50" s="2">
        <v>0</v>
      </c>
      <c r="AG50" s="2">
        <v>0</v>
      </c>
      <c r="AH50" s="2">
        <v>8.0236436362800007E-2</v>
      </c>
      <c r="AI50" s="5">
        <v>75828.676643400002</v>
      </c>
      <c r="AJ50" s="5">
        <v>75910.14410759999</v>
      </c>
      <c r="AK50">
        <v>1.02580413752</v>
      </c>
      <c r="AL50" s="13">
        <v>1.0737853872434459E-3</v>
      </c>
      <c r="AM50" s="1" t="s">
        <v>53</v>
      </c>
      <c r="AN50" t="s">
        <v>4076</v>
      </c>
      <c r="AO50" t="s">
        <v>53</v>
      </c>
      <c r="AP50">
        <v>1.3615281090487485</v>
      </c>
      <c r="AQ50">
        <v>2.9996336215904744</v>
      </c>
      <c r="AR50">
        <v>-5</v>
      </c>
      <c r="AS50">
        <v>0.99251900548799377</v>
      </c>
      <c r="AT50">
        <v>-0.52870828334365116</v>
      </c>
      <c r="AU50">
        <v>0.47538491257875198</v>
      </c>
      <c r="AV50">
        <v>3.3545974918728283</v>
      </c>
      <c r="AW50">
        <v>-1.7550200058228755</v>
      </c>
      <c r="AX50">
        <v>-3.6951261429649978</v>
      </c>
      <c r="AY50">
        <v>-2.9961561386311311</v>
      </c>
      <c r="AZ50">
        <v>-0.10767270199268884</v>
      </c>
      <c r="BA50">
        <v>-1.0796712254447367</v>
      </c>
      <c r="BB50">
        <v>-1.4280925269758438</v>
      </c>
      <c r="BC50">
        <v>-5</v>
      </c>
      <c r="BD50">
        <v>-5</v>
      </c>
      <c r="BE50">
        <v>-1.0956283684016483</v>
      </c>
      <c r="BF50">
        <v>4.8798334767766987</v>
      </c>
      <c r="BG50">
        <f t="shared" si="0"/>
        <v>4.8802998158899351</v>
      </c>
      <c r="BH50" s="1" t="s">
        <v>3304</v>
      </c>
      <c r="BI50" s="1">
        <v>1</v>
      </c>
    </row>
    <row r="51" spans="1:61">
      <c r="A51" s="1">
        <v>147</v>
      </c>
      <c r="B51" s="1" t="s">
        <v>652</v>
      </c>
      <c r="C51" s="1" t="s">
        <v>4250</v>
      </c>
      <c r="D51" s="1" t="s">
        <v>30</v>
      </c>
      <c r="E51" s="1" t="s">
        <v>140</v>
      </c>
      <c r="F51" s="2">
        <v>32.477367999999998</v>
      </c>
      <c r="G51" s="2">
        <v>-81.830686999999998</v>
      </c>
      <c r="H51" s="2">
        <v>32.476790000000001</v>
      </c>
      <c r="I51" s="2">
        <v>-81.830979999999997</v>
      </c>
      <c r="K51" s="1" t="s">
        <v>4086</v>
      </c>
      <c r="L51" s="17">
        <v>0.4853454574476927</v>
      </c>
      <c r="M51" s="17">
        <v>1</v>
      </c>
      <c r="N51" s="1">
        <v>3</v>
      </c>
      <c r="O51" s="1" t="s">
        <v>655</v>
      </c>
      <c r="P51" s="1">
        <v>508410</v>
      </c>
      <c r="Q51" s="1" t="s">
        <v>653</v>
      </c>
      <c r="R51" s="1" t="s">
        <v>654</v>
      </c>
      <c r="S51" s="26">
        <v>14.381919999999999</v>
      </c>
      <c r="T51" s="4">
        <v>1223.09191895</v>
      </c>
      <c r="U51" s="4">
        <v>11.9452419281</v>
      </c>
      <c r="V51" s="4">
        <v>25.171773910500001</v>
      </c>
      <c r="W51" s="2">
        <v>0.19503296911699999</v>
      </c>
      <c r="X51" s="3">
        <v>1.28417229652</v>
      </c>
      <c r="Y51" s="1">
        <v>595.53845214800003</v>
      </c>
      <c r="Z51" s="2">
        <v>5.7982180604099999E-3</v>
      </c>
      <c r="AA51" s="2">
        <v>0.13250953199400001</v>
      </c>
      <c r="AB51" s="2">
        <v>1.6792113633199999E-4</v>
      </c>
      <c r="AC51" s="2">
        <v>0.16298227938099999</v>
      </c>
      <c r="AD51" s="2">
        <v>5.1245579723E-2</v>
      </c>
      <c r="AE51" s="2">
        <v>4.3936071435600001E-2</v>
      </c>
      <c r="AF51" s="2">
        <v>5.92267725558E-2</v>
      </c>
      <c r="AG51" s="2">
        <v>0.306940081787</v>
      </c>
      <c r="AH51" s="2">
        <v>0.23719354392600001</v>
      </c>
      <c r="AI51" s="5">
        <v>57283.301221599999</v>
      </c>
      <c r="AJ51" s="5">
        <v>76600.246115400005</v>
      </c>
      <c r="AK51">
        <v>1.25620059058</v>
      </c>
      <c r="AL51" s="13">
        <v>0.28856338628639822</v>
      </c>
      <c r="AM51" s="1" t="s">
        <v>36</v>
      </c>
      <c r="AN51" t="s">
        <v>4077</v>
      </c>
      <c r="AO51" t="s">
        <v>36</v>
      </c>
      <c r="AP51">
        <v>1.1578168686437482</v>
      </c>
      <c r="AQ51">
        <v>3.0874590967686495</v>
      </c>
      <c r="AR51">
        <v>1.0771949499816575</v>
      </c>
      <c r="AS51">
        <v>1.4009138223181292</v>
      </c>
      <c r="AT51">
        <v>-0.70989196763590445</v>
      </c>
      <c r="AU51">
        <v>0.10862329663617572</v>
      </c>
      <c r="AV51">
        <v>2.774909807828136</v>
      </c>
      <c r="AW51">
        <v>-2.2367054556502231</v>
      </c>
      <c r="AX51">
        <v>-0.87775287988944495</v>
      </c>
      <c r="AY51">
        <v>-3.7748946355199422</v>
      </c>
      <c r="AZ51">
        <v>-0.7878596126844668</v>
      </c>
      <c r="BA51">
        <v>-1.2903435894858828</v>
      </c>
      <c r="BB51">
        <v>-1.3571787783239455</v>
      </c>
      <c r="BC51">
        <v>-1.2274819327211428</v>
      </c>
      <c r="BD51">
        <v>-0.5129463954968092</v>
      </c>
      <c r="BE51">
        <v>-0.62489713603067065</v>
      </c>
      <c r="BF51">
        <v>4.7580280382979083</v>
      </c>
      <c r="BG51">
        <f t="shared" si="0"/>
        <v>4.8842301650162652</v>
      </c>
      <c r="BH51" s="1" t="s">
        <v>656</v>
      </c>
      <c r="BI51" s="1">
        <v>1</v>
      </c>
    </row>
    <row r="52" spans="1:61">
      <c r="A52" s="1">
        <v>485</v>
      </c>
      <c r="B52" s="1" t="s">
        <v>2312</v>
      </c>
      <c r="C52" s="1" t="s">
        <v>4723</v>
      </c>
      <c r="D52" s="1" t="s">
        <v>30</v>
      </c>
      <c r="E52" s="1" t="s">
        <v>52</v>
      </c>
      <c r="F52" s="2">
        <v>45.867963000000003</v>
      </c>
      <c r="G52" s="2">
        <v>-113.549932</v>
      </c>
      <c r="H52" s="2">
        <v>45.866639999999997</v>
      </c>
      <c r="I52" s="2">
        <v>-113.55067</v>
      </c>
      <c r="K52" s="1" t="s">
        <v>4086</v>
      </c>
      <c r="L52" s="17">
        <v>0.73785438667982806</v>
      </c>
      <c r="M52" s="17">
        <v>0</v>
      </c>
      <c r="N52" s="1">
        <v>10</v>
      </c>
      <c r="O52" s="1" t="s">
        <v>2315</v>
      </c>
      <c r="P52" s="1">
        <v>505910</v>
      </c>
      <c r="Q52" s="1" t="s">
        <v>2313</v>
      </c>
      <c r="R52" s="1" t="s">
        <v>2314</v>
      </c>
      <c r="S52" s="26">
        <v>11.744882</v>
      </c>
      <c r="T52" s="4">
        <v>679.21502685500002</v>
      </c>
      <c r="U52" s="4">
        <v>-4.1924176216099998</v>
      </c>
      <c r="V52" s="4">
        <v>8.7025270462000002</v>
      </c>
      <c r="W52" s="2">
        <v>0.13245454430600001</v>
      </c>
      <c r="X52" s="3">
        <v>9.7616548538199996</v>
      </c>
      <c r="Y52" s="1">
        <v>628.21685791000004</v>
      </c>
      <c r="Z52" s="2">
        <v>1.9859658413899999E-3</v>
      </c>
      <c r="AA52" s="2">
        <v>0</v>
      </c>
      <c r="AB52" s="2">
        <v>0</v>
      </c>
      <c r="AC52" s="2">
        <v>0.63483053091499997</v>
      </c>
      <c r="AD52" s="2">
        <v>1.45141003575E-2</v>
      </c>
      <c r="AE52" s="2">
        <v>0.33974910631499999</v>
      </c>
      <c r="AF52" s="2">
        <v>8.5231034026200005E-3</v>
      </c>
      <c r="AG52" s="2">
        <v>0</v>
      </c>
      <c r="AH52" s="2">
        <v>3.9719316827799999E-4</v>
      </c>
      <c r="AI52" s="5">
        <v>76308.149626500002</v>
      </c>
      <c r="AJ52" s="5">
        <v>77635.318926800013</v>
      </c>
      <c r="AK52">
        <v>1.3940792722499999</v>
      </c>
      <c r="AL52" s="13">
        <v>1.7242294366525902E-2</v>
      </c>
      <c r="AM52" s="1" t="s">
        <v>53</v>
      </c>
      <c r="AN52" t="s">
        <v>4076</v>
      </c>
      <c r="AO52" t="s">
        <v>53</v>
      </c>
      <c r="AP52">
        <v>1.0698486578095547</v>
      </c>
      <c r="AQ52">
        <v>2.832007285610477</v>
      </c>
      <c r="AR52">
        <v>-5</v>
      </c>
      <c r="AS52">
        <v>0.93964538168308998</v>
      </c>
      <c r="AT52">
        <v>-0.87793313715410759</v>
      </c>
      <c r="AU52">
        <v>0.9895234480929529</v>
      </c>
      <c r="AV52">
        <v>2.7981095863112233</v>
      </c>
      <c r="AW52">
        <v>-2.7020282256409458</v>
      </c>
      <c r="AX52">
        <v>-5</v>
      </c>
      <c r="AY52">
        <v>-5</v>
      </c>
      <c r="AZ52">
        <v>-0.19734219488337659</v>
      </c>
      <c r="BA52">
        <v>-1.8382098783222882</v>
      </c>
      <c r="BB52">
        <v>-0.4688416769736124</v>
      </c>
      <c r="BC52">
        <v>-2.0694022426479952</v>
      </c>
      <c r="BD52">
        <v>-5</v>
      </c>
      <c r="BE52">
        <v>-3.4009982299769645</v>
      </c>
      <c r="BF52">
        <v>4.8825709226051179</v>
      </c>
      <c r="BG52">
        <f t="shared" si="0"/>
        <v>4.8900593414310549</v>
      </c>
      <c r="BH52" s="1" t="s">
        <v>2316</v>
      </c>
      <c r="BI52" s="1">
        <v>1</v>
      </c>
    </row>
    <row r="53" spans="1:61">
      <c r="A53" s="1">
        <v>502</v>
      </c>
      <c r="B53" s="1" t="s">
        <v>2395</v>
      </c>
      <c r="C53" s="1" t="s">
        <v>4750</v>
      </c>
      <c r="D53" s="1" t="s">
        <v>30</v>
      </c>
      <c r="E53" s="1" t="s">
        <v>52</v>
      </c>
      <c r="F53" s="2">
        <v>39.044083999999998</v>
      </c>
      <c r="G53" s="2">
        <v>-107.917463</v>
      </c>
      <c r="H53" s="2">
        <v>39.043239999999997</v>
      </c>
      <c r="I53" s="2">
        <v>-107.91724000000001</v>
      </c>
      <c r="K53" s="1" t="s">
        <v>4086</v>
      </c>
      <c r="L53" s="17">
        <v>0.67108570691198099</v>
      </c>
      <c r="M53" s="17">
        <v>0</v>
      </c>
      <c r="N53" s="1">
        <v>14</v>
      </c>
      <c r="O53" s="1" t="s">
        <v>2398</v>
      </c>
      <c r="P53" s="1">
        <v>508660</v>
      </c>
      <c r="Q53" s="1" t="s">
        <v>2396</v>
      </c>
      <c r="R53" s="1" t="s">
        <v>2397</v>
      </c>
      <c r="S53" s="26">
        <v>8.3664190000000005</v>
      </c>
      <c r="T53" s="4">
        <v>680.684082031</v>
      </c>
      <c r="U53" s="4">
        <v>-1.90251851082</v>
      </c>
      <c r="V53" s="4">
        <v>11.897036552399999</v>
      </c>
      <c r="W53" s="2">
        <v>0.183022215962</v>
      </c>
      <c r="X53" s="3">
        <v>8.6866989135699999</v>
      </c>
      <c r="Y53" s="1">
        <v>545.81677246100003</v>
      </c>
      <c r="Z53" s="2">
        <v>2.16723323023E-2</v>
      </c>
      <c r="AA53" s="2">
        <v>1.40569013567E-2</v>
      </c>
      <c r="AB53" s="2">
        <v>3.3483396114700002E-3</v>
      </c>
      <c r="AC53" s="2">
        <v>0.72235322941199998</v>
      </c>
      <c r="AD53" s="2">
        <v>0.104288528874</v>
      </c>
      <c r="AE53" s="2">
        <v>4.12417439949E-2</v>
      </c>
      <c r="AF53" s="2">
        <v>7.0682632529899994E-2</v>
      </c>
      <c r="AG53" s="2">
        <v>0</v>
      </c>
      <c r="AH53" s="2">
        <v>2.2356291917999999E-2</v>
      </c>
      <c r="AI53" s="5">
        <v>86421.5789391</v>
      </c>
      <c r="AJ53" s="5">
        <v>77997.154664600006</v>
      </c>
      <c r="AK53">
        <v>1.2585490984900001</v>
      </c>
      <c r="AL53" s="13">
        <v>0.10247523612249029</v>
      </c>
      <c r="AM53" s="1" t="s">
        <v>36</v>
      </c>
      <c r="AN53" t="s">
        <v>4077</v>
      </c>
      <c r="AO53" t="s">
        <v>36</v>
      </c>
      <c r="AP53">
        <v>0.92253961076232871</v>
      </c>
      <c r="AQ53">
        <v>2.8329455946373128</v>
      </c>
      <c r="AR53">
        <v>-5</v>
      </c>
      <c r="AS53">
        <v>1.0754387959120173</v>
      </c>
      <c r="AT53">
        <v>-0.73749619068426742</v>
      </c>
      <c r="AU53">
        <v>0.9388547688548522</v>
      </c>
      <c r="AV53">
        <v>2.7370468770197349</v>
      </c>
      <c r="AW53">
        <v>-1.664094348877952</v>
      </c>
      <c r="AX53">
        <v>-1.8521104027869253</v>
      </c>
      <c r="AY53">
        <v>-2.4751704993324912</v>
      </c>
      <c r="AZ53">
        <v>-0.14125038127961742</v>
      </c>
      <c r="BA53">
        <v>-0.98176345879015103</v>
      </c>
      <c r="BB53">
        <v>-1.3846629779339377</v>
      </c>
      <c r="BC53">
        <v>-1.1506872838410216</v>
      </c>
      <c r="BD53">
        <v>-5</v>
      </c>
      <c r="BE53">
        <v>-1.6506002282049581</v>
      </c>
      <c r="BF53">
        <v>4.9366221966925705</v>
      </c>
      <c r="BG53">
        <f t="shared" si="0"/>
        <v>4.8920787599212172</v>
      </c>
      <c r="BH53" s="1" t="s">
        <v>2399</v>
      </c>
      <c r="BI53" s="1">
        <v>1</v>
      </c>
    </row>
    <row r="54" spans="1:61">
      <c r="A54" s="1">
        <v>473</v>
      </c>
      <c r="B54" s="1" t="s">
        <v>2256</v>
      </c>
      <c r="C54" s="1">
        <v>0</v>
      </c>
      <c r="D54" s="1" t="s">
        <v>30</v>
      </c>
      <c r="E54" s="1" t="s">
        <v>115</v>
      </c>
      <c r="F54" s="2">
        <v>48.392477999999997</v>
      </c>
      <c r="G54" s="2">
        <v>-112.519232</v>
      </c>
      <c r="H54" s="2">
        <v>48.392690000000002</v>
      </c>
      <c r="I54" s="2">
        <v>-112.51864999999999</v>
      </c>
      <c r="K54" s="1" t="s">
        <v>4086</v>
      </c>
      <c r="L54" s="17">
        <v>0.96138175087980915</v>
      </c>
      <c r="M54" s="17">
        <v>0</v>
      </c>
      <c r="N54" s="1">
        <v>10</v>
      </c>
      <c r="O54" s="1" t="s">
        <v>2259</v>
      </c>
      <c r="P54" s="1">
        <v>514430</v>
      </c>
      <c r="Q54" s="1" t="s">
        <v>2257</v>
      </c>
      <c r="R54" s="1" t="s">
        <v>2258</v>
      </c>
      <c r="S54" s="26">
        <v>5.3808470000000002</v>
      </c>
      <c r="T54" s="4">
        <v>333.77160644499997</v>
      </c>
      <c r="U54" s="4">
        <v>-1.43317651749</v>
      </c>
      <c r="V54" s="4">
        <v>12.4477643967</v>
      </c>
      <c r="W54" s="2">
        <v>0.32191392779400002</v>
      </c>
      <c r="X54" s="3">
        <v>2.17805838585</v>
      </c>
      <c r="Y54" s="1">
        <v>713.51104736299999</v>
      </c>
      <c r="Z54" s="2">
        <v>3.8158513999999998E-2</v>
      </c>
      <c r="AA54" s="2">
        <v>9.8773279871899999E-3</v>
      </c>
      <c r="AB54" s="2">
        <v>1.58489551181E-2</v>
      </c>
      <c r="AC54" s="2">
        <v>0</v>
      </c>
      <c r="AD54" s="2">
        <v>1.7303660601300001E-2</v>
      </c>
      <c r="AE54" s="2">
        <v>0.67514837384699999</v>
      </c>
      <c r="AF54" s="2">
        <v>7.8236261284700002E-4</v>
      </c>
      <c r="AG54" s="2">
        <v>0.24213511646800001</v>
      </c>
      <c r="AH54" s="2">
        <v>7.4568936536900004E-4</v>
      </c>
      <c r="AI54" s="5">
        <v>81033.723538000006</v>
      </c>
      <c r="AJ54" s="5">
        <v>83033.501737500002</v>
      </c>
      <c r="AK54">
        <v>1.11985110862</v>
      </c>
      <c r="AL54" s="13">
        <v>2.4377546412965658E-2</v>
      </c>
      <c r="AM54" s="1" t="s">
        <v>53</v>
      </c>
      <c r="AN54" t="s">
        <v>4076</v>
      </c>
      <c r="AO54" t="s">
        <v>53</v>
      </c>
      <c r="AP54">
        <v>0.73085064341233552</v>
      </c>
      <c r="AQ54">
        <v>2.5234493889976854</v>
      </c>
      <c r="AR54">
        <v>-5</v>
      </c>
      <c r="AS54">
        <v>1.0950913596760252</v>
      </c>
      <c r="AT54">
        <v>-0.49226023290361992</v>
      </c>
      <c r="AU54">
        <v>0.33806951743656666</v>
      </c>
      <c r="AV54">
        <v>2.8534007017276775</v>
      </c>
      <c r="AW54">
        <v>-1.4184085462888556</v>
      </c>
      <c r="AX54">
        <v>-2.0053605247813864</v>
      </c>
      <c r="AY54">
        <v>-1.7999993644494843</v>
      </c>
      <c r="AZ54">
        <v>-5</v>
      </c>
      <c r="BA54">
        <v>-1.7618620118553801</v>
      </c>
      <c r="BB54">
        <v>-0.17060077404023982</v>
      </c>
      <c r="BC54">
        <v>-3.1065919115719369</v>
      </c>
      <c r="BD54">
        <v>-0.61594222095761897</v>
      </c>
      <c r="BE54">
        <v>-3.1274420505455209</v>
      </c>
      <c r="BF54">
        <v>4.9086657954028858</v>
      </c>
      <c r="BG54">
        <f t="shared" si="0"/>
        <v>4.9192533536308884</v>
      </c>
      <c r="BH54" s="1" t="s">
        <v>2260</v>
      </c>
      <c r="BI54" s="1">
        <v>1</v>
      </c>
    </row>
    <row r="55" spans="1:61">
      <c r="A55" s="1">
        <v>80</v>
      </c>
      <c r="B55" s="1" t="s">
        <v>343</v>
      </c>
      <c r="C55" s="1" t="s">
        <v>4161</v>
      </c>
      <c r="D55" s="1" t="s">
        <v>30</v>
      </c>
      <c r="E55" s="1" t="s">
        <v>52</v>
      </c>
      <c r="F55" s="2">
        <v>42.930754999999998</v>
      </c>
      <c r="G55" s="2">
        <v>-109.65346099999999</v>
      </c>
      <c r="H55" s="2">
        <v>42.930647999999998</v>
      </c>
      <c r="I55" s="2">
        <v>-109.654222</v>
      </c>
      <c r="K55" s="1" t="s">
        <v>4086</v>
      </c>
      <c r="L55" s="17">
        <v>0.59990566899068642</v>
      </c>
      <c r="M55" s="17">
        <v>0</v>
      </c>
      <c r="N55" s="1">
        <v>14</v>
      </c>
      <c r="O55" s="1" t="s">
        <v>346</v>
      </c>
      <c r="P55" s="1">
        <v>511750</v>
      </c>
      <c r="Q55" s="1" t="s">
        <v>344</v>
      </c>
      <c r="R55" s="1" t="s">
        <v>345</v>
      </c>
      <c r="S55" s="26">
        <v>16.381094000000001</v>
      </c>
      <c r="T55" s="4">
        <v>902.316894531</v>
      </c>
      <c r="U55" s="4">
        <v>-6.5542521476699998</v>
      </c>
      <c r="V55" s="4">
        <v>5.8577570915199999</v>
      </c>
      <c r="W55" s="2">
        <v>0.110535204411</v>
      </c>
      <c r="X55" s="3">
        <v>15.7149076462</v>
      </c>
      <c r="Y55" s="1">
        <v>4675.9306640599998</v>
      </c>
      <c r="Z55" s="2">
        <v>4.8969361168799998E-2</v>
      </c>
      <c r="AA55" s="2">
        <v>0</v>
      </c>
      <c r="AB55" s="2">
        <v>2.5322383826400001E-2</v>
      </c>
      <c r="AC55" s="2">
        <v>0.22898980904300001</v>
      </c>
      <c r="AD55" s="2">
        <v>0.435486956235</v>
      </c>
      <c r="AE55" s="2">
        <v>0.25939777711799999</v>
      </c>
      <c r="AF55" s="2">
        <v>0</v>
      </c>
      <c r="AG55" s="2">
        <v>0</v>
      </c>
      <c r="AH55" s="2">
        <v>1.8337126084200001E-3</v>
      </c>
      <c r="AI55" s="5">
        <v>75696.644444799997</v>
      </c>
      <c r="AJ55" s="5">
        <v>85285.109033700006</v>
      </c>
      <c r="AK55">
        <v>1.3855466888100001</v>
      </c>
      <c r="AL55" s="13">
        <v>0.11912486206308595</v>
      </c>
      <c r="AM55" s="1" t="s">
        <v>53</v>
      </c>
      <c r="AN55" t="s">
        <v>4076</v>
      </c>
      <c r="AO55" t="s">
        <v>53</v>
      </c>
      <c r="AP55">
        <v>1.2143429024486752</v>
      </c>
      <c r="AQ55">
        <v>2.9553590889568189</v>
      </c>
      <c r="AR55">
        <v>-5</v>
      </c>
      <c r="AS55">
        <v>0.7677313584688743</v>
      </c>
      <c r="AT55">
        <v>-0.95649938128688916</v>
      </c>
      <c r="AU55">
        <v>1.1963118330873832</v>
      </c>
      <c r="AV55">
        <v>3.6698680627037898</v>
      </c>
      <c r="AW55">
        <v>-1.3100755615458968</v>
      </c>
      <c r="AX55">
        <v>-5</v>
      </c>
      <c r="AY55">
        <v>-1.5964954126389037</v>
      </c>
      <c r="AZ55">
        <v>-0.64018384506130632</v>
      </c>
      <c r="BA55">
        <v>-0.36102484850935784</v>
      </c>
      <c r="BB55">
        <v>-0.58603374987693058</v>
      </c>
      <c r="BC55">
        <v>-5</v>
      </c>
      <c r="BD55">
        <v>-5</v>
      </c>
      <c r="BE55">
        <v>-2.7366687288391467</v>
      </c>
      <c r="BF55">
        <v>4.8790766280944338</v>
      </c>
      <c r="BG55">
        <f t="shared" si="0"/>
        <v>4.9308732090216472</v>
      </c>
      <c r="BH55" s="1" t="s">
        <v>347</v>
      </c>
      <c r="BI55" s="1">
        <v>2</v>
      </c>
    </row>
    <row r="56" spans="1:61">
      <c r="A56" s="1">
        <v>81</v>
      </c>
      <c r="B56" s="1" t="s">
        <v>343</v>
      </c>
      <c r="C56" s="1" t="s">
        <v>4161</v>
      </c>
      <c r="D56" s="1" t="s">
        <v>30</v>
      </c>
      <c r="E56" s="1" t="s">
        <v>52</v>
      </c>
      <c r="F56" s="2">
        <v>42.930754999999998</v>
      </c>
      <c r="G56" s="2">
        <v>-109.65346099999999</v>
      </c>
      <c r="H56" s="2">
        <v>42.930647999999998</v>
      </c>
      <c r="I56" s="2">
        <v>-109.654222</v>
      </c>
      <c r="K56" s="1" t="s">
        <v>4085</v>
      </c>
      <c r="L56" s="17">
        <v>0.90060251345857967</v>
      </c>
      <c r="M56" s="17">
        <v>0</v>
      </c>
      <c r="N56" s="1">
        <v>14</v>
      </c>
      <c r="O56" s="1" t="s">
        <v>346</v>
      </c>
      <c r="P56" s="1">
        <v>504990</v>
      </c>
      <c r="Q56" s="1" t="s">
        <v>348</v>
      </c>
      <c r="R56" s="1" t="s">
        <v>349</v>
      </c>
      <c r="S56" s="26">
        <v>19.504525000000001</v>
      </c>
      <c r="T56" s="4">
        <v>902.316894531</v>
      </c>
      <c r="U56" s="4">
        <v>-6.5542521476699998</v>
      </c>
      <c r="V56" s="4">
        <v>5.8577570915199999</v>
      </c>
      <c r="W56" s="2">
        <v>0.110535204411</v>
      </c>
      <c r="X56" s="3">
        <v>15.7149076462</v>
      </c>
      <c r="Y56" s="1">
        <v>4675.9306640599998</v>
      </c>
      <c r="Z56" s="2">
        <v>4.8969361168799998E-2</v>
      </c>
      <c r="AA56" s="2">
        <v>0</v>
      </c>
      <c r="AB56" s="2">
        <v>2.5322383826400001E-2</v>
      </c>
      <c r="AC56" s="2">
        <v>0.22898980904300001</v>
      </c>
      <c r="AD56" s="2">
        <v>0.435486956235</v>
      </c>
      <c r="AE56" s="2">
        <v>0.25939777711799999</v>
      </c>
      <c r="AF56" s="2">
        <v>0</v>
      </c>
      <c r="AG56" s="2">
        <v>0</v>
      </c>
      <c r="AH56" s="2">
        <v>1.8337126084200001E-3</v>
      </c>
      <c r="AI56" s="5">
        <v>75696.644444799997</v>
      </c>
      <c r="AJ56" s="5">
        <v>85285.109033700006</v>
      </c>
      <c r="AK56">
        <v>1.3855466888100001</v>
      </c>
      <c r="AL56" s="13">
        <v>0.11912486206308595</v>
      </c>
      <c r="AM56" s="1" t="s">
        <v>53</v>
      </c>
      <c r="AN56" t="s">
        <v>4076</v>
      </c>
      <c r="AO56" t="s">
        <v>53</v>
      </c>
      <c r="AP56">
        <v>1.2901353782627394</v>
      </c>
      <c r="AQ56">
        <v>2.9553590889568189</v>
      </c>
      <c r="AR56">
        <v>-5</v>
      </c>
      <c r="AS56">
        <v>0.7677313584688743</v>
      </c>
      <c r="AT56">
        <v>-0.95649938128688916</v>
      </c>
      <c r="AU56">
        <v>1.1963118330873832</v>
      </c>
      <c r="AV56">
        <v>3.6698680627037898</v>
      </c>
      <c r="AW56">
        <v>-1.3100755615458968</v>
      </c>
      <c r="AX56">
        <v>-5</v>
      </c>
      <c r="AY56">
        <v>-1.5964954126389037</v>
      </c>
      <c r="AZ56">
        <v>-0.64018384506130632</v>
      </c>
      <c r="BA56">
        <v>-0.36102484850935784</v>
      </c>
      <c r="BB56">
        <v>-0.58603374987693058</v>
      </c>
      <c r="BC56">
        <v>-5</v>
      </c>
      <c r="BD56">
        <v>-5</v>
      </c>
      <c r="BE56">
        <v>-2.7366687288391467</v>
      </c>
      <c r="BF56">
        <v>4.8790766280944338</v>
      </c>
      <c r="BG56">
        <f t="shared" si="0"/>
        <v>4.9308732090216472</v>
      </c>
      <c r="BH56" s="1" t="s">
        <v>347</v>
      </c>
      <c r="BI56" s="1">
        <v>2</v>
      </c>
    </row>
    <row r="57" spans="1:61">
      <c r="A57" s="1">
        <v>197</v>
      </c>
      <c r="B57" s="1" t="s">
        <v>896</v>
      </c>
      <c r="C57" s="1" t="s">
        <v>4319</v>
      </c>
      <c r="D57" s="1" t="s">
        <v>30</v>
      </c>
      <c r="E57" s="1" t="s">
        <v>140</v>
      </c>
      <c r="F57" s="2">
        <v>36.560572000000001</v>
      </c>
      <c r="G57" s="2">
        <v>-77.745413999999997</v>
      </c>
      <c r="H57" s="2">
        <v>36.561610000000002</v>
      </c>
      <c r="I57" s="2">
        <v>-77.745810000000006</v>
      </c>
      <c r="K57" s="1" t="s">
        <v>4086</v>
      </c>
      <c r="L57" s="17">
        <v>0.82423257525078941</v>
      </c>
      <c r="M57" s="17">
        <v>0</v>
      </c>
      <c r="N57" s="1">
        <v>3</v>
      </c>
      <c r="O57" s="1" t="s">
        <v>899</v>
      </c>
      <c r="P57" s="1">
        <v>512550</v>
      </c>
      <c r="Q57" s="1" t="s">
        <v>897</v>
      </c>
      <c r="R57" s="1" t="s">
        <v>898</v>
      </c>
      <c r="S57" s="26">
        <v>4.9194019999999998</v>
      </c>
      <c r="T57" s="4">
        <v>1172.2186279299999</v>
      </c>
      <c r="U57" s="4">
        <v>7.7801160812400001</v>
      </c>
      <c r="V57" s="4">
        <v>21.154535293599999</v>
      </c>
      <c r="W57" s="2">
        <v>0.26985594630199999</v>
      </c>
      <c r="X57" s="3">
        <v>2.3341691494000001</v>
      </c>
      <c r="Y57" s="1">
        <v>592.13873291000004</v>
      </c>
      <c r="Z57" s="2">
        <v>3.0627295165900001E-3</v>
      </c>
      <c r="AA57" s="2">
        <v>5.2826440310599999E-2</v>
      </c>
      <c r="AB57" s="2">
        <v>6.8478718921199998E-4</v>
      </c>
      <c r="AC57" s="2">
        <v>0.69204894347099999</v>
      </c>
      <c r="AD57" s="2">
        <v>2.3749322737900001E-2</v>
      </c>
      <c r="AE57" s="2">
        <v>5.2164228523300001E-2</v>
      </c>
      <c r="AF57" s="2">
        <v>7.9653542833099999E-2</v>
      </c>
      <c r="AG57" s="2">
        <v>5.8432665101400001E-2</v>
      </c>
      <c r="AH57" s="2">
        <v>3.7377340316700002E-2</v>
      </c>
      <c r="AI57" s="5">
        <v>81880.160432000004</v>
      </c>
      <c r="AJ57" s="5">
        <v>85576.718992800001</v>
      </c>
      <c r="AK57">
        <v>1.75119976016</v>
      </c>
      <c r="AL57" s="13">
        <v>4.4149378317538915E-2</v>
      </c>
      <c r="AM57" s="1" t="s">
        <v>36</v>
      </c>
      <c r="AN57" t="s">
        <v>4077</v>
      </c>
      <c r="AO57" t="s">
        <v>36</v>
      </c>
      <c r="AP57">
        <v>0.69191231335993542</v>
      </c>
      <c r="AQ57">
        <v>3.0690086185495482</v>
      </c>
      <c r="AR57">
        <v>0.89098607681820974</v>
      </c>
      <c r="AS57">
        <v>1.3254034895282487</v>
      </c>
      <c r="AT57">
        <v>-0.56886800777221969</v>
      </c>
      <c r="AU57">
        <v>0.36813232471245749</v>
      </c>
      <c r="AV57">
        <v>2.7724234700313439</v>
      </c>
      <c r="AW57">
        <v>-2.5138913559976666</v>
      </c>
      <c r="AX57">
        <v>-1.2771486530940426</v>
      </c>
      <c r="AY57">
        <v>-3.1644443729024254</v>
      </c>
      <c r="AZ57">
        <v>-0.15986319004074553</v>
      </c>
      <c r="BA57">
        <v>-1.6243487706869748</v>
      </c>
      <c r="BB57">
        <v>-1.2826272111813912</v>
      </c>
      <c r="BC57">
        <v>-1.0987949028679038</v>
      </c>
      <c r="BD57">
        <v>-1.2333443051592505</v>
      </c>
      <c r="BE57">
        <v>-1.4273916052278237</v>
      </c>
      <c r="BF57">
        <v>4.9131786849267662</v>
      </c>
      <c r="BG57">
        <f t="shared" si="0"/>
        <v>4.9323556316380115</v>
      </c>
      <c r="BH57" s="1" t="s">
        <v>900</v>
      </c>
      <c r="BI57" s="1">
        <v>1</v>
      </c>
    </row>
    <row r="58" spans="1:61">
      <c r="A58" s="1">
        <v>288</v>
      </c>
      <c r="B58" s="1" t="s">
        <v>1351</v>
      </c>
      <c r="C58" s="1">
        <v>0</v>
      </c>
      <c r="D58" s="1" t="s">
        <v>30</v>
      </c>
      <c r="E58" s="1" t="s">
        <v>87</v>
      </c>
      <c r="F58" s="2">
        <v>40.671413999999999</v>
      </c>
      <c r="G58" s="2">
        <v>-99.055521999999996</v>
      </c>
      <c r="H58" s="2">
        <v>40.673180000000002</v>
      </c>
      <c r="I58" s="2">
        <v>-99.053759999999997</v>
      </c>
      <c r="K58" s="1" t="s">
        <v>4086</v>
      </c>
      <c r="L58" s="17">
        <v>0.42253274354152376</v>
      </c>
      <c r="M58" s="17">
        <v>1</v>
      </c>
      <c r="N58" s="1">
        <v>10</v>
      </c>
      <c r="O58" s="1" t="s">
        <v>1354</v>
      </c>
      <c r="P58" s="1">
        <v>514220</v>
      </c>
      <c r="Q58" s="1" t="s">
        <v>1352</v>
      </c>
      <c r="R58" s="1" t="s">
        <v>1353</v>
      </c>
      <c r="S58" s="26">
        <v>7.3077230000000002</v>
      </c>
      <c r="T58" s="4">
        <v>646.07727050799997</v>
      </c>
      <c r="U58" s="4">
        <v>3.1453750133499998</v>
      </c>
      <c r="V58" s="4">
        <v>17.1060619354</v>
      </c>
      <c r="W58" s="2">
        <v>0.20129090547600001</v>
      </c>
      <c r="X58" s="3">
        <v>0.38510999083500003</v>
      </c>
      <c r="Y58" s="1">
        <v>924.485839844</v>
      </c>
      <c r="Z58" s="2">
        <v>5.0679079682599999E-2</v>
      </c>
      <c r="AA58" s="2">
        <v>0.17025705934800001</v>
      </c>
      <c r="AB58" s="2">
        <v>5.1878190342199999E-3</v>
      </c>
      <c r="AC58" s="2">
        <v>1.3573266494E-3</v>
      </c>
      <c r="AD58" s="2">
        <v>1.03173479669E-2</v>
      </c>
      <c r="AE58" s="2">
        <v>0.110826137282</v>
      </c>
      <c r="AF58" s="2">
        <v>3.8304923848099997E-4</v>
      </c>
      <c r="AG58" s="2">
        <v>0.40435010700399998</v>
      </c>
      <c r="AH58" s="2">
        <v>0.246642073795</v>
      </c>
      <c r="AI58" s="5">
        <v>225342.44963700001</v>
      </c>
      <c r="AJ58" s="5">
        <v>87401.251433400001</v>
      </c>
      <c r="AK58">
        <v>2.1994475163899998</v>
      </c>
      <c r="AL58" s="13">
        <v>0.88213574074541523</v>
      </c>
      <c r="AM58" s="1" t="s">
        <v>53</v>
      </c>
      <c r="AN58" t="s">
        <v>4077</v>
      </c>
      <c r="AO58" t="s">
        <v>36</v>
      </c>
      <c r="AP58">
        <v>0.86378207701500453</v>
      </c>
      <c r="AQ58">
        <v>2.8102844624972345</v>
      </c>
      <c r="AR58">
        <v>0.49767243245827991</v>
      </c>
      <c r="AS58">
        <v>1.2331500401328184</v>
      </c>
      <c r="AT58">
        <v>-0.69617584652621445</v>
      </c>
      <c r="AU58">
        <v>-0.41441521441225421</v>
      </c>
      <c r="AV58">
        <v>2.965900263548507</v>
      </c>
      <c r="AW58">
        <v>-1.2951712803789182</v>
      </c>
      <c r="AX58">
        <v>-0.7688948719419193</v>
      </c>
      <c r="AY58">
        <v>-2.285015181741854</v>
      </c>
      <c r="AZ58">
        <v>-2.8673156239979183</v>
      </c>
      <c r="BA58">
        <v>-1.9864319220263034</v>
      </c>
      <c r="BB58">
        <v>-0.95535780333778453</v>
      </c>
      <c r="BC58">
        <v>-3.4167453967202812</v>
      </c>
      <c r="BD58">
        <v>-0.39324243762510835</v>
      </c>
      <c r="BE58">
        <v>-0.60793283666810849</v>
      </c>
      <c r="BF58">
        <v>5.3528430111049268</v>
      </c>
      <c r="BG58">
        <f t="shared" si="0"/>
        <v>4.9415176510180316</v>
      </c>
      <c r="BH58" s="1" t="s">
        <v>1355</v>
      </c>
      <c r="BI58" s="1">
        <v>1</v>
      </c>
    </row>
    <row r="59" spans="1:61">
      <c r="A59" s="1">
        <v>476</v>
      </c>
      <c r="B59" s="1" t="s">
        <v>2271</v>
      </c>
      <c r="C59" s="1" t="s">
        <v>4710</v>
      </c>
      <c r="D59" s="1" t="s">
        <v>30</v>
      </c>
      <c r="E59" s="1" t="s">
        <v>153</v>
      </c>
      <c r="F59" s="2">
        <v>35.520434000000002</v>
      </c>
      <c r="G59" s="2">
        <v>-94.970461</v>
      </c>
      <c r="H59" s="2">
        <v>35.519849999999998</v>
      </c>
      <c r="I59" s="2">
        <v>-94.970510000000004</v>
      </c>
      <c r="K59" s="1" t="s">
        <v>4086</v>
      </c>
      <c r="L59" s="17">
        <v>4.8135169316083186E-2</v>
      </c>
      <c r="M59" s="17">
        <v>1</v>
      </c>
      <c r="N59" s="1">
        <v>11</v>
      </c>
      <c r="O59" s="1" t="s">
        <v>2274</v>
      </c>
      <c r="P59" s="1">
        <v>507510</v>
      </c>
      <c r="Q59" s="1" t="s">
        <v>2272</v>
      </c>
      <c r="R59" s="1" t="s">
        <v>2273</v>
      </c>
      <c r="S59" s="26">
        <v>2.9382920000000001</v>
      </c>
      <c r="T59" s="4">
        <v>1220.7657470700001</v>
      </c>
      <c r="U59" s="4">
        <v>9.60821151733</v>
      </c>
      <c r="V59" s="4">
        <v>21.594635009800001</v>
      </c>
      <c r="W59" s="2">
        <v>0.239880949259</v>
      </c>
      <c r="X59" s="3">
        <v>6.64788913727</v>
      </c>
      <c r="Y59" s="1">
        <v>490.34375</v>
      </c>
      <c r="Z59" s="2">
        <v>1.5727644277099999E-3</v>
      </c>
      <c r="AA59" s="2">
        <v>7.0303639826199998E-2</v>
      </c>
      <c r="AB59" s="2">
        <v>0</v>
      </c>
      <c r="AC59" s="2">
        <v>0.613613506516</v>
      </c>
      <c r="AD59" s="2">
        <v>1.7696274581099999E-2</v>
      </c>
      <c r="AE59" s="2">
        <v>9.1894378704600002E-2</v>
      </c>
      <c r="AF59" s="2">
        <v>0.19094644041700001</v>
      </c>
      <c r="AG59" s="2">
        <v>8.2382898594100004E-4</v>
      </c>
      <c r="AH59" s="2">
        <v>1.3149166541799999E-2</v>
      </c>
      <c r="AI59" s="5">
        <v>87725.256666999994</v>
      </c>
      <c r="AJ59" s="5">
        <v>88241.24466940001</v>
      </c>
      <c r="AK59">
        <v>1.2580826010299999</v>
      </c>
      <c r="AL59" s="13">
        <v>5.8646162591320427E-3</v>
      </c>
      <c r="AM59" s="1" t="s">
        <v>53</v>
      </c>
      <c r="AN59" t="s">
        <v>4077</v>
      </c>
      <c r="AO59" t="s">
        <v>36</v>
      </c>
      <c r="AP59">
        <v>0.46809495268203921</v>
      </c>
      <c r="AQ59">
        <v>3.0866323351036105</v>
      </c>
      <c r="AR59">
        <v>0.98264255515651866</v>
      </c>
      <c r="AS59">
        <v>1.3343458680468936</v>
      </c>
      <c r="AT59">
        <v>-0.62000424123691833</v>
      </c>
      <c r="AU59">
        <v>0.82268376837633361</v>
      </c>
      <c r="AV59">
        <v>2.6905006440842798</v>
      </c>
      <c r="AW59">
        <v>-2.8033363221365346</v>
      </c>
      <c r="AX59">
        <v>-1.1530221896954984</v>
      </c>
      <c r="AY59">
        <v>-5</v>
      </c>
      <c r="AZ59">
        <v>-0.21210508950755874</v>
      </c>
      <c r="BA59">
        <v>-1.7521181516699591</v>
      </c>
      <c r="BB59">
        <v>-1.036711054144253</v>
      </c>
      <c r="BC59">
        <v>-0.71908843324072313</v>
      </c>
      <c r="BD59">
        <v>-3.0841629317134589</v>
      </c>
      <c r="BE59">
        <v>-1.8811017740007259</v>
      </c>
      <c r="BF59">
        <v>4.9431246475502961</v>
      </c>
      <c r="BG59">
        <f t="shared" si="0"/>
        <v>4.9456716253301378</v>
      </c>
      <c r="BH59" s="1" t="s">
        <v>2275</v>
      </c>
      <c r="BI59" s="1">
        <v>1</v>
      </c>
    </row>
    <row r="60" spans="1:61">
      <c r="A60" s="1">
        <v>741</v>
      </c>
      <c r="B60" s="1" t="s">
        <v>3563</v>
      </c>
      <c r="C60" s="1" t="s">
        <v>5116</v>
      </c>
      <c r="D60" s="1" t="s">
        <v>2895</v>
      </c>
      <c r="E60" s="1" t="s">
        <v>153</v>
      </c>
      <c r="F60" s="2">
        <v>37.386994000000001</v>
      </c>
      <c r="G60" s="2">
        <v>-91.261112999999995</v>
      </c>
      <c r="H60" s="2">
        <v>37.386969999999998</v>
      </c>
      <c r="I60" s="2">
        <v>-91.262460000000004</v>
      </c>
      <c r="K60" s="1" t="s">
        <v>4086</v>
      </c>
      <c r="L60" s="17">
        <v>0.47813595342449838</v>
      </c>
      <c r="M60" s="17">
        <v>1</v>
      </c>
      <c r="N60" s="1">
        <v>11</v>
      </c>
      <c r="O60" s="1" t="s">
        <v>3566</v>
      </c>
      <c r="P60" s="1">
        <v>505670</v>
      </c>
      <c r="Q60" s="1" t="s">
        <v>3564</v>
      </c>
      <c r="R60" s="1" t="s">
        <v>3565</v>
      </c>
      <c r="S60" s="26">
        <v>5.8582130000000001</v>
      </c>
      <c r="T60" s="4">
        <v>1165.8389892600001</v>
      </c>
      <c r="U60" s="4">
        <v>6.1270537376399998</v>
      </c>
      <c r="V60" s="4">
        <v>19.574285507199999</v>
      </c>
      <c r="W60" s="2">
        <v>0.25598064064999998</v>
      </c>
      <c r="X60" s="3">
        <v>10.667691230799999</v>
      </c>
      <c r="Y60" s="1">
        <v>869.36993408199999</v>
      </c>
      <c r="Z60" s="2">
        <v>6.6341278491200003E-4</v>
      </c>
      <c r="AA60" s="2">
        <v>3.2086670141699997E-2</v>
      </c>
      <c r="AB60" s="2">
        <v>5.8640951523500004E-4</v>
      </c>
      <c r="AC60" s="2">
        <v>0.89958773634099998</v>
      </c>
      <c r="AD60" s="2">
        <v>2.97291854239E-2</v>
      </c>
      <c r="AE60" s="2">
        <v>5.5797753873899998E-3</v>
      </c>
      <c r="AF60" s="2">
        <v>2.71525375539E-2</v>
      </c>
      <c r="AG60" s="2">
        <v>7.2856939771599998E-4</v>
      </c>
      <c r="AH60" s="2">
        <v>3.8857034544899998E-3</v>
      </c>
      <c r="AI60" s="5">
        <v>83477.926921499995</v>
      </c>
      <c r="AJ60" s="5">
        <v>88965.999370599995</v>
      </c>
      <c r="AK60">
        <v>1.9081619376600001</v>
      </c>
      <c r="AL60" s="13">
        <v>6.3650516050114084E-2</v>
      </c>
      <c r="AM60" s="1" t="s">
        <v>53</v>
      </c>
      <c r="AN60" t="s">
        <v>4077</v>
      </c>
      <c r="AO60" t="s">
        <v>36</v>
      </c>
      <c r="AP60">
        <v>0.7677651582371684</v>
      </c>
      <c r="AQ60">
        <v>3.0666385753763969</v>
      </c>
      <c r="AR60">
        <v>0.78725168935075251</v>
      </c>
      <c r="AS60">
        <v>1.2916859185744991</v>
      </c>
      <c r="AT60">
        <v>-0.59179287834751837</v>
      </c>
      <c r="AU60">
        <v>1.0280704368359492</v>
      </c>
      <c r="AV60">
        <v>2.9392046166598966</v>
      </c>
      <c r="AW60">
        <v>-3.1782161632608665</v>
      </c>
      <c r="AX60">
        <v>-1.4936753503435922</v>
      </c>
      <c r="AY60">
        <v>-3.2317989913332865</v>
      </c>
      <c r="AZ60">
        <v>-4.5956473729663751E-2</v>
      </c>
      <c r="BA60">
        <v>-1.5268169902485385</v>
      </c>
      <c r="BB60">
        <v>-2.2533832831377705</v>
      </c>
      <c r="BC60">
        <v>-1.5661895769716874</v>
      </c>
      <c r="BD60">
        <v>-3.1375290744915652</v>
      </c>
      <c r="BE60">
        <v>-2.4105303465547814</v>
      </c>
      <c r="BF60">
        <v>4.9215716553223539</v>
      </c>
      <c r="BG60">
        <f t="shared" si="0"/>
        <v>4.9492240616221386</v>
      </c>
      <c r="BH60" s="1" t="s">
        <v>3567</v>
      </c>
      <c r="BI60" s="1">
        <v>1</v>
      </c>
    </row>
    <row r="61" spans="1:61">
      <c r="A61" s="1">
        <v>63</v>
      </c>
      <c r="B61" s="1" t="s">
        <v>278</v>
      </c>
      <c r="C61" s="1" t="s">
        <v>4149</v>
      </c>
      <c r="D61" s="1" t="s">
        <v>30</v>
      </c>
      <c r="E61" s="1" t="s">
        <v>87</v>
      </c>
      <c r="F61" s="2">
        <v>32.237662</v>
      </c>
      <c r="G61" s="2">
        <v>-98.405152000000001</v>
      </c>
      <c r="H61" s="2">
        <v>32.237222000000003</v>
      </c>
      <c r="I61" s="2">
        <v>-98.406110999999996</v>
      </c>
      <c r="K61" s="1" t="s">
        <v>4086</v>
      </c>
      <c r="L61" s="17">
        <v>0.11520366673357783</v>
      </c>
      <c r="M61" s="17">
        <v>1</v>
      </c>
      <c r="N61" s="1">
        <v>12</v>
      </c>
      <c r="O61" s="1" t="s">
        <v>281</v>
      </c>
      <c r="P61" s="1">
        <v>505960</v>
      </c>
      <c r="Q61" s="1" t="s">
        <v>279</v>
      </c>
      <c r="R61" s="1" t="s">
        <v>280</v>
      </c>
      <c r="S61" s="26">
        <v>6.3405839999999998</v>
      </c>
      <c r="T61" s="4">
        <v>760.16851806600005</v>
      </c>
      <c r="U61" s="4">
        <v>10.962471962</v>
      </c>
      <c r="V61" s="4">
        <v>24.3708992004</v>
      </c>
      <c r="W61" s="2">
        <v>0.28197014331800002</v>
      </c>
      <c r="X61" s="3">
        <v>2.4832673072799998</v>
      </c>
      <c r="Y61" s="1">
        <v>360.68444824199997</v>
      </c>
      <c r="Z61" s="2">
        <v>4.2355513048199997E-3</v>
      </c>
      <c r="AA61" s="2">
        <v>5.5499385161899999E-2</v>
      </c>
      <c r="AB61" s="2">
        <v>3.9622899303199999E-4</v>
      </c>
      <c r="AC61" s="2">
        <v>0.19885230222700001</v>
      </c>
      <c r="AD61" s="2">
        <v>0.22302227080199999</v>
      </c>
      <c r="AE61" s="2">
        <v>0.32121874572999998</v>
      </c>
      <c r="AF61" s="2">
        <v>0.11284328460199999</v>
      </c>
      <c r="AG61" s="2">
        <v>6.6935373684900004E-2</v>
      </c>
      <c r="AH61" s="2">
        <v>1.6996857494200001E-2</v>
      </c>
      <c r="AI61" s="5">
        <v>100158.359341</v>
      </c>
      <c r="AJ61" s="5">
        <v>91270.764171499992</v>
      </c>
      <c r="AK61">
        <v>1.32529522683</v>
      </c>
      <c r="AL61" s="13">
        <v>9.2855204123835064E-2</v>
      </c>
      <c r="AM61" s="1" t="s">
        <v>36</v>
      </c>
      <c r="AN61" t="s">
        <v>4077</v>
      </c>
      <c r="AO61" t="s">
        <v>36</v>
      </c>
      <c r="AP61">
        <v>0.80212926045221533</v>
      </c>
      <c r="AQ61">
        <v>2.8809098795878825</v>
      </c>
      <c r="AR61">
        <v>1.0399084956088285</v>
      </c>
      <c r="AS61">
        <v>1.3868715534181011</v>
      </c>
      <c r="AT61">
        <v>-0.54979687493846296</v>
      </c>
      <c r="AU61">
        <v>0.39502347099567919</v>
      </c>
      <c r="AV61">
        <v>2.5571274170943834</v>
      </c>
      <c r="AW61">
        <v>-2.3730900533242245</v>
      </c>
      <c r="AX61">
        <v>-1.2557118280894526</v>
      </c>
      <c r="AY61">
        <v>-3.4020537492590459</v>
      </c>
      <c r="AZ61">
        <v>-0.70146937657292519</v>
      </c>
      <c r="BA61">
        <v>-0.6516517665326591</v>
      </c>
      <c r="BB61">
        <v>-0.49319911803363714</v>
      </c>
      <c r="BC61">
        <v>-0.94752428104411868</v>
      </c>
      <c r="BD61">
        <v>-1.1743443077020446</v>
      </c>
      <c r="BE61">
        <v>-1.7696313668032093</v>
      </c>
      <c r="BF61">
        <v>5.0006872018988409</v>
      </c>
      <c r="BG61">
        <f t="shared" si="0"/>
        <v>4.9603316867093517</v>
      </c>
      <c r="BH61" s="1" t="s">
        <v>282</v>
      </c>
      <c r="BI61" s="1">
        <v>2</v>
      </c>
    </row>
    <row r="62" spans="1:61">
      <c r="A62" s="1">
        <v>64</v>
      </c>
      <c r="B62" s="1" t="s">
        <v>278</v>
      </c>
      <c r="C62" s="1" t="s">
        <v>4149</v>
      </c>
      <c r="D62" s="1" t="s">
        <v>30</v>
      </c>
      <c r="E62" s="1" t="s">
        <v>87</v>
      </c>
      <c r="F62" s="2">
        <v>32.237662</v>
      </c>
      <c r="G62" s="2">
        <v>-98.405152000000001</v>
      </c>
      <c r="H62" s="2">
        <v>32.237222000000003</v>
      </c>
      <c r="I62" s="2">
        <v>-98.406110999999996</v>
      </c>
      <c r="K62" s="1" t="s">
        <v>4085</v>
      </c>
      <c r="L62" s="17">
        <v>0.47058137576095754</v>
      </c>
      <c r="M62" s="17">
        <v>1</v>
      </c>
      <c r="N62" s="1">
        <v>12</v>
      </c>
      <c r="O62" s="1" t="s">
        <v>281</v>
      </c>
      <c r="P62" s="1">
        <v>509950</v>
      </c>
      <c r="Q62" s="1" t="s">
        <v>283</v>
      </c>
      <c r="R62" s="1" t="s">
        <v>284</v>
      </c>
      <c r="S62" s="26">
        <v>6.8172059999999997</v>
      </c>
      <c r="T62" s="4">
        <v>760.16851806600005</v>
      </c>
      <c r="U62" s="4">
        <v>10.962471962</v>
      </c>
      <c r="V62" s="4">
        <v>24.3708992004</v>
      </c>
      <c r="W62" s="2">
        <v>0.28197014331800002</v>
      </c>
      <c r="X62" s="3">
        <v>2.4832673072799998</v>
      </c>
      <c r="Y62" s="1">
        <v>360.68444824199997</v>
      </c>
      <c r="Z62" s="2">
        <v>4.2355513048199997E-3</v>
      </c>
      <c r="AA62" s="2">
        <v>5.5499385161899999E-2</v>
      </c>
      <c r="AB62" s="2">
        <v>3.9622899303199999E-4</v>
      </c>
      <c r="AC62" s="2">
        <v>0.19885230222700001</v>
      </c>
      <c r="AD62" s="2">
        <v>0.22302227080199999</v>
      </c>
      <c r="AE62" s="2">
        <v>0.32121874572999998</v>
      </c>
      <c r="AF62" s="2">
        <v>0.11284328460199999</v>
      </c>
      <c r="AG62" s="2">
        <v>6.6935373684900004E-2</v>
      </c>
      <c r="AH62" s="2">
        <v>1.6996857494200001E-2</v>
      </c>
      <c r="AI62" s="5">
        <v>100158.359341</v>
      </c>
      <c r="AJ62" s="5">
        <v>91270.764171499992</v>
      </c>
      <c r="AK62">
        <v>1.32529522683</v>
      </c>
      <c r="AL62" s="13">
        <v>9.2855204123835064E-2</v>
      </c>
      <c r="AM62" s="1" t="s">
        <v>36</v>
      </c>
      <c r="AN62" t="s">
        <v>4077</v>
      </c>
      <c r="AO62" t="s">
        <v>36</v>
      </c>
      <c r="AP62">
        <v>0.83360641755890097</v>
      </c>
      <c r="AQ62">
        <v>2.8809098795878825</v>
      </c>
      <c r="AR62">
        <v>1.0399084956088285</v>
      </c>
      <c r="AS62">
        <v>1.3868715534181011</v>
      </c>
      <c r="AT62">
        <v>-0.54979687493846296</v>
      </c>
      <c r="AU62">
        <v>0.39502347099567919</v>
      </c>
      <c r="AV62">
        <v>2.5571274170943834</v>
      </c>
      <c r="AW62">
        <v>-2.3730900533242245</v>
      </c>
      <c r="AX62">
        <v>-1.2557118280894526</v>
      </c>
      <c r="AY62">
        <v>-3.4020537492590459</v>
      </c>
      <c r="AZ62">
        <v>-0.70146937657292519</v>
      </c>
      <c r="BA62">
        <v>-0.6516517665326591</v>
      </c>
      <c r="BB62">
        <v>-0.49319911803363714</v>
      </c>
      <c r="BC62">
        <v>-0.94752428104411868</v>
      </c>
      <c r="BD62">
        <v>-1.1743443077020446</v>
      </c>
      <c r="BE62">
        <v>-1.7696313668032093</v>
      </c>
      <c r="BF62">
        <v>5.0006872018988409</v>
      </c>
      <c r="BG62">
        <f t="shared" si="0"/>
        <v>4.9603316867093517</v>
      </c>
      <c r="BH62" s="1" t="s">
        <v>282</v>
      </c>
      <c r="BI62" s="1">
        <v>2</v>
      </c>
    </row>
    <row r="63" spans="1:61">
      <c r="A63" s="1">
        <v>471</v>
      </c>
      <c r="B63" s="1" t="s">
        <v>2246</v>
      </c>
      <c r="C63" s="1" t="s">
        <v>4700</v>
      </c>
      <c r="D63" s="1" t="s">
        <v>30</v>
      </c>
      <c r="E63" s="1" t="s">
        <v>87</v>
      </c>
      <c r="F63" s="2">
        <v>36.387272000000003</v>
      </c>
      <c r="G63" s="2">
        <v>-96.823240999999996</v>
      </c>
      <c r="H63" s="2">
        <v>36.387279999999997</v>
      </c>
      <c r="I63" s="2">
        <v>-96.823589999999996</v>
      </c>
      <c r="K63" s="1" t="s">
        <v>4086</v>
      </c>
      <c r="L63" s="17">
        <v>0.48135610879398877</v>
      </c>
      <c r="M63" s="17">
        <v>1</v>
      </c>
      <c r="N63" s="1">
        <v>11</v>
      </c>
      <c r="O63" s="1" t="s">
        <v>2249</v>
      </c>
      <c r="P63" s="1">
        <v>516710</v>
      </c>
      <c r="Q63" s="1" t="s">
        <v>2247</v>
      </c>
      <c r="R63" s="1" t="s">
        <v>2248</v>
      </c>
      <c r="S63" s="26">
        <v>2.4619049999999998</v>
      </c>
      <c r="T63" s="4">
        <v>996.89416503899997</v>
      </c>
      <c r="U63" s="4">
        <v>8.8258380889900003</v>
      </c>
      <c r="V63" s="4">
        <v>21.868265151999999</v>
      </c>
      <c r="W63" s="2">
        <v>0.35422688722599999</v>
      </c>
      <c r="X63" s="3">
        <v>2.4154992103600001</v>
      </c>
      <c r="Y63" s="1">
        <v>636.69128418000003</v>
      </c>
      <c r="Z63" s="2">
        <v>1.3862297223099999E-2</v>
      </c>
      <c r="AA63" s="2">
        <v>5.6859165590600003E-2</v>
      </c>
      <c r="AB63" s="2">
        <v>0</v>
      </c>
      <c r="AC63" s="2">
        <v>0.18155305222900001</v>
      </c>
      <c r="AD63" s="2">
        <v>0</v>
      </c>
      <c r="AE63" s="2">
        <v>0.61714680083700002</v>
      </c>
      <c r="AF63" s="2">
        <v>4.9712810009399998E-2</v>
      </c>
      <c r="AG63" s="2">
        <v>8.0865874111300001E-2</v>
      </c>
      <c r="AH63" s="2">
        <v>0</v>
      </c>
      <c r="AI63" s="5">
        <v>99174.149762800007</v>
      </c>
      <c r="AJ63" s="5">
        <v>95190.15268140001</v>
      </c>
      <c r="AK63">
        <v>1.575451462</v>
      </c>
      <c r="AL63" s="13">
        <v>4.0995152209534577E-2</v>
      </c>
      <c r="AM63" s="1" t="s">
        <v>36</v>
      </c>
      <c r="AN63" t="s">
        <v>4077</v>
      </c>
      <c r="AO63" t="s">
        <v>36</v>
      </c>
      <c r="AP63">
        <v>0.39127129036142172</v>
      </c>
      <c r="AQ63">
        <v>2.9986490540194581</v>
      </c>
      <c r="AR63">
        <v>0.94575595600226992</v>
      </c>
      <c r="AS63">
        <v>1.3398143310578379</v>
      </c>
      <c r="AT63">
        <v>-0.45071847722073244</v>
      </c>
      <c r="AU63">
        <v>0.38300689984930292</v>
      </c>
      <c r="AV63">
        <v>2.8039289047430005</v>
      </c>
      <c r="AW63">
        <v>-1.8581647936314456</v>
      </c>
      <c r="AX63">
        <v>-1.2451995178790802</v>
      </c>
      <c r="AY63">
        <v>-5</v>
      </c>
      <c r="AZ63">
        <v>-0.74099644542875576</v>
      </c>
      <c r="BA63">
        <v>-5</v>
      </c>
      <c r="BB63">
        <v>-0.20961151796001012</v>
      </c>
      <c r="BC63">
        <v>-1.3035316877343623</v>
      </c>
      <c r="BD63">
        <v>-1.0922347146290392</v>
      </c>
      <c r="BE63">
        <v>-5</v>
      </c>
      <c r="BF63">
        <v>4.9963984858801727</v>
      </c>
      <c r="BG63">
        <f t="shared" si="0"/>
        <v>4.9785920234125358</v>
      </c>
      <c r="BH63" s="1" t="s">
        <v>2250</v>
      </c>
      <c r="BI63" s="1">
        <v>1</v>
      </c>
    </row>
    <row r="64" spans="1:61">
      <c r="A64" s="1">
        <v>749</v>
      </c>
      <c r="B64" s="1" t="s">
        <v>3602</v>
      </c>
      <c r="C64" s="1" t="s">
        <v>5130</v>
      </c>
      <c r="D64" s="1" t="s">
        <v>2895</v>
      </c>
      <c r="E64" s="1" t="s">
        <v>355</v>
      </c>
      <c r="F64" s="2">
        <v>43.218375000000002</v>
      </c>
      <c r="G64" s="2">
        <v>-88.311532999999997</v>
      </c>
      <c r="H64" s="2">
        <v>43.217930000000003</v>
      </c>
      <c r="I64" s="2">
        <v>-88.311480000000003</v>
      </c>
      <c r="K64" s="1" t="s">
        <v>4086</v>
      </c>
      <c r="L64" s="17">
        <v>4.4655867153778665E-2</v>
      </c>
      <c r="M64" s="17">
        <v>1</v>
      </c>
      <c r="N64" s="1">
        <v>7</v>
      </c>
      <c r="O64" s="1" t="s">
        <v>3605</v>
      </c>
      <c r="P64" s="1">
        <v>502310</v>
      </c>
      <c r="Q64" s="1" t="s">
        <v>3603</v>
      </c>
      <c r="R64" s="1" t="s">
        <v>3604</v>
      </c>
      <c r="S64" s="26">
        <v>33.313718000000001</v>
      </c>
      <c r="T64" s="4">
        <v>853.11248779300001</v>
      </c>
      <c r="U64" s="4">
        <v>2.06641864777</v>
      </c>
      <c r="V64" s="4">
        <v>13.1651630402</v>
      </c>
      <c r="W64" s="2">
        <v>0.26758915185900001</v>
      </c>
      <c r="X64" s="3">
        <v>2.5220420360600002</v>
      </c>
      <c r="Y64" s="1">
        <v>1694.92700195</v>
      </c>
      <c r="Z64" s="2">
        <v>1.55088788498E-2</v>
      </c>
      <c r="AA64" s="2">
        <v>0.110212174237</v>
      </c>
      <c r="AB64" s="2">
        <v>2.7145527973899998E-3</v>
      </c>
      <c r="AC64" s="2">
        <v>0.202353943088</v>
      </c>
      <c r="AD64" s="2">
        <v>1.1743102175000001E-2</v>
      </c>
      <c r="AE64" s="2">
        <v>6.8861817286600003E-3</v>
      </c>
      <c r="AF64" s="2">
        <v>0.18993885602900001</v>
      </c>
      <c r="AG64" s="2">
        <v>0.26784918264000002</v>
      </c>
      <c r="AH64" s="2">
        <v>0.192793128456</v>
      </c>
      <c r="AI64" s="5">
        <v>95930.4103646</v>
      </c>
      <c r="AJ64" s="5">
        <v>96895.314950999993</v>
      </c>
      <c r="AK64">
        <v>1.3002314517</v>
      </c>
      <c r="AL64" s="13">
        <v>1.0008048301861411E-2</v>
      </c>
      <c r="AM64" s="1" t="s">
        <v>53</v>
      </c>
      <c r="AN64" t="s">
        <v>4076</v>
      </c>
      <c r="AO64" t="s">
        <v>53</v>
      </c>
      <c r="AP64">
        <v>1.5226231051251347</v>
      </c>
      <c r="AQ64">
        <v>2.9310062991708952</v>
      </c>
      <c r="AR64">
        <v>0.31521831234212339</v>
      </c>
      <c r="AS64">
        <v>1.1194262418713115</v>
      </c>
      <c r="AT64">
        <v>-0.57253149697025485</v>
      </c>
      <c r="AU64">
        <v>0.40175232088764062</v>
      </c>
      <c r="AV64">
        <v>3.2291509985078393</v>
      </c>
      <c r="AW64">
        <v>-1.809419596573524</v>
      </c>
      <c r="AX64">
        <v>-0.95777042987695016</v>
      </c>
      <c r="AY64">
        <v>-2.5663017070043792</v>
      </c>
      <c r="AZ64">
        <v>-0.69388832848676907</v>
      </c>
      <c r="BA64">
        <v>-1.9302171603698151</v>
      </c>
      <c r="BB64">
        <v>-2.1620215203021527</v>
      </c>
      <c r="BC64">
        <v>-0.72138618200969151</v>
      </c>
      <c r="BD64">
        <v>-0.57210967456825201</v>
      </c>
      <c r="BE64">
        <v>-0.71490844930675423</v>
      </c>
      <c r="BF64">
        <v>4.9819563022694124</v>
      </c>
      <c r="BG64">
        <f t="shared" si="0"/>
        <v>4.9863027787007379</v>
      </c>
      <c r="BH64" s="1" t="s">
        <v>3606</v>
      </c>
      <c r="BI64" s="1">
        <v>1</v>
      </c>
    </row>
    <row r="65" spans="1:61">
      <c r="A65" s="1">
        <v>344</v>
      </c>
      <c r="B65" s="1" t="s">
        <v>1624</v>
      </c>
      <c r="C65" s="1" t="s">
        <v>4516</v>
      </c>
      <c r="D65" s="1" t="s">
        <v>30</v>
      </c>
      <c r="E65" s="1" t="s">
        <v>35</v>
      </c>
      <c r="F65" s="2">
        <v>28.026264000000001</v>
      </c>
      <c r="G65" s="2">
        <v>-81.909694000000002</v>
      </c>
      <c r="H65" s="2">
        <v>28.026102999999999</v>
      </c>
      <c r="I65" s="2">
        <v>-81.909802999999997</v>
      </c>
      <c r="K65" s="1" t="s">
        <v>4086</v>
      </c>
      <c r="L65" s="17">
        <v>0.75204234709963191</v>
      </c>
      <c r="M65" s="17">
        <v>0</v>
      </c>
      <c r="N65" s="1">
        <v>3</v>
      </c>
      <c r="O65" s="1" t="s">
        <v>1627</v>
      </c>
      <c r="P65" s="1">
        <v>510590</v>
      </c>
      <c r="Q65" s="1" t="s">
        <v>1625</v>
      </c>
      <c r="R65" s="1" t="s">
        <v>1626</v>
      </c>
      <c r="S65" s="26">
        <v>0.66370600000000002</v>
      </c>
      <c r="T65" s="4">
        <v>1298.47924805</v>
      </c>
      <c r="U65" s="4">
        <v>16.510189056400002</v>
      </c>
      <c r="V65" s="4">
        <v>28.751415252699999</v>
      </c>
      <c r="W65" s="2">
        <v>0.130797460675</v>
      </c>
      <c r="X65" s="3">
        <v>0.40417343378100001</v>
      </c>
      <c r="Y65" s="1">
        <v>1114.6188964800001</v>
      </c>
      <c r="Z65" s="2">
        <v>9.4378472907800007E-2</v>
      </c>
      <c r="AA65" s="2">
        <v>0.438473471921</v>
      </c>
      <c r="AB65" s="2">
        <v>5.6976842580299997E-4</v>
      </c>
      <c r="AC65" s="2">
        <v>0</v>
      </c>
      <c r="AD65" s="2">
        <v>2.2830225932899999E-2</v>
      </c>
      <c r="AE65" s="2">
        <v>2.16794065382E-2</v>
      </c>
      <c r="AF65" s="2">
        <v>9.2364538967099993E-2</v>
      </c>
      <c r="AG65" s="2">
        <v>1.1333314529100001E-2</v>
      </c>
      <c r="AH65" s="2">
        <v>0.31837080077800001</v>
      </c>
      <c r="AI65" s="5">
        <v>111671.215591</v>
      </c>
      <c r="AJ65" s="5">
        <v>97157.6048706</v>
      </c>
      <c r="AK65">
        <v>1.2256009402000001</v>
      </c>
      <c r="AL65" s="13">
        <v>0.13900007372850914</v>
      </c>
      <c r="AM65" s="1" t="s">
        <v>53</v>
      </c>
      <c r="AN65" t="s">
        <v>4076</v>
      </c>
      <c r="AO65" t="s">
        <v>53</v>
      </c>
      <c r="AP65">
        <v>-0.17802425625412543</v>
      </c>
      <c r="AQ65">
        <v>3.1134350132418787</v>
      </c>
      <c r="AR65">
        <v>1.2177520463506915</v>
      </c>
      <c r="AS65">
        <v>1.4586592271581884</v>
      </c>
      <c r="AT65">
        <v>-0.88340068739967437</v>
      </c>
      <c r="AU65">
        <v>-0.39343223595057369</v>
      </c>
      <c r="AV65">
        <v>3.0471264015116994</v>
      </c>
      <c r="AW65">
        <v>-1.0251270540441535</v>
      </c>
      <c r="AX65">
        <v>-0.35805667674910158</v>
      </c>
      <c r="AY65">
        <v>-3.2443016212240701</v>
      </c>
      <c r="AZ65">
        <v>-5</v>
      </c>
      <c r="BA65">
        <v>-1.6414897906154926</v>
      </c>
      <c r="BB65">
        <v>-1.663952610542905</v>
      </c>
      <c r="BC65">
        <v>-1.0344947331830894</v>
      </c>
      <c r="BD65">
        <v>-1.9456430582581321</v>
      </c>
      <c r="BE65">
        <v>-0.49706677021354989</v>
      </c>
      <c r="BF65">
        <v>5.0479412436529909</v>
      </c>
      <c r="BG65">
        <f t="shared" si="0"/>
        <v>4.9874768000369301</v>
      </c>
      <c r="BH65" s="1" t="s">
        <v>1628</v>
      </c>
      <c r="BI65" s="1">
        <v>1</v>
      </c>
    </row>
    <row r="66" spans="1:61">
      <c r="A66" s="1">
        <v>239</v>
      </c>
      <c r="B66" s="1" t="s">
        <v>1106</v>
      </c>
      <c r="C66" s="1" t="s">
        <v>4372</v>
      </c>
      <c r="D66" s="1" t="s">
        <v>30</v>
      </c>
      <c r="E66" s="1" t="s">
        <v>35</v>
      </c>
      <c r="F66" s="2">
        <v>31.059884</v>
      </c>
      <c r="G66" s="2">
        <v>-81.413087000000004</v>
      </c>
      <c r="H66" s="2">
        <v>31.059660000000001</v>
      </c>
      <c r="I66" s="2">
        <v>-81.413359999999997</v>
      </c>
      <c r="K66" s="1" t="s">
        <v>4086</v>
      </c>
      <c r="L66" s="17">
        <v>0.1133349745068699</v>
      </c>
      <c r="M66" s="17">
        <v>1</v>
      </c>
      <c r="N66" s="1">
        <v>3</v>
      </c>
      <c r="O66" s="1" t="s">
        <v>1109</v>
      </c>
      <c r="P66" s="1">
        <v>508350</v>
      </c>
      <c r="Q66" s="1" t="s">
        <v>1107</v>
      </c>
      <c r="R66" s="1" t="s">
        <v>1108</v>
      </c>
      <c r="S66" s="26">
        <v>2.5710500000000001</v>
      </c>
      <c r="T66" s="4">
        <v>1291.0242919899999</v>
      </c>
      <c r="U66" s="4">
        <v>14.9294071198</v>
      </c>
      <c r="V66" s="4">
        <v>25.238092422499999</v>
      </c>
      <c r="W66" s="2">
        <v>0.17797158658500001</v>
      </c>
      <c r="X66" s="3">
        <v>0.19057877361799999</v>
      </c>
      <c r="Y66" s="1">
        <v>3304.3737793</v>
      </c>
      <c r="Z66" s="2">
        <v>0.14596478205300001</v>
      </c>
      <c r="AA66" s="2">
        <v>6.4203678502200004E-2</v>
      </c>
      <c r="AB66" s="2">
        <v>2.35576724813E-3</v>
      </c>
      <c r="AC66" s="2">
        <v>0.23303022805099999</v>
      </c>
      <c r="AD66" s="2">
        <v>4.2393500762900001E-2</v>
      </c>
      <c r="AE66" s="2">
        <v>1.8753350653599999E-2</v>
      </c>
      <c r="AF66" s="2">
        <v>2.2320508062199998E-3</v>
      </c>
      <c r="AG66" s="2">
        <v>0</v>
      </c>
      <c r="AH66" s="2">
        <v>0.49106664192299998</v>
      </c>
      <c r="AI66" s="5">
        <v>95846.111662199997</v>
      </c>
      <c r="AJ66" s="5">
        <v>97412.014938000008</v>
      </c>
      <c r="AK66">
        <v>2.0772782476599998</v>
      </c>
      <c r="AL66" s="13">
        <v>1.6205303273372305E-2</v>
      </c>
      <c r="AM66" s="1" t="s">
        <v>53</v>
      </c>
      <c r="AN66" t="s">
        <v>4077</v>
      </c>
      <c r="AO66" t="s">
        <v>36</v>
      </c>
      <c r="AP66">
        <v>0.41011052258333019</v>
      </c>
      <c r="AQ66">
        <v>3.1109344140541486</v>
      </c>
      <c r="AR66">
        <v>1.1740425612607341</v>
      </c>
      <c r="AS66">
        <v>1.4020565264164011</v>
      </c>
      <c r="AT66">
        <v>-0.74964932788395156</v>
      </c>
      <c r="AU66">
        <v>-0.71992547208135349</v>
      </c>
      <c r="AV66">
        <v>3.5190891673123805</v>
      </c>
      <c r="AW66">
        <v>-0.83575191685295214</v>
      </c>
      <c r="AX66">
        <v>-1.192440088637674</v>
      </c>
      <c r="AY66">
        <v>-2.6278676204410338</v>
      </c>
      <c r="AZ66">
        <v>-0.63258773981408878</v>
      </c>
      <c r="BA66">
        <v>-1.3727007188591414</v>
      </c>
      <c r="BB66">
        <v>-1.7269211257835075</v>
      </c>
      <c r="BC66">
        <v>-2.6512959241565608</v>
      </c>
      <c r="BD66">
        <v>-5</v>
      </c>
      <c r="BE66">
        <v>-0.30885956641984069</v>
      </c>
      <c r="BF66">
        <v>4.981574498873929</v>
      </c>
      <c r="BG66">
        <f t="shared" ref="BG66:BG129" si="1">LOG10(AJ66)</f>
        <v>4.9886125266882813</v>
      </c>
      <c r="BH66" s="1" t="s">
        <v>1110</v>
      </c>
      <c r="BI66" s="1">
        <v>1</v>
      </c>
    </row>
    <row r="67" spans="1:61">
      <c r="A67" s="1">
        <v>547</v>
      </c>
      <c r="B67" s="1" t="s">
        <v>2618</v>
      </c>
      <c r="C67" s="1" t="s">
        <v>4822</v>
      </c>
      <c r="D67" s="1" t="s">
        <v>30</v>
      </c>
      <c r="E67" s="1" t="s">
        <v>87</v>
      </c>
      <c r="F67" s="2">
        <v>29.174880999999999</v>
      </c>
      <c r="G67" s="2">
        <v>-100.632716</v>
      </c>
      <c r="H67" s="2">
        <v>29.17211</v>
      </c>
      <c r="I67" s="2">
        <v>-100.63554999999999</v>
      </c>
      <c r="K67" s="1" t="s">
        <v>4086</v>
      </c>
      <c r="L67" s="17">
        <v>0.89937643101438869</v>
      </c>
      <c r="M67" s="17">
        <v>0</v>
      </c>
      <c r="N67" s="1">
        <v>13</v>
      </c>
      <c r="O67" s="1" t="s">
        <v>2621</v>
      </c>
      <c r="P67" s="1">
        <v>510010</v>
      </c>
      <c r="Q67" s="1" t="s">
        <v>2619</v>
      </c>
      <c r="R67" s="1" t="s">
        <v>2620</v>
      </c>
      <c r="S67" s="26">
        <v>9.6272450000000003</v>
      </c>
      <c r="T67" s="4">
        <v>574.041503906</v>
      </c>
      <c r="U67" s="4">
        <v>14.169032096900001</v>
      </c>
      <c r="V67" s="4">
        <v>27.740644455000002</v>
      </c>
      <c r="W67" s="2">
        <v>0.227694913745</v>
      </c>
      <c r="X67" s="3">
        <v>0.81914013624199999</v>
      </c>
      <c r="Y67" s="1">
        <v>757.19891357400002</v>
      </c>
      <c r="Z67" s="2">
        <v>1.3041610408700001E-4</v>
      </c>
      <c r="AA67" s="2">
        <v>5.04556892108E-2</v>
      </c>
      <c r="AB67" s="2">
        <v>4.3497606480900003E-3</v>
      </c>
      <c r="AC67" s="2">
        <v>0</v>
      </c>
      <c r="AD67" s="2">
        <v>0.53664692524900004</v>
      </c>
      <c r="AE67" s="2">
        <v>0.38883945010400001</v>
      </c>
      <c r="AF67" s="2">
        <v>1.5657604025999999E-2</v>
      </c>
      <c r="AG67" s="2">
        <v>2.44721983552E-3</v>
      </c>
      <c r="AH67" s="2">
        <v>1.4729348226300001E-3</v>
      </c>
      <c r="AI67" s="5">
        <v>72028.368229800006</v>
      </c>
      <c r="AJ67" s="5">
        <v>98445.955966299996</v>
      </c>
      <c r="AK67">
        <v>2.11605287696</v>
      </c>
      <c r="AL67" s="13">
        <v>0.30993039991302518</v>
      </c>
      <c r="AM67" s="1" t="s">
        <v>36</v>
      </c>
      <c r="AN67" t="s">
        <v>4077</v>
      </c>
      <c r="AO67" t="s">
        <v>36</v>
      </c>
      <c r="AP67">
        <v>0.98350202414654297</v>
      </c>
      <c r="AQ67">
        <v>2.7589432935577745</v>
      </c>
      <c r="AR67">
        <v>1.1513401840983786</v>
      </c>
      <c r="AS67">
        <v>1.4431165461388258</v>
      </c>
      <c r="AT67">
        <v>-0.64264667055811786</v>
      </c>
      <c r="AU67">
        <v>-8.6641793977794326E-2</v>
      </c>
      <c r="AV67">
        <v>2.8792099821682049</v>
      </c>
      <c r="AW67">
        <v>-3.884668777589606</v>
      </c>
      <c r="AX67">
        <v>-1.2970898571069018</v>
      </c>
      <c r="AY67">
        <v>-2.3615346400737929</v>
      </c>
      <c r="AZ67">
        <v>-5</v>
      </c>
      <c r="BA67">
        <v>-0.27031135461287903</v>
      </c>
      <c r="BB67">
        <v>-0.41022967971971569</v>
      </c>
      <c r="BC67">
        <v>-1.8052746942511031</v>
      </c>
      <c r="BD67">
        <v>-2.6113270159097905</v>
      </c>
      <c r="BE67">
        <v>-2.8318164702642266</v>
      </c>
      <c r="BF67">
        <v>4.8575035761424985</v>
      </c>
      <c r="BG67">
        <f t="shared" si="1"/>
        <v>4.9931978805798423</v>
      </c>
      <c r="BH67" s="1" t="s">
        <v>2622</v>
      </c>
      <c r="BI67" s="1">
        <v>1</v>
      </c>
    </row>
    <row r="68" spans="1:61">
      <c r="A68" s="1">
        <v>681</v>
      </c>
      <c r="B68" s="1" t="s">
        <v>3275</v>
      </c>
      <c r="C68" s="1" t="s">
        <v>5032</v>
      </c>
      <c r="D68" s="1" t="s">
        <v>2895</v>
      </c>
      <c r="E68" s="1" t="s">
        <v>59</v>
      </c>
      <c r="F68" s="2">
        <v>44.836404000000002</v>
      </c>
      <c r="G68" s="2">
        <v>-67.881905000000003</v>
      </c>
      <c r="H68" s="2">
        <v>44.834775999999998</v>
      </c>
      <c r="I68" s="2">
        <v>-67.881592999999995</v>
      </c>
      <c r="K68" s="1" t="s">
        <v>4086</v>
      </c>
      <c r="L68" s="17">
        <v>0.36494070501066739</v>
      </c>
      <c r="M68" s="17">
        <v>1</v>
      </c>
      <c r="N68" s="1">
        <v>1</v>
      </c>
      <c r="O68" s="1" t="s">
        <v>3278</v>
      </c>
      <c r="P68" s="1">
        <v>509360</v>
      </c>
      <c r="Q68" s="1" t="s">
        <v>3276</v>
      </c>
      <c r="R68" s="1" t="s">
        <v>3277</v>
      </c>
      <c r="S68" s="26">
        <v>26.638275</v>
      </c>
      <c r="T68" s="4">
        <v>1193.5344238299999</v>
      </c>
      <c r="U68" s="4">
        <v>-0.28152483701699998</v>
      </c>
      <c r="V68" s="4">
        <v>11.7437944412</v>
      </c>
      <c r="W68" s="2">
        <v>0.20546242594700001</v>
      </c>
      <c r="X68" s="3">
        <v>2.4572441577899999</v>
      </c>
      <c r="Y68" s="1">
        <v>2534.4172363299999</v>
      </c>
      <c r="Z68" s="2">
        <v>4.5158889477099999E-2</v>
      </c>
      <c r="AA68" s="2">
        <v>4.8219798420300001E-3</v>
      </c>
      <c r="AB68" s="2">
        <v>8.9101801428800005E-5</v>
      </c>
      <c r="AC68" s="2">
        <v>0.63538494598899997</v>
      </c>
      <c r="AD68" s="2">
        <v>7.6281624587899999E-2</v>
      </c>
      <c r="AE68" s="2">
        <v>1.01209163858E-2</v>
      </c>
      <c r="AF68" s="2">
        <v>5.8859601767400002E-3</v>
      </c>
      <c r="AG68" s="2">
        <v>8.2990466107199998E-2</v>
      </c>
      <c r="AH68" s="2">
        <v>0.13926611563300001</v>
      </c>
      <c r="AI68" s="5">
        <v>98803.678238399996</v>
      </c>
      <c r="AJ68" s="5">
        <v>99176.661921899999</v>
      </c>
      <c r="AK68">
        <v>1.2121385150499999</v>
      </c>
      <c r="AL68" s="13">
        <v>3.7678860759407353E-3</v>
      </c>
      <c r="AM68" s="1" t="s">
        <v>53</v>
      </c>
      <c r="AN68" t="s">
        <v>4076</v>
      </c>
      <c r="AO68" t="s">
        <v>53</v>
      </c>
      <c r="AP68">
        <v>1.4255060980419134</v>
      </c>
      <c r="AQ68">
        <v>3.0768349494121643</v>
      </c>
      <c r="AR68">
        <v>-5</v>
      </c>
      <c r="AS68">
        <v>1.0698084409172064</v>
      </c>
      <c r="AT68">
        <v>-0.68726758836645163</v>
      </c>
      <c r="AU68">
        <v>0.39044831118611228</v>
      </c>
      <c r="AV68">
        <v>3.4038781135148102</v>
      </c>
      <c r="AW68">
        <v>-1.3452567465499397</v>
      </c>
      <c r="AX68">
        <v>-2.3167746094943253</v>
      </c>
      <c r="AY68">
        <v>-4.050113515461681</v>
      </c>
      <c r="AZ68">
        <v>-0.19696307901368296</v>
      </c>
      <c r="BA68">
        <v>-1.1175800662546744</v>
      </c>
      <c r="BB68">
        <v>-1.9947801630616022</v>
      </c>
      <c r="BC68">
        <v>-2.2301826805783338</v>
      </c>
      <c r="BD68">
        <v>-1.080971796236637</v>
      </c>
      <c r="BE68">
        <v>-0.85615453744316261</v>
      </c>
      <c r="BF68">
        <v>4.9947731126939576</v>
      </c>
      <c r="BG68">
        <f t="shared" si="1"/>
        <v>4.9964094867611424</v>
      </c>
      <c r="BH68" s="1" t="s">
        <v>3279</v>
      </c>
      <c r="BI68" s="1">
        <v>1</v>
      </c>
    </row>
    <row r="69" spans="1:61">
      <c r="A69" s="1">
        <v>73</v>
      </c>
      <c r="B69" s="1" t="s">
        <v>316</v>
      </c>
      <c r="C69" s="1" t="s">
        <v>4156</v>
      </c>
      <c r="D69" s="1" t="s">
        <v>30</v>
      </c>
      <c r="E69" s="1" t="s">
        <v>321</v>
      </c>
      <c r="F69" s="2">
        <v>48.226120000000002</v>
      </c>
      <c r="G69" s="2">
        <v>-122.124168</v>
      </c>
      <c r="H69" s="2">
        <v>48.225298000000002</v>
      </c>
      <c r="I69" s="2">
        <v>-122.12299899999999</v>
      </c>
      <c r="K69" s="1" t="s">
        <v>4086</v>
      </c>
      <c r="L69" s="17">
        <v>4.2573773534968488E-2</v>
      </c>
      <c r="M69" s="17">
        <v>1</v>
      </c>
      <c r="N69" s="1">
        <v>17</v>
      </c>
      <c r="O69" s="1" t="s">
        <v>319</v>
      </c>
      <c r="P69" s="1">
        <v>514010</v>
      </c>
      <c r="Q69" s="1" t="s">
        <v>317</v>
      </c>
      <c r="R69" s="1" t="s">
        <v>318</v>
      </c>
      <c r="S69" s="26">
        <v>41.031601999999999</v>
      </c>
      <c r="T69" s="4">
        <v>1194.5900878899999</v>
      </c>
      <c r="U69" s="4">
        <v>6.0366840362499996</v>
      </c>
      <c r="V69" s="4">
        <v>14.999171257</v>
      </c>
      <c r="W69" s="2">
        <v>0.23069298267400001</v>
      </c>
      <c r="X69" s="3">
        <v>2.9586470127100002</v>
      </c>
      <c r="Y69" s="1">
        <v>1800.8547363299999</v>
      </c>
      <c r="Z69" s="2">
        <v>1.5968879481500001E-2</v>
      </c>
      <c r="AA69" s="2">
        <v>0.23800495247699999</v>
      </c>
      <c r="AB69" s="2">
        <v>4.3232022751999999E-3</v>
      </c>
      <c r="AC69" s="2">
        <v>0.361318372384</v>
      </c>
      <c r="AD69" s="2">
        <v>5.15842207203E-2</v>
      </c>
      <c r="AE69" s="2">
        <v>6.65233771647E-3</v>
      </c>
      <c r="AF69" s="2">
        <v>0.178697808978</v>
      </c>
      <c r="AG69" s="2">
        <v>4.9769946797600002E-2</v>
      </c>
      <c r="AH69" s="2">
        <v>9.3680279169399999E-2</v>
      </c>
      <c r="AI69" s="5">
        <v>121772.604703</v>
      </c>
      <c r="AJ69" s="5">
        <v>100070.39296899999</v>
      </c>
      <c r="AK69">
        <v>1.6105177635100001</v>
      </c>
      <c r="AL69" s="13">
        <v>0.19565379084975432</v>
      </c>
      <c r="AM69" s="1" t="s">
        <v>53</v>
      </c>
      <c r="AN69" t="s">
        <v>4076</v>
      </c>
      <c r="AO69" t="s">
        <v>53</v>
      </c>
      <c r="AP69">
        <v>1.6131184734908688</v>
      </c>
      <c r="AQ69">
        <v>3.0772189068679956</v>
      </c>
      <c r="AR69">
        <v>0.78079844520842279</v>
      </c>
      <c r="AS69">
        <v>1.1760672638253582</v>
      </c>
      <c r="AT69">
        <v>-0.63696561584869626</v>
      </c>
      <c r="AU69">
        <v>0.47109315388088568</v>
      </c>
      <c r="AV69">
        <v>3.2554786824171686</v>
      </c>
      <c r="AW69">
        <v>-1.7967255567528344</v>
      </c>
      <c r="AX69">
        <v>-0.62341400592224816</v>
      </c>
      <c r="AY69">
        <v>-2.3641944440989997</v>
      </c>
      <c r="AZ69">
        <v>-0.44210995478368637</v>
      </c>
      <c r="BA69">
        <v>-1.2874831259331985</v>
      </c>
      <c r="BB69">
        <v>-2.1770257112450051</v>
      </c>
      <c r="BC69">
        <v>-0.74788077236619566</v>
      </c>
      <c r="BD69">
        <v>-1.3030328235019302</v>
      </c>
      <c r="BE69">
        <v>-1.0283518237261577</v>
      </c>
      <c r="BF69">
        <v>5.0855495956488523</v>
      </c>
      <c r="BG69">
        <f t="shared" si="1"/>
        <v>5.0003056052303325</v>
      </c>
      <c r="BH69" s="1" t="s">
        <v>320</v>
      </c>
      <c r="BI69" s="1">
        <v>1</v>
      </c>
    </row>
    <row r="70" spans="1:61">
      <c r="A70" s="1">
        <v>292</v>
      </c>
      <c r="B70" s="1" t="s">
        <v>1371</v>
      </c>
      <c r="C70" s="1" t="s">
        <v>4446</v>
      </c>
      <c r="D70" s="1" t="s">
        <v>30</v>
      </c>
      <c r="E70" s="1" t="s">
        <v>87</v>
      </c>
      <c r="F70" s="2">
        <v>32.029856000000002</v>
      </c>
      <c r="G70" s="2">
        <v>-97.625667000000007</v>
      </c>
      <c r="H70" s="2">
        <v>32.028759999999998</v>
      </c>
      <c r="I70" s="2">
        <v>-97.624409999999997</v>
      </c>
      <c r="K70" s="1" t="s">
        <v>4086</v>
      </c>
      <c r="L70" s="17">
        <v>0.63718969258479763</v>
      </c>
      <c r="M70" s="17">
        <v>0</v>
      </c>
      <c r="N70" s="1">
        <v>12</v>
      </c>
      <c r="O70" s="1" t="s">
        <v>1374</v>
      </c>
      <c r="P70" s="1">
        <v>506050</v>
      </c>
      <c r="Q70" s="1" t="s">
        <v>1372</v>
      </c>
      <c r="R70" s="1" t="s">
        <v>1373</v>
      </c>
      <c r="S70" s="26">
        <v>8.7604399999999991</v>
      </c>
      <c r="T70" s="4">
        <v>876.31335449200003</v>
      </c>
      <c r="U70" s="4">
        <v>11.5299043655</v>
      </c>
      <c r="V70" s="4">
        <v>25.087129592899998</v>
      </c>
      <c r="W70" s="2">
        <v>0.25598052144099998</v>
      </c>
      <c r="X70" s="3">
        <v>2.37810468674</v>
      </c>
      <c r="Y70" s="1">
        <v>788.14959716800001</v>
      </c>
      <c r="Z70" s="2">
        <v>6.81758949937E-3</v>
      </c>
      <c r="AA70" s="2">
        <v>6.2655483687499999E-2</v>
      </c>
      <c r="AB70" s="2">
        <v>1.12540573838E-4</v>
      </c>
      <c r="AC70" s="2">
        <v>0.328168313313</v>
      </c>
      <c r="AD70" s="2">
        <v>0</v>
      </c>
      <c r="AE70" s="2">
        <v>0.56577700381499996</v>
      </c>
      <c r="AF70" s="2">
        <v>5.5914895633400004E-3</v>
      </c>
      <c r="AG70" s="2">
        <v>1.3019167436700001E-2</v>
      </c>
      <c r="AH70" s="2">
        <v>1.7858412111700001E-2</v>
      </c>
      <c r="AI70" s="5">
        <v>104178.492146</v>
      </c>
      <c r="AJ70" s="5">
        <v>100550.252332</v>
      </c>
      <c r="AK70">
        <v>1.7682318798100001</v>
      </c>
      <c r="AL70" s="13">
        <v>3.5444361496486276E-2</v>
      </c>
      <c r="AM70" s="1" t="s">
        <v>53</v>
      </c>
      <c r="AN70" t="s">
        <v>4077</v>
      </c>
      <c r="AO70" t="s">
        <v>36</v>
      </c>
      <c r="AP70">
        <v>0.94252591949834841</v>
      </c>
      <c r="AQ70">
        <v>2.942659430132093</v>
      </c>
      <c r="AR70">
        <v>1.0618257050650479</v>
      </c>
      <c r="AS70">
        <v>1.3994509732604783</v>
      </c>
      <c r="AT70">
        <v>-0.59179308059649638</v>
      </c>
      <c r="AU70">
        <v>0.37623096881622586</v>
      </c>
      <c r="AV70">
        <v>2.896608657918919</v>
      </c>
      <c r="AW70">
        <v>-2.1663691520548483</v>
      </c>
      <c r="AX70">
        <v>-1.2030409130018154</v>
      </c>
      <c r="AY70">
        <v>-3.9486908747334608</v>
      </c>
      <c r="AZ70">
        <v>-0.48390335508568166</v>
      </c>
      <c r="BA70">
        <v>-5</v>
      </c>
      <c r="BB70">
        <v>-0.24735470855667441</v>
      </c>
      <c r="BC70">
        <v>-2.2524724813866346</v>
      </c>
      <c r="BD70">
        <v>-1.8854167875964021</v>
      </c>
      <c r="BE70">
        <v>-1.7481571592091854</v>
      </c>
      <c r="BF70">
        <v>5.0177780672701209</v>
      </c>
      <c r="BG70">
        <f t="shared" si="1"/>
        <v>5.0023831648010617</v>
      </c>
      <c r="BH70" s="1" t="s">
        <v>1375</v>
      </c>
      <c r="BI70" s="1">
        <v>1</v>
      </c>
    </row>
    <row r="71" spans="1:61">
      <c r="A71" s="1">
        <v>243</v>
      </c>
      <c r="B71" s="1" t="s">
        <v>1126</v>
      </c>
      <c r="C71" s="1" t="s">
        <v>4376</v>
      </c>
      <c r="D71" s="1" t="s">
        <v>30</v>
      </c>
      <c r="E71" s="1" t="s">
        <v>140</v>
      </c>
      <c r="F71" s="2">
        <v>38.965043000000001</v>
      </c>
      <c r="G71" s="2">
        <v>-77.337457000000001</v>
      </c>
      <c r="H71" s="2">
        <v>38.96499</v>
      </c>
      <c r="I71" s="2">
        <v>-77.335139999999996</v>
      </c>
      <c r="K71" s="1" t="s">
        <v>4086</v>
      </c>
      <c r="L71" s="17">
        <v>0.52530038519762445</v>
      </c>
      <c r="M71" s="17">
        <v>0</v>
      </c>
      <c r="N71" s="1">
        <v>2</v>
      </c>
      <c r="O71" s="1" t="s">
        <v>1129</v>
      </c>
      <c r="P71" s="1">
        <v>503880</v>
      </c>
      <c r="Q71" s="1" t="s">
        <v>1127</v>
      </c>
      <c r="R71" s="1" t="s">
        <v>1128</v>
      </c>
      <c r="S71" s="26">
        <v>5.3584639999999997</v>
      </c>
      <c r="T71" s="4">
        <v>1108.6834716799999</v>
      </c>
      <c r="U71" s="4">
        <v>6.7787332534800004</v>
      </c>
      <c r="V71" s="4">
        <v>18.7706794739</v>
      </c>
      <c r="W71" s="2">
        <v>0.39581209421199998</v>
      </c>
      <c r="X71" s="3">
        <v>3.6125853061700002</v>
      </c>
      <c r="Y71" s="1">
        <v>560.416503906</v>
      </c>
      <c r="Z71" s="2">
        <v>4.1764863816700004E-3</v>
      </c>
      <c r="AA71" s="2">
        <v>0.50245517735199996</v>
      </c>
      <c r="AB71" s="2">
        <v>3.4008531965E-4</v>
      </c>
      <c r="AC71" s="2">
        <v>0.417881328123</v>
      </c>
      <c r="AD71" s="2">
        <v>1.0208525998600001E-2</v>
      </c>
      <c r="AE71" s="2">
        <v>7.6966677605099995E-4</v>
      </c>
      <c r="AF71" s="2">
        <v>1.6771576026999999E-2</v>
      </c>
      <c r="AG71" s="2">
        <v>9.9758360430799997E-3</v>
      </c>
      <c r="AH71" s="2">
        <v>3.7421317979800001E-2</v>
      </c>
      <c r="AI71" s="5">
        <v>102385.00875399999</v>
      </c>
      <c r="AJ71" s="5">
        <v>101117.51867599999</v>
      </c>
      <c r="AK71">
        <v>1.9566658487099999</v>
      </c>
      <c r="AL71" s="13">
        <v>1.2456750233099575E-2</v>
      </c>
      <c r="AM71" s="1" t="s">
        <v>53</v>
      </c>
      <c r="AN71" t="s">
        <v>4077</v>
      </c>
      <c r="AO71" t="s">
        <v>36</v>
      </c>
      <c r="AP71">
        <v>0.72904031731897279</v>
      </c>
      <c r="AQ71">
        <v>3.044807573088594</v>
      </c>
      <c r="AR71">
        <v>0.83114854454213427</v>
      </c>
      <c r="AS71">
        <v>1.2734799937947259</v>
      </c>
      <c r="AT71">
        <v>-0.40251093986866171</v>
      </c>
      <c r="AU71">
        <v>0.55781811114494517</v>
      </c>
      <c r="AV71">
        <v>2.7485109164955439</v>
      </c>
      <c r="AW71">
        <v>-2.3791889303661597</v>
      </c>
      <c r="AX71">
        <v>-0.29890267439887513</v>
      </c>
      <c r="AY71">
        <v>-3.4684121147082716</v>
      </c>
      <c r="AZ71">
        <v>-0.3789470336764541</v>
      </c>
      <c r="BA71">
        <v>-1.991036960840372</v>
      </c>
      <c r="BB71">
        <v>-3.1136972600809498</v>
      </c>
      <c r="BC71">
        <v>-1.7754261247720278</v>
      </c>
      <c r="BD71">
        <v>-2.0010506972771851</v>
      </c>
      <c r="BE71">
        <v>-1.4268809207036075</v>
      </c>
      <c r="BF71">
        <v>5.0102363717566618</v>
      </c>
      <c r="BG71">
        <f t="shared" si="1"/>
        <v>5.0048264039115811</v>
      </c>
      <c r="BH71" s="1" t="s">
        <v>1130</v>
      </c>
      <c r="BI71" s="1">
        <v>1</v>
      </c>
    </row>
    <row r="72" spans="1:61">
      <c r="A72" s="1">
        <v>362</v>
      </c>
      <c r="B72" s="1" t="s">
        <v>1714</v>
      </c>
      <c r="C72" s="1" t="s">
        <v>4539</v>
      </c>
      <c r="D72" s="1" t="s">
        <v>30</v>
      </c>
      <c r="E72" s="1" t="s">
        <v>52</v>
      </c>
      <c r="F72" s="2">
        <v>38.791333000000002</v>
      </c>
      <c r="G72" s="2">
        <v>-105.106437</v>
      </c>
      <c r="H72" s="2">
        <v>38.789650000000002</v>
      </c>
      <c r="I72" s="2">
        <v>-105.10826</v>
      </c>
      <c r="K72" s="1" t="s">
        <v>4086</v>
      </c>
      <c r="L72" s="17">
        <v>0.44158516312018031</v>
      </c>
      <c r="M72" s="17">
        <v>1</v>
      </c>
      <c r="N72" s="1">
        <v>11</v>
      </c>
      <c r="O72" s="1" t="s">
        <v>1717</v>
      </c>
      <c r="P72" s="1">
        <v>507160</v>
      </c>
      <c r="Q72" s="1" t="s">
        <v>1715</v>
      </c>
      <c r="R72" s="1" t="s">
        <v>1716</v>
      </c>
      <c r="S72" s="26">
        <v>3.2974230000000002</v>
      </c>
      <c r="T72" s="4">
        <v>578.30999755899995</v>
      </c>
      <c r="U72" s="4">
        <v>-5.4229688644399996</v>
      </c>
      <c r="V72" s="4">
        <v>7.9601564407299996</v>
      </c>
      <c r="W72" s="2">
        <v>9.4976745545899993E-2</v>
      </c>
      <c r="X72" s="3">
        <v>13.659321784999999</v>
      </c>
      <c r="Y72" s="1">
        <v>2518.19140625</v>
      </c>
      <c r="Z72" s="2">
        <v>9.8627286528700005E-3</v>
      </c>
      <c r="AA72" s="2">
        <v>3.0787850477199999E-3</v>
      </c>
      <c r="AB72" s="2">
        <v>7.1523361608599997E-2</v>
      </c>
      <c r="AC72" s="2">
        <v>0.31939740745099998</v>
      </c>
      <c r="AD72" s="2">
        <v>1.38014502139E-4</v>
      </c>
      <c r="AE72" s="2">
        <v>0.59081885065799999</v>
      </c>
      <c r="AF72" s="2">
        <v>0</v>
      </c>
      <c r="AG72" s="2">
        <v>0</v>
      </c>
      <c r="AH72" s="2">
        <v>5.1808520802999998E-3</v>
      </c>
      <c r="AI72" s="5">
        <v>86681.243341299996</v>
      </c>
      <c r="AJ72" s="5">
        <v>102229.312053</v>
      </c>
      <c r="AK72">
        <v>1.55759244709</v>
      </c>
      <c r="AL72" s="13">
        <v>0.16460772855436895</v>
      </c>
      <c r="AM72" s="1" t="s">
        <v>36</v>
      </c>
      <c r="AN72" t="s">
        <v>4077</v>
      </c>
      <c r="AO72" t="s">
        <v>36</v>
      </c>
      <c r="AP72">
        <v>0.51817466287934311</v>
      </c>
      <c r="AQ72">
        <v>2.7621607002530597</v>
      </c>
      <c r="AR72">
        <v>-5</v>
      </c>
      <c r="AS72">
        <v>0.9009216029987438</v>
      </c>
      <c r="AT72">
        <v>-1.0223827159465932</v>
      </c>
      <c r="AU72">
        <v>1.135429136216354</v>
      </c>
      <c r="AV72">
        <v>3.4010887374949936</v>
      </c>
      <c r="AW72">
        <v>-2.0060029151864667</v>
      </c>
      <c r="AX72">
        <v>-2.5116206312812159</v>
      </c>
      <c r="AY72">
        <v>-1.1455520818274023</v>
      </c>
      <c r="AZ72">
        <v>-0.49566861335187007</v>
      </c>
      <c r="BA72">
        <v>-3.8600752768738777</v>
      </c>
      <c r="BB72">
        <v>-0.22854565654535336</v>
      </c>
      <c r="BC72">
        <v>-5</v>
      </c>
      <c r="BD72">
        <v>-5</v>
      </c>
      <c r="BE72">
        <v>-2.2855988071775655</v>
      </c>
      <c r="BF72">
        <v>4.9379251321400854</v>
      </c>
      <c r="BG72">
        <f t="shared" si="1"/>
        <v>5.0095754382415612</v>
      </c>
      <c r="BH72" s="1" t="s">
        <v>1718</v>
      </c>
      <c r="BI72" s="1">
        <v>1</v>
      </c>
    </row>
    <row r="73" spans="1:61">
      <c r="A73" s="1">
        <v>255</v>
      </c>
      <c r="B73" s="1" t="s">
        <v>1186</v>
      </c>
      <c r="C73" s="1">
        <v>0</v>
      </c>
      <c r="D73" s="1" t="s">
        <v>30</v>
      </c>
      <c r="E73" s="1" t="s">
        <v>87</v>
      </c>
      <c r="F73" s="2">
        <v>39.332025000000002</v>
      </c>
      <c r="G73" s="2">
        <v>-97.374823000000006</v>
      </c>
      <c r="H73" s="2">
        <v>39.333399999999997</v>
      </c>
      <c r="I73" s="2">
        <v>-97.373819999999995</v>
      </c>
      <c r="K73" s="1" t="s">
        <v>4086</v>
      </c>
      <c r="L73" s="17">
        <v>0.50814879126846779</v>
      </c>
      <c r="M73" s="17">
        <v>0</v>
      </c>
      <c r="N73" s="1">
        <v>10</v>
      </c>
      <c r="O73" s="1" t="s">
        <v>1189</v>
      </c>
      <c r="P73" s="1">
        <v>512030</v>
      </c>
      <c r="Q73" s="1" t="s">
        <v>1187</v>
      </c>
      <c r="R73" s="1" t="s">
        <v>1188</v>
      </c>
      <c r="S73" s="26">
        <v>2.2528640000000002</v>
      </c>
      <c r="T73" s="4">
        <v>798.03967285199997</v>
      </c>
      <c r="U73" s="4">
        <v>5.8045835495000002</v>
      </c>
      <c r="V73" s="4">
        <v>18.995231628399999</v>
      </c>
      <c r="W73" s="2">
        <v>0.35057747364000003</v>
      </c>
      <c r="X73" s="3">
        <v>2.3858094215399999</v>
      </c>
      <c r="Y73" s="1">
        <v>955.11944580099998</v>
      </c>
      <c r="Z73" s="2">
        <v>6.2384254138400002E-3</v>
      </c>
      <c r="AA73" s="2">
        <v>4.4901493556200003E-2</v>
      </c>
      <c r="AB73" s="2">
        <v>0</v>
      </c>
      <c r="AC73" s="2">
        <v>5.0577386181899997E-2</v>
      </c>
      <c r="AD73" s="2">
        <v>0</v>
      </c>
      <c r="AE73" s="2">
        <v>0.66708171894900004</v>
      </c>
      <c r="AF73" s="2">
        <v>4.8415743333400001E-3</v>
      </c>
      <c r="AG73" s="2">
        <v>0.225126885907</v>
      </c>
      <c r="AH73" s="2">
        <v>1.2325156592699999E-3</v>
      </c>
      <c r="AI73" s="5">
        <v>39989.390825000002</v>
      </c>
      <c r="AJ73" s="5">
        <v>102348.452672</v>
      </c>
      <c r="AK73">
        <v>1.50669272317</v>
      </c>
      <c r="AL73" s="13">
        <v>0.87621198010231649</v>
      </c>
      <c r="AM73" s="1" t="s">
        <v>36</v>
      </c>
      <c r="AN73" t="s">
        <v>4077</v>
      </c>
      <c r="AO73" t="s">
        <v>36</v>
      </c>
      <c r="AP73">
        <v>0.35273497519818481</v>
      </c>
      <c r="AQ73">
        <v>2.902024481917683</v>
      </c>
      <c r="AR73">
        <v>0.76377106668579531</v>
      </c>
      <c r="AS73">
        <v>1.2786445937224127</v>
      </c>
      <c r="AT73">
        <v>-0.45521599294314913</v>
      </c>
      <c r="AU73">
        <v>0.37763574927599086</v>
      </c>
      <c r="AV73">
        <v>2.9800576871946811</v>
      </c>
      <c r="AW73">
        <v>-2.2049250129415481</v>
      </c>
      <c r="AX73">
        <v>-1.34773921284015</v>
      </c>
      <c r="AY73">
        <v>-5</v>
      </c>
      <c r="AZ73">
        <v>-1.2960436185683142</v>
      </c>
      <c r="BA73">
        <v>-5</v>
      </c>
      <c r="BB73">
        <v>-0.17582096081400173</v>
      </c>
      <c r="BC73">
        <v>-2.3150133959781138</v>
      </c>
      <c r="BD73">
        <v>-0.64757263603549564</v>
      </c>
      <c r="BE73">
        <v>-2.9092075542484204</v>
      </c>
      <c r="BF73">
        <v>4.6019447883956852</v>
      </c>
      <c r="BG73">
        <f t="shared" si="1"/>
        <v>5.0100812812819466</v>
      </c>
      <c r="BH73" s="1" t="s">
        <v>1190</v>
      </c>
      <c r="BI73" s="1">
        <v>1</v>
      </c>
    </row>
    <row r="74" spans="1:61">
      <c r="A74" s="1">
        <v>398</v>
      </c>
      <c r="B74" s="1" t="s">
        <v>1893</v>
      </c>
      <c r="C74" s="1" t="s">
        <v>4600</v>
      </c>
      <c r="D74" s="1" t="s">
        <v>30</v>
      </c>
      <c r="E74" s="1" t="s">
        <v>153</v>
      </c>
      <c r="F74" s="2">
        <v>39.920814</v>
      </c>
      <c r="G74" s="2">
        <v>-81.469282000000007</v>
      </c>
      <c r="H74" s="2">
        <v>39.919941999999999</v>
      </c>
      <c r="I74" s="2">
        <v>-81.470082000000005</v>
      </c>
      <c r="K74" s="1" t="s">
        <v>4086</v>
      </c>
      <c r="L74" s="17">
        <v>7.453100802376865E-2</v>
      </c>
      <c r="M74" s="17">
        <v>1</v>
      </c>
      <c r="N74" s="1">
        <v>5</v>
      </c>
      <c r="O74" s="1" t="s">
        <v>1896</v>
      </c>
      <c r="P74" s="1">
        <v>511970</v>
      </c>
      <c r="Q74" s="1" t="s">
        <v>1894</v>
      </c>
      <c r="R74" s="1" t="s">
        <v>1895</v>
      </c>
      <c r="S74" s="26">
        <v>4.4638790000000004</v>
      </c>
      <c r="T74" s="4">
        <v>1033.75268555</v>
      </c>
      <c r="U74" s="4">
        <v>4.5129008293200004</v>
      </c>
      <c r="V74" s="4">
        <v>16.6374053955</v>
      </c>
      <c r="W74" s="2">
        <v>0.32345679402400002</v>
      </c>
      <c r="X74" s="3">
        <v>5.9100089073199999</v>
      </c>
      <c r="Y74" s="1">
        <v>673.44293212900004</v>
      </c>
      <c r="Z74" s="2">
        <v>3.56412753797E-3</v>
      </c>
      <c r="AA74" s="2">
        <v>8.4886172683600006E-2</v>
      </c>
      <c r="AB74" s="2">
        <v>4.9234194218200004E-4</v>
      </c>
      <c r="AC74" s="2">
        <v>0.57561194892500001</v>
      </c>
      <c r="AD74" s="2">
        <v>1.8516338260299999E-3</v>
      </c>
      <c r="AE74" s="2">
        <v>1.5241194036199999E-2</v>
      </c>
      <c r="AF74" s="2">
        <v>0.19934497115499999</v>
      </c>
      <c r="AG74" s="2">
        <v>0.117166679154</v>
      </c>
      <c r="AH74" s="2">
        <v>1.8409307403299999E-3</v>
      </c>
      <c r="AI74" s="5">
        <v>92048.911125099999</v>
      </c>
      <c r="AJ74" s="5">
        <v>103230.29104900001</v>
      </c>
      <c r="AK74">
        <v>1.3419492580700001</v>
      </c>
      <c r="AL74" s="13">
        <v>0.11451685381151153</v>
      </c>
      <c r="AM74" s="1" t="s">
        <v>53</v>
      </c>
      <c r="AN74" t="s">
        <v>4077</v>
      </c>
      <c r="AO74" t="s">
        <v>36</v>
      </c>
      <c r="AP74">
        <v>0.64971241389893963</v>
      </c>
      <c r="AQ74">
        <v>3.0144166508005363</v>
      </c>
      <c r="AR74">
        <v>0.65445579003414778</v>
      </c>
      <c r="AS74">
        <v>1.2210855989813565</v>
      </c>
      <c r="AT74">
        <v>-0.49018372232177698</v>
      </c>
      <c r="AU74">
        <v>0.77158813543235683</v>
      </c>
      <c r="AV74">
        <v>2.8283007992994578</v>
      </c>
      <c r="AW74">
        <v>-2.448046763657167</v>
      </c>
      <c r="AX74">
        <v>-1.0711630472858522</v>
      </c>
      <c r="AY74">
        <v>-3.3077331654819497</v>
      </c>
      <c r="AZ74">
        <v>-0.23987019927620754</v>
      </c>
      <c r="BA74">
        <v>-2.732444894035269</v>
      </c>
      <c r="BB74">
        <v>-1.8169810078639053</v>
      </c>
      <c r="BC74">
        <v>-0.70039471574365508</v>
      </c>
      <c r="BD74">
        <v>-0.93119587907779122</v>
      </c>
      <c r="BE74">
        <v>-2.7349625502566108</v>
      </c>
      <c r="BF74">
        <v>4.9640186554673278</v>
      </c>
      <c r="BG74">
        <f t="shared" si="1"/>
        <v>5.0138071517985647</v>
      </c>
      <c r="BH74" s="1" t="s">
        <v>1897</v>
      </c>
      <c r="BI74" s="1">
        <v>1</v>
      </c>
    </row>
    <row r="75" spans="1:61">
      <c r="A75" s="1">
        <v>546</v>
      </c>
      <c r="B75" s="1" t="s">
        <v>2613</v>
      </c>
      <c r="C75" s="1" t="s">
        <v>4821</v>
      </c>
      <c r="D75" s="1" t="s">
        <v>30</v>
      </c>
      <c r="E75" s="1" t="s">
        <v>153</v>
      </c>
      <c r="F75" s="2">
        <v>34.452012000000003</v>
      </c>
      <c r="G75" s="2">
        <v>-84.287830999999997</v>
      </c>
      <c r="H75" s="2">
        <v>34.452660000000002</v>
      </c>
      <c r="I75" s="2">
        <v>-84.288120000000006</v>
      </c>
      <c r="K75" s="1" t="s">
        <v>4086</v>
      </c>
      <c r="L75" s="17">
        <v>0.66390625131316472</v>
      </c>
      <c r="M75" s="17">
        <v>0</v>
      </c>
      <c r="N75" s="1">
        <v>3</v>
      </c>
      <c r="O75" s="1" t="s">
        <v>2616</v>
      </c>
      <c r="P75" s="1">
        <v>513120</v>
      </c>
      <c r="Q75" s="1" t="s">
        <v>2614</v>
      </c>
      <c r="R75" s="1" t="s">
        <v>2615</v>
      </c>
      <c r="S75" s="26">
        <v>5.572724</v>
      </c>
      <c r="T75" s="4">
        <v>1572.0506591799999</v>
      </c>
      <c r="U75" s="4">
        <v>8.3406362533599996</v>
      </c>
      <c r="V75" s="4">
        <v>20.5070915222</v>
      </c>
      <c r="W75" s="2">
        <v>0.22358441352799999</v>
      </c>
      <c r="X75" s="3">
        <v>11.3916101456</v>
      </c>
      <c r="Y75" s="1">
        <v>482.43307495099998</v>
      </c>
      <c r="Z75" s="2">
        <v>8.4643146844099997E-3</v>
      </c>
      <c r="AA75" s="2">
        <v>8.7934824776899997E-2</v>
      </c>
      <c r="AB75" s="2">
        <v>4.2321573422099998E-4</v>
      </c>
      <c r="AC75" s="2">
        <v>0.81444341252999997</v>
      </c>
      <c r="AD75" s="2">
        <v>9.4635740568799996E-3</v>
      </c>
      <c r="AE75" s="2">
        <v>3.6690452958399997E-2</v>
      </c>
      <c r="AF75" s="2">
        <v>3.6937328803399998E-2</v>
      </c>
      <c r="AG75" s="2">
        <v>8.9345543890999995E-4</v>
      </c>
      <c r="AH75" s="2">
        <v>4.7494210173599999E-3</v>
      </c>
      <c r="AI75" s="5">
        <v>122176.65482900001</v>
      </c>
      <c r="AJ75" s="5">
        <v>103589.13149100001</v>
      </c>
      <c r="AK75">
        <v>1.65402642914</v>
      </c>
      <c r="AL75" s="13">
        <v>0.16466200340607923</v>
      </c>
      <c r="AM75" s="1" t="s">
        <v>36</v>
      </c>
      <c r="AN75" t="s">
        <v>4077</v>
      </c>
      <c r="AO75" t="s">
        <v>36</v>
      </c>
      <c r="AP75">
        <v>0.74606753430952211</v>
      </c>
      <c r="AQ75">
        <v>3.1964665370264411</v>
      </c>
      <c r="AR75">
        <v>0.92119918142714952</v>
      </c>
      <c r="AS75">
        <v>1.3119040696599802</v>
      </c>
      <c r="AT75">
        <v>-0.65055847518060628</v>
      </c>
      <c r="AU75">
        <v>1.0565851137127422</v>
      </c>
      <c r="AV75">
        <v>2.6834370747877747</v>
      </c>
      <c r="AW75">
        <v>-2.0724081989050251</v>
      </c>
      <c r="AX75">
        <v>-1.0558390974719611</v>
      </c>
      <c r="AY75">
        <v>-3.373438194568493</v>
      </c>
      <c r="AZ75">
        <v>-8.9139085056763989E-2</v>
      </c>
      <c r="BA75">
        <v>-2.0239448149681989</v>
      </c>
      <c r="BB75">
        <v>-1.4354469266708887</v>
      </c>
      <c r="BC75">
        <v>-1.43253451463182</v>
      </c>
      <c r="BD75">
        <v>-3.0489271030554752</v>
      </c>
      <c r="BE75">
        <v>-2.3233593302259985</v>
      </c>
      <c r="BF75">
        <v>5.0869882300676013</v>
      </c>
      <c r="BG75">
        <f t="shared" si="1"/>
        <v>5.0153141918851469</v>
      </c>
      <c r="BH75" s="1" t="s">
        <v>2617</v>
      </c>
      <c r="BI75" s="1">
        <v>1</v>
      </c>
    </row>
    <row r="76" spans="1:61">
      <c r="A76" s="1">
        <v>150</v>
      </c>
      <c r="B76" s="1" t="s">
        <v>667</v>
      </c>
      <c r="C76" s="1">
        <v>0</v>
      </c>
      <c r="D76" s="1" t="s">
        <v>30</v>
      </c>
      <c r="E76" s="1" t="s">
        <v>115</v>
      </c>
      <c r="F76" s="2">
        <v>46.374212</v>
      </c>
      <c r="G76" s="2">
        <v>-98.991240000000005</v>
      </c>
      <c r="H76" s="2">
        <v>46.375500000000002</v>
      </c>
      <c r="I76" s="2">
        <v>-98.993970000000004</v>
      </c>
      <c r="K76" s="1" t="s">
        <v>4086</v>
      </c>
      <c r="L76" s="17">
        <v>0.45221032388508314</v>
      </c>
      <c r="M76" s="17">
        <v>1</v>
      </c>
      <c r="N76" s="1">
        <v>10</v>
      </c>
      <c r="O76" s="1" t="s">
        <v>670</v>
      </c>
      <c r="P76" s="1">
        <v>513010</v>
      </c>
      <c r="Q76" s="1" t="s">
        <v>668</v>
      </c>
      <c r="R76" s="1" t="s">
        <v>669</v>
      </c>
      <c r="S76" s="26">
        <v>4.0790430000000004</v>
      </c>
      <c r="T76" s="4">
        <v>488.35226440399998</v>
      </c>
      <c r="U76" s="4">
        <v>-1.1625748872799999</v>
      </c>
      <c r="V76" s="4">
        <v>11.608861923199999</v>
      </c>
      <c r="W76" s="2">
        <v>0.329331696033</v>
      </c>
      <c r="X76" s="3">
        <v>0.94854480028199994</v>
      </c>
      <c r="Y76" s="1">
        <v>1893.45251465</v>
      </c>
      <c r="Z76" s="2">
        <v>0.148061109823</v>
      </c>
      <c r="AA76" s="2">
        <v>4.6033034265000002E-2</v>
      </c>
      <c r="AB76" s="2">
        <v>1.9174856857500001E-4</v>
      </c>
      <c r="AC76" s="2">
        <v>3.6922747623199998E-3</v>
      </c>
      <c r="AD76" s="2">
        <v>2.3415621711299999E-2</v>
      </c>
      <c r="AE76" s="2">
        <v>0.17912437793200001</v>
      </c>
      <c r="AF76" s="2">
        <v>2.9605087134100001E-2</v>
      </c>
      <c r="AG76" s="2">
        <v>0.53298967233299999</v>
      </c>
      <c r="AH76" s="2">
        <v>3.6887073470899999E-2</v>
      </c>
      <c r="AI76" s="5">
        <v>87398.556333300003</v>
      </c>
      <c r="AJ76" s="5">
        <v>103893.51640699999</v>
      </c>
      <c r="AK76">
        <v>1.74055756173</v>
      </c>
      <c r="AL76" s="13">
        <v>0.17245837569122593</v>
      </c>
      <c r="AM76" s="1" t="s">
        <v>53</v>
      </c>
      <c r="AN76" t="s">
        <v>4076</v>
      </c>
      <c r="AO76" t="s">
        <v>53</v>
      </c>
      <c r="AP76">
        <v>0.61055828353829844</v>
      </c>
      <c r="AQ76">
        <v>2.688733205806987</v>
      </c>
      <c r="AR76">
        <v>-5</v>
      </c>
      <c r="AS76">
        <v>1.0647896456902632</v>
      </c>
      <c r="AT76">
        <v>-0.4823664692583528</v>
      </c>
      <c r="AU76">
        <v>-2.2942152328526644E-2</v>
      </c>
      <c r="AV76">
        <v>3.2772544180472498</v>
      </c>
      <c r="AW76">
        <v>-0.82955899959654045</v>
      </c>
      <c r="AX76">
        <v>-1.3369303976649007</v>
      </c>
      <c r="AY76">
        <v>-3.71726786942487</v>
      </c>
      <c r="AZ76">
        <v>-2.4327059882205067</v>
      </c>
      <c r="BA76">
        <v>-1.6304943067180142</v>
      </c>
      <c r="BB76">
        <v>-0.74684530482164102</v>
      </c>
      <c r="BC76">
        <v>-1.5286336563586023</v>
      </c>
      <c r="BD76">
        <v>-0.27328120615587387</v>
      </c>
      <c r="BE76">
        <v>-1.4331257992556024</v>
      </c>
      <c r="BF76">
        <v>4.9415042589312019</v>
      </c>
      <c r="BG76">
        <f t="shared" si="1"/>
        <v>5.0165884457619683</v>
      </c>
      <c r="BH76" s="1" t="s">
        <v>671</v>
      </c>
      <c r="BI76" s="1">
        <v>1</v>
      </c>
    </row>
    <row r="77" spans="1:61">
      <c r="A77" s="1">
        <v>380</v>
      </c>
      <c r="B77" s="1" t="s">
        <v>1804</v>
      </c>
      <c r="C77" s="1" t="s">
        <v>4569</v>
      </c>
      <c r="D77" s="1" t="s">
        <v>30</v>
      </c>
      <c r="E77" s="1" t="s">
        <v>140</v>
      </c>
      <c r="F77" s="2">
        <v>33.885361000000003</v>
      </c>
      <c r="G77" s="2">
        <v>-94.939525000000003</v>
      </c>
      <c r="H77" s="2">
        <v>33.884320000000002</v>
      </c>
      <c r="I77" s="2">
        <v>-94.939490000000006</v>
      </c>
      <c r="K77" s="1" t="s">
        <v>4086</v>
      </c>
      <c r="L77" s="17">
        <v>0.87173554277978826</v>
      </c>
      <c r="M77" s="17">
        <v>0</v>
      </c>
      <c r="N77" s="1">
        <v>11</v>
      </c>
      <c r="O77" s="1" t="s">
        <v>1807</v>
      </c>
      <c r="P77" s="1">
        <v>516730</v>
      </c>
      <c r="Q77" s="1" t="s">
        <v>1805</v>
      </c>
      <c r="R77" s="1" t="s">
        <v>1806</v>
      </c>
      <c r="S77" s="26">
        <v>3.9497819999999999</v>
      </c>
      <c r="T77" s="4">
        <v>1296.0834960899999</v>
      </c>
      <c r="U77" s="4">
        <v>10.2704515457</v>
      </c>
      <c r="V77" s="4">
        <v>23.634000778200001</v>
      </c>
      <c r="W77" s="2">
        <v>0.30887851118999998</v>
      </c>
      <c r="X77" s="3">
        <v>1.35542404652</v>
      </c>
      <c r="Y77" s="1">
        <v>664.76605224599996</v>
      </c>
      <c r="Z77" s="2">
        <v>7.6240947403499997E-3</v>
      </c>
      <c r="AA77" s="2">
        <v>5.4327771049600002E-2</v>
      </c>
      <c r="AB77" s="2">
        <v>1.5443262267200001E-4</v>
      </c>
      <c r="AC77" s="2">
        <v>0.17882484902199999</v>
      </c>
      <c r="AD77" s="2">
        <v>1.2354609813799999E-3</v>
      </c>
      <c r="AE77" s="2">
        <v>1.15824467004E-2</v>
      </c>
      <c r="AF77" s="2">
        <v>0.69883200169100002</v>
      </c>
      <c r="AG77" s="2">
        <v>4.2330794677800002E-2</v>
      </c>
      <c r="AH77" s="2">
        <v>5.0881485154100001E-3</v>
      </c>
      <c r="AI77" s="5"/>
      <c r="AJ77" s="5">
        <v>104368.74296199999</v>
      </c>
      <c r="AK77">
        <v>1.6075496225499999</v>
      </c>
      <c r="AL77" s="13">
        <v>2.4238222839719428</v>
      </c>
      <c r="AN77" t="s">
        <v>4077</v>
      </c>
      <c r="AO77" t="s">
        <v>36</v>
      </c>
      <c r="AP77">
        <v>0.59657312630754</v>
      </c>
      <c r="AQ77">
        <v>3.1126329804875787</v>
      </c>
      <c r="AR77">
        <v>1.0115895379979474</v>
      </c>
      <c r="AS77">
        <v>1.3735372454928598</v>
      </c>
      <c r="AT77">
        <v>-0.51021230470026568</v>
      </c>
      <c r="AU77">
        <v>0.13207518617216929</v>
      </c>
      <c r="AV77">
        <v>2.8226688331306287</v>
      </c>
      <c r="AW77">
        <v>-2.11781171560221</v>
      </c>
      <c r="AX77">
        <v>-1.2649781127597042</v>
      </c>
      <c r="AY77">
        <v>-3.8112609530293868</v>
      </c>
      <c r="AZ77">
        <v>-0.74757213294893099</v>
      </c>
      <c r="BA77">
        <v>-2.9081709660360371</v>
      </c>
      <c r="BB77">
        <v>-1.9361996896376867</v>
      </c>
      <c r="BC77">
        <v>-0.15562721553857994</v>
      </c>
      <c r="BD77">
        <v>-1.3733435784207713</v>
      </c>
      <c r="BE77">
        <v>-2.2934402207712559</v>
      </c>
      <c r="BF77">
        <v>-5</v>
      </c>
      <c r="BG77">
        <f t="shared" si="1"/>
        <v>5.0185704527692101</v>
      </c>
      <c r="BI77" s="1">
        <v>1</v>
      </c>
    </row>
    <row r="78" spans="1:61">
      <c r="A78" s="1">
        <v>111</v>
      </c>
      <c r="B78" s="1" t="s">
        <v>491</v>
      </c>
      <c r="C78" s="1">
        <v>0</v>
      </c>
      <c r="D78" s="1" t="s">
        <v>30</v>
      </c>
      <c r="E78" s="1" t="s">
        <v>115</v>
      </c>
      <c r="F78" s="2">
        <v>44.364561999999999</v>
      </c>
      <c r="G78" s="2">
        <v>-101.05451600000001</v>
      </c>
      <c r="H78" s="2">
        <v>44.364049999999999</v>
      </c>
      <c r="I78" s="2">
        <v>-101.05303000000001</v>
      </c>
      <c r="K78" s="1" t="s">
        <v>4086</v>
      </c>
      <c r="L78" s="17">
        <v>0.69172842614352692</v>
      </c>
      <c r="M78" s="17">
        <v>0</v>
      </c>
      <c r="N78" s="1">
        <v>10</v>
      </c>
      <c r="O78" s="1" t="s">
        <v>494</v>
      </c>
      <c r="P78" s="1">
        <v>502640</v>
      </c>
      <c r="Q78" s="1" t="s">
        <v>492</v>
      </c>
      <c r="R78" s="1" t="s">
        <v>493</v>
      </c>
      <c r="S78" s="26">
        <v>2.535104</v>
      </c>
      <c r="T78" s="4">
        <v>463.68374633799999</v>
      </c>
      <c r="U78" s="4">
        <v>1.2336806058900001</v>
      </c>
      <c r="V78" s="4">
        <v>15.4102087021</v>
      </c>
      <c r="W78" s="2">
        <v>0.36971265077600002</v>
      </c>
      <c r="X78" s="3">
        <v>1.97385799885</v>
      </c>
      <c r="Y78" s="1">
        <v>959.36975097699997</v>
      </c>
      <c r="Z78" s="2">
        <v>1.2468776020000001E-2</v>
      </c>
      <c r="AA78" s="2">
        <v>2.3470024979200001E-2</v>
      </c>
      <c r="AB78" s="2">
        <v>1.56119900083E-4</v>
      </c>
      <c r="AC78" s="2">
        <v>3.0183180682799999E-4</v>
      </c>
      <c r="AD78" s="2">
        <v>6.1407160699399998E-4</v>
      </c>
      <c r="AE78" s="2">
        <v>0.54483763530399998</v>
      </c>
      <c r="AF78" s="2">
        <v>0</v>
      </c>
      <c r="AG78" s="2">
        <v>0.40544338051599998</v>
      </c>
      <c r="AH78" s="2">
        <v>1.27081598668E-2</v>
      </c>
      <c r="AI78" s="5">
        <v>68398.843060800005</v>
      </c>
      <c r="AJ78" s="5">
        <v>105722.34893099999</v>
      </c>
      <c r="AK78">
        <v>2.22344074454</v>
      </c>
      <c r="AL78" s="13">
        <v>0.42870721757932467</v>
      </c>
      <c r="AM78" s="1" t="s">
        <v>36</v>
      </c>
      <c r="AN78" t="s">
        <v>4077</v>
      </c>
      <c r="AO78" t="s">
        <v>36</v>
      </c>
      <c r="AP78">
        <v>0.40399578051339752</v>
      </c>
      <c r="AQ78">
        <v>2.6662218726923661</v>
      </c>
      <c r="AR78">
        <v>9.1202737449409391E-2</v>
      </c>
      <c r="AS78">
        <v>1.1878085204547353</v>
      </c>
      <c r="AT78">
        <v>-0.43213568854453377</v>
      </c>
      <c r="AU78">
        <v>0.29531590591511481</v>
      </c>
      <c r="AV78">
        <v>2.9819860209978426</v>
      </c>
      <c r="AW78">
        <v>-1.904176176340977</v>
      </c>
      <c r="AX78">
        <v>-1.6294864481805744</v>
      </c>
      <c r="AY78">
        <v>-3.8065417353399025</v>
      </c>
      <c r="AZ78">
        <v>-3.5202349964953807</v>
      </c>
      <c r="BA78">
        <v>-3.2117809827528268</v>
      </c>
      <c r="BB78">
        <v>-0.26373290065415417</v>
      </c>
      <c r="BC78">
        <v>-5</v>
      </c>
      <c r="BD78">
        <v>-0.39206978571011902</v>
      </c>
      <c r="BE78">
        <v>-1.8959173304492045</v>
      </c>
      <c r="BF78">
        <v>4.8350487558639781</v>
      </c>
      <c r="BG78">
        <f t="shared" si="1"/>
        <v>5.0241668036881917</v>
      </c>
      <c r="BH78" s="1" t="s">
        <v>495</v>
      </c>
      <c r="BI78" s="1">
        <v>1</v>
      </c>
    </row>
    <row r="79" spans="1:61">
      <c r="A79" s="1">
        <v>388</v>
      </c>
      <c r="B79" s="1" t="s">
        <v>1843</v>
      </c>
      <c r="C79" s="1" t="s">
        <v>4583</v>
      </c>
      <c r="D79" s="1" t="s">
        <v>30</v>
      </c>
      <c r="E79" s="1" t="s">
        <v>72</v>
      </c>
      <c r="F79" s="2">
        <v>40.392029000000001</v>
      </c>
      <c r="G79" s="2">
        <v>-93.853230999999994</v>
      </c>
      <c r="H79" s="2">
        <v>40.390610000000002</v>
      </c>
      <c r="I79" s="2">
        <v>-93.853719999999996</v>
      </c>
      <c r="K79" s="1" t="s">
        <v>4086</v>
      </c>
      <c r="L79" s="17">
        <v>3.4125010482966893E-2</v>
      </c>
      <c r="M79" s="17">
        <v>1</v>
      </c>
      <c r="N79" s="1">
        <v>10</v>
      </c>
      <c r="O79" s="1" t="s">
        <v>1846</v>
      </c>
      <c r="P79" s="1">
        <v>506970</v>
      </c>
      <c r="Q79" s="1" t="s">
        <v>1844</v>
      </c>
      <c r="R79" s="1" t="s">
        <v>1845</v>
      </c>
      <c r="S79" s="26">
        <v>3.4617110000000002</v>
      </c>
      <c r="T79" s="4">
        <v>942.20837402300003</v>
      </c>
      <c r="U79" s="4">
        <v>4.77759981155</v>
      </c>
      <c r="V79" s="4">
        <v>16.7721595764</v>
      </c>
      <c r="W79" s="2">
        <v>0.34900000691400002</v>
      </c>
      <c r="X79" s="3">
        <v>3.5216970443700002</v>
      </c>
      <c r="Y79" s="1">
        <v>1225.5650634799999</v>
      </c>
      <c r="Z79" s="2">
        <v>1.37768068126E-2</v>
      </c>
      <c r="AA79" s="2">
        <v>4.7059610325900003E-2</v>
      </c>
      <c r="AB79" s="2">
        <v>5.9075304293500002E-4</v>
      </c>
      <c r="AC79" s="2">
        <v>0.175531677739</v>
      </c>
      <c r="AD79" s="2">
        <v>1.2818226403299999E-3</v>
      </c>
      <c r="AE79" s="2">
        <v>1.9962994337700001E-2</v>
      </c>
      <c r="AF79" s="2">
        <v>0.54566632484699995</v>
      </c>
      <c r="AG79" s="2">
        <v>0.18743590886799999</v>
      </c>
      <c r="AH79" s="2">
        <v>8.6941013865999995E-3</v>
      </c>
      <c r="AI79" s="5">
        <v>112020.650683</v>
      </c>
      <c r="AJ79" s="5">
        <v>106494.951965</v>
      </c>
      <c r="AK79">
        <v>1.84786499831</v>
      </c>
      <c r="AL79" s="13">
        <v>5.057486651789507E-2</v>
      </c>
      <c r="AM79" s="1" t="s">
        <v>36</v>
      </c>
      <c r="AN79" t="s">
        <v>4077</v>
      </c>
      <c r="AO79" t="s">
        <v>36</v>
      </c>
      <c r="AP79">
        <v>0.53929080809620511</v>
      </c>
      <c r="AQ79">
        <v>2.9741469597789068</v>
      </c>
      <c r="AR79">
        <v>0.67920976891440632</v>
      </c>
      <c r="AS79">
        <v>1.2245889857861618</v>
      </c>
      <c r="AT79">
        <v>-0.45717456443706073</v>
      </c>
      <c r="AU79">
        <v>0.54675199285287146</v>
      </c>
      <c r="AV79">
        <v>3.0883363722672237</v>
      </c>
      <c r="AW79">
        <v>-1.8608514315118039</v>
      </c>
      <c r="AX79">
        <v>-1.3273516732928499</v>
      </c>
      <c r="AY79">
        <v>-3.2285940326638953</v>
      </c>
      <c r="AZ79">
        <v>-0.75564449614524964</v>
      </c>
      <c r="BA79">
        <v>-2.8921720619112965</v>
      </c>
      <c r="BB79">
        <v>-1.6997743164150307</v>
      </c>
      <c r="BC79">
        <v>-0.26307284736106534</v>
      </c>
      <c r="BD79">
        <v>-0.72714720358012208</v>
      </c>
      <c r="BE79">
        <v>-2.0607752995737325</v>
      </c>
      <c r="BF79">
        <v>5.0492980909823881</v>
      </c>
      <c r="BG79">
        <f t="shared" si="1"/>
        <v>5.0273290219934959</v>
      </c>
      <c r="BH79" s="1" t="s">
        <v>1847</v>
      </c>
      <c r="BI79" s="1">
        <v>1</v>
      </c>
    </row>
    <row r="80" spans="1:61">
      <c r="A80" s="1">
        <v>481</v>
      </c>
      <c r="B80" s="1" t="s">
        <v>2293</v>
      </c>
      <c r="C80" s="1" t="s">
        <v>4717</v>
      </c>
      <c r="D80" s="1" t="s">
        <v>30</v>
      </c>
      <c r="E80" s="1" t="s">
        <v>87</v>
      </c>
      <c r="F80" s="2">
        <v>33.730443999999999</v>
      </c>
      <c r="G80" s="2">
        <v>-96.775802999999996</v>
      </c>
      <c r="H80" s="2">
        <v>33.731417999999998</v>
      </c>
      <c r="I80" s="2">
        <v>-96.776517999999996</v>
      </c>
      <c r="K80" s="1" t="s">
        <v>4086</v>
      </c>
      <c r="L80" s="17">
        <v>0.99526021583005775</v>
      </c>
      <c r="M80" s="17">
        <v>0</v>
      </c>
      <c r="N80" s="1">
        <v>11</v>
      </c>
      <c r="O80" s="1" t="s">
        <v>2296</v>
      </c>
      <c r="P80" s="1">
        <v>503300</v>
      </c>
      <c r="Q80" s="1" t="s">
        <v>2294</v>
      </c>
      <c r="R80" s="1" t="s">
        <v>2295</v>
      </c>
      <c r="S80" s="26">
        <v>3.3429500000000001</v>
      </c>
      <c r="T80" s="4">
        <v>1047.0716552700001</v>
      </c>
      <c r="U80" s="4">
        <v>11.139244079599999</v>
      </c>
      <c r="V80" s="4">
        <v>23.5598831177</v>
      </c>
      <c r="W80" s="2">
        <v>0.32223966717699998</v>
      </c>
      <c r="X80" s="3">
        <v>1.4134706258800001</v>
      </c>
      <c r="Y80" s="1">
        <v>495.82214355500003</v>
      </c>
      <c r="Z80" s="2">
        <v>1.3206422119700001E-2</v>
      </c>
      <c r="AA80" s="2">
        <v>5.6881841537699998E-2</v>
      </c>
      <c r="AB80" s="2">
        <v>3.7028039722299998E-3</v>
      </c>
      <c r="AC80" s="2">
        <v>0.142944428495</v>
      </c>
      <c r="AD80" s="2">
        <v>4.29171911692E-3</v>
      </c>
      <c r="AE80" s="2">
        <v>0.34805621195100001</v>
      </c>
      <c r="AF80" s="2">
        <v>0.31125637684700003</v>
      </c>
      <c r="AG80" s="2">
        <v>8.9522463432100005E-2</v>
      </c>
      <c r="AH80" s="2">
        <v>3.01377325295E-2</v>
      </c>
      <c r="AI80" s="5">
        <v>109564.391965</v>
      </c>
      <c r="AJ80" s="5">
        <v>109326.15678</v>
      </c>
      <c r="AK80">
        <v>1.4304303864000001</v>
      </c>
      <c r="AL80" s="13">
        <v>2.1767516812937733E-3</v>
      </c>
      <c r="AM80" s="1" t="s">
        <v>53</v>
      </c>
      <c r="AN80" t="s">
        <v>4077</v>
      </c>
      <c r="AO80" t="s">
        <v>36</v>
      </c>
      <c r="AP80">
        <v>0.52412988096394564</v>
      </c>
      <c r="AQ80">
        <v>3.0199764031912788</v>
      </c>
      <c r="AR80">
        <v>1.0468557201736757</v>
      </c>
      <c r="AS80">
        <v>1.3721731315537806</v>
      </c>
      <c r="AT80">
        <v>-0.49182099968428078</v>
      </c>
      <c r="AU80">
        <v>0.15028678760390332</v>
      </c>
      <c r="AV80">
        <v>2.6953259185774217</v>
      </c>
      <c r="AW80">
        <v>-1.879214825393573</v>
      </c>
      <c r="AX80">
        <v>-1.2450263518578435</v>
      </c>
      <c r="AY80">
        <v>-2.4314692790475809</v>
      </c>
      <c r="AZ80">
        <v>-0.84483276735063917</v>
      </c>
      <c r="BA80">
        <v>-2.3673687093443592</v>
      </c>
      <c r="BB80">
        <v>-0.45835061074110023</v>
      </c>
      <c r="BC80">
        <v>-0.50688174222200777</v>
      </c>
      <c r="BD80">
        <v>-1.0480679756279683</v>
      </c>
      <c r="BE80">
        <v>-1.520889425776194</v>
      </c>
      <c r="BF80">
        <v>5.0396694329277967</v>
      </c>
      <c r="BG80">
        <f t="shared" si="1"/>
        <v>5.0387240813108614</v>
      </c>
      <c r="BH80" s="1" t="s">
        <v>2297</v>
      </c>
      <c r="BI80" s="1">
        <v>1</v>
      </c>
    </row>
    <row r="81" spans="1:61">
      <c r="A81" s="1">
        <v>732</v>
      </c>
      <c r="B81" s="1" t="s">
        <v>3518</v>
      </c>
      <c r="C81" s="1" t="s">
        <v>5107</v>
      </c>
      <c r="D81" s="1" t="s">
        <v>2895</v>
      </c>
      <c r="E81" s="1" t="s">
        <v>72</v>
      </c>
      <c r="F81" s="2">
        <v>38.791331</v>
      </c>
      <c r="G81" s="2">
        <v>-95.979427999999999</v>
      </c>
      <c r="H81" s="2">
        <v>38.792490000000001</v>
      </c>
      <c r="I81" s="2">
        <v>-95.979479999999995</v>
      </c>
      <c r="K81" s="1" t="s">
        <v>4086</v>
      </c>
      <c r="L81" s="17">
        <v>0.19071752671152351</v>
      </c>
      <c r="M81" s="17">
        <v>1</v>
      </c>
      <c r="N81" s="1">
        <v>10</v>
      </c>
      <c r="O81" s="1" t="s">
        <v>3521</v>
      </c>
      <c r="P81" s="1">
        <v>506070</v>
      </c>
      <c r="Q81" s="1" t="s">
        <v>3519</v>
      </c>
      <c r="R81" s="1" t="s">
        <v>3520</v>
      </c>
      <c r="S81" s="26">
        <v>3.2055099999999999</v>
      </c>
      <c r="T81" s="4">
        <v>915.67028808600003</v>
      </c>
      <c r="U81" s="4">
        <v>6.0495481491099996</v>
      </c>
      <c r="V81" s="4">
        <v>18.507797241199999</v>
      </c>
      <c r="W81" s="2">
        <v>0.32618963718400001</v>
      </c>
      <c r="X81" s="3">
        <v>2.8323664665199999</v>
      </c>
      <c r="Y81" s="1">
        <v>1178.4110107399999</v>
      </c>
      <c r="Z81" s="2">
        <v>3.5524389304199999E-3</v>
      </c>
      <c r="AA81" s="2">
        <v>5.6638668413300002E-2</v>
      </c>
      <c r="AB81" s="2">
        <v>0</v>
      </c>
      <c r="AC81" s="2">
        <v>5.32172304847E-2</v>
      </c>
      <c r="AD81" s="2">
        <v>4.39238653001E-4</v>
      </c>
      <c r="AE81" s="2">
        <v>0.53144794636699999</v>
      </c>
      <c r="AF81" s="2">
        <v>0.27141866379000001</v>
      </c>
      <c r="AG81" s="2">
        <v>7.4578099714899995E-2</v>
      </c>
      <c r="AH81" s="2">
        <v>8.7077136472200004E-3</v>
      </c>
      <c r="AI81" s="5">
        <v>70032.411157900002</v>
      </c>
      <c r="AJ81" s="5">
        <v>109402.572827</v>
      </c>
      <c r="AK81">
        <v>2.2344152535299999</v>
      </c>
      <c r="AL81" s="13">
        <v>0.43882369864299275</v>
      </c>
      <c r="AM81" s="1" t="s">
        <v>53</v>
      </c>
      <c r="AN81" t="s">
        <v>4077</v>
      </c>
      <c r="AO81" t="s">
        <v>36</v>
      </c>
      <c r="AP81">
        <v>0.50589713605925923</v>
      </c>
      <c r="AQ81">
        <v>2.9617391223121006</v>
      </c>
      <c r="AR81">
        <v>0.78172293768113021</v>
      </c>
      <c r="AS81">
        <v>1.267354733019866</v>
      </c>
      <c r="AT81">
        <v>-0.48652984030768076</v>
      </c>
      <c r="AU81">
        <v>0.45214944396507495</v>
      </c>
      <c r="AV81">
        <v>3.0712967917786371</v>
      </c>
      <c r="AW81">
        <v>-2.4494733792441448</v>
      </c>
      <c r="AX81">
        <v>-1.2468869655505246</v>
      </c>
      <c r="AY81">
        <v>-5</v>
      </c>
      <c r="AZ81">
        <v>-1.2739477306209563</v>
      </c>
      <c r="BA81">
        <v>-3.3572994489623289</v>
      </c>
      <c r="BB81">
        <v>-0.2745392668183162</v>
      </c>
      <c r="BC81">
        <v>-0.56636029189250658</v>
      </c>
      <c r="BD81">
        <v>-1.127388686861641</v>
      </c>
      <c r="BE81">
        <v>-2.060095861151042</v>
      </c>
      <c r="BF81">
        <v>4.8452990790046311</v>
      </c>
      <c r="BG81">
        <f t="shared" si="1"/>
        <v>5.0390275354474152</v>
      </c>
      <c r="BH81" s="1" t="s">
        <v>3522</v>
      </c>
      <c r="BI81" s="1">
        <v>1</v>
      </c>
    </row>
    <row r="82" spans="1:61">
      <c r="A82" s="1">
        <v>429</v>
      </c>
      <c r="B82" s="1" t="s">
        <v>2044</v>
      </c>
      <c r="C82" s="1" t="s">
        <v>4646</v>
      </c>
      <c r="D82" s="1" t="s">
        <v>30</v>
      </c>
      <c r="E82" s="1" t="s">
        <v>52</v>
      </c>
      <c r="F82" s="2">
        <v>40.678778000000001</v>
      </c>
      <c r="G82" s="2">
        <v>-110.761708</v>
      </c>
      <c r="H82" s="2">
        <v>40.679855000000003</v>
      </c>
      <c r="I82" s="2">
        <v>-110.761323</v>
      </c>
      <c r="K82" s="1" t="s">
        <v>4086</v>
      </c>
      <c r="L82" s="17">
        <v>0.69656953564845014</v>
      </c>
      <c r="M82" s="17">
        <v>0</v>
      </c>
      <c r="N82" s="1">
        <v>14</v>
      </c>
      <c r="O82" s="1" t="s">
        <v>2047</v>
      </c>
      <c r="P82" s="1">
        <v>507500</v>
      </c>
      <c r="Q82" s="1" t="s">
        <v>2045</v>
      </c>
      <c r="R82" s="1" t="s">
        <v>2046</v>
      </c>
      <c r="S82" s="26">
        <v>9.9244090000000007</v>
      </c>
      <c r="T82" s="4">
        <v>959.82324218799999</v>
      </c>
      <c r="U82" s="4">
        <v>-6.96634149551</v>
      </c>
      <c r="V82" s="4">
        <v>7.5938210487399997</v>
      </c>
      <c r="W82" s="2">
        <v>9.0822786092800006E-2</v>
      </c>
      <c r="X82" s="3">
        <v>11.2861537933</v>
      </c>
      <c r="Y82" s="1">
        <v>402.57369995099998</v>
      </c>
      <c r="Z82" s="2">
        <v>3.7895317057500003E-2</v>
      </c>
      <c r="AA82" s="2">
        <v>0</v>
      </c>
      <c r="AB82" s="2">
        <v>8.07399921913E-2</v>
      </c>
      <c r="AC82" s="2">
        <v>0.83072276704699999</v>
      </c>
      <c r="AD82" s="2">
        <v>2.68252911049E-2</v>
      </c>
      <c r="AE82" s="2">
        <v>1.9131393399299999E-2</v>
      </c>
      <c r="AF82" s="2">
        <v>0</v>
      </c>
      <c r="AG82" s="2">
        <v>0</v>
      </c>
      <c r="AH82" s="2">
        <v>4.6852391998299997E-3</v>
      </c>
      <c r="AI82" s="5">
        <v>94499.615606699997</v>
      </c>
      <c r="AJ82" s="5">
        <v>109589.33610500001</v>
      </c>
      <c r="AK82">
        <v>1.6770331402200001</v>
      </c>
      <c r="AL82" s="13">
        <v>0.14787395762232189</v>
      </c>
      <c r="AM82" s="1" t="s">
        <v>53</v>
      </c>
      <c r="AN82" t="s">
        <v>4076</v>
      </c>
      <c r="AO82" t="s">
        <v>53</v>
      </c>
      <c r="AP82">
        <v>0.99670465390558471</v>
      </c>
      <c r="AQ82">
        <v>2.9821912621954669</v>
      </c>
      <c r="AR82">
        <v>-5</v>
      </c>
      <c r="AS82">
        <v>0.88046035861093375</v>
      </c>
      <c r="AT82">
        <v>-1.0418051797509507</v>
      </c>
      <c r="AU82">
        <v>1.0525459639852777</v>
      </c>
      <c r="AV82">
        <v>2.6048453991188465</v>
      </c>
      <c r="AW82">
        <v>-1.4214144549856045</v>
      </c>
      <c r="AX82">
        <v>-5</v>
      </c>
      <c r="AY82">
        <v>-1.0929112969281256</v>
      </c>
      <c r="AZ82">
        <v>-8.0543886961765926E-2</v>
      </c>
      <c r="BA82">
        <v>-1.5714555564238661</v>
      </c>
      <c r="BB82">
        <v>-1.7182533977934455</v>
      </c>
      <c r="BC82">
        <v>-5</v>
      </c>
      <c r="BD82">
        <v>-5</v>
      </c>
      <c r="BE82">
        <v>-2.3292682317742019</v>
      </c>
      <c r="BF82">
        <v>4.9754300419459971</v>
      </c>
      <c r="BG82">
        <f t="shared" si="1"/>
        <v>5.0397682959724737</v>
      </c>
      <c r="BH82" s="1" t="s">
        <v>2048</v>
      </c>
      <c r="BI82" s="1">
        <v>1</v>
      </c>
    </row>
    <row r="83" spans="1:61">
      <c r="A83" s="1">
        <v>177</v>
      </c>
      <c r="B83" s="1" t="s">
        <v>796</v>
      </c>
      <c r="C83" s="1" t="s">
        <v>4287</v>
      </c>
      <c r="D83" s="1" t="s">
        <v>30</v>
      </c>
      <c r="E83" s="1" t="s">
        <v>52</v>
      </c>
      <c r="F83" s="2">
        <v>35.690798000000001</v>
      </c>
      <c r="G83" s="2">
        <v>-105.876013</v>
      </c>
      <c r="H83" s="2">
        <v>35.690289999999997</v>
      </c>
      <c r="I83" s="2">
        <v>-105.87904</v>
      </c>
      <c r="K83" s="1" t="s">
        <v>4086</v>
      </c>
      <c r="L83" s="17">
        <v>0.95633804099634279</v>
      </c>
      <c r="M83" s="17">
        <v>0</v>
      </c>
      <c r="N83" s="1">
        <v>13</v>
      </c>
      <c r="O83" s="1" t="s">
        <v>799</v>
      </c>
      <c r="P83" s="1">
        <v>502750</v>
      </c>
      <c r="Q83" s="1" t="s">
        <v>797</v>
      </c>
      <c r="R83" s="1" t="s">
        <v>798</v>
      </c>
      <c r="S83" s="26">
        <v>7.174804</v>
      </c>
      <c r="T83" s="4">
        <v>529.00598144499997</v>
      </c>
      <c r="U83" s="4">
        <v>0.28224390745200001</v>
      </c>
      <c r="V83" s="4">
        <v>14.800146102899999</v>
      </c>
      <c r="W83" s="2">
        <v>0.17085210979000001</v>
      </c>
      <c r="X83" s="3">
        <v>13.5123147964</v>
      </c>
      <c r="Y83" s="1">
        <v>484.36495971699998</v>
      </c>
      <c r="Z83" s="2">
        <v>2.72235784307E-3</v>
      </c>
      <c r="AA83" s="2">
        <v>0.15330197722399999</v>
      </c>
      <c r="AB83" s="2">
        <v>2.5753760815899998E-3</v>
      </c>
      <c r="AC83" s="2">
        <v>0.58491711506800004</v>
      </c>
      <c r="AD83" s="2">
        <v>0.14776140386799999</v>
      </c>
      <c r="AE83" s="2">
        <v>0.106970769801</v>
      </c>
      <c r="AF83" s="2">
        <v>1.2844927851099999E-3</v>
      </c>
      <c r="AG83" s="2">
        <v>0</v>
      </c>
      <c r="AH83" s="2">
        <v>4.6650732991699998E-4</v>
      </c>
      <c r="AI83" s="5">
        <v>110945.80662600001</v>
      </c>
      <c r="AJ83" s="5">
        <v>110274.092063</v>
      </c>
      <c r="AK83">
        <v>1.75337598365</v>
      </c>
      <c r="AL83" s="13">
        <v>6.0728222640073189E-3</v>
      </c>
      <c r="AM83" s="1" t="s">
        <v>36</v>
      </c>
      <c r="AN83" t="s">
        <v>4077</v>
      </c>
      <c r="AO83" t="s">
        <v>36</v>
      </c>
      <c r="AP83">
        <v>0.85581004158984708</v>
      </c>
      <c r="AQ83">
        <v>2.7234605826096114</v>
      </c>
      <c r="AR83">
        <v>-0.54937542403022188</v>
      </c>
      <c r="AS83">
        <v>1.1702660026496918</v>
      </c>
      <c r="AT83">
        <v>-0.76737965388893736</v>
      </c>
      <c r="AU83">
        <v>1.1307297544394261</v>
      </c>
      <c r="AV83">
        <v>2.6851727175593991</v>
      </c>
      <c r="AW83">
        <v>-2.565054789104662</v>
      </c>
      <c r="AX83">
        <v>-0.81445224376313885</v>
      </c>
      <c r="AY83">
        <v>-2.5891593420662198</v>
      </c>
      <c r="AZ83">
        <v>-0.23290567070225859</v>
      </c>
      <c r="BA83">
        <v>-0.83043899135483856</v>
      </c>
      <c r="BB83">
        <v>-0.97073487884176746</v>
      </c>
      <c r="BC83">
        <v>-2.8912683307870584</v>
      </c>
      <c r="BD83">
        <v>-5</v>
      </c>
      <c r="BE83">
        <v>-3.3311415280857624</v>
      </c>
      <c r="BF83">
        <v>5.0451108920244927</v>
      </c>
      <c r="BG83">
        <f t="shared" si="1"/>
        <v>5.0424734907202042</v>
      </c>
      <c r="BH83" s="1" t="s">
        <v>800</v>
      </c>
      <c r="BI83" s="1">
        <v>1</v>
      </c>
    </row>
    <row r="84" spans="1:61">
      <c r="A84" s="1">
        <v>382</v>
      </c>
      <c r="B84" s="1" t="s">
        <v>1813</v>
      </c>
      <c r="C84" s="1" t="s">
        <v>4577</v>
      </c>
      <c r="D84" s="1" t="s">
        <v>30</v>
      </c>
      <c r="E84" s="1" t="s">
        <v>140</v>
      </c>
      <c r="F84" s="2">
        <v>34.32056</v>
      </c>
      <c r="G84" s="2">
        <v>-80.628265999999996</v>
      </c>
      <c r="H84" s="2">
        <v>34.319800000000001</v>
      </c>
      <c r="I84" s="2">
        <v>-80.628435999999994</v>
      </c>
      <c r="K84" s="1" t="s">
        <v>4086</v>
      </c>
      <c r="L84" s="17">
        <v>0.66541069326922286</v>
      </c>
      <c r="M84" s="17">
        <v>0</v>
      </c>
      <c r="N84" s="1">
        <v>3</v>
      </c>
      <c r="O84" s="1" t="s">
        <v>1816</v>
      </c>
      <c r="P84" s="1">
        <v>504270</v>
      </c>
      <c r="Q84" s="1" t="s">
        <v>1814</v>
      </c>
      <c r="R84" s="1" t="s">
        <v>1815</v>
      </c>
      <c r="S84" s="26">
        <v>8.9178709999999999</v>
      </c>
      <c r="T84" s="4">
        <v>1200.4324951200001</v>
      </c>
      <c r="U84" s="4">
        <v>9.8164472580000002</v>
      </c>
      <c r="V84" s="4">
        <v>23.169670105000002</v>
      </c>
      <c r="W84" s="2">
        <v>0.13554807007299999</v>
      </c>
      <c r="X84" s="3">
        <v>2.20779538155</v>
      </c>
      <c r="Y84" s="1">
        <v>711.13983154300001</v>
      </c>
      <c r="Z84" s="2">
        <v>7.6370856880999998E-3</v>
      </c>
      <c r="AA84" s="2">
        <v>4.5118205115199997E-2</v>
      </c>
      <c r="AB84" s="2">
        <v>1.19562819273E-2</v>
      </c>
      <c r="AC84" s="2">
        <v>0.57693939548200002</v>
      </c>
      <c r="AD84" s="2">
        <v>7.6370856880999998E-3</v>
      </c>
      <c r="AE84" s="2">
        <v>0.17410009673599999</v>
      </c>
      <c r="AF84" s="2">
        <v>3.4307486041099997E-2</v>
      </c>
      <c r="AG84" s="2">
        <v>5.0888447635E-2</v>
      </c>
      <c r="AH84" s="2">
        <v>9.1415915686599999E-2</v>
      </c>
      <c r="AI84" s="5">
        <v>120081.884772</v>
      </c>
      <c r="AJ84" s="5">
        <v>110899.31638</v>
      </c>
      <c r="AK84">
        <v>2.0396169373699999</v>
      </c>
      <c r="AL84" s="13">
        <v>7.95092271250014E-2</v>
      </c>
      <c r="AM84" s="1" t="s">
        <v>36</v>
      </c>
      <c r="AN84" t="s">
        <v>4077</v>
      </c>
      <c r="AO84" t="s">
        <v>36</v>
      </c>
      <c r="AP84">
        <v>0.95026118584344199</v>
      </c>
      <c r="AQ84">
        <v>3.079337743050961</v>
      </c>
      <c r="AR84">
        <v>0.99195433754049323</v>
      </c>
      <c r="AS84">
        <v>1.3649198502509998</v>
      </c>
      <c r="AT84">
        <v>-0.86790666150373441</v>
      </c>
      <c r="AU84">
        <v>0.34395882051477389</v>
      </c>
      <c r="AV84">
        <v>2.8519550045225155</v>
      </c>
      <c r="AW84">
        <v>-2.1170723365860584</v>
      </c>
      <c r="AX84">
        <v>-1.3456481857106455</v>
      </c>
      <c r="AY84">
        <v>-1.9224038529145298</v>
      </c>
      <c r="AZ84">
        <v>-0.23886980485137196</v>
      </c>
      <c r="BA84">
        <v>-2.1170723365860584</v>
      </c>
      <c r="BB84">
        <v>-0.75920098757365484</v>
      </c>
      <c r="BC84">
        <v>-1.4646111046916854</v>
      </c>
      <c r="BD84">
        <v>-1.2933807971879425</v>
      </c>
      <c r="BE84">
        <v>-1.0389781861794436</v>
      </c>
      <c r="BF84">
        <v>5.0794774958545963</v>
      </c>
      <c r="BG84">
        <f t="shared" si="1"/>
        <v>5.0449288690228409</v>
      </c>
      <c r="BH84" s="1" t="s">
        <v>1817</v>
      </c>
      <c r="BI84" s="1">
        <v>1</v>
      </c>
    </row>
    <row r="85" spans="1:61">
      <c r="A85" s="1">
        <v>458</v>
      </c>
      <c r="B85" s="1" t="s">
        <v>2185</v>
      </c>
      <c r="C85" s="1" t="s">
        <v>4688</v>
      </c>
      <c r="D85" s="1" t="s">
        <v>30</v>
      </c>
      <c r="E85" s="1" t="s">
        <v>105</v>
      </c>
      <c r="F85" s="2">
        <v>33.158571999999999</v>
      </c>
      <c r="G85" s="2">
        <v>-107.221413</v>
      </c>
      <c r="H85" s="2">
        <v>33.158740000000002</v>
      </c>
      <c r="I85" s="2">
        <v>-107.22215</v>
      </c>
      <c r="K85" s="1" t="s">
        <v>4086</v>
      </c>
      <c r="L85" s="17">
        <v>0.50624227058142413</v>
      </c>
      <c r="M85" s="17">
        <v>0</v>
      </c>
      <c r="N85" s="1">
        <v>13</v>
      </c>
      <c r="O85" s="1" t="s">
        <v>2188</v>
      </c>
      <c r="P85" s="1">
        <v>514590</v>
      </c>
      <c r="Q85" s="1" t="s">
        <v>2186</v>
      </c>
      <c r="R85" s="1" t="s">
        <v>2187</v>
      </c>
      <c r="S85" s="26">
        <v>5.7832850000000002</v>
      </c>
      <c r="T85" s="4">
        <v>275.95275878899997</v>
      </c>
      <c r="U85" s="4">
        <v>6.9320421218900004</v>
      </c>
      <c r="V85" s="4">
        <v>24.4485912323</v>
      </c>
      <c r="W85" s="2">
        <v>0.15566337108600001</v>
      </c>
      <c r="X85" s="3">
        <v>6.4170670509300001</v>
      </c>
      <c r="Y85" s="1">
        <v>126.651275635</v>
      </c>
      <c r="Z85" s="2">
        <v>2.2826500480100001E-2</v>
      </c>
      <c r="AA85" s="2">
        <v>0.15251182086599999</v>
      </c>
      <c r="AB85" s="2">
        <v>5.0725556622399995E-4</v>
      </c>
      <c r="AC85" s="2">
        <v>0</v>
      </c>
      <c r="AD85" s="2">
        <v>0.78576604648600001</v>
      </c>
      <c r="AE85" s="2">
        <v>5.8606134169100002E-3</v>
      </c>
      <c r="AF85" s="2">
        <v>0</v>
      </c>
      <c r="AG85" s="2">
        <v>1.7137991630300001E-2</v>
      </c>
      <c r="AH85" s="2">
        <v>1.5389771553800001E-2</v>
      </c>
      <c r="AI85" s="5">
        <v>139148.85773600001</v>
      </c>
      <c r="AJ85" s="5">
        <v>111986.090574</v>
      </c>
      <c r="AK85">
        <v>4.0299697543199997</v>
      </c>
      <c r="AL85" s="13">
        <v>0.21632008881910286</v>
      </c>
      <c r="AM85" s="1" t="s">
        <v>53</v>
      </c>
      <c r="AN85" t="s">
        <v>4077</v>
      </c>
      <c r="AO85" t="s">
        <v>36</v>
      </c>
      <c r="AP85">
        <v>0.76217459484163819</v>
      </c>
      <c r="AQ85">
        <v>2.4408347402054149</v>
      </c>
      <c r="AR85">
        <v>0.84086119299871953</v>
      </c>
      <c r="AS85">
        <v>1.3882538394242572</v>
      </c>
      <c r="AT85">
        <v>-0.80781356859240738</v>
      </c>
      <c r="AU85">
        <v>0.80733657719001706</v>
      </c>
      <c r="AV85">
        <v>2.1026095683741111</v>
      </c>
      <c r="AW85">
        <v>-1.6415606648863541</v>
      </c>
      <c r="AX85">
        <v>-0.8166964937734742</v>
      </c>
      <c r="AY85">
        <v>-3.2947731786620782</v>
      </c>
      <c r="AZ85">
        <v>-5</v>
      </c>
      <c r="BA85">
        <v>-0.10470674129458128</v>
      </c>
      <c r="BB85">
        <v>-2.2320569249995361</v>
      </c>
      <c r="BC85">
        <v>-5</v>
      </c>
      <c r="BD85">
        <v>-1.7660400736020558</v>
      </c>
      <c r="BE85">
        <v>-1.8127678268001279</v>
      </c>
      <c r="BF85">
        <v>5.1434796455892986</v>
      </c>
      <c r="BG85">
        <f t="shared" si="1"/>
        <v>5.0491640837228964</v>
      </c>
      <c r="BH85" s="1" t="s">
        <v>2189</v>
      </c>
      <c r="BI85" s="1">
        <v>1</v>
      </c>
    </row>
    <row r="86" spans="1:61">
      <c r="A86" s="1">
        <v>27</v>
      </c>
      <c r="B86" s="1" t="s">
        <v>141</v>
      </c>
      <c r="C86" s="1" t="s">
        <v>4124</v>
      </c>
      <c r="D86" s="1" t="s">
        <v>30</v>
      </c>
      <c r="E86" s="1" t="s">
        <v>140</v>
      </c>
      <c r="F86" s="2">
        <v>35.201321</v>
      </c>
      <c r="G86" s="2">
        <v>-81.345731000000001</v>
      </c>
      <c r="H86" s="2">
        <v>35.201582999999999</v>
      </c>
      <c r="I86" s="2">
        <v>-81.348714999999999</v>
      </c>
      <c r="K86" s="1" t="s">
        <v>4086</v>
      </c>
      <c r="L86" s="17">
        <v>0.77875488391146053</v>
      </c>
      <c r="M86" s="17">
        <v>0</v>
      </c>
      <c r="N86" s="1">
        <v>3</v>
      </c>
      <c r="O86" s="1" t="s">
        <v>144</v>
      </c>
      <c r="P86" s="1">
        <v>511820</v>
      </c>
      <c r="Q86" s="1" t="s">
        <v>142</v>
      </c>
      <c r="R86" s="1" t="s">
        <v>143</v>
      </c>
      <c r="S86" s="26">
        <v>3.8978489999999999</v>
      </c>
      <c r="T86" s="4">
        <v>1239.5544433600001</v>
      </c>
      <c r="U86" s="4">
        <v>8.5957546234100004</v>
      </c>
      <c r="V86" s="4">
        <v>21.684621810900001</v>
      </c>
      <c r="W86" s="2">
        <v>0.25420549511899998</v>
      </c>
      <c r="X86" s="3">
        <v>4.8297295570400003</v>
      </c>
      <c r="Y86" s="1">
        <v>441.61022949199997</v>
      </c>
      <c r="Z86" s="2">
        <v>1.1682950156799999E-2</v>
      </c>
      <c r="AA86" s="2">
        <v>0.13175704306300001</v>
      </c>
      <c r="AB86" s="2">
        <v>3.8136054915899999E-3</v>
      </c>
      <c r="AC86" s="2">
        <v>0.60707756752499997</v>
      </c>
      <c r="AD86" s="2">
        <v>1.14044964225E-2</v>
      </c>
      <c r="AE86" s="2">
        <v>4.73734548844E-2</v>
      </c>
      <c r="AF86" s="2">
        <v>0.18017167278099999</v>
      </c>
      <c r="AG86" s="2">
        <v>4.2494461192000002E-3</v>
      </c>
      <c r="AH86" s="2">
        <v>2.4697635564599999E-3</v>
      </c>
      <c r="AI86" s="5">
        <v>115262.593947</v>
      </c>
      <c r="AJ86" s="5">
        <v>114812.351351</v>
      </c>
      <c r="AK86">
        <v>1.98277288848</v>
      </c>
      <c r="AL86" s="13">
        <v>3.9138776750925978E-3</v>
      </c>
      <c r="AM86" s="1" t="s">
        <v>36</v>
      </c>
      <c r="AN86" t="s">
        <v>4077</v>
      </c>
      <c r="AO86" t="s">
        <v>36</v>
      </c>
      <c r="AP86">
        <v>0.59082501083676331</v>
      </c>
      <c r="AQ86">
        <v>3.0932656064822703</v>
      </c>
      <c r="AR86">
        <v>0.93428400951600454</v>
      </c>
      <c r="AS86">
        <v>1.3361518522688944</v>
      </c>
      <c r="AT86">
        <v>-0.59481506560709085</v>
      </c>
      <c r="AU86">
        <v>0.68392281291020307</v>
      </c>
      <c r="AV86">
        <v>2.6450391248671421</v>
      </c>
      <c r="AW86">
        <v>-1.9324474761416326</v>
      </c>
      <c r="AX86">
        <v>-0.88022616031547529</v>
      </c>
      <c r="AY86">
        <v>-2.4186642356967276</v>
      </c>
      <c r="AZ86">
        <v>-0.2167558146976365</v>
      </c>
      <c r="BA86">
        <v>-1.9429238866922756</v>
      </c>
      <c r="BB86">
        <v>-1.324464941585813</v>
      </c>
      <c r="BC86">
        <v>-0.7443134892834723</v>
      </c>
      <c r="BD86">
        <v>-2.3716676730205331</v>
      </c>
      <c r="BE86">
        <v>-2.6073446220601277</v>
      </c>
      <c r="BF86">
        <v>5.0616883890106692</v>
      </c>
      <c r="BG86">
        <f t="shared" si="1"/>
        <v>5.0599886113637016</v>
      </c>
      <c r="BH86" s="1" t="s">
        <v>145</v>
      </c>
      <c r="BI86" s="1">
        <v>2</v>
      </c>
    </row>
    <row r="87" spans="1:61">
      <c r="A87" s="1">
        <v>28</v>
      </c>
      <c r="B87" s="1" t="s">
        <v>141</v>
      </c>
      <c r="C87" s="1" t="s">
        <v>4124</v>
      </c>
      <c r="D87" s="1" t="s">
        <v>30</v>
      </c>
      <c r="E87" s="1" t="s">
        <v>140</v>
      </c>
      <c r="F87" s="2">
        <v>35.201321</v>
      </c>
      <c r="G87" s="2">
        <v>-81.345731000000001</v>
      </c>
      <c r="H87" s="2">
        <v>35.201582999999999</v>
      </c>
      <c r="I87" s="2">
        <v>-81.348714999999999</v>
      </c>
      <c r="K87" s="1" t="s">
        <v>4085</v>
      </c>
      <c r="L87" s="17">
        <v>0.11665288754738866</v>
      </c>
      <c r="M87" s="17">
        <v>1</v>
      </c>
      <c r="N87" s="1">
        <v>3</v>
      </c>
      <c r="O87" s="1" t="s">
        <v>144</v>
      </c>
      <c r="P87" s="1">
        <v>504950</v>
      </c>
      <c r="Q87" s="1" t="s">
        <v>146</v>
      </c>
      <c r="R87" s="1" t="s">
        <v>147</v>
      </c>
      <c r="S87" s="26">
        <v>3.5648309999999999</v>
      </c>
      <c r="T87" s="4">
        <v>1239.5544433600001</v>
      </c>
      <c r="U87" s="4">
        <v>8.5957546234100004</v>
      </c>
      <c r="V87" s="4">
        <v>21.684621810900001</v>
      </c>
      <c r="W87" s="2">
        <v>0.25420549511899998</v>
      </c>
      <c r="X87" s="3">
        <v>4.8297295570400003</v>
      </c>
      <c r="Y87" s="1">
        <v>441.61022949199997</v>
      </c>
      <c r="Z87" s="2">
        <v>1.1682950156799999E-2</v>
      </c>
      <c r="AA87" s="2">
        <v>0.13175704306300001</v>
      </c>
      <c r="AB87" s="2">
        <v>3.8136054915899999E-3</v>
      </c>
      <c r="AC87" s="2">
        <v>0.60707756752499997</v>
      </c>
      <c r="AD87" s="2">
        <v>1.14044964225E-2</v>
      </c>
      <c r="AE87" s="2">
        <v>4.73734548844E-2</v>
      </c>
      <c r="AF87" s="2">
        <v>0.18017167278099999</v>
      </c>
      <c r="AG87" s="2">
        <v>4.2494461192000002E-3</v>
      </c>
      <c r="AH87" s="2">
        <v>2.4697635564599999E-3</v>
      </c>
      <c r="AI87" s="5">
        <v>115262.593947</v>
      </c>
      <c r="AJ87" s="5">
        <v>114812.351351</v>
      </c>
      <c r="AK87">
        <v>1.98277288848</v>
      </c>
      <c r="AL87" s="13">
        <v>3.9138776750925978E-3</v>
      </c>
      <c r="AM87" s="1" t="s">
        <v>36</v>
      </c>
      <c r="AN87" t="s">
        <v>4077</v>
      </c>
      <c r="AO87" t="s">
        <v>36</v>
      </c>
      <c r="AP87">
        <v>0.55203894582682633</v>
      </c>
      <c r="AQ87">
        <v>3.0932656064822703</v>
      </c>
      <c r="AR87">
        <v>0.93428400951600454</v>
      </c>
      <c r="AS87">
        <v>1.3361518522688944</v>
      </c>
      <c r="AT87">
        <v>-0.59481506560709085</v>
      </c>
      <c r="AU87">
        <v>0.68392281291020307</v>
      </c>
      <c r="AV87">
        <v>2.6450391248671421</v>
      </c>
      <c r="AW87">
        <v>-1.9324474761416326</v>
      </c>
      <c r="AX87">
        <v>-0.88022616031547529</v>
      </c>
      <c r="AY87">
        <v>-2.4186642356967276</v>
      </c>
      <c r="AZ87">
        <v>-0.2167558146976365</v>
      </c>
      <c r="BA87">
        <v>-1.9429238866922756</v>
      </c>
      <c r="BB87">
        <v>-1.324464941585813</v>
      </c>
      <c r="BC87">
        <v>-0.7443134892834723</v>
      </c>
      <c r="BD87">
        <v>-2.3716676730205331</v>
      </c>
      <c r="BE87">
        <v>-2.6073446220601277</v>
      </c>
      <c r="BF87">
        <v>5.0616883890106692</v>
      </c>
      <c r="BG87">
        <f t="shared" si="1"/>
        <v>5.0599886113637016</v>
      </c>
      <c r="BH87" s="1" t="s">
        <v>145</v>
      </c>
      <c r="BI87" s="1">
        <v>2</v>
      </c>
    </row>
    <row r="88" spans="1:61">
      <c r="A88" s="1">
        <v>93</v>
      </c>
      <c r="B88" s="1" t="s">
        <v>403</v>
      </c>
      <c r="C88" s="1" t="s">
        <v>4116</v>
      </c>
      <c r="D88" s="1" t="s">
        <v>30</v>
      </c>
      <c r="E88" s="1" t="s">
        <v>115</v>
      </c>
      <c r="F88" s="2">
        <v>47.193058000000001</v>
      </c>
      <c r="G88" s="2">
        <v>-99.324243999999993</v>
      </c>
      <c r="H88" s="2">
        <v>47.187289999999997</v>
      </c>
      <c r="I88" s="2">
        <v>-99.322959999999995</v>
      </c>
      <c r="K88" s="1" t="s">
        <v>4086</v>
      </c>
      <c r="L88" s="17">
        <v>0.59646473382599641</v>
      </c>
      <c r="M88" s="17">
        <v>0</v>
      </c>
      <c r="N88" s="1">
        <v>10</v>
      </c>
      <c r="O88" s="1" t="s">
        <v>406</v>
      </c>
      <c r="P88" s="1">
        <v>503190</v>
      </c>
      <c r="Q88" s="1" t="s">
        <v>404</v>
      </c>
      <c r="R88" s="1" t="s">
        <v>405</v>
      </c>
      <c r="S88" s="26">
        <v>11.181756</v>
      </c>
      <c r="T88" s="4">
        <v>461.942230225</v>
      </c>
      <c r="U88" s="4">
        <v>-1.5362926721600001</v>
      </c>
      <c r="V88" s="4">
        <v>11.121706962599999</v>
      </c>
      <c r="W88" s="2">
        <v>0.30378633737600003</v>
      </c>
      <c r="X88" s="3">
        <v>1.7689749002499999</v>
      </c>
      <c r="Y88" s="1">
        <v>1745.0134277300001</v>
      </c>
      <c r="Z88" s="2">
        <v>0.17127250080699999</v>
      </c>
      <c r="AA88" s="2">
        <v>3.5888739654699998E-2</v>
      </c>
      <c r="AB88" s="2">
        <v>0</v>
      </c>
      <c r="AC88" s="2">
        <v>4.1118606169300003E-3</v>
      </c>
      <c r="AD88" s="2">
        <v>0</v>
      </c>
      <c r="AE88" s="2">
        <v>0.389643813826</v>
      </c>
      <c r="AF88" s="2">
        <v>6.7568074553699994E-2</v>
      </c>
      <c r="AG88" s="2">
        <v>0.27288347977499999</v>
      </c>
      <c r="AH88" s="2">
        <v>5.8631530767700002E-2</v>
      </c>
      <c r="AI88" s="5">
        <v>118182.090196</v>
      </c>
      <c r="AJ88" s="5">
        <v>115350.091871</v>
      </c>
      <c r="AK88">
        <v>1.4744500141200001</v>
      </c>
      <c r="AL88" s="13">
        <v>2.4253602222476661E-2</v>
      </c>
      <c r="AM88" s="1" t="s">
        <v>53</v>
      </c>
      <c r="AN88" t="s">
        <v>4076</v>
      </c>
      <c r="AO88" t="s">
        <v>53</v>
      </c>
      <c r="AP88">
        <v>1.0485100111734365</v>
      </c>
      <c r="AQ88">
        <v>2.6645876667612352</v>
      </c>
      <c r="AR88">
        <v>-5</v>
      </c>
      <c r="AS88">
        <v>1.0461714479965554</v>
      </c>
      <c r="AT88">
        <v>-0.51743176219028242</v>
      </c>
      <c r="AU88">
        <v>0.24772167080669544</v>
      </c>
      <c r="AV88">
        <v>3.2417987731671798</v>
      </c>
      <c r="AW88">
        <v>-0.76631236094854693</v>
      </c>
      <c r="AX88">
        <v>-1.4450417930075268</v>
      </c>
      <c r="AY88">
        <v>-5</v>
      </c>
      <c r="AZ88">
        <v>-2.3859616153951086</v>
      </c>
      <c r="BA88">
        <v>-5</v>
      </c>
      <c r="BB88">
        <v>-0.40933221443970735</v>
      </c>
      <c r="BC88">
        <v>-1.1702584567242431</v>
      </c>
      <c r="BD88">
        <v>-0.56402275549803127</v>
      </c>
      <c r="BE88">
        <v>-1.2318687669905963</v>
      </c>
      <c r="BF88">
        <v>5.0725516667450306</v>
      </c>
      <c r="BG88">
        <f t="shared" si="1"/>
        <v>5.062017944752669</v>
      </c>
      <c r="BH88" s="1" t="s">
        <v>407</v>
      </c>
      <c r="BI88" s="1">
        <v>1</v>
      </c>
    </row>
    <row r="89" spans="1:61">
      <c r="A89" s="1">
        <v>323</v>
      </c>
      <c r="B89" s="1" t="s">
        <v>1523</v>
      </c>
      <c r="C89" s="1" t="s">
        <v>4488</v>
      </c>
      <c r="D89" s="1" t="s">
        <v>30</v>
      </c>
      <c r="E89" s="1" t="s">
        <v>72</v>
      </c>
      <c r="F89" s="2">
        <v>37.808503000000002</v>
      </c>
      <c r="G89" s="2">
        <v>-94.206305</v>
      </c>
      <c r="H89" s="2">
        <v>37.805880000000002</v>
      </c>
      <c r="I89" s="2">
        <v>-94.208399999999997</v>
      </c>
      <c r="J89" s="1" t="s">
        <v>514</v>
      </c>
      <c r="K89" s="1" t="s">
        <v>4086</v>
      </c>
      <c r="L89" s="17">
        <v>0.2520133582875132</v>
      </c>
      <c r="M89" s="17">
        <v>1</v>
      </c>
      <c r="N89" s="1">
        <v>10</v>
      </c>
      <c r="O89" s="1" t="s">
        <v>1526</v>
      </c>
      <c r="P89" s="1">
        <v>516560</v>
      </c>
      <c r="Q89" s="1" t="s">
        <v>1524</v>
      </c>
      <c r="R89" s="1" t="s">
        <v>1525</v>
      </c>
      <c r="S89" s="26">
        <v>2.9802870000000001</v>
      </c>
      <c r="T89" s="4">
        <v>1128.3376464800001</v>
      </c>
      <c r="U89" s="4">
        <v>6.9688515663099997</v>
      </c>
      <c r="V89" s="4">
        <v>19.687799453699999</v>
      </c>
      <c r="W89" s="2">
        <v>0.33868965506600002</v>
      </c>
      <c r="X89" s="3">
        <v>1.4597840309100001</v>
      </c>
      <c r="Y89" s="1">
        <v>961.43188476600005</v>
      </c>
      <c r="Z89" s="2">
        <v>5.4106705209600002E-3</v>
      </c>
      <c r="AA89" s="2">
        <v>5.2711619430699998E-2</v>
      </c>
      <c r="AB89" s="2">
        <v>9.4262552629899998E-5</v>
      </c>
      <c r="AC89" s="2">
        <v>0.211336642996</v>
      </c>
      <c r="AD89" s="2">
        <v>5.7374473700700004E-3</v>
      </c>
      <c r="AE89" s="2">
        <v>1.4686105699700001E-2</v>
      </c>
      <c r="AF89" s="2">
        <v>0.44302771319000001</v>
      </c>
      <c r="AG89" s="2">
        <v>0.25768868221000002</v>
      </c>
      <c r="AH89" s="2">
        <v>9.3068560296600007E-3</v>
      </c>
      <c r="AI89" s="5">
        <v>91253.505392999999</v>
      </c>
      <c r="AJ89" s="5">
        <v>117548.652411</v>
      </c>
      <c r="AK89">
        <v>1.71391130631</v>
      </c>
      <c r="AL89" s="13">
        <v>0.25186662144251337</v>
      </c>
      <c r="AM89" s="1" t="s">
        <v>53</v>
      </c>
      <c r="AN89" t="s">
        <v>4077</v>
      </c>
      <c r="AO89" t="s">
        <v>36</v>
      </c>
      <c r="AP89">
        <v>0.47425808841001721</v>
      </c>
      <c r="AQ89">
        <v>3.0524390784245878</v>
      </c>
      <c r="AR89">
        <v>0.84316121432345381</v>
      </c>
      <c r="AS89">
        <v>1.2941971768530633</v>
      </c>
      <c r="AT89">
        <v>-0.47019806823982313</v>
      </c>
      <c r="AU89">
        <v>0.16428860844064266</v>
      </c>
      <c r="AV89">
        <v>2.9829185209009204</v>
      </c>
      <c r="AW89">
        <v>-2.266748911324413</v>
      </c>
      <c r="AX89">
        <v>-1.278093640984568</v>
      </c>
      <c r="AY89">
        <v>-4.0256608037226869</v>
      </c>
      <c r="AZ89">
        <v>-0.6750251954642168</v>
      </c>
      <c r="BA89">
        <v>-2.2412812852443147</v>
      </c>
      <c r="BB89">
        <v>-1.8330933503872771</v>
      </c>
      <c r="BC89">
        <v>-0.35356910603642372</v>
      </c>
      <c r="BD89">
        <v>-0.58890465541759629</v>
      </c>
      <c r="BE89">
        <v>-2.0311970042571028</v>
      </c>
      <c r="BF89">
        <v>4.9602495563460067</v>
      </c>
      <c r="BG89">
        <f t="shared" si="1"/>
        <v>5.0702176546959965</v>
      </c>
      <c r="BH89" s="1" t="s">
        <v>1527</v>
      </c>
      <c r="BI89" s="1">
        <v>1</v>
      </c>
    </row>
    <row r="90" spans="1:61">
      <c r="A90" s="1">
        <v>407</v>
      </c>
      <c r="B90" s="1" t="s">
        <v>1935</v>
      </c>
      <c r="C90" s="1" t="s">
        <v>4613</v>
      </c>
      <c r="D90" s="1" t="s">
        <v>30</v>
      </c>
      <c r="E90" s="1" t="s">
        <v>465</v>
      </c>
      <c r="F90" s="2">
        <v>48.042726999999999</v>
      </c>
      <c r="G90" s="2">
        <v>-91.802437999999995</v>
      </c>
      <c r="H90" s="2">
        <v>48.043559999999999</v>
      </c>
      <c r="I90" s="2">
        <v>-91.803280000000001</v>
      </c>
      <c r="K90" s="1" t="s">
        <v>4086</v>
      </c>
      <c r="L90" s="17">
        <v>0.10583557444624601</v>
      </c>
      <c r="M90" s="17">
        <v>1</v>
      </c>
      <c r="N90" s="1">
        <v>9</v>
      </c>
      <c r="O90" s="1" t="s">
        <v>1938</v>
      </c>
      <c r="P90" s="1">
        <v>512450</v>
      </c>
      <c r="Q90" s="1" t="s">
        <v>1936</v>
      </c>
      <c r="R90" s="1" t="s">
        <v>1937</v>
      </c>
      <c r="S90" s="26">
        <v>22.436340999999999</v>
      </c>
      <c r="T90" s="4">
        <v>714.09594726600005</v>
      </c>
      <c r="U90" s="4">
        <v>-3.2663888931299998</v>
      </c>
      <c r="V90" s="4">
        <v>9.4892597198500006</v>
      </c>
      <c r="W90" s="2">
        <v>0.16400000452999999</v>
      </c>
      <c r="X90" s="3">
        <v>3.2710869312300002</v>
      </c>
      <c r="Y90" s="1">
        <v>694.977050781</v>
      </c>
      <c r="Z90" s="2">
        <v>0.119766772243</v>
      </c>
      <c r="AA90" s="2">
        <v>5.02447451771E-3</v>
      </c>
      <c r="AB90" s="2">
        <v>0</v>
      </c>
      <c r="AC90" s="2">
        <v>0.43996544774000002</v>
      </c>
      <c r="AD90" s="2">
        <v>0.13210480852299999</v>
      </c>
      <c r="AE90" s="2">
        <v>1.45407428736E-3</v>
      </c>
      <c r="AF90" s="2">
        <v>0</v>
      </c>
      <c r="AG90" s="2">
        <v>0</v>
      </c>
      <c r="AH90" s="2">
        <v>0.30168442268899998</v>
      </c>
      <c r="AI90" s="5">
        <v>107675.176855</v>
      </c>
      <c r="AJ90" s="5">
        <v>117956.18212899999</v>
      </c>
      <c r="AK90">
        <v>1.6342148722400001</v>
      </c>
      <c r="AL90" s="13">
        <v>9.1130996332199052E-2</v>
      </c>
      <c r="AM90" s="1" t="s">
        <v>53</v>
      </c>
      <c r="AN90" t="s">
        <v>4076</v>
      </c>
      <c r="AO90" t="s">
        <v>53</v>
      </c>
      <c r="AP90">
        <v>1.3509520320369315</v>
      </c>
      <c r="AQ90">
        <v>2.8537565683149211</v>
      </c>
      <c r="AR90">
        <v>-5</v>
      </c>
      <c r="AS90">
        <v>0.97723233338362969</v>
      </c>
      <c r="AT90">
        <v>-0.78515613995624134</v>
      </c>
      <c r="AU90">
        <v>0.5146920859323264</v>
      </c>
      <c r="AV90">
        <v>2.8419704637502115</v>
      </c>
      <c r="AW90">
        <v>-0.92166365467728306</v>
      </c>
      <c r="AX90">
        <v>-2.2989093520153938</v>
      </c>
      <c r="AY90">
        <v>-5</v>
      </c>
      <c r="AZ90">
        <v>-0.35658142907080126</v>
      </c>
      <c r="BA90">
        <v>-0.87908137408117348</v>
      </c>
      <c r="BB90">
        <v>-2.8374134051919908</v>
      </c>
      <c r="BC90">
        <v>-5</v>
      </c>
      <c r="BD90">
        <v>-5</v>
      </c>
      <c r="BE90">
        <v>-0.52044711380533759</v>
      </c>
      <c r="BF90">
        <v>5.0321155937579487</v>
      </c>
      <c r="BG90">
        <f t="shared" si="1"/>
        <v>5.0717207073594057</v>
      </c>
      <c r="BH90" s="1" t="s">
        <v>1939</v>
      </c>
      <c r="BI90" s="1">
        <v>1</v>
      </c>
    </row>
    <row r="91" spans="1:61">
      <c r="A91" s="1">
        <v>393</v>
      </c>
      <c r="B91" s="1" t="s">
        <v>1868</v>
      </c>
      <c r="C91" s="1" t="s">
        <v>4591</v>
      </c>
      <c r="D91" s="1" t="s">
        <v>30</v>
      </c>
      <c r="E91" s="1" t="s">
        <v>72</v>
      </c>
      <c r="F91" s="2">
        <v>39.014845000000001</v>
      </c>
      <c r="G91" s="2">
        <v>-95.289998999999995</v>
      </c>
      <c r="H91" s="2">
        <v>39.011189999999999</v>
      </c>
      <c r="I91" s="2">
        <v>-95.295199999999994</v>
      </c>
      <c r="K91" s="1" t="s">
        <v>4086</v>
      </c>
      <c r="L91" s="17">
        <v>0.75452556158415962</v>
      </c>
      <c r="M91" s="17">
        <v>0</v>
      </c>
      <c r="N91" s="1">
        <v>10</v>
      </c>
      <c r="O91" s="1" t="s">
        <v>1871</v>
      </c>
      <c r="P91" s="1">
        <v>511700</v>
      </c>
      <c r="Q91" s="1" t="s">
        <v>1869</v>
      </c>
      <c r="R91" s="1" t="s">
        <v>1870</v>
      </c>
      <c r="S91" s="26">
        <v>4.4288280000000002</v>
      </c>
      <c r="T91" s="4">
        <v>977.81146240199996</v>
      </c>
      <c r="U91" s="4">
        <v>6.9400000572199998</v>
      </c>
      <c r="V91" s="4">
        <v>18.7333869934</v>
      </c>
      <c r="W91" s="2">
        <v>0.34830158948899997</v>
      </c>
      <c r="X91" s="3">
        <v>2.4055516719800001</v>
      </c>
      <c r="Y91" s="1">
        <v>983.11791992200006</v>
      </c>
      <c r="Z91" s="2">
        <v>5.4060483725600003E-2</v>
      </c>
      <c r="AA91" s="2">
        <v>0.264780304942</v>
      </c>
      <c r="AB91" s="2">
        <v>1.3437623905099999E-2</v>
      </c>
      <c r="AC91" s="2">
        <v>0.11525790289399999</v>
      </c>
      <c r="AD91" s="2">
        <v>2.6312943805599999E-3</v>
      </c>
      <c r="AE91" s="2">
        <v>6.3922430883499998E-2</v>
      </c>
      <c r="AF91" s="2">
        <v>0.225966910572</v>
      </c>
      <c r="AG91" s="2">
        <v>0.21904624589999999</v>
      </c>
      <c r="AH91" s="2">
        <v>4.08968027971E-2</v>
      </c>
      <c r="AI91" s="5">
        <v>538397.42012699996</v>
      </c>
      <c r="AJ91" s="5">
        <v>118442.70771</v>
      </c>
      <c r="AK91">
        <v>1.56000128436</v>
      </c>
      <c r="AL91" s="13">
        <v>1.2787121085306623</v>
      </c>
      <c r="AM91" s="1" t="s">
        <v>53</v>
      </c>
      <c r="AN91" t="s">
        <v>4076</v>
      </c>
      <c r="AO91" t="s">
        <v>53</v>
      </c>
      <c r="AP91">
        <v>0.64628881415213646</v>
      </c>
      <c r="AQ91">
        <v>2.9902551239778887</v>
      </c>
      <c r="AR91">
        <v>0.84135947403559408</v>
      </c>
      <c r="AS91">
        <v>1.2726163048478405</v>
      </c>
      <c r="AT91">
        <v>-0.45804454361604852</v>
      </c>
      <c r="AU91">
        <v>0.38121469011605674</v>
      </c>
      <c r="AV91">
        <v>2.9926056123387506</v>
      </c>
      <c r="AW91">
        <v>-1.2671200726140053</v>
      </c>
      <c r="AX91">
        <v>-0.57711432200090473</v>
      </c>
      <c r="AY91">
        <v>-1.8716775181968315</v>
      </c>
      <c r="AZ91">
        <v>-0.93832928662737936</v>
      </c>
      <c r="BA91">
        <v>-2.5798305617581123</v>
      </c>
      <c r="BB91">
        <v>-1.1943467177488811</v>
      </c>
      <c r="BC91">
        <v>-0.6459551520389416</v>
      </c>
      <c r="BD91">
        <v>-0.6594641855302501</v>
      </c>
      <c r="BE91">
        <v>-1.3883106426491685</v>
      </c>
      <c r="BF91">
        <v>5.7311029701845451</v>
      </c>
      <c r="BG91">
        <f t="shared" si="1"/>
        <v>5.0735083272048493</v>
      </c>
      <c r="BH91" s="1" t="s">
        <v>1872</v>
      </c>
      <c r="BI91" s="1">
        <v>1</v>
      </c>
    </row>
    <row r="92" spans="1:61">
      <c r="A92" s="1">
        <v>166</v>
      </c>
      <c r="B92" s="1" t="s">
        <v>744</v>
      </c>
      <c r="C92" s="1">
        <v>0</v>
      </c>
      <c r="D92" s="1" t="s">
        <v>30</v>
      </c>
      <c r="E92" s="1" t="s">
        <v>72</v>
      </c>
      <c r="F92" s="2">
        <v>38.817174999999999</v>
      </c>
      <c r="G92" s="2">
        <v>-95.546391</v>
      </c>
      <c r="H92" s="2">
        <v>38.82255</v>
      </c>
      <c r="I92" s="2">
        <v>-95.547020000000003</v>
      </c>
      <c r="K92" s="1" t="s">
        <v>4086</v>
      </c>
      <c r="L92" s="17">
        <v>0.98145438753999759</v>
      </c>
      <c r="M92" s="17">
        <v>0</v>
      </c>
      <c r="N92" s="1">
        <v>10</v>
      </c>
      <c r="O92" s="1" t="s">
        <v>747</v>
      </c>
      <c r="P92" s="1">
        <v>503920</v>
      </c>
      <c r="Q92" s="1" t="s">
        <v>745</v>
      </c>
      <c r="R92" s="1" t="s">
        <v>746</v>
      </c>
      <c r="S92" s="26">
        <v>4.4078499999999998</v>
      </c>
      <c r="T92" s="4">
        <v>957.91918945299994</v>
      </c>
      <c r="U92" s="4">
        <v>6.5133333206200001</v>
      </c>
      <c r="V92" s="4">
        <v>18.6054553986</v>
      </c>
      <c r="W92" s="2">
        <v>0.28619116544700002</v>
      </c>
      <c r="X92" s="3">
        <v>2.8988969326</v>
      </c>
      <c r="Y92" s="1">
        <v>1121.9123535199999</v>
      </c>
      <c r="Z92" s="2">
        <v>9.9106723084200002E-2</v>
      </c>
      <c r="AA92" s="2">
        <v>4.0942978037500001E-2</v>
      </c>
      <c r="AB92" s="2">
        <v>8.5969507690200001E-4</v>
      </c>
      <c r="AC92" s="2">
        <v>0.174531533347</v>
      </c>
      <c r="AD92" s="2">
        <v>1.3298408220800001E-3</v>
      </c>
      <c r="AE92" s="2">
        <v>0.35235408690999998</v>
      </c>
      <c r="AF92" s="2">
        <v>0.20038954933200001</v>
      </c>
      <c r="AG92" s="2">
        <v>0.10704546981</v>
      </c>
      <c r="AH92" s="2">
        <v>2.3440123581200002E-2</v>
      </c>
      <c r="AI92" s="5">
        <v>89409.023954000004</v>
      </c>
      <c r="AJ92" s="5">
        <v>118597.47755900001</v>
      </c>
      <c r="AK92">
        <v>1.8948279663800001</v>
      </c>
      <c r="AL92" s="13">
        <v>0.2806494354040735</v>
      </c>
      <c r="AM92" s="1" t="s">
        <v>36</v>
      </c>
      <c r="AN92" t="s">
        <v>4077</v>
      </c>
      <c r="AO92" t="s">
        <v>36</v>
      </c>
      <c r="AP92">
        <v>0.64422680696879497</v>
      </c>
      <c r="AQ92">
        <v>2.9813288733218219</v>
      </c>
      <c r="AR92">
        <v>0.81380330381539523</v>
      </c>
      <c r="AS92">
        <v>1.26964030454721</v>
      </c>
      <c r="AT92">
        <v>-0.54334377678461843</v>
      </c>
      <c r="AU92">
        <v>0.46223277472070912</v>
      </c>
      <c r="AV92">
        <v>3.0499589301202996</v>
      </c>
      <c r="AW92">
        <v>-1.0038968833620276</v>
      </c>
      <c r="AX92">
        <v>-1.3878205715852012</v>
      </c>
      <c r="AY92">
        <v>-3.0656555602693252</v>
      </c>
      <c r="AZ92">
        <v>-0.75812609580291779</v>
      </c>
      <c r="BA92">
        <v>-2.8762003396565707</v>
      </c>
      <c r="BB92">
        <v>-0.45302068681133495</v>
      </c>
      <c r="BC92">
        <v>-0.6981249314364899</v>
      </c>
      <c r="BD92">
        <v>-0.97043170742745577</v>
      </c>
      <c r="BE92">
        <v>-1.6300401029572</v>
      </c>
      <c r="BF92">
        <v>4.9513813538702758</v>
      </c>
      <c r="BG92">
        <f t="shared" si="1"/>
        <v>5.07407545214918</v>
      </c>
      <c r="BH92" s="1" t="s">
        <v>748</v>
      </c>
      <c r="BI92" s="1">
        <v>1</v>
      </c>
    </row>
    <row r="93" spans="1:61">
      <c r="A93" s="1">
        <v>648</v>
      </c>
      <c r="B93" s="1" t="s">
        <v>3117</v>
      </c>
      <c r="C93" s="1" t="s">
        <v>4969</v>
      </c>
      <c r="D93" s="1" t="s">
        <v>30</v>
      </c>
      <c r="E93" s="1" t="s">
        <v>87</v>
      </c>
      <c r="F93" s="2">
        <v>33.495845000000003</v>
      </c>
      <c r="G93" s="2">
        <v>-96.959367</v>
      </c>
      <c r="H93" s="2">
        <v>33.496389999999998</v>
      </c>
      <c r="I93" s="2">
        <v>-96.957700000000003</v>
      </c>
      <c r="K93" s="1" t="s">
        <v>4086</v>
      </c>
      <c r="L93" s="17">
        <v>0.12547342386096713</v>
      </c>
      <c r="M93" s="17">
        <v>1</v>
      </c>
      <c r="N93" s="1">
        <v>12</v>
      </c>
      <c r="O93" s="1" t="s">
        <v>3120</v>
      </c>
      <c r="P93" s="1">
        <v>518160</v>
      </c>
      <c r="Q93" s="1" t="s">
        <v>3118</v>
      </c>
      <c r="R93" s="1" t="s">
        <v>3119</v>
      </c>
      <c r="S93" s="26">
        <v>4.6100000000000003</v>
      </c>
      <c r="T93" s="4">
        <v>1018.56085205</v>
      </c>
      <c r="U93" s="4">
        <v>11.384565353399999</v>
      </c>
      <c r="V93" s="4">
        <v>24.037826538099999</v>
      </c>
      <c r="W93" s="2">
        <v>0.316638886929</v>
      </c>
      <c r="X93" s="3">
        <v>1.1823111772499999</v>
      </c>
      <c r="Y93" s="1">
        <v>414.095611572</v>
      </c>
      <c r="Z93" s="2">
        <v>0.282085702253</v>
      </c>
      <c r="AA93" s="2">
        <v>4.0771741419200001E-2</v>
      </c>
      <c r="AB93" s="2">
        <v>0</v>
      </c>
      <c r="AC93" s="2">
        <v>0.16071804590399999</v>
      </c>
      <c r="AD93" s="2">
        <v>0</v>
      </c>
      <c r="AE93" s="2">
        <v>0.29719414613599998</v>
      </c>
      <c r="AF93" s="2">
        <v>0.181959359865</v>
      </c>
      <c r="AG93" s="2">
        <v>2.8900821225500001E-2</v>
      </c>
      <c r="AH93" s="2">
        <v>8.3701831964600008E-3</v>
      </c>
      <c r="AI93" s="5">
        <v>97207.478658299995</v>
      </c>
      <c r="AJ93" s="5">
        <v>119690.456533</v>
      </c>
      <c r="AK93">
        <v>1.81273744753</v>
      </c>
      <c r="AL93" s="13">
        <v>0.20731389494206512</v>
      </c>
      <c r="AM93" s="1" t="s">
        <v>36</v>
      </c>
      <c r="AN93" t="s">
        <v>4077</v>
      </c>
      <c r="AO93" t="s">
        <v>36</v>
      </c>
      <c r="AP93">
        <v>0.6637009253896482</v>
      </c>
      <c r="AQ93">
        <v>3.007986980238563</v>
      </c>
      <c r="AR93">
        <v>1.0563164545187245</v>
      </c>
      <c r="AS93">
        <v>1.3808951968921621</v>
      </c>
      <c r="AT93">
        <v>-0.49943574979711208</v>
      </c>
      <c r="AU93">
        <v>7.27317953072079E-2</v>
      </c>
      <c r="AV93">
        <v>2.6171006280388101</v>
      </c>
      <c r="AW93">
        <v>-0.5496189258616071</v>
      </c>
      <c r="AX93">
        <v>-1.3896407388152476</v>
      </c>
      <c r="AY93">
        <v>-5</v>
      </c>
      <c r="AZ93">
        <v>-0.79393535661240233</v>
      </c>
      <c r="BA93">
        <v>-5</v>
      </c>
      <c r="BB93">
        <v>-0.52695974917078547</v>
      </c>
      <c r="BC93">
        <v>-0.74002559969208892</v>
      </c>
      <c r="BD93">
        <v>-1.5390898164602069</v>
      </c>
      <c r="BE93">
        <v>-2.0772650365896546</v>
      </c>
      <c r="BF93">
        <v>4.9876996786617518</v>
      </c>
      <c r="BG93">
        <f t="shared" si="1"/>
        <v>5.0780595235034127</v>
      </c>
      <c r="BH93" s="1" t="s">
        <v>3121</v>
      </c>
      <c r="BI93" s="1">
        <v>1</v>
      </c>
    </row>
    <row r="94" spans="1:61">
      <c r="A94" s="1">
        <v>312</v>
      </c>
      <c r="B94" s="1" t="s">
        <v>1471</v>
      </c>
      <c r="C94" s="1" t="s">
        <v>4474</v>
      </c>
      <c r="D94" s="1" t="s">
        <v>30</v>
      </c>
      <c r="E94" s="1" t="s">
        <v>72</v>
      </c>
      <c r="F94" s="2">
        <v>43.741557999999998</v>
      </c>
      <c r="G94" s="2">
        <v>-97.603213999999994</v>
      </c>
      <c r="H94" s="2">
        <v>43.736249999999998</v>
      </c>
      <c r="I94" s="2">
        <v>-97.611630000000005</v>
      </c>
      <c r="K94" s="1" t="s">
        <v>4086</v>
      </c>
      <c r="L94" s="17">
        <v>0.23001502617262301</v>
      </c>
      <c r="M94" s="17">
        <v>1</v>
      </c>
      <c r="N94" s="1">
        <v>10</v>
      </c>
      <c r="O94" s="1" t="s">
        <v>1474</v>
      </c>
      <c r="P94" s="1">
        <v>506030</v>
      </c>
      <c r="Q94" s="1" t="s">
        <v>1472</v>
      </c>
      <c r="R94" s="1" t="s">
        <v>1473</v>
      </c>
      <c r="S94" s="26">
        <v>6.4367070000000002</v>
      </c>
      <c r="T94" s="4">
        <v>617.99151611299999</v>
      </c>
      <c r="U94" s="4">
        <v>1.71967589855</v>
      </c>
      <c r="V94" s="4">
        <v>14.337268829299999</v>
      </c>
      <c r="W94" s="2">
        <v>0.33552670478800001</v>
      </c>
      <c r="X94" s="3">
        <v>0.53353464603400003</v>
      </c>
      <c r="Y94" s="1">
        <v>1372.35449219</v>
      </c>
      <c r="Z94" s="2">
        <v>9.0418141123499995E-3</v>
      </c>
      <c r="AA94" s="2">
        <v>4.1362363876499997E-2</v>
      </c>
      <c r="AB94" s="2">
        <v>1.4031581325E-3</v>
      </c>
      <c r="AC94" s="2">
        <v>2.4435485526899999E-3</v>
      </c>
      <c r="AD94" s="2">
        <v>7.5291411987800003E-5</v>
      </c>
      <c r="AE94" s="2">
        <v>1.01438065969E-2</v>
      </c>
      <c r="AF94" s="2">
        <v>0.28521755795699999</v>
      </c>
      <c r="AG94" s="2">
        <v>0.61595219679799995</v>
      </c>
      <c r="AH94" s="2">
        <v>3.4360262561700002E-2</v>
      </c>
      <c r="AI94" s="5">
        <v>127831.288919</v>
      </c>
      <c r="AJ94" s="5">
        <v>119784.728175</v>
      </c>
      <c r="AK94">
        <v>1.9487800400699999</v>
      </c>
      <c r="AL94" s="13">
        <v>6.4992247581022733E-2</v>
      </c>
      <c r="AM94" s="1" t="s">
        <v>53</v>
      </c>
      <c r="AN94" t="s">
        <v>4076</v>
      </c>
      <c r="AO94" t="s">
        <v>53</v>
      </c>
      <c r="AP94">
        <v>0.80866374042004652</v>
      </c>
      <c r="AQ94">
        <v>2.7909825130651917</v>
      </c>
      <c r="AR94">
        <v>0.23544660462014752</v>
      </c>
      <c r="AS94">
        <v>1.1564664285052253</v>
      </c>
      <c r="AT94">
        <v>-0.47427290833993502</v>
      </c>
      <c r="AU94">
        <v>-0.27283737362875776</v>
      </c>
      <c r="AV94">
        <v>3.1374663082485701</v>
      </c>
      <c r="AW94">
        <v>-2.0437444257258006</v>
      </c>
      <c r="AX94">
        <v>-1.3833946490924638</v>
      </c>
      <c r="AY94">
        <v>-2.8528933822843974</v>
      </c>
      <c r="AZ94">
        <v>-2.6119790272288692</v>
      </c>
      <c r="BA94">
        <v>-4.1232545581819551</v>
      </c>
      <c r="BB94">
        <v>-1.9937990396969469</v>
      </c>
      <c r="BC94">
        <v>-0.54482374288354241</v>
      </c>
      <c r="BD94">
        <v>-0.2104529915245818</v>
      </c>
      <c r="BE94">
        <v>-1.4639435261952249</v>
      </c>
      <c r="BF94">
        <v>5.1066371679202502</v>
      </c>
      <c r="BG94">
        <f t="shared" si="1"/>
        <v>5.0784014516750968</v>
      </c>
      <c r="BH94" s="1" t="s">
        <v>1475</v>
      </c>
      <c r="BI94" s="1">
        <v>1</v>
      </c>
    </row>
    <row r="95" spans="1:61">
      <c r="A95" s="1">
        <v>42</v>
      </c>
      <c r="B95" s="1" t="s">
        <v>203</v>
      </c>
      <c r="C95" s="1" t="s">
        <v>4138</v>
      </c>
      <c r="D95" s="1" t="s">
        <v>30</v>
      </c>
      <c r="E95" s="1" t="s">
        <v>166</v>
      </c>
      <c r="F95" s="2">
        <v>43.446018000000002</v>
      </c>
      <c r="G95" s="2">
        <v>-71.808687000000006</v>
      </c>
      <c r="H95" s="2">
        <v>43.446060000000003</v>
      </c>
      <c r="I95" s="2">
        <v>-71.809460000000001</v>
      </c>
      <c r="K95" s="1" t="s">
        <v>4086</v>
      </c>
      <c r="L95" s="17">
        <v>0.12192154978401958</v>
      </c>
      <c r="M95" s="17">
        <v>1</v>
      </c>
      <c r="N95" s="1">
        <v>1</v>
      </c>
      <c r="O95" s="1" t="s">
        <v>206</v>
      </c>
      <c r="P95" s="1">
        <v>505140</v>
      </c>
      <c r="Q95" s="1" t="s">
        <v>204</v>
      </c>
      <c r="R95" s="1" t="s">
        <v>205</v>
      </c>
      <c r="S95" s="26">
        <v>23.336743999999999</v>
      </c>
      <c r="T95" s="4">
        <v>1168.3725585899999</v>
      </c>
      <c r="U95" s="4">
        <v>1.31830918789</v>
      </c>
      <c r="V95" s="4">
        <v>12.942946434</v>
      </c>
      <c r="W95" s="2">
        <v>0.20920149982</v>
      </c>
      <c r="X95" s="3">
        <v>7.6993622779799997</v>
      </c>
      <c r="Y95" s="1">
        <v>4633.4951171900002</v>
      </c>
      <c r="Z95" s="2">
        <v>1.21078434762E-2</v>
      </c>
      <c r="AA95" s="2">
        <v>2.5239079776200001E-2</v>
      </c>
      <c r="AB95" s="2">
        <v>1.4936003374400001E-3</v>
      </c>
      <c r="AC95" s="2">
        <v>0.88233056971199997</v>
      </c>
      <c r="AD95" s="2">
        <v>9.3626613745300003E-3</v>
      </c>
      <c r="AE95" s="2">
        <v>2.2196560570300001E-3</v>
      </c>
      <c r="AF95" s="2">
        <v>1.71003409004E-2</v>
      </c>
      <c r="AG95" s="2">
        <v>5.6286605309200004E-3</v>
      </c>
      <c r="AH95" s="2">
        <v>4.45175878355E-2</v>
      </c>
      <c r="AI95" s="5">
        <v>109221.437808</v>
      </c>
      <c r="AJ95" s="5">
        <v>119790.709262</v>
      </c>
      <c r="AK95">
        <v>1.3724650950299999</v>
      </c>
      <c r="AL95" s="13">
        <v>9.2303151507237655E-2</v>
      </c>
      <c r="AM95" s="1" t="s">
        <v>53</v>
      </c>
      <c r="AN95" t="s">
        <v>4076</v>
      </c>
      <c r="AO95" t="s">
        <v>53</v>
      </c>
      <c r="AP95">
        <v>1.3680402621003003</v>
      </c>
      <c r="AQ95">
        <v>3.0675813482048913</v>
      </c>
      <c r="AR95">
        <v>0.12001727888230171</v>
      </c>
      <c r="AS95">
        <v>1.1120331537952055</v>
      </c>
      <c r="AT95">
        <v>-0.67943520622343001</v>
      </c>
      <c r="AU95">
        <v>0.88645475496158177</v>
      </c>
      <c r="AV95">
        <v>3.6659087096947696</v>
      </c>
      <c r="AW95">
        <v>-1.9169332020086602</v>
      </c>
      <c r="AX95">
        <v>-1.597926483635669</v>
      </c>
      <c r="AY95">
        <v>-2.8257655969414679</v>
      </c>
      <c r="AZ95">
        <v>-5.4368673706234293E-2</v>
      </c>
      <c r="BA95">
        <v>-2.0286006837422597</v>
      </c>
      <c r="BB95">
        <v>-2.6537143156873091</v>
      </c>
      <c r="BC95">
        <v>-1.7669952317314213</v>
      </c>
      <c r="BD95">
        <v>-2.249594943202283</v>
      </c>
      <c r="BE95">
        <v>-1.3514683757414816</v>
      </c>
      <c r="BF95">
        <v>5.0383078893572826</v>
      </c>
      <c r="BG95">
        <f t="shared" si="1"/>
        <v>5.0784231363111196</v>
      </c>
      <c r="BH95" s="1" t="s">
        <v>207</v>
      </c>
      <c r="BI95" s="1">
        <v>1</v>
      </c>
    </row>
    <row r="96" spans="1:61">
      <c r="A96" s="1">
        <v>298</v>
      </c>
      <c r="B96" s="1" t="s">
        <v>1401</v>
      </c>
      <c r="C96" s="1" t="s">
        <v>4455</v>
      </c>
      <c r="D96" s="1" t="s">
        <v>30</v>
      </c>
      <c r="E96" s="1" t="s">
        <v>166</v>
      </c>
      <c r="F96" s="2">
        <v>43.834950999999997</v>
      </c>
      <c r="G96" s="2">
        <v>-71.093350999999998</v>
      </c>
      <c r="H96" s="2">
        <v>43.836111000000002</v>
      </c>
      <c r="I96" s="2">
        <v>-71.094999999999999</v>
      </c>
      <c r="K96" s="1" t="s">
        <v>4086</v>
      </c>
      <c r="L96" s="17">
        <v>0.60658748890273262</v>
      </c>
      <c r="M96" s="17">
        <v>0</v>
      </c>
      <c r="N96" s="1">
        <v>1</v>
      </c>
      <c r="O96" s="1" t="s">
        <v>1404</v>
      </c>
      <c r="P96" s="1">
        <v>511320</v>
      </c>
      <c r="Q96" s="1" t="s">
        <v>1402</v>
      </c>
      <c r="R96" s="1" t="s">
        <v>1403</v>
      </c>
      <c r="S96" s="26">
        <v>9.0281880000000001</v>
      </c>
      <c r="T96" s="4">
        <v>1221.3956298799999</v>
      </c>
      <c r="U96" s="4">
        <v>-0.332278490067</v>
      </c>
      <c r="V96" s="4">
        <v>12.605569839499999</v>
      </c>
      <c r="W96" s="2">
        <v>0.193106383085</v>
      </c>
      <c r="X96" s="3">
        <v>8.4122686386099996</v>
      </c>
      <c r="Y96" s="1">
        <v>1077.7702636700001</v>
      </c>
      <c r="Z96" s="2">
        <v>2.0442040473700001E-2</v>
      </c>
      <c r="AA96" s="2">
        <v>3.0495197239600001E-2</v>
      </c>
      <c r="AB96" s="2">
        <v>9.69877832696E-4</v>
      </c>
      <c r="AC96" s="2">
        <v>0.85946097174299996</v>
      </c>
      <c r="AD96" s="2">
        <v>5.5432248437899997E-2</v>
      </c>
      <c r="AE96" s="2">
        <v>8.5796885200000003E-4</v>
      </c>
      <c r="AF96" s="2">
        <v>8.84080947496E-3</v>
      </c>
      <c r="AG96" s="2">
        <v>4.1406322857400002E-3</v>
      </c>
      <c r="AH96" s="2">
        <v>1.9360253660399999E-2</v>
      </c>
      <c r="AI96" s="5">
        <v>182679.39548599999</v>
      </c>
      <c r="AJ96" s="5">
        <v>120185.047706</v>
      </c>
      <c r="AK96">
        <v>1.6151315497400001</v>
      </c>
      <c r="AL96" s="13">
        <v>0.41268857526719899</v>
      </c>
      <c r="AM96" s="1" t="s">
        <v>53</v>
      </c>
      <c r="AN96" t="s">
        <v>4076</v>
      </c>
      <c r="AO96" t="s">
        <v>53</v>
      </c>
      <c r="AP96">
        <v>0.95560059410449416</v>
      </c>
      <c r="AQ96">
        <v>3.0868563617689047</v>
      </c>
      <c r="AR96">
        <v>-5</v>
      </c>
      <c r="AS96">
        <v>1.1005624829007363</v>
      </c>
      <c r="AT96">
        <v>-0.714203370483804</v>
      </c>
      <c r="AU96">
        <v>0.92491313305887202</v>
      </c>
      <c r="AV96">
        <v>3.0325261969792621</v>
      </c>
      <c r="AW96">
        <v>-1.689475756177274</v>
      </c>
      <c r="AX96">
        <v>-1.5157685533279928</v>
      </c>
      <c r="AY96">
        <v>-3.0132829666898382</v>
      </c>
      <c r="AZ96">
        <v>-6.5773839909439719E-2</v>
      </c>
      <c r="BA96">
        <v>-1.2562375052363577</v>
      </c>
      <c r="BB96">
        <v>-3.0665284786432188</v>
      </c>
      <c r="BC96">
        <v>-2.0535079686505373</v>
      </c>
      <c r="BD96">
        <v>-2.3829333358740632</v>
      </c>
      <c r="BE96">
        <v>-1.7130889568111836</v>
      </c>
      <c r="BF96">
        <v>5.2616895657906184</v>
      </c>
      <c r="BG96">
        <f t="shared" si="1"/>
        <v>5.0798504401900004</v>
      </c>
      <c r="BH96" s="1" t="s">
        <v>1405</v>
      </c>
      <c r="BI96" s="1">
        <v>1</v>
      </c>
    </row>
    <row r="97" spans="1:61">
      <c r="A97" s="1">
        <v>621</v>
      </c>
      <c r="B97" s="1" t="s">
        <v>2983</v>
      </c>
      <c r="C97" s="1" t="s">
        <v>4924</v>
      </c>
      <c r="D97" s="1" t="s">
        <v>30</v>
      </c>
      <c r="E97" s="1" t="s">
        <v>115</v>
      </c>
      <c r="F97" s="2">
        <v>44.184215000000002</v>
      </c>
      <c r="G97" s="2">
        <v>-106.758931</v>
      </c>
      <c r="H97" s="2">
        <v>44.18412</v>
      </c>
      <c r="I97" s="2">
        <v>-106.75861</v>
      </c>
      <c r="K97" s="1" t="s">
        <v>4086</v>
      </c>
      <c r="L97" s="17">
        <v>0.80654568108730007</v>
      </c>
      <c r="M97" s="17">
        <v>0</v>
      </c>
      <c r="N97" s="1">
        <v>10</v>
      </c>
      <c r="O97" s="1" t="s">
        <v>2986</v>
      </c>
      <c r="P97" s="1">
        <v>504040</v>
      </c>
      <c r="Q97" s="1" t="s">
        <v>2984</v>
      </c>
      <c r="R97" s="1" t="s">
        <v>2985</v>
      </c>
      <c r="S97" s="26">
        <v>2.0149970000000001</v>
      </c>
      <c r="T97" s="4">
        <v>386.83877563499999</v>
      </c>
      <c r="U97" s="4">
        <v>-1.1759787797900001</v>
      </c>
      <c r="V97" s="4">
        <v>12.996931075999999</v>
      </c>
      <c r="W97" s="2">
        <v>0.247449994087</v>
      </c>
      <c r="X97" s="3">
        <v>7.7993307113599997</v>
      </c>
      <c r="Y97" s="1">
        <v>528.28302001999998</v>
      </c>
      <c r="Z97" s="2">
        <v>2.03594280991E-3</v>
      </c>
      <c r="AA97" s="2">
        <v>4.3244649909699997E-3</v>
      </c>
      <c r="AB97" s="2">
        <v>2.85491228607E-3</v>
      </c>
      <c r="AC97" s="2">
        <v>0.29998775372699998</v>
      </c>
      <c r="AD97" s="2">
        <v>0.28889722315799998</v>
      </c>
      <c r="AE97" s="2">
        <v>0.32954719407299998</v>
      </c>
      <c r="AF97" s="2">
        <v>4.8150812846300003E-2</v>
      </c>
      <c r="AG97" s="2">
        <v>0</v>
      </c>
      <c r="AH97" s="2">
        <v>2.4201696108699999E-2</v>
      </c>
      <c r="AI97" s="5">
        <v>147918.178002</v>
      </c>
      <c r="AJ97" s="5">
        <v>120427.42320600001</v>
      </c>
      <c r="AK97">
        <v>1.5012585214600001</v>
      </c>
      <c r="AL97" s="13">
        <v>0.2048906683936389</v>
      </c>
      <c r="AM97" s="1" t="s">
        <v>53</v>
      </c>
      <c r="AN97" t="s">
        <v>4077</v>
      </c>
      <c r="AO97" t="s">
        <v>36</v>
      </c>
      <c r="AP97">
        <v>0.30427440388436622</v>
      </c>
      <c r="AQ97">
        <v>2.5875300000549277</v>
      </c>
      <c r="AR97">
        <v>-5</v>
      </c>
      <c r="AS97">
        <v>1.1138408158373685</v>
      </c>
      <c r="AT97">
        <v>-0.60651255223061162</v>
      </c>
      <c r="AU97">
        <v>0.89205733591683356</v>
      </c>
      <c r="AV97">
        <v>2.7228666518943454</v>
      </c>
      <c r="AW97">
        <v>-2.6912344255933078</v>
      </c>
      <c r="AX97">
        <v>-2.3640676144053625</v>
      </c>
      <c r="AY97">
        <v>-2.5444072304167222</v>
      </c>
      <c r="AZ97">
        <v>-0.52289647393814931</v>
      </c>
      <c r="BA97">
        <v>-0.53925663251701283</v>
      </c>
      <c r="BB97">
        <v>-0.48208238180502705</v>
      </c>
      <c r="BC97">
        <v>-1.3173963770403181</v>
      </c>
      <c r="BD97">
        <v>-5</v>
      </c>
      <c r="BE97">
        <v>-1.616154196629616</v>
      </c>
      <c r="BF97">
        <v>5.1700215487152681</v>
      </c>
      <c r="BG97">
        <f t="shared" si="1"/>
        <v>5.0807253938231449</v>
      </c>
      <c r="BH97" s="1" t="s">
        <v>2987</v>
      </c>
      <c r="BI97" s="1">
        <v>1</v>
      </c>
    </row>
    <row r="98" spans="1:61">
      <c r="A98" s="1">
        <v>319</v>
      </c>
      <c r="B98" s="1" t="s">
        <v>1503</v>
      </c>
      <c r="C98" s="1" t="s">
        <v>4483</v>
      </c>
      <c r="D98" s="1" t="s">
        <v>30</v>
      </c>
      <c r="E98" s="1" t="s">
        <v>166</v>
      </c>
      <c r="F98" s="2">
        <v>42.705483999999998</v>
      </c>
      <c r="G98" s="2">
        <v>-71.924272999999999</v>
      </c>
      <c r="H98" s="2">
        <v>42.703063</v>
      </c>
      <c r="I98" s="2">
        <v>-71.924589999999995</v>
      </c>
      <c r="K98" s="1" t="s">
        <v>4086</v>
      </c>
      <c r="L98" s="17">
        <v>0.16796859307214615</v>
      </c>
      <c r="M98" s="17">
        <v>1</v>
      </c>
      <c r="N98" s="1">
        <v>1</v>
      </c>
      <c r="O98" s="1" t="s">
        <v>1506</v>
      </c>
      <c r="P98" s="1">
        <v>507330</v>
      </c>
      <c r="Q98" s="1" t="s">
        <v>1504</v>
      </c>
      <c r="R98" s="1" t="s">
        <v>1505</v>
      </c>
      <c r="S98" s="26">
        <v>20.50666</v>
      </c>
      <c r="T98" s="4">
        <v>1222.6518554700001</v>
      </c>
      <c r="U98" s="4">
        <v>0.85700857639299999</v>
      </c>
      <c r="V98" s="4">
        <v>13.0744447708</v>
      </c>
      <c r="W98" s="2">
        <v>0.21546478569499999</v>
      </c>
      <c r="X98" s="3">
        <v>3.8104305267299998</v>
      </c>
      <c r="Y98" s="1">
        <v>2592.3269043</v>
      </c>
      <c r="Z98" s="2">
        <v>6.7163907585999993E-2</v>
      </c>
      <c r="AA98" s="2">
        <v>6.4750469953299999E-2</v>
      </c>
      <c r="AB98" s="2">
        <v>2.9228063792400001E-3</v>
      </c>
      <c r="AC98" s="2">
        <v>0.71046025104599997</v>
      </c>
      <c r="AD98" s="2">
        <v>4.0628221454099998E-3</v>
      </c>
      <c r="AE98" s="2">
        <v>3.84452125402E-3</v>
      </c>
      <c r="AF98" s="2">
        <v>1.8519192286700001E-2</v>
      </c>
      <c r="AG98" s="2">
        <v>1.5523618943700001E-3</v>
      </c>
      <c r="AH98" s="2">
        <v>0.12672366745499999</v>
      </c>
      <c r="AI98" s="5">
        <v>186505.14426</v>
      </c>
      <c r="AJ98" s="5">
        <v>120793.49774799999</v>
      </c>
      <c r="AK98">
        <v>1.7270120714699999</v>
      </c>
      <c r="AL98" s="13">
        <v>0.42767287276387844</v>
      </c>
      <c r="AM98" s="1" t="s">
        <v>36</v>
      </c>
      <c r="AN98" t="s">
        <v>4076</v>
      </c>
      <c r="AO98" t="s">
        <v>53</v>
      </c>
      <c r="AP98">
        <v>1.3118949308856263</v>
      </c>
      <c r="AQ98">
        <v>3.0873028112696432</v>
      </c>
      <c r="AR98">
        <v>-6.7014831914004452E-2</v>
      </c>
      <c r="AS98">
        <v>1.1164232548549717</v>
      </c>
      <c r="AT98">
        <v>-0.66662369825502532</v>
      </c>
      <c r="AU98">
        <v>0.58097404780683126</v>
      </c>
      <c r="AV98">
        <v>3.4136897671759932</v>
      </c>
      <c r="AW98">
        <v>-1.1728640446115715</v>
      </c>
      <c r="AX98">
        <v>-1.1887570751635557</v>
      </c>
      <c r="AY98">
        <v>-2.5341999534461213</v>
      </c>
      <c r="AZ98">
        <v>-0.1484602150402192</v>
      </c>
      <c r="BA98">
        <v>-2.3911721889848496</v>
      </c>
      <c r="BB98">
        <v>-2.4151577338033601</v>
      </c>
      <c r="BC98">
        <v>-1.7323779589650337</v>
      </c>
      <c r="BD98">
        <v>-2.809007026372599</v>
      </c>
      <c r="BE98">
        <v>-0.8971422668434289</v>
      </c>
      <c r="BF98">
        <v>5.2706908151952154</v>
      </c>
      <c r="BG98">
        <f t="shared" si="1"/>
        <v>5.0820435570651918</v>
      </c>
      <c r="BH98" s="1" t="s">
        <v>1507</v>
      </c>
      <c r="BI98" s="1">
        <v>1</v>
      </c>
    </row>
    <row r="99" spans="1:61">
      <c r="A99" s="1">
        <v>372</v>
      </c>
      <c r="B99" s="1" t="s">
        <v>1764</v>
      </c>
      <c r="C99" s="1" t="s">
        <v>4558</v>
      </c>
      <c r="D99" s="1" t="s">
        <v>30</v>
      </c>
      <c r="E99" s="1" t="s">
        <v>153</v>
      </c>
      <c r="F99" s="2">
        <v>39.301400000000001</v>
      </c>
      <c r="G99" s="2">
        <v>-80.560086999999996</v>
      </c>
      <c r="H99" s="2">
        <v>39.301670000000001</v>
      </c>
      <c r="I99" s="2">
        <v>-80.560050000000004</v>
      </c>
      <c r="K99" s="1" t="s">
        <v>4086</v>
      </c>
      <c r="L99" s="17">
        <v>0.2619754013139754</v>
      </c>
      <c r="M99" s="17">
        <v>1</v>
      </c>
      <c r="N99" s="1">
        <v>5</v>
      </c>
      <c r="O99" s="1" t="s">
        <v>1767</v>
      </c>
      <c r="P99" s="1">
        <v>502320</v>
      </c>
      <c r="Q99" s="1" t="s">
        <v>1765</v>
      </c>
      <c r="R99" s="1" t="s">
        <v>1766</v>
      </c>
      <c r="S99" s="26">
        <v>2.8093180000000002</v>
      </c>
      <c r="T99" s="4">
        <v>1193.4770507799999</v>
      </c>
      <c r="U99" s="4">
        <v>4.17765617371</v>
      </c>
      <c r="V99" s="4">
        <v>17.547031402599998</v>
      </c>
      <c r="W99" s="2">
        <v>0.28900000453000002</v>
      </c>
      <c r="X99" s="3">
        <v>13.880787849400001</v>
      </c>
      <c r="Y99" s="1">
        <v>684.95928955099998</v>
      </c>
      <c r="Z99" s="2">
        <v>3.7435756434899999E-3</v>
      </c>
      <c r="AA99" s="2">
        <v>0.11918106639000001</v>
      </c>
      <c r="AB99" s="2">
        <v>2.5380173854200002E-4</v>
      </c>
      <c r="AC99" s="2">
        <v>0.76371058141699999</v>
      </c>
      <c r="AD99" s="2">
        <v>0</v>
      </c>
      <c r="AE99" s="2">
        <v>7.4237008523499997E-3</v>
      </c>
      <c r="AF99" s="2">
        <v>6.4084938981799996E-2</v>
      </c>
      <c r="AG99" s="2">
        <v>4.1602334976000001E-2</v>
      </c>
      <c r="AH99" s="2">
        <v>0</v>
      </c>
      <c r="AI99" s="5">
        <v>108499.145439</v>
      </c>
      <c r="AJ99" s="5">
        <v>120803.077164</v>
      </c>
      <c r="AK99">
        <v>2.2315094921399998</v>
      </c>
      <c r="AL99" s="13">
        <v>0.10731628839291528</v>
      </c>
      <c r="AM99" s="1" t="s">
        <v>36</v>
      </c>
      <c r="AN99" t="s">
        <v>4077</v>
      </c>
      <c r="AO99" t="s">
        <v>36</v>
      </c>
      <c r="AP99">
        <v>0.44860090183188589</v>
      </c>
      <c r="AQ99">
        <v>3.0768140724291295</v>
      </c>
      <c r="AR99">
        <v>0.62093269413998176</v>
      </c>
      <c r="AS99">
        <v>1.244203653307792</v>
      </c>
      <c r="AT99">
        <v>-0.53910215043599885</v>
      </c>
      <c r="AU99">
        <v>1.1424141166185942</v>
      </c>
      <c r="AV99">
        <v>2.8356647600343821</v>
      </c>
      <c r="AW99">
        <v>-2.4267133870001083</v>
      </c>
      <c r="AX99">
        <v>-0.92379273298053388</v>
      </c>
      <c r="AY99">
        <v>-3.5955054073137682</v>
      </c>
      <c r="AZ99">
        <v>-0.11707119208801534</v>
      </c>
      <c r="BA99">
        <v>-5</v>
      </c>
      <c r="BB99">
        <v>-2.1293795368957738</v>
      </c>
      <c r="BC99">
        <v>-1.1932440248594607</v>
      </c>
      <c r="BD99">
        <v>-1.3808822934421554</v>
      </c>
      <c r="BE99">
        <v>-5</v>
      </c>
      <c r="BF99">
        <v>5.0354263176076977</v>
      </c>
      <c r="BG99">
        <f t="shared" si="1"/>
        <v>5.0820779970195851</v>
      </c>
      <c r="BH99" s="1" t="s">
        <v>1768</v>
      </c>
      <c r="BI99" s="1">
        <v>1</v>
      </c>
    </row>
    <row r="100" spans="1:61">
      <c r="A100" s="1">
        <v>289</v>
      </c>
      <c r="B100" s="1" t="s">
        <v>1356</v>
      </c>
      <c r="C100" s="1">
        <v>0</v>
      </c>
      <c r="D100" s="1" t="s">
        <v>30</v>
      </c>
      <c r="E100" s="1" t="s">
        <v>87</v>
      </c>
      <c r="F100" s="2">
        <v>34.945822</v>
      </c>
      <c r="G100" s="2">
        <v>-97.475738000000007</v>
      </c>
      <c r="H100" s="2">
        <v>34.945920000000001</v>
      </c>
      <c r="I100" s="2">
        <v>-97.475830000000002</v>
      </c>
      <c r="K100" s="1" t="s">
        <v>4086</v>
      </c>
      <c r="L100" s="17">
        <v>0.29709055135026569</v>
      </c>
      <c r="M100" s="17">
        <v>1</v>
      </c>
      <c r="N100" s="1">
        <v>11</v>
      </c>
      <c r="O100" s="1" t="s">
        <v>1359</v>
      </c>
      <c r="P100" s="1">
        <v>505100</v>
      </c>
      <c r="Q100" s="1" t="s">
        <v>1357</v>
      </c>
      <c r="R100" s="1" t="s">
        <v>1358</v>
      </c>
      <c r="S100" s="26">
        <v>1.8532960000000001</v>
      </c>
      <c r="T100" s="4">
        <v>968.88043212900004</v>
      </c>
      <c r="U100" s="4">
        <v>9.5346345901500005</v>
      </c>
      <c r="V100" s="4">
        <v>23.014308929399999</v>
      </c>
      <c r="W100" s="2">
        <v>0.35183906555200001</v>
      </c>
      <c r="X100" s="3">
        <v>2.3912436962100001</v>
      </c>
      <c r="Y100" s="1">
        <v>752.79278564499998</v>
      </c>
      <c r="Z100" s="2">
        <v>1.4448026211500001E-2</v>
      </c>
      <c r="AA100" s="2">
        <v>3.8027796861000003E-2</v>
      </c>
      <c r="AB100" s="2">
        <v>9.5122337895700001E-5</v>
      </c>
      <c r="AC100" s="2">
        <v>0.13328753368900001</v>
      </c>
      <c r="AD100" s="2">
        <v>0</v>
      </c>
      <c r="AE100" s="2">
        <v>0.54716482587299997</v>
      </c>
      <c r="AF100" s="2">
        <v>0.13356233155399999</v>
      </c>
      <c r="AG100" s="2">
        <v>0.13341436347300001</v>
      </c>
      <c r="AH100" s="2">
        <v>0</v>
      </c>
      <c r="AI100" s="5">
        <v>137387.55057200001</v>
      </c>
      <c r="AJ100" s="5">
        <v>121611.93653000001</v>
      </c>
      <c r="AK100">
        <v>2.3425610935000001</v>
      </c>
      <c r="AL100" s="13">
        <v>0.12181965469134075</v>
      </c>
      <c r="AM100" s="1" t="s">
        <v>53</v>
      </c>
      <c r="AN100" t="s">
        <v>4077</v>
      </c>
      <c r="AO100" t="s">
        <v>36</v>
      </c>
      <c r="AP100">
        <v>0.26794478839622798</v>
      </c>
      <c r="AQ100">
        <v>2.9862701848210351</v>
      </c>
      <c r="AR100">
        <v>0.97930405359362283</v>
      </c>
      <c r="AS100">
        <v>1.3619979384889873</v>
      </c>
      <c r="AT100">
        <v>-0.45365594142277138</v>
      </c>
      <c r="AU100">
        <v>0.37862383815095263</v>
      </c>
      <c r="AV100">
        <v>2.8766754483979731</v>
      </c>
      <c r="AW100">
        <v>-1.8401914791360867</v>
      </c>
      <c r="AX100">
        <v>-1.4198988346942929</v>
      </c>
      <c r="AY100">
        <v>-4.0217174842648449</v>
      </c>
      <c r="AZ100">
        <v>-0.87521046801491564</v>
      </c>
      <c r="BA100">
        <v>-5</v>
      </c>
      <c r="BB100">
        <v>-0.26188182872261279</v>
      </c>
      <c r="BC100">
        <v>-0.87431600821456523</v>
      </c>
      <c r="BD100">
        <v>-0.87479741148948043</v>
      </c>
      <c r="BE100">
        <v>-5</v>
      </c>
      <c r="BF100">
        <v>5.1379473807377831</v>
      </c>
      <c r="BG100">
        <f t="shared" si="1"/>
        <v>5.0849762041693944</v>
      </c>
      <c r="BH100" s="1" t="s">
        <v>1360</v>
      </c>
      <c r="BI100" s="1">
        <v>1</v>
      </c>
    </row>
    <row r="101" spans="1:61">
      <c r="A101" s="1">
        <v>94</v>
      </c>
      <c r="B101" s="1" t="s">
        <v>408</v>
      </c>
      <c r="C101" s="1" t="s">
        <v>4178</v>
      </c>
      <c r="D101" s="1" t="s">
        <v>30</v>
      </c>
      <c r="E101" s="1" t="s">
        <v>115</v>
      </c>
      <c r="F101" s="2">
        <v>48.752890999999998</v>
      </c>
      <c r="G101" s="2">
        <v>-109.241693</v>
      </c>
      <c r="H101" s="2">
        <v>48.749000000000002</v>
      </c>
      <c r="I101" s="2">
        <v>-109.23950000000001</v>
      </c>
      <c r="K101" s="1" t="s">
        <v>4086</v>
      </c>
      <c r="L101" s="17">
        <v>0.14028813759796319</v>
      </c>
      <c r="M101" s="17">
        <v>1</v>
      </c>
      <c r="N101" s="1">
        <v>10</v>
      </c>
      <c r="O101" s="1" t="s">
        <v>411</v>
      </c>
      <c r="P101" s="1">
        <v>503260</v>
      </c>
      <c r="Q101" s="1" t="s">
        <v>409</v>
      </c>
      <c r="R101" s="1" t="s">
        <v>410</v>
      </c>
      <c r="S101" s="26">
        <v>2.0065279999999999</v>
      </c>
      <c r="T101" s="4">
        <v>318.391113281</v>
      </c>
      <c r="U101" s="4">
        <v>-1.57848775387</v>
      </c>
      <c r="V101" s="4">
        <v>13.135122299200001</v>
      </c>
      <c r="W101" s="2">
        <v>0.385327577591</v>
      </c>
      <c r="X101" s="3">
        <v>2.1406464576699999</v>
      </c>
      <c r="Y101" s="1">
        <v>566.49938964800003</v>
      </c>
      <c r="Z101" s="2">
        <v>7.3490369298700002E-3</v>
      </c>
      <c r="AA101" s="2">
        <v>2.3239886416999999E-3</v>
      </c>
      <c r="AB101" s="2">
        <v>4.3940315046699999E-3</v>
      </c>
      <c r="AC101" s="2">
        <v>0</v>
      </c>
      <c r="AD101" s="2">
        <v>3.5390807162799999E-2</v>
      </c>
      <c r="AE101" s="2">
        <v>0.86050681421200004</v>
      </c>
      <c r="AF101" s="2">
        <v>0</v>
      </c>
      <c r="AG101" s="2">
        <v>7.9477333415400003E-2</v>
      </c>
      <c r="AH101" s="2">
        <v>1.05579881338E-2</v>
      </c>
      <c r="AI101" s="5">
        <v>113136.058796</v>
      </c>
      <c r="AJ101" s="5">
        <v>123779.983892</v>
      </c>
      <c r="AK101">
        <v>3.0998483911100001</v>
      </c>
      <c r="AL101" s="13">
        <v>8.9853983506023916E-2</v>
      </c>
      <c r="AM101" s="1" t="s">
        <v>36</v>
      </c>
      <c r="AN101" t="s">
        <v>4077</v>
      </c>
      <c r="AO101" t="s">
        <v>36</v>
      </c>
      <c r="AP101">
        <v>0.30244522445393335</v>
      </c>
      <c r="AQ101">
        <v>2.5029609374987825</v>
      </c>
      <c r="AR101">
        <v>-5</v>
      </c>
      <c r="AS101">
        <v>1.1184341207932298</v>
      </c>
      <c r="AT101">
        <v>-0.41416990776094054</v>
      </c>
      <c r="AU101">
        <v>0.33054494652771688</v>
      </c>
      <c r="AV101">
        <v>2.7531994462865326</v>
      </c>
      <c r="AW101">
        <v>-2.1337695702284001</v>
      </c>
      <c r="AX101">
        <v>-2.6337659988544555</v>
      </c>
      <c r="AY101">
        <v>-2.357136833565876</v>
      </c>
      <c r="AZ101">
        <v>-5</v>
      </c>
      <c r="BA101">
        <v>-1.4511095322380847</v>
      </c>
      <c r="BB101">
        <v>-6.5245686216196988E-2</v>
      </c>
      <c r="BC101">
        <v>-5</v>
      </c>
      <c r="BD101">
        <v>-1.0997567125537273</v>
      </c>
      <c r="BE101">
        <v>-1.9764188304415273</v>
      </c>
      <c r="BF101">
        <v>5.0536010455997031</v>
      </c>
      <c r="BG101">
        <f t="shared" si="1"/>
        <v>5.0926504218402657</v>
      </c>
      <c r="BH101" s="1" t="s">
        <v>412</v>
      </c>
      <c r="BI101" s="1">
        <v>2</v>
      </c>
    </row>
    <row r="102" spans="1:61">
      <c r="A102" s="1">
        <v>95</v>
      </c>
      <c r="B102" s="1" t="s">
        <v>408</v>
      </c>
      <c r="C102" s="1" t="s">
        <v>4178</v>
      </c>
      <c r="D102" s="1" t="s">
        <v>30</v>
      </c>
      <c r="E102" s="1" t="s">
        <v>115</v>
      </c>
      <c r="F102" s="2">
        <v>48.752890999999998</v>
      </c>
      <c r="G102" s="2">
        <v>-109.241693</v>
      </c>
      <c r="H102" s="2">
        <v>48.749000000000002</v>
      </c>
      <c r="I102" s="2">
        <v>-109.23950000000001</v>
      </c>
      <c r="K102" s="1" t="s">
        <v>4085</v>
      </c>
      <c r="L102" s="17">
        <v>0.64352012402378012</v>
      </c>
      <c r="M102" s="17">
        <v>0</v>
      </c>
      <c r="N102" s="1">
        <v>10</v>
      </c>
      <c r="O102" s="1" t="s">
        <v>411</v>
      </c>
      <c r="P102" s="1">
        <v>505590</v>
      </c>
      <c r="Q102" s="1" t="s">
        <v>413</v>
      </c>
      <c r="R102" s="1" t="s">
        <v>414</v>
      </c>
      <c r="S102" s="26">
        <v>2.6407349999999998</v>
      </c>
      <c r="T102" s="4">
        <v>318.391113281</v>
      </c>
      <c r="U102" s="4">
        <v>-1.57848775387</v>
      </c>
      <c r="V102" s="4">
        <v>13.135122299200001</v>
      </c>
      <c r="W102" s="2">
        <v>0.385327577591</v>
      </c>
      <c r="X102" s="3">
        <v>2.1406464576699999</v>
      </c>
      <c r="Y102" s="1">
        <v>566.49938964800003</v>
      </c>
      <c r="Z102" s="2">
        <v>7.3490369298700002E-3</v>
      </c>
      <c r="AA102" s="2">
        <v>2.3239886416999999E-3</v>
      </c>
      <c r="AB102" s="2">
        <v>4.3940315046699999E-3</v>
      </c>
      <c r="AC102" s="2">
        <v>0</v>
      </c>
      <c r="AD102" s="2">
        <v>3.5390807162799999E-2</v>
      </c>
      <c r="AE102" s="2">
        <v>0.86050681421200004</v>
      </c>
      <c r="AF102" s="2">
        <v>0</v>
      </c>
      <c r="AG102" s="2">
        <v>7.9477333415400003E-2</v>
      </c>
      <c r="AH102" s="2">
        <v>1.05579881338E-2</v>
      </c>
      <c r="AI102" s="5">
        <v>113136.058796</v>
      </c>
      <c r="AJ102" s="5">
        <v>123779.983892</v>
      </c>
      <c r="AK102">
        <v>3.0998483911100001</v>
      </c>
      <c r="AL102" s="13">
        <v>8.9853983506023916E-2</v>
      </c>
      <c r="AM102" s="1" t="s">
        <v>36</v>
      </c>
      <c r="AN102" t="s">
        <v>4077</v>
      </c>
      <c r="AO102" t="s">
        <v>36</v>
      </c>
      <c r="AP102">
        <v>0.42172482157341307</v>
      </c>
      <c r="AQ102">
        <v>2.5029609374987825</v>
      </c>
      <c r="AR102">
        <v>-5</v>
      </c>
      <c r="AS102">
        <v>1.1184341207932298</v>
      </c>
      <c r="AT102">
        <v>-0.41416990776094054</v>
      </c>
      <c r="AU102">
        <v>0.33054494652771688</v>
      </c>
      <c r="AV102">
        <v>2.7531994462865326</v>
      </c>
      <c r="AW102">
        <v>-2.1337695702284001</v>
      </c>
      <c r="AX102">
        <v>-2.6337659988544555</v>
      </c>
      <c r="AY102">
        <v>-2.357136833565876</v>
      </c>
      <c r="AZ102">
        <v>-5</v>
      </c>
      <c r="BA102">
        <v>-1.4511095322380847</v>
      </c>
      <c r="BB102">
        <v>-6.5245686216196988E-2</v>
      </c>
      <c r="BC102">
        <v>-5</v>
      </c>
      <c r="BD102">
        <v>-1.0997567125537273</v>
      </c>
      <c r="BE102">
        <v>-1.9764188304415273</v>
      </c>
      <c r="BF102">
        <v>5.0536010455997031</v>
      </c>
      <c r="BG102">
        <f t="shared" si="1"/>
        <v>5.0926504218402657</v>
      </c>
      <c r="BH102" s="1" t="s">
        <v>412</v>
      </c>
      <c r="BI102" s="1">
        <v>2</v>
      </c>
    </row>
    <row r="103" spans="1:61">
      <c r="A103" s="1">
        <v>480</v>
      </c>
      <c r="B103" s="1" t="s">
        <v>2288</v>
      </c>
      <c r="C103" s="1" t="s">
        <v>4714</v>
      </c>
      <c r="D103" s="1" t="s">
        <v>30</v>
      </c>
      <c r="E103" s="1" t="s">
        <v>140</v>
      </c>
      <c r="F103" s="2">
        <v>35.371336999999997</v>
      </c>
      <c r="G103" s="2">
        <v>-86.381675999999999</v>
      </c>
      <c r="H103" s="2">
        <v>35.371087000000003</v>
      </c>
      <c r="I103" s="2">
        <v>-86.381922000000003</v>
      </c>
      <c r="K103" s="1" t="s">
        <v>4086</v>
      </c>
      <c r="L103" s="17">
        <v>0.86758796265348781</v>
      </c>
      <c r="M103" s="17">
        <v>0</v>
      </c>
      <c r="N103" s="1">
        <v>6</v>
      </c>
      <c r="O103" s="1" t="s">
        <v>2291</v>
      </c>
      <c r="P103" s="1">
        <v>502400</v>
      </c>
      <c r="Q103" s="1" t="s">
        <v>2289</v>
      </c>
      <c r="R103" s="1" t="s">
        <v>2290</v>
      </c>
      <c r="S103" s="26">
        <v>4.4499079999999998</v>
      </c>
      <c r="T103" s="4">
        <v>1470.34313965</v>
      </c>
      <c r="U103" s="4">
        <v>8.6305847167999996</v>
      </c>
      <c r="V103" s="4">
        <v>21.121437072799999</v>
      </c>
      <c r="W103" s="2">
        <v>0.262546151876</v>
      </c>
      <c r="X103" s="3">
        <v>5.4718680381800002</v>
      </c>
      <c r="Y103" s="1">
        <v>659.61614990199996</v>
      </c>
      <c r="Z103" s="2">
        <v>1.9363704505699999E-3</v>
      </c>
      <c r="AA103" s="2">
        <v>6.1700119374800001E-2</v>
      </c>
      <c r="AB103" s="2">
        <v>1.3880791760399999E-4</v>
      </c>
      <c r="AC103" s="2">
        <v>0.30002637350400002</v>
      </c>
      <c r="AD103" s="2">
        <v>4.0476388773199999E-2</v>
      </c>
      <c r="AE103" s="2">
        <v>1.0424474612000001E-2</v>
      </c>
      <c r="AF103" s="2">
        <v>0.54100385886000002</v>
      </c>
      <c r="AG103" s="2">
        <v>4.3911884733900002E-2</v>
      </c>
      <c r="AH103" s="2">
        <v>3.8172177341000001E-4</v>
      </c>
      <c r="AI103" s="5">
        <v>123802.055269</v>
      </c>
      <c r="AJ103" s="5">
        <v>124237.52938800001</v>
      </c>
      <c r="AK103">
        <v>1.9409021419700001</v>
      </c>
      <c r="AL103" s="13">
        <v>3.511327593958025E-3</v>
      </c>
      <c r="AM103" s="1" t="s">
        <v>36</v>
      </c>
      <c r="AN103" t="s">
        <v>4077</v>
      </c>
      <c r="AO103" t="s">
        <v>36</v>
      </c>
      <c r="AP103">
        <v>0.64835103221568224</v>
      </c>
      <c r="AQ103">
        <v>3.167418699555014</v>
      </c>
      <c r="AR103">
        <v>0.93604021989567388</v>
      </c>
      <c r="AS103">
        <v>1.3247234636512999</v>
      </c>
      <c r="AT103">
        <v>-0.58079434275977049</v>
      </c>
      <c r="AU103">
        <v>0.73813561521401494</v>
      </c>
      <c r="AV103">
        <v>2.8192912802766941</v>
      </c>
      <c r="AW103">
        <v>-2.7130115534078834</v>
      </c>
      <c r="AX103">
        <v>-1.2097139957112191</v>
      </c>
      <c r="AY103">
        <v>-3.8575857610161988</v>
      </c>
      <c r="AZ103">
        <v>-0.52284056740093487</v>
      </c>
      <c r="BA103">
        <v>-1.392798241371618</v>
      </c>
      <c r="BB103">
        <v>-1.9819458240145467</v>
      </c>
      <c r="BC103">
        <v>-0.26679963715659583</v>
      </c>
      <c r="BD103">
        <v>-1.3574179222222713</v>
      </c>
      <c r="BE103">
        <v>-3.4182530671870737</v>
      </c>
      <c r="BF103">
        <v>5.0927278545756698</v>
      </c>
      <c r="BG103">
        <f t="shared" si="1"/>
        <v>5.0942528063406955</v>
      </c>
      <c r="BH103" s="1" t="s">
        <v>2292</v>
      </c>
      <c r="BI103" s="1">
        <v>1</v>
      </c>
    </row>
    <row r="104" spans="1:61">
      <c r="A104" s="1">
        <v>227</v>
      </c>
      <c r="B104" s="1" t="s">
        <v>1046</v>
      </c>
      <c r="C104" s="1">
        <v>0</v>
      </c>
      <c r="D104" s="1" t="s">
        <v>30</v>
      </c>
      <c r="E104" s="1" t="s">
        <v>115</v>
      </c>
      <c r="F104" s="2">
        <v>48.751713000000002</v>
      </c>
      <c r="G104" s="2">
        <v>-108.052469</v>
      </c>
      <c r="H104" s="2">
        <v>48.749630000000003</v>
      </c>
      <c r="I104" s="2">
        <v>-108.05573</v>
      </c>
      <c r="K104" s="1" t="s">
        <v>4086</v>
      </c>
      <c r="L104" s="17">
        <v>0.80999639537185419</v>
      </c>
      <c r="M104" s="17">
        <v>0</v>
      </c>
      <c r="N104" s="1">
        <v>10</v>
      </c>
      <c r="O104" s="1" t="s">
        <v>1049</v>
      </c>
      <c r="P104" s="1">
        <v>503950</v>
      </c>
      <c r="Q104" s="1" t="s">
        <v>1047</v>
      </c>
      <c r="R104" s="1" t="s">
        <v>1048</v>
      </c>
      <c r="S104" s="26">
        <v>4.4668159999999997</v>
      </c>
      <c r="T104" s="4">
        <v>309.68841552700002</v>
      </c>
      <c r="U104" s="4">
        <v>-1.67490470409</v>
      </c>
      <c r="V104" s="4">
        <v>12.588523864700001</v>
      </c>
      <c r="W104" s="2">
        <v>0.37069231271699998</v>
      </c>
      <c r="X104" s="3">
        <v>3.4311728477500001</v>
      </c>
      <c r="Y104" s="1">
        <v>558.40161132799994</v>
      </c>
      <c r="Z104" s="2">
        <v>1.07702226099E-3</v>
      </c>
      <c r="AA104" s="2">
        <v>2.5712010315099999E-3</v>
      </c>
      <c r="AB104" s="2">
        <v>0</v>
      </c>
      <c r="AC104" s="2">
        <v>2.3512457810300001E-4</v>
      </c>
      <c r="AD104" s="2">
        <v>0.152542758542</v>
      </c>
      <c r="AE104" s="2">
        <v>0.70266600932900003</v>
      </c>
      <c r="AF104" s="2">
        <v>3.9971178277500002E-3</v>
      </c>
      <c r="AG104" s="2">
        <v>0.129773597785</v>
      </c>
      <c r="AH104" s="2">
        <v>7.1371686449999997E-3</v>
      </c>
      <c r="AI104" s="5">
        <v>113675.02081</v>
      </c>
      <c r="AJ104" s="5">
        <v>124412.271334</v>
      </c>
      <c r="AK104">
        <v>2.64469965277</v>
      </c>
      <c r="AL104" s="13">
        <v>9.0195914509422007E-2</v>
      </c>
      <c r="AM104" s="1" t="s">
        <v>53</v>
      </c>
      <c r="AN104" t="s">
        <v>4077</v>
      </c>
      <c r="AO104" t="s">
        <v>36</v>
      </c>
      <c r="AP104">
        <v>0.64999806309854469</v>
      </c>
      <c r="AQ104">
        <v>2.4909249600652248</v>
      </c>
      <c r="AR104">
        <v>-5</v>
      </c>
      <c r="AS104">
        <v>1.0999748075502487</v>
      </c>
      <c r="AT104">
        <v>-0.43098642011881577</v>
      </c>
      <c r="AU104">
        <v>0.53544259649780279</v>
      </c>
      <c r="AV104">
        <v>2.746946662820422</v>
      </c>
      <c r="AW104">
        <v>-2.9677753201697938</v>
      </c>
      <c r="AX104">
        <v>-2.5898639663511838</v>
      </c>
      <c r="AY104">
        <v>-5</v>
      </c>
      <c r="AZ104">
        <v>-3.6287019707194101</v>
      </c>
      <c r="BA104">
        <v>-0.81660840421230874</v>
      </c>
      <c r="BB104">
        <v>-0.15325105445750481</v>
      </c>
      <c r="BC104">
        <v>-2.3982530493412448</v>
      </c>
      <c r="BD104">
        <v>-0.88681365501337395</v>
      </c>
      <c r="BE104">
        <v>-2.1464740411262748</v>
      </c>
      <c r="BF104">
        <v>5.0556650423815865</v>
      </c>
      <c r="BG104">
        <f t="shared" si="1"/>
        <v>5.0948632188580421</v>
      </c>
      <c r="BH104" s="1" t="s">
        <v>1050</v>
      </c>
      <c r="BI104" s="1">
        <v>1</v>
      </c>
    </row>
    <row r="105" spans="1:61">
      <c r="A105" s="1">
        <v>702</v>
      </c>
      <c r="B105" s="1" t="s">
        <v>3379</v>
      </c>
      <c r="C105" s="1" t="s">
        <v>4130</v>
      </c>
      <c r="D105" s="1" t="s">
        <v>2895</v>
      </c>
      <c r="E105" s="1" t="s">
        <v>166</v>
      </c>
      <c r="F105" s="2">
        <v>46.951799999999999</v>
      </c>
      <c r="G105" s="2">
        <v>-68.843000000000004</v>
      </c>
      <c r="H105" s="2">
        <v>46.951799999999999</v>
      </c>
      <c r="I105" s="2">
        <v>-68.843000000000004</v>
      </c>
      <c r="K105" s="1" t="s">
        <v>4086</v>
      </c>
      <c r="L105" s="17">
        <v>0.61712865927256633</v>
      </c>
      <c r="M105" s="17">
        <v>0</v>
      </c>
      <c r="N105" s="1">
        <v>1</v>
      </c>
      <c r="O105" s="1" t="s">
        <v>3313</v>
      </c>
      <c r="P105" s="1">
        <v>505310</v>
      </c>
      <c r="Q105" s="1" t="s">
        <v>3380</v>
      </c>
      <c r="R105" s="1" t="s">
        <v>3381</v>
      </c>
      <c r="S105" s="26">
        <v>17.296403999999999</v>
      </c>
      <c r="T105" s="4">
        <v>981.76458740199996</v>
      </c>
      <c r="U105" s="4">
        <v>-2.2094423770899998</v>
      </c>
      <c r="V105" s="4">
        <v>8.5931224823000001</v>
      </c>
      <c r="W105" s="2">
        <v>0.280974835157</v>
      </c>
      <c r="X105" s="3">
        <v>5.2481279373199996</v>
      </c>
      <c r="Y105" s="1">
        <v>1022.5100708</v>
      </c>
      <c r="Z105" s="2">
        <v>2.3847250831900001E-2</v>
      </c>
      <c r="AA105" s="2">
        <v>7.1869977590099997E-4</v>
      </c>
      <c r="AB105" s="2">
        <v>6.8587726645099999E-3</v>
      </c>
      <c r="AC105" s="2">
        <v>0.80780723000700005</v>
      </c>
      <c r="AD105" s="2">
        <v>7.3448853475800005E-2</v>
      </c>
      <c r="AE105" s="2">
        <v>1.9218145188699999E-2</v>
      </c>
      <c r="AF105" s="2">
        <v>3.9047468139500002E-4</v>
      </c>
      <c r="AG105" s="2">
        <v>0</v>
      </c>
      <c r="AH105" s="2">
        <v>6.7710573375299996E-2</v>
      </c>
      <c r="AI105" s="5">
        <v>138795.528624</v>
      </c>
      <c r="AJ105" s="5">
        <v>124546.42778699999</v>
      </c>
      <c r="AK105">
        <v>2.0751233596300001</v>
      </c>
      <c r="AL105" s="13">
        <v>0.10821747534039973</v>
      </c>
      <c r="AM105" s="1" t="s">
        <v>53</v>
      </c>
      <c r="AN105" t="s">
        <v>4076</v>
      </c>
      <c r="AO105" t="s">
        <v>53</v>
      </c>
      <c r="AP105">
        <v>1.237955820742074</v>
      </c>
      <c r="AQ105">
        <v>2.9920073628898742</v>
      </c>
      <c r="AR105">
        <v>-5</v>
      </c>
      <c r="AS105">
        <v>0.93415100206454993</v>
      </c>
      <c r="AT105">
        <v>-0.55133257490577803</v>
      </c>
      <c r="AU105">
        <v>0.72000441359985556</v>
      </c>
      <c r="AV105">
        <v>3.0096675941085529</v>
      </c>
      <c r="AW105">
        <v>-1.6225616802445646</v>
      </c>
      <c r="AX105">
        <v>-3.1434524905613324</v>
      </c>
      <c r="AY105">
        <v>-2.1637535916866439</v>
      </c>
      <c r="AZ105">
        <v>-9.2692264141899988E-2</v>
      </c>
      <c r="BA105">
        <v>-1.1340149790843401</v>
      </c>
      <c r="BB105">
        <v>-1.7162885299444661</v>
      </c>
      <c r="BC105">
        <v>-3.408407120780069</v>
      </c>
      <c r="BD105">
        <v>-5</v>
      </c>
      <c r="BE105">
        <v>-1.1693435085674475</v>
      </c>
      <c r="BF105">
        <v>5.1423754753032558</v>
      </c>
      <c r="BG105">
        <f t="shared" si="1"/>
        <v>5.0953312757132139</v>
      </c>
      <c r="BH105" s="1" t="s">
        <v>3382</v>
      </c>
      <c r="BI105" s="1">
        <v>1</v>
      </c>
    </row>
    <row r="106" spans="1:61">
      <c r="A106" s="1">
        <v>603</v>
      </c>
      <c r="B106" s="1" t="s">
        <v>2894</v>
      </c>
      <c r="C106" s="1" t="s">
        <v>4898</v>
      </c>
      <c r="D106" s="1" t="s">
        <v>2895</v>
      </c>
      <c r="E106" s="1" t="s">
        <v>166</v>
      </c>
      <c r="F106" s="2">
        <v>44.762044000000003</v>
      </c>
      <c r="G106" s="2">
        <v>-71.953624000000005</v>
      </c>
      <c r="H106" s="2">
        <v>44.762777999999997</v>
      </c>
      <c r="I106" s="2">
        <v>-71.952500000000001</v>
      </c>
      <c r="K106" s="1" t="s">
        <v>4086</v>
      </c>
      <c r="L106" s="17">
        <v>0.50747118587605644</v>
      </c>
      <c r="M106" s="17">
        <v>0</v>
      </c>
      <c r="N106" s="1">
        <v>1</v>
      </c>
      <c r="O106" s="1" t="s">
        <v>170</v>
      </c>
      <c r="P106" s="1">
        <v>517360</v>
      </c>
      <c r="Q106" s="1" t="s">
        <v>2896</v>
      </c>
      <c r="R106" s="1" t="s">
        <v>2897</v>
      </c>
      <c r="S106" s="26">
        <v>25.283885999999999</v>
      </c>
      <c r="T106" s="4">
        <v>1215.1517334</v>
      </c>
      <c r="U106" s="4">
        <v>-1.7626056671100001</v>
      </c>
      <c r="V106" s="4">
        <v>9.5678520202600001</v>
      </c>
      <c r="W106" s="2">
        <v>0.33036309480699999</v>
      </c>
      <c r="X106" s="3">
        <v>7.1838722228999998</v>
      </c>
      <c r="Y106" s="1">
        <v>2839.3471679700001</v>
      </c>
      <c r="Z106" s="2">
        <v>2.1019423611699999E-2</v>
      </c>
      <c r="AA106" s="2">
        <v>3.83837532654E-2</v>
      </c>
      <c r="AB106" s="2">
        <v>2.19094969242E-3</v>
      </c>
      <c r="AC106" s="2">
        <v>0.79939116878700001</v>
      </c>
      <c r="AD106" s="2">
        <v>2.7192003033600001E-2</v>
      </c>
      <c r="AE106" s="2">
        <v>5.4089070531699998E-3</v>
      </c>
      <c r="AF106" s="2">
        <v>2.1751495744499999E-2</v>
      </c>
      <c r="AG106" s="2">
        <v>1.07230133985E-2</v>
      </c>
      <c r="AH106" s="2">
        <v>7.3939285413299999E-2</v>
      </c>
      <c r="AI106" s="5">
        <v>169142.54328099999</v>
      </c>
      <c r="AJ106" s="5">
        <v>125477.778447</v>
      </c>
      <c r="AK106">
        <v>1.7376910383699999</v>
      </c>
      <c r="AL106" s="13">
        <v>0.29641380185791977</v>
      </c>
      <c r="AM106" s="1" t="s">
        <v>53</v>
      </c>
      <c r="AN106" t="s">
        <v>4076</v>
      </c>
      <c r="AO106" t="s">
        <v>53</v>
      </c>
      <c r="AP106">
        <v>1.4028438235129252</v>
      </c>
      <c r="AQ106">
        <v>3.084630510744176</v>
      </c>
      <c r="AR106">
        <v>-5</v>
      </c>
      <c r="AS106">
        <v>0.98081444974618559</v>
      </c>
      <c r="AT106">
        <v>-0.48100847411459907</v>
      </c>
      <c r="AU106">
        <v>0.85635859907921497</v>
      </c>
      <c r="AV106">
        <v>3.4532184971104809</v>
      </c>
      <c r="AW106">
        <v>-1.6773791972369023</v>
      </c>
      <c r="AX106">
        <v>-1.4158525610555817</v>
      </c>
      <c r="AY106">
        <v>-2.6593675943951256</v>
      </c>
      <c r="AZ106">
        <v>-9.7240653884595046E-2</v>
      </c>
      <c r="BA106">
        <v>-1.5655587999741412</v>
      </c>
      <c r="BB106">
        <v>-2.2668904814239377</v>
      </c>
      <c r="BC106">
        <v>-1.6625108733646321</v>
      </c>
      <c r="BD106">
        <v>-1.9696831513562825</v>
      </c>
      <c r="BE106">
        <v>-1.1311247509844469</v>
      </c>
      <c r="BF106">
        <v>5.2282528564941018</v>
      </c>
      <c r="BG106">
        <f t="shared" si="1"/>
        <v>5.0985668210174993</v>
      </c>
      <c r="BH106" s="1" t="s">
        <v>2898</v>
      </c>
      <c r="BI106" s="1">
        <v>1</v>
      </c>
    </row>
    <row r="107" spans="1:61">
      <c r="A107" s="1">
        <v>497</v>
      </c>
      <c r="B107" s="1" t="s">
        <v>2370</v>
      </c>
      <c r="C107" s="1" t="s">
        <v>4741</v>
      </c>
      <c r="D107" s="1" t="s">
        <v>30</v>
      </c>
      <c r="E107" s="1" t="s">
        <v>87</v>
      </c>
      <c r="F107" s="2">
        <v>34.567546999999998</v>
      </c>
      <c r="G107" s="2">
        <v>-96.879379</v>
      </c>
      <c r="H107" s="2">
        <v>34.567470999999998</v>
      </c>
      <c r="I107" s="2">
        <v>-96.879357999999996</v>
      </c>
      <c r="K107" s="1" t="s">
        <v>4086</v>
      </c>
      <c r="L107" s="17">
        <v>0.65885439165867854</v>
      </c>
      <c r="M107" s="17">
        <v>0</v>
      </c>
      <c r="N107" s="1">
        <v>11</v>
      </c>
      <c r="O107" s="1" t="s">
        <v>2373</v>
      </c>
      <c r="P107" s="1">
        <v>515100</v>
      </c>
      <c r="Q107" s="1" t="s">
        <v>2371</v>
      </c>
      <c r="R107" s="1" t="s">
        <v>2372</v>
      </c>
      <c r="S107" s="26">
        <v>4.3146069999999996</v>
      </c>
      <c r="T107" s="4">
        <v>1058.0173339800001</v>
      </c>
      <c r="U107" s="4">
        <v>9.6118230819699999</v>
      </c>
      <c r="V107" s="4">
        <v>22.971626281700001</v>
      </c>
      <c r="W107" s="2">
        <v>0.33858388662299999</v>
      </c>
      <c r="X107" s="3">
        <v>1.60593605042</v>
      </c>
      <c r="Y107" s="1">
        <v>680.15411376999998</v>
      </c>
      <c r="Z107" s="2">
        <v>1.49463487602E-2</v>
      </c>
      <c r="AA107" s="2">
        <v>3.9205515311300003E-2</v>
      </c>
      <c r="AB107" s="2">
        <v>1.47231789038E-2</v>
      </c>
      <c r="AC107" s="2">
        <v>0.159735332614</v>
      </c>
      <c r="AD107" s="2">
        <v>0</v>
      </c>
      <c r="AE107" s="2">
        <v>0.50828442696599996</v>
      </c>
      <c r="AF107" s="2">
        <v>0.23159602637000001</v>
      </c>
      <c r="AG107" s="2">
        <v>3.1472981368299999E-2</v>
      </c>
      <c r="AH107" s="2">
        <v>3.6189706441200001E-5</v>
      </c>
      <c r="AI107" s="5">
        <v>111309.021204</v>
      </c>
      <c r="AJ107" s="5">
        <v>126122.47084600001</v>
      </c>
      <c r="AK107">
        <v>1.55052756348</v>
      </c>
      <c r="AL107" s="13">
        <v>0.12478083268651224</v>
      </c>
      <c r="AM107" s="1" t="s">
        <v>36</v>
      </c>
      <c r="AN107" t="s">
        <v>4077</v>
      </c>
      <c r="AO107" t="s">
        <v>36</v>
      </c>
      <c r="AP107">
        <v>0.63494124373504712</v>
      </c>
      <c r="AQ107">
        <v>3.0244927830018091</v>
      </c>
      <c r="AR107">
        <v>0.98280576845403345</v>
      </c>
      <c r="AS107">
        <v>1.3611917422636777</v>
      </c>
      <c r="AT107">
        <v>-0.47033371402753038</v>
      </c>
      <c r="AU107">
        <v>0.20572824735444512</v>
      </c>
      <c r="AV107">
        <v>2.8326073291422933</v>
      </c>
      <c r="AW107">
        <v>-1.8254648880732123</v>
      </c>
      <c r="AX107">
        <v>-1.406652833469948</v>
      </c>
      <c r="AY107">
        <v>-1.8319984106964469</v>
      </c>
      <c r="AZ107">
        <v>-0.79659900958427021</v>
      </c>
      <c r="BA107">
        <v>-5</v>
      </c>
      <c r="BB107">
        <v>-0.29389319619212195</v>
      </c>
      <c r="BC107">
        <v>-0.63526889632796357</v>
      </c>
      <c r="BD107">
        <v>-1.5020621153494793</v>
      </c>
      <c r="BE107">
        <v>-4.4414149397291602</v>
      </c>
      <c r="BF107">
        <v>5.046530363798758</v>
      </c>
      <c r="BG107">
        <f t="shared" si="1"/>
        <v>5.1007924703558558</v>
      </c>
      <c r="BH107" s="1" t="s">
        <v>2374</v>
      </c>
      <c r="BI107" s="1">
        <v>1</v>
      </c>
    </row>
    <row r="108" spans="1:61">
      <c r="A108" s="1">
        <v>193</v>
      </c>
      <c r="B108" s="1" t="s">
        <v>876</v>
      </c>
      <c r="C108" s="1" t="s">
        <v>4316</v>
      </c>
      <c r="D108" s="1" t="s">
        <v>30</v>
      </c>
      <c r="E108" s="1" t="s">
        <v>166</v>
      </c>
      <c r="F108" s="2">
        <v>41.971373</v>
      </c>
      <c r="G108" s="2">
        <v>-75.879484000000005</v>
      </c>
      <c r="H108" s="2">
        <v>41.97137</v>
      </c>
      <c r="I108" s="2">
        <v>-75.879739999999998</v>
      </c>
      <c r="K108" s="1" t="s">
        <v>4086</v>
      </c>
      <c r="L108" s="17">
        <v>0.24218278680928049</v>
      </c>
      <c r="M108" s="17">
        <v>1</v>
      </c>
      <c r="N108" s="1">
        <v>2</v>
      </c>
      <c r="O108" s="1" t="s">
        <v>879</v>
      </c>
      <c r="P108" s="1">
        <v>516550</v>
      </c>
      <c r="Q108" s="1" t="s">
        <v>877</v>
      </c>
      <c r="R108" s="1" t="s">
        <v>878</v>
      </c>
      <c r="S108" s="26">
        <v>6.2202539999999997</v>
      </c>
      <c r="T108" s="4">
        <v>1103.58630371</v>
      </c>
      <c r="U108" s="4">
        <v>1.80959999561</v>
      </c>
      <c r="V108" s="4">
        <v>12.806850433299999</v>
      </c>
      <c r="W108" s="2">
        <v>0.240779533982</v>
      </c>
      <c r="X108" s="3">
        <v>9.1004104614300001</v>
      </c>
      <c r="Y108" s="1">
        <v>927.50653076200001</v>
      </c>
      <c r="Z108" s="2">
        <v>9.5850288263499995E-3</v>
      </c>
      <c r="AA108" s="2">
        <v>3.8083564347999997E-2</v>
      </c>
      <c r="AB108" s="2">
        <v>1.3255132800799999E-3</v>
      </c>
      <c r="AC108" s="2">
        <v>0.68367979589899996</v>
      </c>
      <c r="AD108" s="2">
        <v>1.06967496419E-2</v>
      </c>
      <c r="AE108" s="2">
        <v>2.4087284336899999E-3</v>
      </c>
      <c r="AF108" s="2">
        <v>0.22948483142500001</v>
      </c>
      <c r="AG108" s="2">
        <v>2.2020623846399998E-2</v>
      </c>
      <c r="AH108" s="2">
        <v>2.7151642995100001E-3</v>
      </c>
      <c r="AI108" s="5">
        <v>121955.101104</v>
      </c>
      <c r="AJ108" s="5">
        <v>126194.28368899999</v>
      </c>
      <c r="AK108">
        <v>1.39942417385</v>
      </c>
      <c r="AL108" s="13">
        <v>3.4166375939526969E-2</v>
      </c>
      <c r="AM108" s="1" t="s">
        <v>36</v>
      </c>
      <c r="AN108" t="s">
        <v>4077</v>
      </c>
      <c r="AO108" t="s">
        <v>36</v>
      </c>
      <c r="AP108">
        <v>0.79380811918376692</v>
      </c>
      <c r="AQ108">
        <v>3.0428063019375573</v>
      </c>
      <c r="AR108">
        <v>0.25758258652780314</v>
      </c>
      <c r="AS108">
        <v>1.1074423375807823</v>
      </c>
      <c r="AT108">
        <v>-0.61838043043921553</v>
      </c>
      <c r="AU108">
        <v>0.95906098101493009</v>
      </c>
      <c r="AV108">
        <v>2.9673169762535672</v>
      </c>
      <c r="AW108">
        <v>-2.0184065766715822</v>
      </c>
      <c r="AX108">
        <v>-1.4192624115421333</v>
      </c>
      <c r="AY108">
        <v>-2.8776159167905093</v>
      </c>
      <c r="AZ108">
        <v>-0.16514725417810633</v>
      </c>
      <c r="BA108">
        <v>-1.9707481687666135</v>
      </c>
      <c r="BB108">
        <v>-2.6182121607314497</v>
      </c>
      <c r="BC108">
        <v>-0.63924601533862324</v>
      </c>
      <c r="BD108">
        <v>-1.6571703815853724</v>
      </c>
      <c r="BE108">
        <v>-2.5662038853341995</v>
      </c>
      <c r="BF108">
        <v>5.0861999705782939</v>
      </c>
      <c r="BG108">
        <f t="shared" si="1"/>
        <v>5.1010396828118356</v>
      </c>
      <c r="BH108" s="1" t="s">
        <v>880</v>
      </c>
      <c r="BI108" s="1">
        <v>1</v>
      </c>
    </row>
    <row r="109" spans="1:61">
      <c r="A109" s="1">
        <v>163</v>
      </c>
      <c r="B109" s="1" t="s">
        <v>729</v>
      </c>
      <c r="C109" s="1">
        <v>0</v>
      </c>
      <c r="D109" s="1" t="s">
        <v>30</v>
      </c>
      <c r="E109" s="1" t="s">
        <v>72</v>
      </c>
      <c r="F109" s="2">
        <v>45.917039000000003</v>
      </c>
      <c r="G109" s="2">
        <v>-97.024261999999993</v>
      </c>
      <c r="H109" s="2">
        <v>45.917720000000003</v>
      </c>
      <c r="I109" s="2">
        <v>-97.024860000000004</v>
      </c>
      <c r="K109" s="1" t="s">
        <v>4086</v>
      </c>
      <c r="L109" s="17">
        <v>1.0704613057896493E-2</v>
      </c>
      <c r="M109" s="17">
        <v>1</v>
      </c>
      <c r="N109" s="1">
        <v>9</v>
      </c>
      <c r="O109" s="1" t="s">
        <v>732</v>
      </c>
      <c r="P109" s="1">
        <v>512730</v>
      </c>
      <c r="Q109" s="1" t="s">
        <v>730</v>
      </c>
      <c r="R109" s="1" t="s">
        <v>731</v>
      </c>
      <c r="S109" s="26">
        <v>10.998827</v>
      </c>
      <c r="T109" s="4">
        <v>548.34149169900002</v>
      </c>
      <c r="U109" s="4">
        <v>-0.29209458828000001</v>
      </c>
      <c r="V109" s="4">
        <v>12.160405159</v>
      </c>
      <c r="W109" s="2">
        <v>0.32433331012700001</v>
      </c>
      <c r="X109" s="3">
        <v>0.79257625341399995</v>
      </c>
      <c r="Y109" s="1">
        <v>1990.6661377</v>
      </c>
      <c r="Z109" s="2">
        <v>0.10655991735500001</v>
      </c>
      <c r="AA109" s="2">
        <v>4.0020661157000002E-2</v>
      </c>
      <c r="AB109" s="2">
        <v>1.3429752066100001E-4</v>
      </c>
      <c r="AC109" s="2">
        <v>5.4648760330599996E-3</v>
      </c>
      <c r="AD109" s="2">
        <v>0</v>
      </c>
      <c r="AE109" s="2">
        <v>2.8512396694199998E-2</v>
      </c>
      <c r="AF109" s="2">
        <v>8.9101239669400006E-2</v>
      </c>
      <c r="AG109" s="2">
        <v>0.70210743801700004</v>
      </c>
      <c r="AH109" s="2">
        <v>2.8099173553700001E-2</v>
      </c>
      <c r="AI109" s="5">
        <v>701.64146300000004</v>
      </c>
      <c r="AJ109" s="5">
        <v>126514.456577</v>
      </c>
      <c r="AK109">
        <v>1.3264032284</v>
      </c>
      <c r="AL109" s="13">
        <v>1.9779385950737338</v>
      </c>
      <c r="AM109" s="1" t="s">
        <v>53</v>
      </c>
      <c r="AN109" t="s">
        <v>4076</v>
      </c>
      <c r="AO109" t="s">
        <v>53</v>
      </c>
      <c r="AP109">
        <v>1.0413463711045026</v>
      </c>
      <c r="AQ109">
        <v>2.7390511091593384</v>
      </c>
      <c r="AR109">
        <v>-5</v>
      </c>
      <c r="AS109">
        <v>1.0849480449520681</v>
      </c>
      <c r="AT109">
        <v>-0.48900844552546119</v>
      </c>
      <c r="AU109">
        <v>-0.10095894381832897</v>
      </c>
      <c r="AV109">
        <v>3.2989984289311143</v>
      </c>
      <c r="AW109">
        <v>-0.97240612500073897</v>
      </c>
      <c r="AX109">
        <v>-1.3977157409255707</v>
      </c>
      <c r="AY109">
        <v>-3.8719320050020647</v>
      </c>
      <c r="AZ109">
        <v>-2.2624196852730374</v>
      </c>
      <c r="BA109">
        <v>-5</v>
      </c>
      <c r="BB109">
        <v>-1.5449662752434026</v>
      </c>
      <c r="BC109">
        <v>-1.0501162535631867</v>
      </c>
      <c r="BD109">
        <v>-0.15359642609275881</v>
      </c>
      <c r="BE109">
        <v>-1.5513064532744887</v>
      </c>
      <c r="BF109">
        <v>2.8461152454378484</v>
      </c>
      <c r="BG109">
        <f t="shared" si="1"/>
        <v>5.1021401543884632</v>
      </c>
      <c r="BH109" s="1" t="s">
        <v>733</v>
      </c>
      <c r="BI109" s="1">
        <v>1</v>
      </c>
    </row>
    <row r="110" spans="1:61">
      <c r="A110" s="1">
        <v>562</v>
      </c>
      <c r="B110" s="1" t="s">
        <v>2693</v>
      </c>
      <c r="C110" s="1" t="s">
        <v>4849</v>
      </c>
      <c r="D110" s="1" t="s">
        <v>30</v>
      </c>
      <c r="E110" s="1" t="s">
        <v>140</v>
      </c>
      <c r="F110" s="2">
        <v>39.216417</v>
      </c>
      <c r="G110" s="2">
        <v>-76.853746999999998</v>
      </c>
      <c r="H110" s="2">
        <v>39.216090000000001</v>
      </c>
      <c r="I110" s="2">
        <v>-76.853719999999996</v>
      </c>
      <c r="K110" s="1" t="s">
        <v>4086</v>
      </c>
      <c r="L110" s="17">
        <v>0.48763997456990177</v>
      </c>
      <c r="M110" s="17">
        <v>1</v>
      </c>
      <c r="N110" s="1">
        <v>2</v>
      </c>
      <c r="O110" s="1" t="s">
        <v>2696</v>
      </c>
      <c r="P110" s="1">
        <v>509670</v>
      </c>
      <c r="Q110" s="1" t="s">
        <v>2694</v>
      </c>
      <c r="R110" s="1" t="s">
        <v>2695</v>
      </c>
      <c r="S110" s="26">
        <v>3.9861239999999998</v>
      </c>
      <c r="T110" s="4">
        <v>1137.75683594</v>
      </c>
      <c r="U110" s="4">
        <v>6.6554999351499999</v>
      </c>
      <c r="V110" s="4">
        <v>18.825731277500001</v>
      </c>
      <c r="W110" s="2">
        <v>0.35948255658099998</v>
      </c>
      <c r="X110" s="3">
        <v>2.5257983207699999</v>
      </c>
      <c r="Y110" s="1">
        <v>848.57403564499998</v>
      </c>
      <c r="Z110" s="2">
        <v>3.02893735654E-3</v>
      </c>
      <c r="AA110" s="2">
        <v>0.59334681856799998</v>
      </c>
      <c r="AB110" s="2">
        <v>1.2047624537499999E-2</v>
      </c>
      <c r="AC110" s="2">
        <v>0.24715709599300001</v>
      </c>
      <c r="AD110" s="2">
        <v>1.0978587823500001E-2</v>
      </c>
      <c r="AE110" s="2">
        <v>1.1895653632099999E-3</v>
      </c>
      <c r="AF110" s="2">
        <v>5.82677412931E-2</v>
      </c>
      <c r="AG110" s="2">
        <v>4.3751899636300003E-2</v>
      </c>
      <c r="AH110" s="2">
        <v>3.0231729428900001E-2</v>
      </c>
      <c r="AI110" s="5">
        <v>117792.046623</v>
      </c>
      <c r="AJ110" s="5">
        <v>127105.06818699998</v>
      </c>
      <c r="AK110">
        <v>2.1484156263899998</v>
      </c>
      <c r="AL110" s="13">
        <v>7.6056605005129257E-2</v>
      </c>
      <c r="AM110" s="1" t="s">
        <v>36</v>
      </c>
      <c r="AN110" t="s">
        <v>4077</v>
      </c>
      <c r="AO110" t="s">
        <v>36</v>
      </c>
      <c r="AP110">
        <v>0.6005508045697191</v>
      </c>
      <c r="AQ110">
        <v>3.056049453540858</v>
      </c>
      <c r="AR110">
        <v>0.82318068354054841</v>
      </c>
      <c r="AS110">
        <v>1.2747518551842703</v>
      </c>
      <c r="AT110">
        <v>-0.44432217833926774</v>
      </c>
      <c r="AU110">
        <v>0.40239867018072584</v>
      </c>
      <c r="AV110">
        <v>2.9286897392516988</v>
      </c>
      <c r="AW110">
        <v>-2.5187097085061447</v>
      </c>
      <c r="AX110">
        <v>-0.22669138191113339</v>
      </c>
      <c r="AY110">
        <v>-1.9190985756580474</v>
      </c>
      <c r="AZ110">
        <v>-0.6070269162314712</v>
      </c>
      <c r="BA110">
        <v>-1.9594535196221903</v>
      </c>
      <c r="BB110">
        <v>-2.9246116897330459</v>
      </c>
      <c r="BC110">
        <v>-1.2345718166954249</v>
      </c>
      <c r="BD110">
        <v>-1.3590030858724715</v>
      </c>
      <c r="BE110">
        <v>-1.5195370079679118</v>
      </c>
      <c r="BF110">
        <v>5.0711159676637099</v>
      </c>
      <c r="BG110">
        <f t="shared" si="1"/>
        <v>5.1041628679557682</v>
      </c>
      <c r="BH110" s="1" t="s">
        <v>2697</v>
      </c>
      <c r="BI110" s="1">
        <v>1</v>
      </c>
    </row>
    <row r="111" spans="1:61">
      <c r="A111" s="1">
        <v>641</v>
      </c>
      <c r="B111" s="1" t="s">
        <v>3082</v>
      </c>
      <c r="C111" s="1" t="s">
        <v>4958</v>
      </c>
      <c r="D111" s="1" t="s">
        <v>30</v>
      </c>
      <c r="E111" s="1" t="s">
        <v>52</v>
      </c>
      <c r="F111" s="2">
        <v>44.306581999999999</v>
      </c>
      <c r="G111" s="2">
        <v>-118.68503699999999</v>
      </c>
      <c r="H111" s="2">
        <v>44.309010999999998</v>
      </c>
      <c r="I111" s="2">
        <v>-118.68304999999999</v>
      </c>
      <c r="K111" s="1" t="s">
        <v>4086</v>
      </c>
      <c r="L111" s="17">
        <v>7.0711513049900518E-2</v>
      </c>
      <c r="M111" s="17">
        <v>1</v>
      </c>
      <c r="N111" s="1">
        <v>17</v>
      </c>
      <c r="O111" s="1" t="s">
        <v>3085</v>
      </c>
      <c r="P111" s="1">
        <v>517390</v>
      </c>
      <c r="Q111" s="1" t="s">
        <v>3083</v>
      </c>
      <c r="R111" s="1" t="s">
        <v>3084</v>
      </c>
      <c r="S111" s="26">
        <v>12.71</v>
      </c>
      <c r="T111" s="4">
        <v>646.56671142599998</v>
      </c>
      <c r="U111" s="4">
        <v>-0.86130768060700003</v>
      </c>
      <c r="V111" s="4">
        <v>12.152231216400001</v>
      </c>
      <c r="W111" s="2">
        <v>0.239444434643</v>
      </c>
      <c r="X111" s="3">
        <v>13.8481817245</v>
      </c>
      <c r="Y111" s="1">
        <v>625.61584472699997</v>
      </c>
      <c r="Z111" s="2">
        <v>2.0216303399200001E-3</v>
      </c>
      <c r="AA111" s="2">
        <v>1.62172313607E-2</v>
      </c>
      <c r="AB111" s="2">
        <v>8.4068890091799995E-3</v>
      </c>
      <c r="AC111" s="2">
        <v>0.43125904486299999</v>
      </c>
      <c r="AD111" s="2">
        <v>0.34994089769199999</v>
      </c>
      <c r="AE111" s="2">
        <v>5.3457208824500002E-2</v>
      </c>
      <c r="AF111" s="2">
        <v>7.7992951911700003E-3</v>
      </c>
      <c r="AG111" s="2">
        <v>8.2853702455800001E-4</v>
      </c>
      <c r="AH111" s="2">
        <v>0.13006926569499999</v>
      </c>
      <c r="AI111" s="5">
        <v>138904.49583500001</v>
      </c>
      <c r="AJ111" s="5">
        <v>127253.20837699999</v>
      </c>
      <c r="AK111">
        <v>1.7512926251000001</v>
      </c>
      <c r="AL111" s="13">
        <v>8.7551758026283052E-2</v>
      </c>
      <c r="AM111" s="1" t="s">
        <v>53</v>
      </c>
      <c r="AN111" t="s">
        <v>4076</v>
      </c>
      <c r="AO111" t="s">
        <v>53</v>
      </c>
      <c r="AP111">
        <v>1.1041455505540081</v>
      </c>
      <c r="AQ111">
        <v>2.8106133411413681</v>
      </c>
      <c r="AR111">
        <v>-5</v>
      </c>
      <c r="AS111">
        <v>1.0846560241078034</v>
      </c>
      <c r="AT111">
        <v>-0.62079525272003155</v>
      </c>
      <c r="AU111">
        <v>1.1413927539884916</v>
      </c>
      <c r="AV111">
        <v>2.7963077393970011</v>
      </c>
      <c r="AW111">
        <v>-2.6942982532997743</v>
      </c>
      <c r="AX111">
        <v>-1.7900232874493416</v>
      </c>
      <c r="AY111">
        <v>-2.0753646862593995</v>
      </c>
      <c r="AZ111">
        <v>-0.3652617832974579</v>
      </c>
      <c r="BA111">
        <v>-0.45600529843160148</v>
      </c>
      <c r="BB111">
        <v>-1.2719937209211085</v>
      </c>
      <c r="BC111">
        <v>-2.1079446419782206</v>
      </c>
      <c r="BD111">
        <v>-3.0816880796381776</v>
      </c>
      <c r="BE111">
        <v>-0.88582531155465738</v>
      </c>
      <c r="BF111">
        <v>5.1427163025031577</v>
      </c>
      <c r="BG111">
        <f t="shared" si="1"/>
        <v>5.1046687408151739</v>
      </c>
      <c r="BH111" s="1" t="s">
        <v>3086</v>
      </c>
      <c r="BI111" s="1">
        <v>1</v>
      </c>
    </row>
    <row r="112" spans="1:61">
      <c r="A112" s="1">
        <v>440</v>
      </c>
      <c r="B112" s="1" t="s">
        <v>2096</v>
      </c>
      <c r="C112" s="1" t="s">
        <v>4660</v>
      </c>
      <c r="D112" s="1" t="s">
        <v>30</v>
      </c>
      <c r="E112" s="1" t="s">
        <v>355</v>
      </c>
      <c r="F112" s="2">
        <v>40.490217000000001</v>
      </c>
      <c r="G112" s="2">
        <v>-86.003056000000001</v>
      </c>
      <c r="H112" s="2">
        <v>40.493611000000001</v>
      </c>
      <c r="I112" s="2">
        <v>-86.008055999999996</v>
      </c>
      <c r="J112" s="1" t="s">
        <v>514</v>
      </c>
      <c r="K112" s="1" t="s">
        <v>4086</v>
      </c>
      <c r="L112" s="17">
        <v>0.88346213684417296</v>
      </c>
      <c r="M112" s="17">
        <v>0</v>
      </c>
      <c r="N112" s="1">
        <v>5</v>
      </c>
      <c r="O112" s="1" t="s">
        <v>2099</v>
      </c>
      <c r="P112" s="1">
        <v>503890</v>
      </c>
      <c r="Q112" s="1" t="s">
        <v>2097</v>
      </c>
      <c r="R112" s="1" t="s">
        <v>2098</v>
      </c>
      <c r="S112" s="26">
        <v>3.9462259999999998</v>
      </c>
      <c r="T112" s="4">
        <v>1012.17572021</v>
      </c>
      <c r="U112" s="4">
        <v>4.3820586204499996</v>
      </c>
      <c r="V112" s="4">
        <v>15.655956268300001</v>
      </c>
      <c r="W112" s="2">
        <v>0.39028915762900002</v>
      </c>
      <c r="X112" s="3">
        <v>0.46138712763799999</v>
      </c>
      <c r="Y112" s="1">
        <v>1206.4941406299999</v>
      </c>
      <c r="Z112" s="2">
        <v>2.3611964761300001E-2</v>
      </c>
      <c r="AA112" s="2">
        <v>0.116062282319</v>
      </c>
      <c r="AB112" s="2">
        <v>0</v>
      </c>
      <c r="AC112" s="2">
        <v>4.1395205900400002E-2</v>
      </c>
      <c r="AD112" s="2">
        <v>3.4111862323299999E-3</v>
      </c>
      <c r="AE112" s="2">
        <v>9.9979512394999994E-3</v>
      </c>
      <c r="AF112" s="2">
        <v>1.50583896742E-3</v>
      </c>
      <c r="AG112" s="2">
        <v>0.79626101208800004</v>
      </c>
      <c r="AH112" s="2">
        <v>7.7545584921100003E-3</v>
      </c>
      <c r="AI112" s="5">
        <v>142596.353668</v>
      </c>
      <c r="AJ112" s="5">
        <v>127423.130527</v>
      </c>
      <c r="AK112">
        <v>1.4361996889899999</v>
      </c>
      <c r="AL112" s="13">
        <v>0.1123861352912025</v>
      </c>
      <c r="AM112" s="1" t="s">
        <v>36</v>
      </c>
      <c r="AN112" t="s">
        <v>4077</v>
      </c>
      <c r="AO112" t="s">
        <v>36</v>
      </c>
      <c r="AP112">
        <v>0.5961819536334354</v>
      </c>
      <c r="AQ112">
        <v>3.0052559153623282</v>
      </c>
      <c r="AR112">
        <v>0.64167818298453971</v>
      </c>
      <c r="AS112">
        <v>1.1946795995391553</v>
      </c>
      <c r="AT112">
        <v>-0.40861351340566204</v>
      </c>
      <c r="AU112">
        <v>-0.33593452614298969</v>
      </c>
      <c r="AV112">
        <v>3.0815252170875418</v>
      </c>
      <c r="AW112">
        <v>-1.6268678735951922</v>
      </c>
      <c r="AX112">
        <v>-0.93530889345784196</v>
      </c>
      <c r="AY112">
        <v>-5</v>
      </c>
      <c r="AZ112">
        <v>-1.3830499528781717</v>
      </c>
      <c r="BA112">
        <v>-2.4670945698141113</v>
      </c>
      <c r="BB112">
        <v>-2.0000889856538149</v>
      </c>
      <c r="BC112">
        <v>-2.8222214685736842</v>
      </c>
      <c r="BD112">
        <v>-9.8944548432439688E-2</v>
      </c>
      <c r="BE112">
        <v>-2.1104429238205569</v>
      </c>
      <c r="BF112">
        <v>5.1541084203116849</v>
      </c>
      <c r="BG112">
        <f t="shared" si="1"/>
        <v>5.1052482706086852</v>
      </c>
      <c r="BH112" s="1" t="s">
        <v>2100</v>
      </c>
      <c r="BI112" s="1">
        <v>1</v>
      </c>
    </row>
    <row r="113" spans="1:61">
      <c r="A113" s="1">
        <v>539</v>
      </c>
      <c r="B113" s="1" t="s">
        <v>2578</v>
      </c>
      <c r="C113" s="1" t="s">
        <v>4807</v>
      </c>
      <c r="D113" s="1" t="s">
        <v>30</v>
      </c>
      <c r="E113" s="1" t="s">
        <v>115</v>
      </c>
      <c r="F113" s="2">
        <v>45.274881999999998</v>
      </c>
      <c r="G113" s="2">
        <v>-99.207447999999999</v>
      </c>
      <c r="H113" s="2">
        <v>45.276040000000002</v>
      </c>
      <c r="I113" s="2">
        <v>-99.205119999999994</v>
      </c>
      <c r="K113" s="1" t="s">
        <v>4086</v>
      </c>
      <c r="L113" s="17">
        <v>3.6004836205393069E-2</v>
      </c>
      <c r="M113" s="17">
        <v>1</v>
      </c>
      <c r="N113" s="1">
        <v>10</v>
      </c>
      <c r="O113" s="1" t="s">
        <v>2581</v>
      </c>
      <c r="P113" s="1">
        <v>502380</v>
      </c>
      <c r="Q113" s="1" t="s">
        <v>2579</v>
      </c>
      <c r="R113" s="1" t="s">
        <v>2580</v>
      </c>
      <c r="S113" s="26">
        <v>7.3404040000000004</v>
      </c>
      <c r="T113" s="4">
        <v>500.060455322</v>
      </c>
      <c r="U113" s="4">
        <v>-0.31545001268400003</v>
      </c>
      <c r="V113" s="4">
        <v>12.985549926799999</v>
      </c>
      <c r="W113" s="2">
        <v>0.337752074003</v>
      </c>
      <c r="X113" s="3">
        <v>0.86527019739199995</v>
      </c>
      <c r="Y113" s="1">
        <v>1676.7609863299999</v>
      </c>
      <c r="Z113" s="2">
        <v>1.8861334264799998E-2</v>
      </c>
      <c r="AA113" s="2">
        <v>3.2840124553199998E-2</v>
      </c>
      <c r="AB113" s="2">
        <v>5.7966275518200004E-4</v>
      </c>
      <c r="AC113" s="2">
        <v>7.13431083301E-3</v>
      </c>
      <c r="AD113" s="2">
        <v>1.78357770825E-3</v>
      </c>
      <c r="AE113" s="2">
        <v>0.52810992783900002</v>
      </c>
      <c r="AF113" s="2">
        <v>2.5557182244500001E-2</v>
      </c>
      <c r="AG113" s="2">
        <v>0.37822251618199998</v>
      </c>
      <c r="AH113" s="2">
        <v>6.9113636194699998E-3</v>
      </c>
      <c r="AI113" s="5">
        <v>123664.45417</v>
      </c>
      <c r="AJ113" s="5">
        <v>127964.69849700002</v>
      </c>
      <c r="AK113">
        <v>2.11975737643</v>
      </c>
      <c r="AL113" s="13">
        <v>3.4179221933722935E-2</v>
      </c>
      <c r="AM113" s="1" t="s">
        <v>53</v>
      </c>
      <c r="AN113" t="s">
        <v>4077</v>
      </c>
      <c r="AO113" t="s">
        <v>36</v>
      </c>
      <c r="AP113">
        <v>0.86571996320520794</v>
      </c>
      <c r="AQ113">
        <v>2.6990225119872084</v>
      </c>
      <c r="AR113">
        <v>-5</v>
      </c>
      <c r="AS113">
        <v>1.1134603463501882</v>
      </c>
      <c r="AT113">
        <v>-0.47140197546568652</v>
      </c>
      <c r="AU113">
        <v>-6.2848254485705482E-2</v>
      </c>
      <c r="AV113">
        <v>3.2244711605691907</v>
      </c>
      <c r="AW113">
        <v>-1.7244275881976459</v>
      </c>
      <c r="AX113">
        <v>-1.4835952043947136</v>
      </c>
      <c r="AY113">
        <v>-3.2368246032665846</v>
      </c>
      <c r="AZ113">
        <v>-2.1466479729174499</v>
      </c>
      <c r="BA113">
        <v>-2.7487079642460208</v>
      </c>
      <c r="BB113">
        <v>-0.27727566821465205</v>
      </c>
      <c r="BC113">
        <v>-1.5924870301350293</v>
      </c>
      <c r="BD113">
        <v>-0.42225262048695733</v>
      </c>
      <c r="BE113">
        <v>-2.1604362574036133</v>
      </c>
      <c r="BF113">
        <v>5.0922448849464148</v>
      </c>
      <c r="BG113">
        <f t="shared" si="1"/>
        <v>5.1070901777535722</v>
      </c>
      <c r="BH113" s="1" t="s">
        <v>2582</v>
      </c>
      <c r="BI113" s="1">
        <v>1</v>
      </c>
    </row>
    <row r="114" spans="1:61">
      <c r="A114" s="1">
        <v>16</v>
      </c>
      <c r="B114" s="1" t="s">
        <v>95</v>
      </c>
      <c r="C114" s="1" t="s">
        <v>4116</v>
      </c>
      <c r="D114" s="1" t="s">
        <v>30</v>
      </c>
      <c r="E114" s="1" t="s">
        <v>72</v>
      </c>
      <c r="F114" s="2">
        <v>47.834927</v>
      </c>
      <c r="G114" s="2">
        <v>-100.575681</v>
      </c>
      <c r="H114" s="2">
        <v>47.83361</v>
      </c>
      <c r="I114" s="2">
        <v>-100.575</v>
      </c>
      <c r="K114" s="1" t="s">
        <v>4086</v>
      </c>
      <c r="L114" s="17">
        <v>0.51700552762486029</v>
      </c>
      <c r="M114" s="17">
        <v>0</v>
      </c>
      <c r="N114" s="1">
        <v>9</v>
      </c>
      <c r="O114" s="1" t="s">
        <v>98</v>
      </c>
      <c r="P114" s="1">
        <v>505780</v>
      </c>
      <c r="Q114" s="1" t="s">
        <v>96</v>
      </c>
      <c r="R114" s="1" t="s">
        <v>97</v>
      </c>
      <c r="S114" s="26">
        <v>8.8125029999999995</v>
      </c>
      <c r="T114" s="4">
        <v>431.45376586899999</v>
      </c>
      <c r="U114" s="4">
        <v>-1.30415725708</v>
      </c>
      <c r="V114" s="4">
        <v>11.499578476</v>
      </c>
      <c r="W114" s="2">
        <v>0.31700986623799998</v>
      </c>
      <c r="X114" s="3">
        <v>1.6798613071399999</v>
      </c>
      <c r="Y114" s="1">
        <v>1340.9932861299999</v>
      </c>
      <c r="Z114" s="2">
        <v>5.0277614532399997E-2</v>
      </c>
      <c r="AA114" s="2">
        <v>4.5277921531100003E-2</v>
      </c>
      <c r="AB114" s="2">
        <v>5.7014042997399999E-5</v>
      </c>
      <c r="AC114" s="2">
        <v>1.2845702456899999E-2</v>
      </c>
      <c r="AD114" s="2">
        <v>0</v>
      </c>
      <c r="AE114" s="2">
        <v>0.172042067592</v>
      </c>
      <c r="AF114" s="2">
        <v>0.20658380625799999</v>
      </c>
      <c r="AG114" s="2">
        <v>0.380994149482</v>
      </c>
      <c r="AH114" s="2">
        <v>0.131921724105</v>
      </c>
      <c r="AI114" s="5">
        <v>128801.97326699999</v>
      </c>
      <c r="AJ114" s="5">
        <v>128095.28565200001</v>
      </c>
      <c r="AK114">
        <v>1.3838139316</v>
      </c>
      <c r="AL114" s="13">
        <v>5.5017139378883556E-3</v>
      </c>
      <c r="AM114" s="1" t="s">
        <v>53</v>
      </c>
      <c r="AN114" t="s">
        <v>4076</v>
      </c>
      <c r="AO114" t="s">
        <v>53</v>
      </c>
      <c r="AP114">
        <v>0.94509927784435999</v>
      </c>
      <c r="AQ114">
        <v>2.6349342640054232</v>
      </c>
      <c r="AR114">
        <v>-5</v>
      </c>
      <c r="AS114">
        <v>1.0606819213186258</v>
      </c>
      <c r="AT114">
        <v>-0.49892722110703869</v>
      </c>
      <c r="AU114">
        <v>0.22527342694597441</v>
      </c>
      <c r="AV114">
        <v>3.12742660350112</v>
      </c>
      <c r="AW114">
        <v>-1.2986253359978526</v>
      </c>
      <c r="AX114">
        <v>-1.3441135175152819</v>
      </c>
      <c r="AY114">
        <v>-4.2440181610796435</v>
      </c>
      <c r="AZ114">
        <v>-1.8912421417040615</v>
      </c>
      <c r="BA114">
        <v>-5</v>
      </c>
      <c r="BB114">
        <v>-0.76436534675965295</v>
      </c>
      <c r="BC114">
        <v>-0.68490372506437136</v>
      </c>
      <c r="BD114">
        <v>-0.41908169326714212</v>
      </c>
      <c r="BE114">
        <v>-0.87968368146606335</v>
      </c>
      <c r="BF114">
        <v>5.109922516536253</v>
      </c>
      <c r="BG114">
        <f t="shared" si="1"/>
        <v>5.1075331465050482</v>
      </c>
      <c r="BH114" s="1" t="s">
        <v>99</v>
      </c>
      <c r="BI114" s="1">
        <v>1</v>
      </c>
    </row>
    <row r="115" spans="1:61">
      <c r="A115" s="1">
        <v>433</v>
      </c>
      <c r="B115" s="1" t="s">
        <v>2064</v>
      </c>
      <c r="C115" s="1">
        <v>0</v>
      </c>
      <c r="D115" s="1" t="s">
        <v>30</v>
      </c>
      <c r="E115" s="1" t="s">
        <v>87</v>
      </c>
      <c r="F115" s="2">
        <v>38.759475000000002</v>
      </c>
      <c r="G115" s="2">
        <v>-97.162901000000005</v>
      </c>
      <c r="H115" s="2">
        <v>38.760660000000001</v>
      </c>
      <c r="I115" s="2">
        <v>-97.165000000000006</v>
      </c>
      <c r="K115" s="1" t="s">
        <v>4086</v>
      </c>
      <c r="L115" s="17">
        <v>5.4362731985747807E-2</v>
      </c>
      <c r="M115" s="17">
        <v>1</v>
      </c>
      <c r="N115" s="1">
        <v>10</v>
      </c>
      <c r="O115" s="1" t="s">
        <v>2067</v>
      </c>
      <c r="P115" s="1">
        <v>513050</v>
      </c>
      <c r="Q115" s="1" t="s">
        <v>2065</v>
      </c>
      <c r="R115" s="1" t="s">
        <v>2066</v>
      </c>
      <c r="S115" s="26">
        <v>8.1582679999999996</v>
      </c>
      <c r="T115" s="4">
        <v>850.39514160199997</v>
      </c>
      <c r="U115" s="4">
        <v>6.27558660507</v>
      </c>
      <c r="V115" s="4">
        <v>19.412904739399998</v>
      </c>
      <c r="W115" s="2">
        <v>0.30519166588800001</v>
      </c>
      <c r="X115" s="3">
        <v>2.36039233208</v>
      </c>
      <c r="Y115" s="1">
        <v>1180.5299072299999</v>
      </c>
      <c r="Z115" s="2">
        <v>7.8180843459599997E-3</v>
      </c>
      <c r="AA115" s="2">
        <v>4.5181081725000002E-2</v>
      </c>
      <c r="AB115" s="2">
        <v>0</v>
      </c>
      <c r="AC115" s="2">
        <v>4.0713604955899999E-2</v>
      </c>
      <c r="AD115" s="2">
        <v>5.9566356921600001E-5</v>
      </c>
      <c r="AE115" s="2">
        <v>0.33520967357600001</v>
      </c>
      <c r="AF115" s="2">
        <v>4.3855730283499997E-3</v>
      </c>
      <c r="AG115" s="2">
        <v>0.56342327853200003</v>
      </c>
      <c r="AH115" s="2">
        <v>3.20913747915E-3</v>
      </c>
      <c r="AI115" s="5">
        <v>73798.8900421</v>
      </c>
      <c r="AJ115" s="5">
        <v>128529.38245400001</v>
      </c>
      <c r="AK115">
        <v>1.6294985864</v>
      </c>
      <c r="AL115" s="13">
        <v>0.54100686707494106</v>
      </c>
      <c r="AM115" s="1" t="s">
        <v>36</v>
      </c>
      <c r="AN115" t="s">
        <v>4077</v>
      </c>
      <c r="AO115" t="s">
        <v>36</v>
      </c>
      <c r="AP115">
        <v>0.91159796783684943</v>
      </c>
      <c r="AQ115">
        <v>2.9296207703517059</v>
      </c>
      <c r="AR115">
        <v>0.79765432735433173</v>
      </c>
      <c r="AS115">
        <v>1.2880905234310458</v>
      </c>
      <c r="AT115">
        <v>-0.5154273301806972</v>
      </c>
      <c r="AU115">
        <v>0.37298419512949638</v>
      </c>
      <c r="AV115">
        <v>3.0720769938547563</v>
      </c>
      <c r="AW115">
        <v>-2.1068996484615359</v>
      </c>
      <c r="AX115">
        <v>-1.3450433754171038</v>
      </c>
      <c r="AY115">
        <v>-5</v>
      </c>
      <c r="AZ115">
        <v>-1.3902604416358342</v>
      </c>
      <c r="BA115">
        <v>-4.2249989605395299</v>
      </c>
      <c r="BB115">
        <v>-0.47468345686736652</v>
      </c>
      <c r="BC115">
        <v>-2.3579736527446493</v>
      </c>
      <c r="BD115">
        <v>-0.2491652135640485</v>
      </c>
      <c r="BE115">
        <v>-2.4936116773709047</v>
      </c>
      <c r="BF115">
        <v>4.868049829950194</v>
      </c>
      <c r="BG115">
        <f t="shared" si="1"/>
        <v>5.1090024208887401</v>
      </c>
      <c r="BH115" s="1" t="s">
        <v>2068</v>
      </c>
      <c r="BI115" s="1">
        <v>2</v>
      </c>
    </row>
    <row r="116" spans="1:61">
      <c r="A116" s="1">
        <v>434</v>
      </c>
      <c r="B116" s="1" t="s">
        <v>2064</v>
      </c>
      <c r="C116" s="1">
        <v>0</v>
      </c>
      <c r="D116" s="1" t="s">
        <v>30</v>
      </c>
      <c r="E116" s="1" t="s">
        <v>87</v>
      </c>
      <c r="F116" s="2">
        <v>38.759475000000002</v>
      </c>
      <c r="G116" s="2">
        <v>-97.162901000000005</v>
      </c>
      <c r="H116" s="2">
        <v>38.760660000000001</v>
      </c>
      <c r="I116" s="2">
        <v>-97.165000000000006</v>
      </c>
      <c r="K116" s="1" t="s">
        <v>4085</v>
      </c>
      <c r="L116" s="17">
        <v>0.70235707378014911</v>
      </c>
      <c r="M116" s="17">
        <v>0</v>
      </c>
      <c r="N116" s="1">
        <v>10</v>
      </c>
      <c r="O116" s="1" t="s">
        <v>2067</v>
      </c>
      <c r="P116" s="1">
        <v>504480</v>
      </c>
      <c r="Q116" s="1" t="s">
        <v>2069</v>
      </c>
      <c r="R116" s="1" t="s">
        <v>2070</v>
      </c>
      <c r="S116" s="26">
        <v>7.2781779999999996</v>
      </c>
      <c r="T116" s="4">
        <v>850.39514160199997</v>
      </c>
      <c r="U116" s="4">
        <v>6.27558660507</v>
      </c>
      <c r="V116" s="4">
        <v>19.412904739399998</v>
      </c>
      <c r="W116" s="2">
        <v>0.30519166588800001</v>
      </c>
      <c r="X116" s="3">
        <v>2.36039233208</v>
      </c>
      <c r="Y116" s="1">
        <v>1180.5299072299999</v>
      </c>
      <c r="Z116" s="2">
        <v>7.8180843459599997E-3</v>
      </c>
      <c r="AA116" s="2">
        <v>4.5181081725000002E-2</v>
      </c>
      <c r="AB116" s="2">
        <v>0</v>
      </c>
      <c r="AC116" s="2">
        <v>4.0713604955899999E-2</v>
      </c>
      <c r="AD116" s="2">
        <v>5.9566356921600001E-5</v>
      </c>
      <c r="AE116" s="2">
        <v>0.33520967357600001</v>
      </c>
      <c r="AF116" s="2">
        <v>4.3855730283499997E-3</v>
      </c>
      <c r="AG116" s="2">
        <v>0.56342327853200003</v>
      </c>
      <c r="AH116" s="2">
        <v>3.20913747915E-3</v>
      </c>
      <c r="AI116" s="5">
        <v>73798.8900421</v>
      </c>
      <c r="AJ116" s="5">
        <v>128529.38245400001</v>
      </c>
      <c r="AK116">
        <v>1.6294985864</v>
      </c>
      <c r="AL116" s="13">
        <v>0.54100686707494106</v>
      </c>
      <c r="AM116" s="1" t="s">
        <v>36</v>
      </c>
      <c r="AN116" t="s">
        <v>4077</v>
      </c>
      <c r="AO116" t="s">
        <v>36</v>
      </c>
      <c r="AP116">
        <v>0.86202267277707378</v>
      </c>
      <c r="AQ116">
        <v>2.9296207703517059</v>
      </c>
      <c r="AR116">
        <v>0.79765432735433173</v>
      </c>
      <c r="AS116">
        <v>1.2880905234310458</v>
      </c>
      <c r="AT116">
        <v>-0.5154273301806972</v>
      </c>
      <c r="AU116">
        <v>0.37298419512949638</v>
      </c>
      <c r="AV116">
        <v>3.0720769938547563</v>
      </c>
      <c r="AW116">
        <v>-2.1068996484615359</v>
      </c>
      <c r="AX116">
        <v>-1.3450433754171038</v>
      </c>
      <c r="AY116">
        <v>-5</v>
      </c>
      <c r="AZ116">
        <v>-1.3902604416358342</v>
      </c>
      <c r="BA116">
        <v>-4.2249989605395299</v>
      </c>
      <c r="BB116">
        <v>-0.47468345686736652</v>
      </c>
      <c r="BC116">
        <v>-2.3579736527446493</v>
      </c>
      <c r="BD116">
        <v>-0.2491652135640485</v>
      </c>
      <c r="BE116">
        <v>-2.4936116773709047</v>
      </c>
      <c r="BF116">
        <v>4.868049829950194</v>
      </c>
      <c r="BG116">
        <f t="shared" si="1"/>
        <v>5.1090024208887401</v>
      </c>
      <c r="BH116" s="1" t="s">
        <v>2068</v>
      </c>
      <c r="BI116" s="1">
        <v>2</v>
      </c>
    </row>
    <row r="117" spans="1:61">
      <c r="A117" s="1">
        <v>41</v>
      </c>
      <c r="B117" s="1" t="s">
        <v>198</v>
      </c>
      <c r="C117" s="1" t="s">
        <v>4137</v>
      </c>
      <c r="D117" s="1" t="s">
        <v>30</v>
      </c>
      <c r="E117" s="1" t="s">
        <v>52</v>
      </c>
      <c r="F117" s="2">
        <v>45.062327000000003</v>
      </c>
      <c r="G117" s="2">
        <v>-117.153355</v>
      </c>
      <c r="H117" s="2">
        <v>45.062570000000001</v>
      </c>
      <c r="I117" s="2">
        <v>-117.15147</v>
      </c>
      <c r="K117" s="1" t="s">
        <v>4086</v>
      </c>
      <c r="L117" s="17">
        <v>5.252988240681588E-2</v>
      </c>
      <c r="M117" s="17">
        <v>1</v>
      </c>
      <c r="N117" s="1">
        <v>17</v>
      </c>
      <c r="O117" s="1" t="s">
        <v>201</v>
      </c>
      <c r="P117" s="1">
        <v>507630</v>
      </c>
      <c r="Q117" s="1" t="s">
        <v>199</v>
      </c>
      <c r="R117" s="1" t="s">
        <v>200</v>
      </c>
      <c r="S117" s="26">
        <v>6.2821300000000004</v>
      </c>
      <c r="T117" s="4">
        <v>1037.9715576200001</v>
      </c>
      <c r="U117" s="4">
        <v>-0.92428570985799996</v>
      </c>
      <c r="V117" s="4">
        <v>12.253608703599999</v>
      </c>
      <c r="W117" s="2">
        <v>0.251898735762</v>
      </c>
      <c r="X117" s="3">
        <v>12.3229789734</v>
      </c>
      <c r="Y117" s="1">
        <v>1759.4305419899999</v>
      </c>
      <c r="Z117" s="2">
        <v>1.9710906701699998E-3</v>
      </c>
      <c r="AA117" s="2">
        <v>9.0285015179699998E-3</v>
      </c>
      <c r="AB117" s="2">
        <v>1.5859350219799999E-4</v>
      </c>
      <c r="AC117" s="2">
        <v>0.71074810820599998</v>
      </c>
      <c r="AD117" s="2">
        <v>5.4975304726100002E-2</v>
      </c>
      <c r="AE117" s="2">
        <v>4.4021024967100003E-2</v>
      </c>
      <c r="AF117" s="2">
        <v>0</v>
      </c>
      <c r="AG117" s="2">
        <v>0.173557931941</v>
      </c>
      <c r="AH117" s="2">
        <v>5.5394444696200001E-3</v>
      </c>
      <c r="AI117" s="5">
        <v>122083.86405400001</v>
      </c>
      <c r="AJ117" s="5">
        <v>128905.47458000001</v>
      </c>
      <c r="AK117">
        <v>1.9564932798700001</v>
      </c>
      <c r="AL117" s="13">
        <v>5.4357771235434629E-2</v>
      </c>
      <c r="AM117" s="1" t="s">
        <v>53</v>
      </c>
      <c r="AN117" t="s">
        <v>4077</v>
      </c>
      <c r="AO117" t="s">
        <v>36</v>
      </c>
      <c r="AP117">
        <v>0.7981069192796908</v>
      </c>
      <c r="AQ117">
        <v>3.0161854531868864</v>
      </c>
      <c r="AR117">
        <v>-5</v>
      </c>
      <c r="AS117">
        <v>1.0882640078238601</v>
      </c>
      <c r="AT117">
        <v>-0.59877401214843329</v>
      </c>
      <c r="AU117">
        <v>1.0907157074485463</v>
      </c>
      <c r="AV117">
        <v>3.2453721266268034</v>
      </c>
      <c r="AW117">
        <v>-2.7052933977150739</v>
      </c>
      <c r="AX117">
        <v>-2.0443843246012046</v>
      </c>
      <c r="AY117">
        <v>-3.7997146103183024</v>
      </c>
      <c r="AZ117">
        <v>-0.14828428759501378</v>
      </c>
      <c r="BA117">
        <v>-1.259832354682098</v>
      </c>
      <c r="BB117">
        <v>-1.3563398497342058</v>
      </c>
      <c r="BC117">
        <v>-5</v>
      </c>
      <c r="BD117">
        <v>-0.76055553342161653</v>
      </c>
      <c r="BE117">
        <v>-2.2565337868737156</v>
      </c>
      <c r="BF117">
        <v>5.0866582666033713</v>
      </c>
      <c r="BG117">
        <f t="shared" si="1"/>
        <v>5.110271362112103</v>
      </c>
      <c r="BH117" s="1" t="s">
        <v>202</v>
      </c>
      <c r="BI117" s="1">
        <v>1</v>
      </c>
    </row>
    <row r="118" spans="1:61">
      <c r="A118" s="1">
        <v>422</v>
      </c>
      <c r="B118" s="1" t="s">
        <v>2009</v>
      </c>
      <c r="C118" s="1">
        <v>0</v>
      </c>
      <c r="D118" s="1" t="s">
        <v>30</v>
      </c>
      <c r="E118" s="1" t="s">
        <v>115</v>
      </c>
      <c r="F118" s="2">
        <v>47.074281999999997</v>
      </c>
      <c r="G118" s="2">
        <v>-99.630688000000006</v>
      </c>
      <c r="H118" s="2">
        <v>47.079590000000003</v>
      </c>
      <c r="I118" s="2">
        <v>-99.631420000000006</v>
      </c>
      <c r="K118" s="1" t="s">
        <v>4086</v>
      </c>
      <c r="L118" s="17">
        <v>0.44210173259489233</v>
      </c>
      <c r="M118" s="17">
        <v>1</v>
      </c>
      <c r="N118" s="1">
        <v>10</v>
      </c>
      <c r="O118" s="1" t="s">
        <v>2012</v>
      </c>
      <c r="P118" s="1">
        <v>513130</v>
      </c>
      <c r="Q118" s="1" t="s">
        <v>2010</v>
      </c>
      <c r="R118" s="1" t="s">
        <v>2011</v>
      </c>
      <c r="S118" s="26">
        <v>12.181066</v>
      </c>
      <c r="T118" s="4">
        <v>447.55017089799998</v>
      </c>
      <c r="U118" s="4">
        <v>-1.3743965625800001</v>
      </c>
      <c r="V118" s="4">
        <v>11.3462495804</v>
      </c>
      <c r="W118" s="2">
        <v>0.16177941858799999</v>
      </c>
      <c r="X118" s="3">
        <v>1.07537066936</v>
      </c>
      <c r="Y118" s="1">
        <v>1222.4735107399999</v>
      </c>
      <c r="Z118" s="2">
        <v>0.19392315751799999</v>
      </c>
      <c r="AA118" s="2">
        <v>2.9939921221200001E-2</v>
      </c>
      <c r="AB118" s="2">
        <v>2.32092412567E-4</v>
      </c>
      <c r="AC118" s="2">
        <v>1.06099388602E-4</v>
      </c>
      <c r="AD118" s="2">
        <v>0</v>
      </c>
      <c r="AE118" s="2">
        <v>0.45698332913400003</v>
      </c>
      <c r="AF118" s="2">
        <v>0.11159666317399999</v>
      </c>
      <c r="AG118" s="2">
        <v>0.16280288059799999</v>
      </c>
      <c r="AH118" s="2">
        <v>4.4415856553600003E-2</v>
      </c>
      <c r="AI118" s="5">
        <v>131691.74920200001</v>
      </c>
      <c r="AJ118" s="5">
        <v>129152.20269200001</v>
      </c>
      <c r="AK118">
        <v>1.49556475859</v>
      </c>
      <c r="AL118" s="13">
        <v>1.9471768400687348E-2</v>
      </c>
      <c r="AM118" s="1" t="s">
        <v>53</v>
      </c>
      <c r="AN118" t="s">
        <v>4076</v>
      </c>
      <c r="AO118" t="s">
        <v>53</v>
      </c>
      <c r="AP118">
        <v>1.0856852963148969</v>
      </c>
      <c r="AQ118">
        <v>2.6508417273007012</v>
      </c>
      <c r="AR118">
        <v>-5</v>
      </c>
      <c r="AS118">
        <v>1.0548523323926509</v>
      </c>
      <c r="AT118">
        <v>-0.79107672970893761</v>
      </c>
      <c r="AU118">
        <v>3.1558186959012934E-2</v>
      </c>
      <c r="AV118">
        <v>3.0872394573546877</v>
      </c>
      <c r="AW118">
        <v>-0.71237032613653917</v>
      </c>
      <c r="AX118">
        <v>-1.5237493467198584</v>
      </c>
      <c r="AY118">
        <v>-3.6343390570199343</v>
      </c>
      <c r="AZ118">
        <v>-3.974287118714519</v>
      </c>
      <c r="BA118">
        <v>-5</v>
      </c>
      <c r="BB118">
        <v>-0.34009964281236077</v>
      </c>
      <c r="BC118">
        <v>-0.95234879094310165</v>
      </c>
      <c r="BD118">
        <v>-0.78833791506875728</v>
      </c>
      <c r="BE118">
        <v>-1.3524619581657376</v>
      </c>
      <c r="BF118">
        <v>5.1195585662427963</v>
      </c>
      <c r="BG118">
        <f t="shared" si="1"/>
        <v>5.1111018174688665</v>
      </c>
      <c r="BH118" s="1" t="s">
        <v>2013</v>
      </c>
      <c r="BI118" s="1">
        <v>1</v>
      </c>
    </row>
    <row r="119" spans="1:61">
      <c r="A119" s="1">
        <v>510</v>
      </c>
      <c r="B119" s="1" t="s">
        <v>2434</v>
      </c>
      <c r="C119" s="1" t="s">
        <v>4761</v>
      </c>
      <c r="D119" s="1" t="s">
        <v>30</v>
      </c>
      <c r="E119" s="1" t="s">
        <v>87</v>
      </c>
      <c r="F119" s="2">
        <v>34.734288999999997</v>
      </c>
      <c r="G119" s="2">
        <v>-99.695305000000005</v>
      </c>
      <c r="H119" s="2">
        <v>34.734079999999999</v>
      </c>
      <c r="I119" s="2">
        <v>-99.694959999999995</v>
      </c>
      <c r="K119" s="1" t="s">
        <v>4086</v>
      </c>
      <c r="L119" s="17">
        <v>0.49864150932990009</v>
      </c>
      <c r="M119" s="17">
        <v>1</v>
      </c>
      <c r="N119" s="1">
        <v>11</v>
      </c>
      <c r="O119" s="1" t="s">
        <v>2437</v>
      </c>
      <c r="P119" s="1">
        <v>506360</v>
      </c>
      <c r="Q119" s="1" t="s">
        <v>2435</v>
      </c>
      <c r="R119" s="1" t="s">
        <v>2436</v>
      </c>
      <c r="S119" s="26">
        <v>2.0499999999999998</v>
      </c>
      <c r="T119" s="4">
        <v>679.55834960899995</v>
      </c>
      <c r="U119" s="4">
        <v>9.0764961242699993</v>
      </c>
      <c r="V119" s="4">
        <v>24.1912403107</v>
      </c>
      <c r="W119" s="2">
        <v>0.34875789284699998</v>
      </c>
      <c r="X119" s="3">
        <v>0.946444869041</v>
      </c>
      <c r="Y119" s="1">
        <v>548.34729003899997</v>
      </c>
      <c r="Z119" s="2">
        <v>3.6104037831900001E-3</v>
      </c>
      <c r="AA119" s="2">
        <v>4.3861404147000002E-2</v>
      </c>
      <c r="AB119" s="2">
        <v>3.4467078937799999E-3</v>
      </c>
      <c r="AC119" s="2">
        <v>2.2098945070900002E-3</v>
      </c>
      <c r="AD119" s="2">
        <v>0.52472717351800002</v>
      </c>
      <c r="AE119" s="2">
        <v>3.9696253182999998E-2</v>
      </c>
      <c r="AF119" s="2">
        <v>0</v>
      </c>
      <c r="AG119" s="2">
        <v>0.37851946162200001</v>
      </c>
      <c r="AH119" s="2">
        <v>3.9287013459400003E-3</v>
      </c>
      <c r="AI119" s="5">
        <v>57950.6796607</v>
      </c>
      <c r="AJ119" s="5">
        <v>129992.48289299999</v>
      </c>
      <c r="AK119">
        <v>2.40049324669</v>
      </c>
      <c r="AL119" s="13">
        <v>0.76663393606262087</v>
      </c>
      <c r="AM119" s="1" t="s">
        <v>36</v>
      </c>
      <c r="AN119" t="s">
        <v>4077</v>
      </c>
      <c r="AO119" t="s">
        <v>36</v>
      </c>
      <c r="AP119">
        <v>0.31175386105575426</v>
      </c>
      <c r="AQ119">
        <v>2.8322267529378911</v>
      </c>
      <c r="AR119">
        <v>0.95791822654123948</v>
      </c>
      <c r="AS119">
        <v>1.3836581356741484</v>
      </c>
      <c r="AT119">
        <v>-0.4574759549553058</v>
      </c>
      <c r="AU119">
        <v>-2.3904678867232562E-2</v>
      </c>
      <c r="AV119">
        <v>2.7390557015051487</v>
      </c>
      <c r="AW119">
        <v>-2.4424442244087836</v>
      </c>
      <c r="AX119">
        <v>-1.3579174692491771</v>
      </c>
      <c r="AY119">
        <v>-2.4625955212033026</v>
      </c>
      <c r="AZ119">
        <v>-2.6556284575738043</v>
      </c>
      <c r="BA119">
        <v>-0.28006644484807847</v>
      </c>
      <c r="BB119">
        <v>-1.4012504831295758</v>
      </c>
      <c r="BC119">
        <v>-5</v>
      </c>
      <c r="BD119">
        <v>-0.42191178628872333</v>
      </c>
      <c r="BE119">
        <v>-2.4057509843569584</v>
      </c>
      <c r="BF119">
        <v>4.7630585338485476</v>
      </c>
      <c r="BG119">
        <f t="shared" si="1"/>
        <v>5.1139182389800624</v>
      </c>
      <c r="BH119" s="1" t="s">
        <v>2438</v>
      </c>
      <c r="BI119" s="1">
        <v>1</v>
      </c>
    </row>
    <row r="120" spans="1:61">
      <c r="A120" s="1">
        <v>711</v>
      </c>
      <c r="B120" s="1" t="s">
        <v>3414</v>
      </c>
      <c r="C120" s="1" t="s">
        <v>5076</v>
      </c>
      <c r="D120" s="1" t="s">
        <v>2895</v>
      </c>
      <c r="E120" s="1" t="s">
        <v>355</v>
      </c>
      <c r="F120" s="2">
        <v>40.080755000000003</v>
      </c>
      <c r="G120" s="2">
        <v>-83.032824000000005</v>
      </c>
      <c r="H120" s="2">
        <v>40.080820000000003</v>
      </c>
      <c r="I120" s="2">
        <v>-83.033320000000003</v>
      </c>
      <c r="K120" s="1" t="s">
        <v>4086</v>
      </c>
      <c r="L120" s="17">
        <v>0.33338046818971628</v>
      </c>
      <c r="M120" s="17">
        <v>1</v>
      </c>
      <c r="N120" s="1">
        <v>5</v>
      </c>
      <c r="O120" s="1" t="s">
        <v>3417</v>
      </c>
      <c r="P120" s="1">
        <v>515860</v>
      </c>
      <c r="Q120" s="1" t="s">
        <v>3415</v>
      </c>
      <c r="R120" s="1" t="s">
        <v>3416</v>
      </c>
      <c r="S120" s="26">
        <v>3.411905</v>
      </c>
      <c r="T120" s="4">
        <v>987.73376464800003</v>
      </c>
      <c r="U120" s="4">
        <v>4.9063115119900003</v>
      </c>
      <c r="V120" s="4">
        <v>16.695573806799999</v>
      </c>
      <c r="W120" s="2">
        <v>0.35524389147800001</v>
      </c>
      <c r="X120" s="3">
        <v>1.5017035007499999</v>
      </c>
      <c r="Y120" s="1">
        <v>803.25042724599996</v>
      </c>
      <c r="Z120" s="2">
        <v>1.07470808298E-2</v>
      </c>
      <c r="AA120" s="2">
        <v>0.77766693118700003</v>
      </c>
      <c r="AB120" s="2">
        <v>0</v>
      </c>
      <c r="AC120" s="2">
        <v>0.15372406756599999</v>
      </c>
      <c r="AD120" s="2">
        <v>2.08593130031E-3</v>
      </c>
      <c r="AE120" s="2">
        <v>7.2894229679199996E-3</v>
      </c>
      <c r="AF120" s="2">
        <v>3.8192948645299998E-2</v>
      </c>
      <c r="AG120" s="2">
        <v>1.02936175037E-2</v>
      </c>
      <c r="AH120" s="2">
        <v>0</v>
      </c>
      <c r="AI120" s="5">
        <v>161554.38221800001</v>
      </c>
      <c r="AJ120" s="5">
        <v>130438.598792</v>
      </c>
      <c r="AK120">
        <v>1.63985115393</v>
      </c>
      <c r="AL120" s="13">
        <v>0.21312692735538308</v>
      </c>
      <c r="AM120" s="1" t="s">
        <v>53</v>
      </c>
      <c r="AN120" t="s">
        <v>4076</v>
      </c>
      <c r="AO120" t="s">
        <v>53</v>
      </c>
      <c r="AP120">
        <v>0.53299693030610606</v>
      </c>
      <c r="AQ120">
        <v>2.9946398999260144</v>
      </c>
      <c r="AR120">
        <v>0.69075511901169506</v>
      </c>
      <c r="AS120">
        <v>1.2226013498261186</v>
      </c>
      <c r="AT120">
        <v>-0.44947338115617375</v>
      </c>
      <c r="AU120">
        <v>0.17658419318783833</v>
      </c>
      <c r="AV120">
        <v>2.9048509652232828</v>
      </c>
      <c r="AW120">
        <v>-1.9687094847413045</v>
      </c>
      <c r="AX120">
        <v>-0.10920636820233297</v>
      </c>
      <c r="AY120">
        <v>-5</v>
      </c>
      <c r="AZ120">
        <v>-0.81325813254689572</v>
      </c>
      <c r="BA120">
        <v>-2.6806999990674885</v>
      </c>
      <c r="BB120">
        <v>-2.1373068491534668</v>
      </c>
      <c r="BC120">
        <v>-1.4180168110964728</v>
      </c>
      <c r="BD120">
        <v>-1.9874319735560959</v>
      </c>
      <c r="BE120">
        <v>-5</v>
      </c>
      <c r="BF120">
        <v>5.2083187429001407</v>
      </c>
      <c r="BG120">
        <f t="shared" si="1"/>
        <v>5.1154061248458875</v>
      </c>
      <c r="BH120" s="1" t="s">
        <v>3418</v>
      </c>
      <c r="BI120" s="1">
        <v>1</v>
      </c>
    </row>
    <row r="121" spans="1:61">
      <c r="A121" s="1">
        <v>182</v>
      </c>
      <c r="B121" s="1" t="s">
        <v>821</v>
      </c>
      <c r="C121" s="1" t="s">
        <v>4296</v>
      </c>
      <c r="D121" s="1" t="s">
        <v>30</v>
      </c>
      <c r="E121" s="1" t="s">
        <v>166</v>
      </c>
      <c r="F121" s="2">
        <v>44.840259000000003</v>
      </c>
      <c r="G121" s="2">
        <v>-71.134797000000006</v>
      </c>
      <c r="H121" s="2">
        <v>44.84019</v>
      </c>
      <c r="I121" s="2">
        <v>-71.134029999999996</v>
      </c>
      <c r="K121" s="1" t="s">
        <v>4086</v>
      </c>
      <c r="L121" s="17">
        <v>0.35657077026553446</v>
      </c>
      <c r="M121" s="17">
        <v>1</v>
      </c>
      <c r="N121" s="1">
        <v>1</v>
      </c>
      <c r="O121" s="1" t="s">
        <v>824</v>
      </c>
      <c r="P121" s="1">
        <v>512310</v>
      </c>
      <c r="Q121" s="1" t="s">
        <v>822</v>
      </c>
      <c r="R121" s="1" t="s">
        <v>823</v>
      </c>
      <c r="S121" s="26">
        <v>21.707089</v>
      </c>
      <c r="T121" s="4">
        <v>1145.9259033200001</v>
      </c>
      <c r="U121" s="4">
        <v>-1.9377114772799999</v>
      </c>
      <c r="V121" s="4">
        <v>9.0788555145299998</v>
      </c>
      <c r="W121" s="2">
        <v>0.25300854444499998</v>
      </c>
      <c r="X121" s="3">
        <v>10.0264196396</v>
      </c>
      <c r="Y121" s="1">
        <v>3879.4702148400002</v>
      </c>
      <c r="Z121" s="2">
        <v>1.85315867625E-2</v>
      </c>
      <c r="AA121" s="2">
        <v>1.4870844911000001E-2</v>
      </c>
      <c r="AB121" s="2">
        <v>9.4091356826799997E-4</v>
      </c>
      <c r="AC121" s="2">
        <v>0.88132727620200002</v>
      </c>
      <c r="AD121" s="2">
        <v>3.4416854114299997E-2</v>
      </c>
      <c r="AE121" s="2">
        <v>1.5730898719500001E-2</v>
      </c>
      <c r="AF121" s="2">
        <v>0</v>
      </c>
      <c r="AG121" s="2">
        <v>6.0865346447299996E-3</v>
      </c>
      <c r="AH121" s="2">
        <v>2.8095091077499999E-2</v>
      </c>
      <c r="AI121" s="5">
        <v>168192.58216600001</v>
      </c>
      <c r="AJ121" s="5">
        <v>131074.36785000001</v>
      </c>
      <c r="AK121">
        <v>1.5023201094</v>
      </c>
      <c r="AL121" s="13">
        <v>0.24806089889989863</v>
      </c>
      <c r="AM121" s="1" t="s">
        <v>53</v>
      </c>
      <c r="AN121" t="s">
        <v>4076</v>
      </c>
      <c r="AO121" t="s">
        <v>53</v>
      </c>
      <c r="AP121">
        <v>1.3366015868813179</v>
      </c>
      <c r="AQ121">
        <v>3.0591565366369413</v>
      </c>
      <c r="AR121">
        <v>-5</v>
      </c>
      <c r="AS121">
        <v>0.95803110457265728</v>
      </c>
      <c r="AT121">
        <v>-0.59686481185716933</v>
      </c>
      <c r="AU121">
        <v>1.0011458773515198</v>
      </c>
      <c r="AV121">
        <v>3.5887724218619756</v>
      </c>
      <c r="AW121">
        <v>-1.7320873927321525</v>
      </c>
      <c r="AX121">
        <v>-1.8276643556367107</v>
      </c>
      <c r="AY121">
        <v>-3.0264502687600658</v>
      </c>
      <c r="AZ121">
        <v>-5.4862788687928765E-2</v>
      </c>
      <c r="BA121">
        <v>-1.4632288290473658</v>
      </c>
      <c r="BB121">
        <v>-1.8032464650582085</v>
      </c>
      <c r="BC121">
        <v>-5</v>
      </c>
      <c r="BD121">
        <v>-2.2156299016233127</v>
      </c>
      <c r="BE121">
        <v>-1.5513695556889759</v>
      </c>
      <c r="BF121">
        <v>5.2258068381003442</v>
      </c>
      <c r="BG121">
        <f t="shared" si="1"/>
        <v>5.1175177718603457</v>
      </c>
      <c r="BH121" s="1" t="s">
        <v>825</v>
      </c>
      <c r="BI121" s="1">
        <v>1</v>
      </c>
    </row>
    <row r="122" spans="1:61">
      <c r="A122" s="1">
        <v>381</v>
      </c>
      <c r="B122" s="1" t="s">
        <v>1808</v>
      </c>
      <c r="C122" s="1" t="s">
        <v>4575</v>
      </c>
      <c r="D122" s="1" t="s">
        <v>30</v>
      </c>
      <c r="E122" s="1" t="s">
        <v>87</v>
      </c>
      <c r="F122" s="2">
        <v>36.477513999999999</v>
      </c>
      <c r="G122" s="2">
        <v>-104.897543</v>
      </c>
      <c r="H122" s="2">
        <v>36.477080000000001</v>
      </c>
      <c r="I122" s="2">
        <v>-104.89673999999999</v>
      </c>
      <c r="K122" s="1" t="s">
        <v>4086</v>
      </c>
      <c r="L122" s="17">
        <v>0.82825147197581817</v>
      </c>
      <c r="M122" s="17">
        <v>0</v>
      </c>
      <c r="N122" s="1">
        <v>11</v>
      </c>
      <c r="O122" s="1" t="s">
        <v>1811</v>
      </c>
      <c r="P122" s="1">
        <v>502730</v>
      </c>
      <c r="Q122" s="1" t="s">
        <v>1809</v>
      </c>
      <c r="R122" s="1" t="s">
        <v>1810</v>
      </c>
      <c r="S122" s="26">
        <v>7.0790329999999999</v>
      </c>
      <c r="T122" s="4">
        <v>548.34515380899995</v>
      </c>
      <c r="U122" s="4">
        <v>-0.60236364603000003</v>
      </c>
      <c r="V122" s="4">
        <v>14.8613939285</v>
      </c>
      <c r="W122" s="2">
        <v>0.183223217726</v>
      </c>
      <c r="X122" s="3">
        <v>14.350030899</v>
      </c>
      <c r="Y122" s="1">
        <v>387.624908447</v>
      </c>
      <c r="Z122" s="2">
        <v>2.67042798165E-3</v>
      </c>
      <c r="AA122" s="2">
        <v>1.7195337448599999E-3</v>
      </c>
      <c r="AB122" s="2">
        <v>5.3091594887399996E-4</v>
      </c>
      <c r="AC122" s="2">
        <v>0.66465129915900001</v>
      </c>
      <c r="AD122" s="2">
        <v>9.4368328882599994E-2</v>
      </c>
      <c r="AE122" s="2">
        <v>0.20636782173900001</v>
      </c>
      <c r="AF122" s="2">
        <v>0</v>
      </c>
      <c r="AG122" s="2">
        <v>2.1236637954899999E-3</v>
      </c>
      <c r="AH122" s="2">
        <v>2.75680087482E-2</v>
      </c>
      <c r="AI122" s="5">
        <v>107921.780813</v>
      </c>
      <c r="AJ122" s="5">
        <v>132226.54602200002</v>
      </c>
      <c r="AK122">
        <v>1.5278524368099999</v>
      </c>
      <c r="AL122" s="13">
        <v>0.20241461208013514</v>
      </c>
      <c r="AM122" s="1" t="s">
        <v>36</v>
      </c>
      <c r="AN122" t="s">
        <v>4077</v>
      </c>
      <c r="AO122" t="s">
        <v>36</v>
      </c>
      <c r="AP122">
        <v>0.84997393686402434</v>
      </c>
      <c r="AQ122">
        <v>2.7390540095943376</v>
      </c>
      <c r="AR122">
        <v>-5</v>
      </c>
      <c r="AS122">
        <v>1.1720595461045129</v>
      </c>
      <c r="AT122">
        <v>-0.73701949414313483</v>
      </c>
      <c r="AU122">
        <v>1.1568528362094361</v>
      </c>
      <c r="AV122">
        <v>2.5884116766695238</v>
      </c>
      <c r="AW122">
        <v>-2.5734191299561253</v>
      </c>
      <c r="AX122">
        <v>-2.7645892969791066</v>
      </c>
      <c r="AY122">
        <v>-3.2749742281266663</v>
      </c>
      <c r="AZ122">
        <v>-0.17740614201925403</v>
      </c>
      <c r="BA122">
        <v>-1.0251737355680903</v>
      </c>
      <c r="BB122">
        <v>-0.68535801988716449</v>
      </c>
      <c r="BC122">
        <v>-5</v>
      </c>
      <c r="BD122">
        <v>-2.6729142367999312</v>
      </c>
      <c r="BE122">
        <v>-1.5595946020806672</v>
      </c>
      <c r="BF122">
        <v>5.0331091029988952</v>
      </c>
      <c r="BG122">
        <f t="shared" si="1"/>
        <v>5.1213186535877755</v>
      </c>
      <c r="BH122" s="1" t="s">
        <v>1812</v>
      </c>
      <c r="BI122" s="1">
        <v>1</v>
      </c>
    </row>
    <row r="123" spans="1:61">
      <c r="A123" s="1">
        <v>223</v>
      </c>
      <c r="B123" s="1" t="s">
        <v>1026</v>
      </c>
      <c r="C123" s="1" t="s">
        <v>4350</v>
      </c>
      <c r="D123" s="1" t="s">
        <v>30</v>
      </c>
      <c r="E123" s="1" t="s">
        <v>87</v>
      </c>
      <c r="F123" s="2">
        <v>37.192489999999999</v>
      </c>
      <c r="G123" s="2">
        <v>-95.986725000000007</v>
      </c>
      <c r="H123" s="2">
        <v>37.192439999999998</v>
      </c>
      <c r="I123" s="2">
        <v>-95.986990000000006</v>
      </c>
      <c r="K123" s="1" t="s">
        <v>4086</v>
      </c>
      <c r="L123" s="17">
        <v>2.1875388920307155E-3</v>
      </c>
      <c r="M123" s="17">
        <v>1</v>
      </c>
      <c r="N123" s="1">
        <v>11</v>
      </c>
      <c r="O123" s="1" t="s">
        <v>1029</v>
      </c>
      <c r="P123" s="1">
        <v>514490</v>
      </c>
      <c r="Q123" s="1" t="s">
        <v>1027</v>
      </c>
      <c r="R123" s="1" t="s">
        <v>1028</v>
      </c>
      <c r="S123" s="26">
        <v>3.0762930000000002</v>
      </c>
      <c r="T123" s="4">
        <v>1032.7257080100001</v>
      </c>
      <c r="U123" s="4">
        <v>7.4139533042899997</v>
      </c>
      <c r="V123" s="4">
        <v>20.5209293365</v>
      </c>
      <c r="W123" s="2">
        <v>0.32883906364400001</v>
      </c>
      <c r="X123" s="3">
        <v>3.4978964328800002</v>
      </c>
      <c r="Y123" s="1">
        <v>836.33465576200001</v>
      </c>
      <c r="Z123" s="2">
        <v>7.9834810430699996E-3</v>
      </c>
      <c r="AA123" s="2">
        <v>2.2345569219100001E-2</v>
      </c>
      <c r="AB123" s="2">
        <v>0</v>
      </c>
      <c r="AC123" s="2">
        <v>0.18734091815100001</v>
      </c>
      <c r="AD123" s="2">
        <v>4.0888507262800002E-4</v>
      </c>
      <c r="AE123" s="2">
        <v>0.25844603228099999</v>
      </c>
      <c r="AF123" s="2">
        <v>0.48003107526599997</v>
      </c>
      <c r="AG123" s="2">
        <v>4.31271530355E-2</v>
      </c>
      <c r="AH123" s="2">
        <v>3.1688593128699998E-4</v>
      </c>
      <c r="AI123" s="5">
        <v>92525.3780061</v>
      </c>
      <c r="AJ123" s="5">
        <v>134819.562897</v>
      </c>
      <c r="AK123">
        <v>4.3128335035500003</v>
      </c>
      <c r="AL123" s="13">
        <v>0.37207060533558839</v>
      </c>
      <c r="AM123" s="1" t="s">
        <v>36</v>
      </c>
      <c r="AN123" t="s">
        <v>4077</v>
      </c>
      <c r="AO123" t="s">
        <v>36</v>
      </c>
      <c r="AP123">
        <v>0.48802769726175871</v>
      </c>
      <c r="AQ123">
        <v>3.0139849882031737</v>
      </c>
      <c r="AR123">
        <v>0.87004984636132932</v>
      </c>
      <c r="AS123">
        <v>1.3121970248888306</v>
      </c>
      <c r="AT123">
        <v>-0.48301659710118805</v>
      </c>
      <c r="AU123">
        <v>0.54380694656787543</v>
      </c>
      <c r="AV123">
        <v>2.9223800933103949</v>
      </c>
      <c r="AW123">
        <v>-2.0978077016124907</v>
      </c>
      <c r="AX123">
        <v>-1.650808577876951</v>
      </c>
      <c r="AY123">
        <v>-5</v>
      </c>
      <c r="AZ123">
        <v>-0.7273673556393444</v>
      </c>
      <c r="BA123">
        <v>-3.3883987441622798</v>
      </c>
      <c r="BB123">
        <v>-0.58763013082728088</v>
      </c>
      <c r="BC123">
        <v>-0.3187306472500257</v>
      </c>
      <c r="BD123">
        <v>-1.36524921010774</v>
      </c>
      <c r="BE123">
        <v>-3.4990970416555585</v>
      </c>
      <c r="BF123">
        <v>4.9662608680511591</v>
      </c>
      <c r="BG123">
        <f t="shared" si="1"/>
        <v>5.1297529147644347</v>
      </c>
      <c r="BH123" s="1" t="s">
        <v>1030</v>
      </c>
      <c r="BI123" s="1">
        <v>1</v>
      </c>
    </row>
    <row r="124" spans="1:61">
      <c r="A124" s="1">
        <v>441</v>
      </c>
      <c r="B124" s="1" t="s">
        <v>2101</v>
      </c>
      <c r="C124" s="1">
        <v>0</v>
      </c>
      <c r="D124" s="1" t="s">
        <v>30</v>
      </c>
      <c r="E124" s="1" t="s">
        <v>72</v>
      </c>
      <c r="F124" s="2">
        <v>39.297215999999999</v>
      </c>
      <c r="G124" s="2">
        <v>-91.001520999999997</v>
      </c>
      <c r="H124" s="2">
        <v>39.29889</v>
      </c>
      <c r="I124" s="2">
        <v>-91</v>
      </c>
      <c r="K124" s="1" t="s">
        <v>4086</v>
      </c>
      <c r="L124" s="17">
        <v>0.83447461901232589</v>
      </c>
      <c r="M124" s="17">
        <v>0</v>
      </c>
      <c r="N124" s="1">
        <v>7</v>
      </c>
      <c r="O124" s="1" t="s">
        <v>2104</v>
      </c>
      <c r="P124" s="1">
        <v>503600</v>
      </c>
      <c r="Q124" s="1" t="s">
        <v>2102</v>
      </c>
      <c r="R124" s="1" t="s">
        <v>2103</v>
      </c>
      <c r="S124" s="26">
        <v>2.131907</v>
      </c>
      <c r="T124" s="4">
        <v>966.01715087900004</v>
      </c>
      <c r="U124" s="4">
        <v>5.9646077156099997</v>
      </c>
      <c r="V124" s="4">
        <v>18.0237884521</v>
      </c>
      <c r="W124" s="2">
        <v>0.316290169954</v>
      </c>
      <c r="X124" s="3">
        <v>2.9556274414099999</v>
      </c>
      <c r="Y124" s="1">
        <v>941.66503906299999</v>
      </c>
      <c r="Z124" s="2">
        <v>8.7258792168900007E-2</v>
      </c>
      <c r="AA124" s="2">
        <v>3.4437849309199998E-2</v>
      </c>
      <c r="AB124" s="2">
        <v>1.14777215083E-3</v>
      </c>
      <c r="AC124" s="2">
        <v>0.25285654722000001</v>
      </c>
      <c r="AD124" s="2">
        <v>5.8091325184899995E-4</v>
      </c>
      <c r="AE124" s="2">
        <v>9.09785108945E-3</v>
      </c>
      <c r="AF124" s="2">
        <v>0.25870784279699999</v>
      </c>
      <c r="AG124" s="2">
        <v>0.24472376169400001</v>
      </c>
      <c r="AH124" s="2">
        <v>0.111188670318</v>
      </c>
      <c r="AI124" s="5">
        <v>132132.37915200001</v>
      </c>
      <c r="AJ124" s="5">
        <v>136471.544395</v>
      </c>
      <c r="AK124">
        <v>1.9007186895099999</v>
      </c>
      <c r="AL124" s="13">
        <v>3.2309023529514702E-2</v>
      </c>
      <c r="AM124" s="1" t="s">
        <v>36</v>
      </c>
      <c r="AN124" t="s">
        <v>4077</v>
      </c>
      <c r="AO124" t="s">
        <v>36</v>
      </c>
      <c r="AP124">
        <v>0.32876825557603767</v>
      </c>
      <c r="AQ124">
        <v>2.9849848370428096</v>
      </c>
      <c r="AR124">
        <v>0.77558188596978128</v>
      </c>
      <c r="AS124">
        <v>1.2558460813664183</v>
      </c>
      <c r="AT124">
        <v>-0.49991430540035248</v>
      </c>
      <c r="AU124">
        <v>0.47064969009596269</v>
      </c>
      <c r="AV124">
        <v>2.9738964467881113</v>
      </c>
      <c r="AW124">
        <v>-1.0591908027864232</v>
      </c>
      <c r="AX124">
        <v>-1.4629639786560118</v>
      </c>
      <c r="AY124">
        <v>-2.9401443170412183</v>
      </c>
      <c r="AZ124">
        <v>-0.59712579668951415</v>
      </c>
      <c r="BA124">
        <v>-3.2358887162432564</v>
      </c>
      <c r="BB124">
        <v>-2.0410611758331041</v>
      </c>
      <c r="BC124">
        <v>-0.58719040533126832</v>
      </c>
      <c r="BD124">
        <v>-0.61132386035162667</v>
      </c>
      <c r="BE124">
        <v>-0.9539394633749263</v>
      </c>
      <c r="BF124">
        <v>5.1210092548888522</v>
      </c>
      <c r="BG124">
        <f t="shared" si="1"/>
        <v>5.1350421063179272</v>
      </c>
      <c r="BH124" s="1" t="s">
        <v>2105</v>
      </c>
      <c r="BI124" s="1">
        <v>1</v>
      </c>
    </row>
    <row r="125" spans="1:61">
      <c r="A125" s="1">
        <v>450</v>
      </c>
      <c r="B125" s="1" t="s">
        <v>2145</v>
      </c>
      <c r="C125" s="1" t="s">
        <v>4675</v>
      </c>
      <c r="D125" s="1" t="s">
        <v>30</v>
      </c>
      <c r="E125" s="1" t="s">
        <v>44</v>
      </c>
      <c r="F125" s="2">
        <v>42.119982</v>
      </c>
      <c r="G125" s="2">
        <v>-119.99761100000001</v>
      </c>
      <c r="H125" s="2">
        <v>42.122219999999999</v>
      </c>
      <c r="I125" s="2">
        <v>-119.99494</v>
      </c>
      <c r="K125" s="1" t="s">
        <v>4086</v>
      </c>
      <c r="L125" s="17">
        <v>0.37171825184486801</v>
      </c>
      <c r="M125" s="17">
        <v>1</v>
      </c>
      <c r="N125" s="1">
        <v>17</v>
      </c>
      <c r="O125" s="1" t="s">
        <v>2148</v>
      </c>
      <c r="P125" s="1">
        <v>514840</v>
      </c>
      <c r="Q125" s="1" t="s">
        <v>2146</v>
      </c>
      <c r="R125" s="1" t="s">
        <v>2147</v>
      </c>
      <c r="S125" s="26">
        <v>2.4996149999999999</v>
      </c>
      <c r="T125" s="4">
        <v>457.770263672</v>
      </c>
      <c r="U125" s="4">
        <v>0.186250001192</v>
      </c>
      <c r="V125" s="4">
        <v>13.4495830536</v>
      </c>
      <c r="W125" s="2">
        <v>0.20345455408099999</v>
      </c>
      <c r="X125" s="3">
        <v>1.7332264184999999</v>
      </c>
      <c r="Y125" s="1">
        <v>455.62594604499998</v>
      </c>
      <c r="Z125" s="2">
        <v>9.4792802095900006E-2</v>
      </c>
      <c r="AA125" s="2">
        <v>6.1193658807099998E-4</v>
      </c>
      <c r="AB125" s="2">
        <v>1.0517660107500001E-3</v>
      </c>
      <c r="AC125" s="2">
        <v>7.9742986632999995E-3</v>
      </c>
      <c r="AD125" s="2">
        <v>0.78513376551400005</v>
      </c>
      <c r="AE125" s="2">
        <v>3.4421433079000001E-3</v>
      </c>
      <c r="AF125" s="2">
        <v>0</v>
      </c>
      <c r="AG125" s="2">
        <v>0</v>
      </c>
      <c r="AH125" s="2">
        <v>0.106993287821</v>
      </c>
      <c r="AI125" s="5">
        <v>114853.954008</v>
      </c>
      <c r="AJ125" s="5">
        <v>137561.78457699998</v>
      </c>
      <c r="AK125">
        <v>2.6600697427600002</v>
      </c>
      <c r="AL125" s="13">
        <v>0.17992404670403081</v>
      </c>
      <c r="AM125" s="1" t="s">
        <v>36</v>
      </c>
      <c r="AN125" t="s">
        <v>4077</v>
      </c>
      <c r="AO125" t="s">
        <v>36</v>
      </c>
      <c r="AP125">
        <v>0.39787312217143173</v>
      </c>
      <c r="AQ125">
        <v>2.6606475778915941</v>
      </c>
      <c r="AR125">
        <v>-0.72990371580018487</v>
      </c>
      <c r="AS125">
        <v>1.1287088211170508</v>
      </c>
      <c r="AT125">
        <v>-0.69153258455184696</v>
      </c>
      <c r="AU125">
        <v>0.23885530009539088</v>
      </c>
      <c r="AV125">
        <v>2.6586084474161162</v>
      </c>
      <c r="AW125">
        <v>-1.0232246387032058</v>
      </c>
      <c r="AX125">
        <v>-3.2132935792885728</v>
      </c>
      <c r="AY125">
        <v>-2.9780808681130093</v>
      </c>
      <c r="AZ125">
        <v>-2.0983075026347331</v>
      </c>
      <c r="BA125">
        <v>-0.10505634494197223</v>
      </c>
      <c r="BB125">
        <v>-2.463171052505094</v>
      </c>
      <c r="BC125">
        <v>-5</v>
      </c>
      <c r="BD125">
        <v>-5</v>
      </c>
      <c r="BE125">
        <v>-0.97064346674223845</v>
      </c>
      <c r="BF125">
        <v>5.0601459509833466</v>
      </c>
      <c r="BG125">
        <f t="shared" si="1"/>
        <v>5.1384978012508506</v>
      </c>
      <c r="BH125" s="1" t="s">
        <v>2149</v>
      </c>
      <c r="BI125" s="1">
        <v>1</v>
      </c>
    </row>
    <row r="126" spans="1:61">
      <c r="A126" s="1">
        <v>541</v>
      </c>
      <c r="B126" s="1" t="s">
        <v>2588</v>
      </c>
      <c r="C126" s="1" t="s">
        <v>4809</v>
      </c>
      <c r="D126" s="1" t="s">
        <v>30</v>
      </c>
      <c r="E126" s="1" t="s">
        <v>87</v>
      </c>
      <c r="F126" s="2">
        <v>32.944957000000002</v>
      </c>
      <c r="G126" s="2">
        <v>-96.453334999999996</v>
      </c>
      <c r="H126" s="2">
        <v>32.944833000000003</v>
      </c>
      <c r="I126" s="2">
        <v>-96.453323999999995</v>
      </c>
      <c r="K126" s="1" t="s">
        <v>4086</v>
      </c>
      <c r="L126" s="17">
        <v>0.82670101756229986</v>
      </c>
      <c r="M126" s="17">
        <v>0</v>
      </c>
      <c r="N126" s="1">
        <v>12</v>
      </c>
      <c r="O126" s="1" t="s">
        <v>2591</v>
      </c>
      <c r="P126" s="1">
        <v>511090</v>
      </c>
      <c r="Q126" s="1" t="s">
        <v>2589</v>
      </c>
      <c r="R126" s="1" t="s">
        <v>2590</v>
      </c>
      <c r="S126" s="26">
        <v>7.0004090000000003</v>
      </c>
      <c r="T126" s="4">
        <v>1032.8479003899999</v>
      </c>
      <c r="U126" s="4">
        <v>12.0172615051</v>
      </c>
      <c r="V126" s="4">
        <v>24.299489975</v>
      </c>
      <c r="W126" s="2">
        <v>0.21159259975</v>
      </c>
      <c r="X126" s="3">
        <v>1.1779621839500001</v>
      </c>
      <c r="Y126" s="1">
        <v>835.53637695299994</v>
      </c>
      <c r="Z126" s="2">
        <v>0.34188271177000001</v>
      </c>
      <c r="AA126" s="2">
        <v>0.38198187912300002</v>
      </c>
      <c r="AB126" s="2">
        <v>9.7862519470599992E-4</v>
      </c>
      <c r="AC126" s="2">
        <v>5.7127245740900001E-2</v>
      </c>
      <c r="AD126" s="2">
        <v>1.06017729426E-4</v>
      </c>
      <c r="AE126" s="2">
        <v>0.11594261994299999</v>
      </c>
      <c r="AF126" s="2">
        <v>7.1741381981899999E-2</v>
      </c>
      <c r="AG126" s="2">
        <v>1.8308446350999999E-2</v>
      </c>
      <c r="AH126" s="2">
        <v>1.19310721655E-2</v>
      </c>
      <c r="AI126" s="5">
        <v>250912.29184300001</v>
      </c>
      <c r="AJ126" s="5">
        <v>138396.00088599999</v>
      </c>
      <c r="AK126">
        <v>2.3692200612400001</v>
      </c>
      <c r="AL126" s="13">
        <v>0.57803182238053863</v>
      </c>
      <c r="AM126" s="1" t="s">
        <v>36</v>
      </c>
      <c r="AN126" t="s">
        <v>4077</v>
      </c>
      <c r="AO126" t="s">
        <v>36</v>
      </c>
      <c r="AP126">
        <v>0.84512341447912409</v>
      </c>
      <c r="AQ126">
        <v>3.0140363710018407</v>
      </c>
      <c r="AR126">
        <v>1.0798055118660623</v>
      </c>
      <c r="AS126">
        <v>1.3855971582333875</v>
      </c>
      <c r="AT126">
        <v>-0.67449952540783664</v>
      </c>
      <c r="AU126">
        <v>7.1131348544921827E-2</v>
      </c>
      <c r="AV126">
        <v>2.9219653626268296</v>
      </c>
      <c r="AW126">
        <v>-0.46612285993087982</v>
      </c>
      <c r="AX126">
        <v>-0.41795723913947824</v>
      </c>
      <c r="AY126">
        <v>-3.0093836075205544</v>
      </c>
      <c r="AZ126">
        <v>-1.2431567139468629</v>
      </c>
      <c r="BA126">
        <v>-3.9746215012633224</v>
      </c>
      <c r="BB126">
        <v>-0.93575689014834162</v>
      </c>
      <c r="BC126">
        <v>-1.1442302615974316</v>
      </c>
      <c r="BD126">
        <v>-1.737348508227843</v>
      </c>
      <c r="BE126">
        <v>-1.9233205274413148</v>
      </c>
      <c r="BF126">
        <v>5.3995219373163152</v>
      </c>
      <c r="BG126">
        <f t="shared" si="1"/>
        <v>5.1411235408560296</v>
      </c>
      <c r="BH126" s="1" t="s">
        <v>2592</v>
      </c>
      <c r="BI126" s="1">
        <v>1</v>
      </c>
    </row>
    <row r="127" spans="1:61">
      <c r="A127" s="1">
        <v>606</v>
      </c>
      <c r="B127" s="1" t="s">
        <v>2909</v>
      </c>
      <c r="C127" s="1" t="s">
        <v>4905</v>
      </c>
      <c r="D127" s="1" t="s">
        <v>30</v>
      </c>
      <c r="E127" s="1" t="s">
        <v>87</v>
      </c>
      <c r="F127" s="2">
        <v>32.593007</v>
      </c>
      <c r="G127" s="2">
        <v>-98.315690000000004</v>
      </c>
      <c r="H127" s="2">
        <v>32.593040000000002</v>
      </c>
      <c r="I127" s="2">
        <v>-98.319100000000006</v>
      </c>
      <c r="K127" s="1" t="s">
        <v>4086</v>
      </c>
      <c r="L127" s="17">
        <v>0.77262466540560115</v>
      </c>
      <c r="M127" s="17">
        <v>0</v>
      </c>
      <c r="N127" s="1">
        <v>12</v>
      </c>
      <c r="O127" s="1" t="s">
        <v>2912</v>
      </c>
      <c r="P127" s="1">
        <v>507100</v>
      </c>
      <c r="Q127" s="1" t="s">
        <v>2910</v>
      </c>
      <c r="R127" s="1" t="s">
        <v>2911</v>
      </c>
      <c r="S127" s="26">
        <v>2.3257159999999999</v>
      </c>
      <c r="T127" s="4">
        <v>788.05065918000003</v>
      </c>
      <c r="U127" s="4">
        <v>11.151325225800001</v>
      </c>
      <c r="V127" s="4">
        <v>25.1568069458</v>
      </c>
      <c r="W127" s="2">
        <v>0.27975410223000002</v>
      </c>
      <c r="X127" s="3">
        <v>4.90611410141</v>
      </c>
      <c r="Y127" s="1">
        <v>382.08688354499998</v>
      </c>
      <c r="Z127" s="2">
        <v>7.1694729647300004E-2</v>
      </c>
      <c r="AA127" s="2">
        <v>6.2463711663E-2</v>
      </c>
      <c r="AB127" s="2">
        <v>0</v>
      </c>
      <c r="AC127" s="2">
        <v>0.37018146005899999</v>
      </c>
      <c r="AD127" s="2">
        <v>8.5100284427100006E-2</v>
      </c>
      <c r="AE127" s="2">
        <v>0.35909835884800001</v>
      </c>
      <c r="AF127" s="2">
        <v>2.6326040143199999E-2</v>
      </c>
      <c r="AG127" s="2">
        <v>1.3111573315299999E-2</v>
      </c>
      <c r="AH127" s="2">
        <v>1.2023841896799999E-2</v>
      </c>
      <c r="AI127" s="5">
        <v>106162.880697</v>
      </c>
      <c r="AJ127" s="5">
        <v>138661.61644499999</v>
      </c>
      <c r="AK127">
        <v>1.98996970788</v>
      </c>
      <c r="AL127" s="13">
        <v>0.26548597977228144</v>
      </c>
      <c r="AM127" s="1" t="s">
        <v>36</v>
      </c>
      <c r="AN127" t="s">
        <v>4077</v>
      </c>
      <c r="AO127" t="s">
        <v>36</v>
      </c>
      <c r="AP127">
        <v>0.36655668065759034</v>
      </c>
      <c r="AQ127">
        <v>2.896554136645848</v>
      </c>
      <c r="AR127">
        <v>1.047326482097392</v>
      </c>
      <c r="AS127">
        <v>1.4006555169870003</v>
      </c>
      <c r="AT127">
        <v>-0.55322353638928101</v>
      </c>
      <c r="AU127">
        <v>0.69073764436700413</v>
      </c>
      <c r="AV127">
        <v>2.582162129282751</v>
      </c>
      <c r="AW127">
        <v>-1.1445127685891368</v>
      </c>
      <c r="AX127">
        <v>-1.2043722130794583</v>
      </c>
      <c r="AY127">
        <v>-5</v>
      </c>
      <c r="AZ127">
        <v>-0.43158533597668114</v>
      </c>
      <c r="BA127">
        <v>-1.0700689883888128</v>
      </c>
      <c r="BB127">
        <v>-0.44478657968285545</v>
      </c>
      <c r="BC127">
        <v>-1.5796144608061748</v>
      </c>
      <c r="BD127">
        <v>-1.882345192279677</v>
      </c>
      <c r="BE127">
        <v>-1.9199567429832542</v>
      </c>
      <c r="BF127">
        <v>5.0259726944629852</v>
      </c>
      <c r="BG127">
        <f t="shared" si="1"/>
        <v>5.1419562586714358</v>
      </c>
      <c r="BH127" s="1" t="s">
        <v>2913</v>
      </c>
      <c r="BI127" s="1">
        <v>1</v>
      </c>
    </row>
    <row r="128" spans="1:61">
      <c r="A128" s="1">
        <v>240</v>
      </c>
      <c r="B128" s="1" t="s">
        <v>1111</v>
      </c>
      <c r="C128" s="1">
        <v>0</v>
      </c>
      <c r="D128" s="1" t="s">
        <v>30</v>
      </c>
      <c r="E128" s="1" t="s">
        <v>115</v>
      </c>
      <c r="F128" s="2">
        <v>46.034073999999997</v>
      </c>
      <c r="G128" s="2">
        <v>-99.167911000000004</v>
      </c>
      <c r="H128" s="2">
        <v>46.033549999999998</v>
      </c>
      <c r="I128" s="2">
        <v>-99.16807</v>
      </c>
      <c r="K128" s="1" t="s">
        <v>4086</v>
      </c>
      <c r="L128" s="17">
        <v>0.67882545990869392</v>
      </c>
      <c r="M128" s="17">
        <v>0</v>
      </c>
      <c r="N128" s="1">
        <v>10</v>
      </c>
      <c r="O128" s="1" t="s">
        <v>1114</v>
      </c>
      <c r="P128" s="1">
        <v>512160</v>
      </c>
      <c r="Q128" s="1" t="s">
        <v>1112</v>
      </c>
      <c r="R128" s="1" t="s">
        <v>1113</v>
      </c>
      <c r="S128" s="26">
        <v>6.5319640000000003</v>
      </c>
      <c r="T128" s="4">
        <v>471.00347900399998</v>
      </c>
      <c r="U128" s="4">
        <v>-1.20613574982</v>
      </c>
      <c r="V128" s="4">
        <v>11.789587020900001</v>
      </c>
      <c r="W128" s="2">
        <v>0.29605391621600002</v>
      </c>
      <c r="X128" s="3">
        <v>1.0684491396</v>
      </c>
      <c r="Y128" s="1">
        <v>1138.6329345700001</v>
      </c>
      <c r="Z128" s="2">
        <v>0.105305905066</v>
      </c>
      <c r="AA128" s="2">
        <v>4.3920733195700001E-2</v>
      </c>
      <c r="AB128" s="2">
        <v>4.6157601579999998E-4</v>
      </c>
      <c r="AC128" s="2">
        <v>1.29152519806E-3</v>
      </c>
      <c r="AD128" s="2">
        <v>2.10283381044E-2</v>
      </c>
      <c r="AE128" s="2">
        <v>0.517089408162</v>
      </c>
      <c r="AF128" s="2">
        <v>9.0127155315900001E-2</v>
      </c>
      <c r="AG128" s="2">
        <v>0.21188558240700001</v>
      </c>
      <c r="AH128" s="2">
        <v>8.8897765350700007E-3</v>
      </c>
      <c r="AI128" s="5">
        <v>131272.550801</v>
      </c>
      <c r="AJ128" s="5">
        <v>138801.60926499998</v>
      </c>
      <c r="AK128">
        <v>1.8516411366400001</v>
      </c>
      <c r="AL128" s="13">
        <v>5.5755489249027325E-2</v>
      </c>
      <c r="AM128" s="1" t="s">
        <v>53</v>
      </c>
      <c r="AN128" t="s">
        <v>4076</v>
      </c>
      <c r="AO128" t="s">
        <v>53</v>
      </c>
      <c r="AP128">
        <v>0.81504378251833043</v>
      </c>
      <c r="AQ128">
        <v>2.673024114998662</v>
      </c>
      <c r="AR128">
        <v>-5</v>
      </c>
      <c r="AS128">
        <v>1.0714985923991136</v>
      </c>
      <c r="AT128">
        <v>-0.52862918967487194</v>
      </c>
      <c r="AU128">
        <v>2.8753853672024838E-2</v>
      </c>
      <c r="AV128">
        <v>3.0563837414772448</v>
      </c>
      <c r="AW128">
        <v>-0.97754727491447502</v>
      </c>
      <c r="AX128">
        <v>-1.357330418553665</v>
      </c>
      <c r="AY128">
        <v>-3.3357567658755687</v>
      </c>
      <c r="AZ128">
        <v>-2.8888971161870187</v>
      </c>
      <c r="BA128">
        <v>-1.6771950487881586</v>
      </c>
      <c r="BB128">
        <v>-0.28643435803900791</v>
      </c>
      <c r="BC128">
        <v>-1.045144336357289</v>
      </c>
      <c r="BD128">
        <v>-0.67389859352094794</v>
      </c>
      <c r="BE128">
        <v>-2.051109155880829</v>
      </c>
      <c r="BF128">
        <v>5.1181739242469755</v>
      </c>
      <c r="BG128">
        <f t="shared" si="1"/>
        <v>5.1423945013555645</v>
      </c>
      <c r="BH128" s="1" t="s">
        <v>1115</v>
      </c>
      <c r="BI128" s="1">
        <v>1</v>
      </c>
    </row>
    <row r="129" spans="1:61">
      <c r="A129" s="1">
        <v>101</v>
      </c>
      <c r="B129" s="1" t="s">
        <v>440</v>
      </c>
      <c r="C129" s="1" t="s">
        <v>4190</v>
      </c>
      <c r="D129" s="1" t="s">
        <v>30</v>
      </c>
      <c r="E129" s="1" t="s">
        <v>166</v>
      </c>
      <c r="F129" s="2">
        <v>41.633403000000001</v>
      </c>
      <c r="G129" s="2">
        <v>-76.840810000000005</v>
      </c>
      <c r="H129" s="2">
        <v>41.633333</v>
      </c>
      <c r="I129" s="2">
        <v>-76.840277999999998</v>
      </c>
      <c r="K129" s="1" t="s">
        <v>4086</v>
      </c>
      <c r="L129" s="17">
        <v>0.76684104464948166</v>
      </c>
      <c r="M129" s="17">
        <v>0</v>
      </c>
      <c r="N129" s="1">
        <v>2</v>
      </c>
      <c r="O129" s="1" t="s">
        <v>443</v>
      </c>
      <c r="P129" s="1">
        <v>515140</v>
      </c>
      <c r="Q129" s="1" t="s">
        <v>441</v>
      </c>
      <c r="R129" s="1" t="s">
        <v>442</v>
      </c>
      <c r="S129" s="26">
        <v>7.2296490000000002</v>
      </c>
      <c r="T129" s="4">
        <v>994.55383300799997</v>
      </c>
      <c r="U129" s="4">
        <v>2.1111278533900002</v>
      </c>
      <c r="V129" s="4">
        <v>13.1109018326</v>
      </c>
      <c r="W129" s="2">
        <v>0.240703493357</v>
      </c>
      <c r="X129" s="3">
        <v>7.4953851699799996</v>
      </c>
      <c r="Y129" s="1">
        <v>943.84509277300003</v>
      </c>
      <c r="Z129" s="2">
        <v>1.9326164572599999E-3</v>
      </c>
      <c r="AA129" s="2">
        <v>4.8262751582400003E-2</v>
      </c>
      <c r="AB129" s="2">
        <v>9.4787728148800003E-5</v>
      </c>
      <c r="AC129" s="2">
        <v>0.53082707558800002</v>
      </c>
      <c r="AD129" s="2">
        <v>6.6404069553100001E-3</v>
      </c>
      <c r="AE129" s="2">
        <v>9.7420720597399995E-4</v>
      </c>
      <c r="AF129" s="2">
        <v>0.26665894322200001</v>
      </c>
      <c r="AG129" s="2">
        <v>0.13951173787999999</v>
      </c>
      <c r="AH129" s="2">
        <v>5.0974733804500004E-3</v>
      </c>
      <c r="AI129" s="5">
        <v>147862.00071600001</v>
      </c>
      <c r="AJ129" s="5">
        <v>139443.97901700001</v>
      </c>
      <c r="AK129">
        <v>1.60633868329</v>
      </c>
      <c r="AL129" s="13">
        <v>5.8599697136990064E-2</v>
      </c>
      <c r="AM129" s="1" t="s">
        <v>36</v>
      </c>
      <c r="AN129" t="s">
        <v>4076</v>
      </c>
      <c r="AO129" t="s">
        <v>53</v>
      </c>
      <c r="AP129">
        <v>0.85911721277675612</v>
      </c>
      <c r="AQ129">
        <v>2.9976282955002431</v>
      </c>
      <c r="AR129">
        <v>0.3245145356953219</v>
      </c>
      <c r="AS129">
        <v>1.1176325656375508</v>
      </c>
      <c r="AT129">
        <v>-0.61851760671433809</v>
      </c>
      <c r="AU129">
        <v>0.87479395511609903</v>
      </c>
      <c r="AV129">
        <v>2.9749007221854349</v>
      </c>
      <c r="AW129">
        <v>-2.7138543265317505</v>
      </c>
      <c r="AX129">
        <v>-1.3163879214867593</v>
      </c>
      <c r="AY129">
        <v>-4.0232478856814131</v>
      </c>
      <c r="AZ129">
        <v>-0.27504693343651881</v>
      </c>
      <c r="BA129">
        <v>-2.1778053042118435</v>
      </c>
      <c r="BB129">
        <v>-3.0113486623816059</v>
      </c>
      <c r="BC129">
        <v>-0.57404384634512651</v>
      </c>
      <c r="BD129">
        <v>-0.85538925130035659</v>
      </c>
      <c r="BE129">
        <v>-2.2926450334760333</v>
      </c>
      <c r="BF129">
        <v>5.1698565783259927</v>
      </c>
      <c r="BG129">
        <f t="shared" si="1"/>
        <v>5.1443997668190278</v>
      </c>
      <c r="BH129" s="1" t="s">
        <v>444</v>
      </c>
      <c r="BI129" s="1">
        <v>1</v>
      </c>
    </row>
    <row r="130" spans="1:61">
      <c r="A130" s="1">
        <v>247</v>
      </c>
      <c r="B130" s="1" t="s">
        <v>1146</v>
      </c>
      <c r="C130" s="1" t="s">
        <v>4383</v>
      </c>
      <c r="D130" s="1" t="s">
        <v>30</v>
      </c>
      <c r="E130" s="1" t="s">
        <v>59</v>
      </c>
      <c r="F130" s="2">
        <v>46.763303999999998</v>
      </c>
      <c r="G130" s="2">
        <v>-96.215187999999998</v>
      </c>
      <c r="H130" s="2">
        <v>46.76229</v>
      </c>
      <c r="I130" s="2">
        <v>-96.214519999999993</v>
      </c>
      <c r="K130" s="1" t="s">
        <v>4086</v>
      </c>
      <c r="L130" s="17">
        <v>0.45803964766673738</v>
      </c>
      <c r="M130" s="17">
        <v>1</v>
      </c>
      <c r="N130" s="1">
        <v>9</v>
      </c>
      <c r="O130" s="1" t="s">
        <v>1149</v>
      </c>
      <c r="P130" s="1">
        <v>508880</v>
      </c>
      <c r="Q130" s="1" t="s">
        <v>1147</v>
      </c>
      <c r="R130" s="1" t="s">
        <v>1148</v>
      </c>
      <c r="S130" s="26">
        <v>17.571442000000001</v>
      </c>
      <c r="T130" s="4">
        <v>591.26525878899997</v>
      </c>
      <c r="U130" s="4">
        <v>-0.92297869920700004</v>
      </c>
      <c r="V130" s="4">
        <v>11.150340080299999</v>
      </c>
      <c r="W130" s="2">
        <v>0.289482265711</v>
      </c>
      <c r="X130" s="3">
        <v>1.7927720546699999</v>
      </c>
      <c r="Y130" s="1">
        <v>1559.2618408200001</v>
      </c>
      <c r="Z130" s="2">
        <v>8.0927784175000003E-2</v>
      </c>
      <c r="AA130" s="2">
        <v>4.2145089652900002E-2</v>
      </c>
      <c r="AB130" s="2">
        <v>2.2372100674500001E-4</v>
      </c>
      <c r="AC130" s="2">
        <v>0.15089981904899999</v>
      </c>
      <c r="AD130" s="2">
        <v>1.8424082908399999E-3</v>
      </c>
      <c r="AE130" s="2">
        <v>4.8290837308800003E-2</v>
      </c>
      <c r="AF130" s="2">
        <v>0.10984043428199999</v>
      </c>
      <c r="AG130" s="2">
        <v>0.48894884027000002</v>
      </c>
      <c r="AH130" s="2">
        <v>7.6881065964800002E-2</v>
      </c>
      <c r="AI130" s="5">
        <v>146979.867818</v>
      </c>
      <c r="AJ130" s="5">
        <v>140350.16972599999</v>
      </c>
      <c r="AK130">
        <v>1.89175992129</v>
      </c>
      <c r="AL130" s="13">
        <v>4.6146919748930003E-2</v>
      </c>
      <c r="AM130" s="1" t="s">
        <v>53</v>
      </c>
      <c r="AN130" t="s">
        <v>4076</v>
      </c>
      <c r="AO130" t="s">
        <v>53</v>
      </c>
      <c r="AP130">
        <v>1.2448074033248622</v>
      </c>
      <c r="AQ130">
        <v>2.7717823617329351</v>
      </c>
      <c r="AR130">
        <v>-5</v>
      </c>
      <c r="AS130">
        <v>1.04728811337031</v>
      </c>
      <c r="AT130">
        <v>-0.53837803690982899</v>
      </c>
      <c r="AU130">
        <v>0.25352507389447243</v>
      </c>
      <c r="AV130">
        <v>3.1929190507082659</v>
      </c>
      <c r="AW130">
        <v>-1.0919023505470813</v>
      </c>
      <c r="AX130">
        <v>-1.3752530179758089</v>
      </c>
      <c r="AY130">
        <v>-3.6502932350133119</v>
      </c>
      <c r="AZ130">
        <v>-0.82131128100683504</v>
      </c>
      <c r="BA130">
        <v>-2.734614120713625</v>
      </c>
      <c r="BB130">
        <v>-1.3161352643565611</v>
      </c>
      <c r="BC130">
        <v>-0.95923775867458483</v>
      </c>
      <c r="BD130">
        <v>-0.31073657963051499</v>
      </c>
      <c r="BE130">
        <v>-1.1141806037549487</v>
      </c>
      <c r="BF130">
        <v>5.1672578524738979</v>
      </c>
      <c r="BG130">
        <f t="shared" ref="BG130:BG193" si="2">LOG10(AJ130)</f>
        <v>5.1472129421647628</v>
      </c>
      <c r="BH130" s="1" t="s">
        <v>1150</v>
      </c>
      <c r="BI130" s="1">
        <v>1</v>
      </c>
    </row>
    <row r="131" spans="1:61">
      <c r="A131" s="1">
        <v>390</v>
      </c>
      <c r="B131" s="1" t="s">
        <v>1853</v>
      </c>
      <c r="C131" s="1">
        <v>0</v>
      </c>
      <c r="D131" s="1" t="s">
        <v>30</v>
      </c>
      <c r="E131" s="1" t="s">
        <v>115</v>
      </c>
      <c r="F131" s="2">
        <v>47.136453000000003</v>
      </c>
      <c r="G131" s="2">
        <v>-99.059405999999996</v>
      </c>
      <c r="H131" s="2">
        <v>47.136850000000003</v>
      </c>
      <c r="I131" s="2">
        <v>-99.059759999999997</v>
      </c>
      <c r="K131" s="1" t="s">
        <v>4086</v>
      </c>
      <c r="L131" s="17">
        <v>0.99769672728143621</v>
      </c>
      <c r="M131" s="17">
        <v>0</v>
      </c>
      <c r="N131" s="1">
        <v>10</v>
      </c>
      <c r="O131" s="1" t="s">
        <v>1856</v>
      </c>
      <c r="P131" s="1">
        <v>502520</v>
      </c>
      <c r="Q131" s="1" t="s">
        <v>1854</v>
      </c>
      <c r="R131" s="1" t="s">
        <v>1855</v>
      </c>
      <c r="S131" s="26">
        <v>10.046052</v>
      </c>
      <c r="T131" s="4">
        <v>474.82525634799998</v>
      </c>
      <c r="U131" s="4">
        <v>-1.39903223515</v>
      </c>
      <c r="V131" s="4">
        <v>11.4022254944</v>
      </c>
      <c r="W131" s="2">
        <v>0.30044382810600001</v>
      </c>
      <c r="X131" s="3">
        <v>1.3709052801099999</v>
      </c>
      <c r="Y131" s="1">
        <v>1628.87438965</v>
      </c>
      <c r="Z131" s="2">
        <v>2.62950302393E-2</v>
      </c>
      <c r="AA131" s="2">
        <v>3.6505440094499998E-2</v>
      </c>
      <c r="AB131" s="2">
        <v>2.4806632301200001E-5</v>
      </c>
      <c r="AC131" s="2">
        <v>4.6586855461699999E-3</v>
      </c>
      <c r="AD131" s="2">
        <v>0</v>
      </c>
      <c r="AE131" s="2">
        <v>0.21046939109599999</v>
      </c>
      <c r="AF131" s="2">
        <v>0.257408500737</v>
      </c>
      <c r="AG131" s="2">
        <v>0.429586374213</v>
      </c>
      <c r="AH131" s="2">
        <v>3.5051771441600002E-2</v>
      </c>
      <c r="AI131" s="5">
        <v>134008.03528700001</v>
      </c>
      <c r="AJ131" s="5">
        <v>140827.77118000001</v>
      </c>
      <c r="AK131">
        <v>1.7527777453</v>
      </c>
      <c r="AL131" s="13">
        <v>4.9627710309419676E-2</v>
      </c>
      <c r="AM131" s="1" t="s">
        <v>53</v>
      </c>
      <c r="AN131" t="s">
        <v>4076</v>
      </c>
      <c r="AO131" t="s">
        <v>53</v>
      </c>
      <c r="AP131">
        <v>1.0019954218082618</v>
      </c>
      <c r="AQ131">
        <v>2.6765338113795361</v>
      </c>
      <c r="AR131">
        <v>-5</v>
      </c>
      <c r="AS131">
        <v>1.0569896255126365</v>
      </c>
      <c r="AT131">
        <v>-0.52223671309204145</v>
      </c>
      <c r="AU131">
        <v>0.1370074491391583</v>
      </c>
      <c r="AV131">
        <v>3.2118875950603818</v>
      </c>
      <c r="AW131">
        <v>-1.5801263254113309</v>
      </c>
      <c r="AX131">
        <v>-1.4376424115168309</v>
      </c>
      <c r="AY131">
        <v>-4.6054321906765638</v>
      </c>
      <c r="AZ131">
        <v>-2.3317366027460391</v>
      </c>
      <c r="BA131">
        <v>-5</v>
      </c>
      <c r="BB131">
        <v>-0.67681105538502984</v>
      </c>
      <c r="BC131">
        <v>-0.58937711492110145</v>
      </c>
      <c r="BD131">
        <v>-0.36694950221062633</v>
      </c>
      <c r="BE131">
        <v>-1.4552900288279504</v>
      </c>
      <c r="BF131">
        <v>5.127130839978089</v>
      </c>
      <c r="BG131">
        <f t="shared" si="2"/>
        <v>5.1486883059492214</v>
      </c>
      <c r="BH131" s="1" t="s">
        <v>1857</v>
      </c>
      <c r="BI131" s="1">
        <v>1</v>
      </c>
    </row>
    <row r="132" spans="1:61">
      <c r="A132" s="1">
        <v>114</v>
      </c>
      <c r="B132" s="1" t="s">
        <v>506</v>
      </c>
      <c r="C132" s="1" t="s">
        <v>4212</v>
      </c>
      <c r="D132" s="1" t="s">
        <v>30</v>
      </c>
      <c r="E132" s="1" t="s">
        <v>153</v>
      </c>
      <c r="F132" s="2">
        <v>40.029423999999999</v>
      </c>
      <c r="G132" s="2">
        <v>-80.579397999999998</v>
      </c>
      <c r="H132" s="2">
        <v>40.030410000000003</v>
      </c>
      <c r="I132" s="2">
        <v>-80.578540000000004</v>
      </c>
      <c r="K132" s="1" t="s">
        <v>4086</v>
      </c>
      <c r="L132" s="17">
        <v>5.506696179509162E-3</v>
      </c>
      <c r="M132" s="17">
        <v>1</v>
      </c>
      <c r="N132" s="1">
        <v>5</v>
      </c>
      <c r="O132" s="1" t="s">
        <v>509</v>
      </c>
      <c r="P132" s="1">
        <v>513150</v>
      </c>
      <c r="Q132" s="1" t="s">
        <v>507</v>
      </c>
      <c r="R132" s="1" t="s">
        <v>508</v>
      </c>
      <c r="S132" s="26">
        <v>2.8310330000000001</v>
      </c>
      <c r="T132" s="4">
        <v>1043.1998291</v>
      </c>
      <c r="U132" s="4">
        <v>4.43817520142</v>
      </c>
      <c r="V132" s="4">
        <v>15.9759120941</v>
      </c>
      <c r="W132" s="2">
        <v>0.29719102382700002</v>
      </c>
      <c r="X132" s="3">
        <v>9.2156543731700005</v>
      </c>
      <c r="Y132" s="1">
        <v>877.20660400400004</v>
      </c>
      <c r="Z132" s="2">
        <v>2.3145106679700002E-3</v>
      </c>
      <c r="AA132" s="2">
        <v>0.107265946372</v>
      </c>
      <c r="AB132" s="2">
        <v>7.5398469795100002E-3</v>
      </c>
      <c r="AC132" s="2">
        <v>0.60702843108500004</v>
      </c>
      <c r="AD132" s="2">
        <v>5.0535167423E-5</v>
      </c>
      <c r="AE132" s="2">
        <v>1.1532125205899999E-2</v>
      </c>
      <c r="AF132" s="2">
        <v>0.23210802397399999</v>
      </c>
      <c r="AG132" s="2">
        <v>3.2160580548000001E-2</v>
      </c>
      <c r="AH132" s="2">
        <v>0</v>
      </c>
      <c r="AI132" s="5">
        <v>134612.209634</v>
      </c>
      <c r="AJ132" s="5">
        <v>143970.97794300001</v>
      </c>
      <c r="AK132">
        <v>2.8667446377700001</v>
      </c>
      <c r="AL132" s="13">
        <v>6.7188320949291003E-2</v>
      </c>
      <c r="AM132" s="1" t="s">
        <v>36</v>
      </c>
      <c r="AN132" t="s">
        <v>4077</v>
      </c>
      <c r="AO132" t="s">
        <v>36</v>
      </c>
      <c r="AP132">
        <v>0.45194493175802902</v>
      </c>
      <c r="AQ132">
        <v>3.0183675072404781</v>
      </c>
      <c r="AR132">
        <v>0.64720444244489961</v>
      </c>
      <c r="AS132">
        <v>1.2034656622061408</v>
      </c>
      <c r="AT132">
        <v>-0.52696431187402237</v>
      </c>
      <c r="AU132">
        <v>0.96452617846631106</v>
      </c>
      <c r="AV132">
        <v>2.9431018925810664</v>
      </c>
      <c r="AW132">
        <v>-2.6355408131400484</v>
      </c>
      <c r="AX132">
        <v>-0.96953813124984034</v>
      </c>
      <c r="AY132">
        <v>-2.1226374680067219</v>
      </c>
      <c r="AZ132">
        <v>-0.21679096761639058</v>
      </c>
      <c r="BA132">
        <v>-4.2964062911432794</v>
      </c>
      <c r="BB132">
        <v>-1.9380906510621609</v>
      </c>
      <c r="BC132">
        <v>-0.634309845725055</v>
      </c>
      <c r="BD132">
        <v>-1.492676120168698</v>
      </c>
      <c r="BE132">
        <v>-5</v>
      </c>
      <c r="BF132">
        <v>5.1290844531731521</v>
      </c>
      <c r="BG132">
        <f t="shared" si="2"/>
        <v>5.1582749546681015</v>
      </c>
      <c r="BH132" s="1" t="s">
        <v>510</v>
      </c>
      <c r="BI132" s="1">
        <v>2</v>
      </c>
    </row>
    <row r="133" spans="1:61">
      <c r="A133" s="1">
        <v>115</v>
      </c>
      <c r="B133" s="1" t="s">
        <v>506</v>
      </c>
      <c r="C133" s="1" t="s">
        <v>4212</v>
      </c>
      <c r="D133" s="1" t="s">
        <v>30</v>
      </c>
      <c r="E133" s="1" t="s">
        <v>153</v>
      </c>
      <c r="F133" s="2">
        <v>40.029423999999999</v>
      </c>
      <c r="G133" s="2">
        <v>-80.579397999999998</v>
      </c>
      <c r="H133" s="2">
        <v>40.030410000000003</v>
      </c>
      <c r="I133" s="2">
        <v>-80.578540000000004</v>
      </c>
      <c r="K133" s="1" t="s">
        <v>4085</v>
      </c>
      <c r="L133" s="17">
        <v>0.92642016173340369</v>
      </c>
      <c r="M133" s="17">
        <v>0</v>
      </c>
      <c r="N133" s="1">
        <v>5</v>
      </c>
      <c r="O133" s="1" t="s">
        <v>509</v>
      </c>
      <c r="P133" s="1">
        <v>502770</v>
      </c>
      <c r="Q133" s="1" t="s">
        <v>511</v>
      </c>
      <c r="R133" s="1" t="s">
        <v>512</v>
      </c>
      <c r="S133" s="26">
        <v>2.4105300000000001</v>
      </c>
      <c r="T133" s="4">
        <v>1043.1998291</v>
      </c>
      <c r="U133" s="4">
        <v>4.43817520142</v>
      </c>
      <c r="V133" s="4">
        <v>15.9759120941</v>
      </c>
      <c r="W133" s="2">
        <v>0.29719102382700002</v>
      </c>
      <c r="X133" s="3">
        <v>9.2156543731700005</v>
      </c>
      <c r="Y133" s="1">
        <v>877.20660400400004</v>
      </c>
      <c r="Z133" s="2">
        <v>2.3145106679700002E-3</v>
      </c>
      <c r="AA133" s="2">
        <v>0.107265946372</v>
      </c>
      <c r="AB133" s="2">
        <v>7.5398469795100002E-3</v>
      </c>
      <c r="AC133" s="2">
        <v>0.60702843108500004</v>
      </c>
      <c r="AD133" s="2">
        <v>5.0535167423E-5</v>
      </c>
      <c r="AE133" s="2">
        <v>1.1532125205899999E-2</v>
      </c>
      <c r="AF133" s="2">
        <v>0.23210802397399999</v>
      </c>
      <c r="AG133" s="2">
        <v>3.2160580548000001E-2</v>
      </c>
      <c r="AH133" s="2">
        <v>0</v>
      </c>
      <c r="AI133" s="5">
        <v>134612.209634</v>
      </c>
      <c r="AJ133" s="5">
        <v>143970.97794300001</v>
      </c>
      <c r="AK133">
        <v>2.8667446377700001</v>
      </c>
      <c r="AL133" s="13">
        <v>6.7188320949291003E-2</v>
      </c>
      <c r="AM133" s="1" t="s">
        <v>36</v>
      </c>
      <c r="AN133" t="s">
        <v>4077</v>
      </c>
      <c r="AO133" t="s">
        <v>36</v>
      </c>
      <c r="AP133">
        <v>0.38211254081939178</v>
      </c>
      <c r="AQ133">
        <v>3.0183675072404781</v>
      </c>
      <c r="AR133">
        <v>0.64720444244489961</v>
      </c>
      <c r="AS133">
        <v>1.2034656622061408</v>
      </c>
      <c r="AT133">
        <v>-0.52696431187402237</v>
      </c>
      <c r="AU133">
        <v>0.96452617846631106</v>
      </c>
      <c r="AV133">
        <v>2.9431018925810664</v>
      </c>
      <c r="AW133">
        <v>-2.6355408131400484</v>
      </c>
      <c r="AX133">
        <v>-0.96953813124984034</v>
      </c>
      <c r="AY133">
        <v>-2.1226374680067219</v>
      </c>
      <c r="AZ133">
        <v>-0.21679096761639058</v>
      </c>
      <c r="BA133">
        <v>-4.2964062911432794</v>
      </c>
      <c r="BB133">
        <v>-1.9380906510621609</v>
      </c>
      <c r="BC133">
        <v>-0.634309845725055</v>
      </c>
      <c r="BD133">
        <v>-1.492676120168698</v>
      </c>
      <c r="BE133">
        <v>-5</v>
      </c>
      <c r="BF133">
        <v>5.1290844531731521</v>
      </c>
      <c r="BG133">
        <f t="shared" si="2"/>
        <v>5.1582749546681015</v>
      </c>
      <c r="BH133" s="1" t="s">
        <v>510</v>
      </c>
      <c r="BI133" s="1">
        <v>2</v>
      </c>
    </row>
    <row r="134" spans="1:61">
      <c r="A134" s="1">
        <v>1</v>
      </c>
      <c r="B134" s="1" t="s">
        <v>29</v>
      </c>
      <c r="C134" s="1" t="s">
        <v>4106</v>
      </c>
      <c r="D134" s="1" t="s">
        <v>30</v>
      </c>
      <c r="E134" s="1" t="s">
        <v>35</v>
      </c>
      <c r="F134" s="2">
        <v>33.036064000000003</v>
      </c>
      <c r="G134" s="2">
        <v>-79.983790999999997</v>
      </c>
      <c r="H134" s="2">
        <v>33.035710000000002</v>
      </c>
      <c r="I134" s="2">
        <v>-79.98366</v>
      </c>
      <c r="L134" s="17">
        <v>2.052912698127329E-2</v>
      </c>
      <c r="M134" s="17">
        <v>1</v>
      </c>
      <c r="N134" s="1">
        <v>3</v>
      </c>
      <c r="O134" s="1" t="s">
        <v>33</v>
      </c>
      <c r="P134" s="1">
        <v>503440</v>
      </c>
      <c r="Q134" s="1" t="s">
        <v>31</v>
      </c>
      <c r="R134" s="1" t="s">
        <v>32</v>
      </c>
      <c r="S134" s="26">
        <v>25.342815999999999</v>
      </c>
      <c r="T134" s="4">
        <v>1296.6545410199999</v>
      </c>
      <c r="U134" s="4">
        <v>12.0101776123</v>
      </c>
      <c r="V134" s="4">
        <v>24.530399322499999</v>
      </c>
      <c r="W134" s="2">
        <v>0.220484673977</v>
      </c>
      <c r="X134" s="3">
        <v>0.65068191289900001</v>
      </c>
      <c r="Y134" s="1">
        <v>1195.25488281</v>
      </c>
      <c r="Z134" s="2">
        <v>2.2196542118200002E-2</v>
      </c>
      <c r="AA134" s="2">
        <v>0.16518447805200001</v>
      </c>
      <c r="AB134" s="2">
        <v>8.4465211832899997E-3</v>
      </c>
      <c r="AC134" s="2">
        <v>0.34260050131999997</v>
      </c>
      <c r="AD134" s="2">
        <v>7.4115013370399996E-2</v>
      </c>
      <c r="AE134" s="2">
        <v>1.9801593283000001E-2</v>
      </c>
      <c r="AF134" s="2">
        <v>2.70980924149E-2</v>
      </c>
      <c r="AG134" s="2">
        <v>1.04451031949E-2</v>
      </c>
      <c r="AH134" s="2">
        <v>0.33011215506300001</v>
      </c>
      <c r="AI134" s="5">
        <v>144089.05041200001</v>
      </c>
      <c r="AJ134" s="5">
        <v>144379.98070099999</v>
      </c>
      <c r="AK134">
        <v>1.74350993398</v>
      </c>
      <c r="AL134" s="13">
        <v>2.0170642781132202E-3</v>
      </c>
      <c r="AM134" s="1" t="s">
        <v>36</v>
      </c>
      <c r="AN134" t="s">
        <v>4077</v>
      </c>
      <c r="AO134" t="s">
        <v>36</v>
      </c>
      <c r="AP134">
        <v>1.4038548704255753</v>
      </c>
      <c r="AQ134">
        <v>3.1128242853263077</v>
      </c>
      <c r="AR134">
        <v>1.0795494300066897</v>
      </c>
      <c r="AS134">
        <v>1.389704618004457</v>
      </c>
      <c r="AT134">
        <v>-0.65662159321902069</v>
      </c>
      <c r="AU134">
        <v>-0.1866312652460613</v>
      </c>
      <c r="AV134">
        <v>3.077460526534828</v>
      </c>
      <c r="AW134">
        <v>-1.653714676718403</v>
      </c>
      <c r="AX134">
        <v>-0.78203076460084453</v>
      </c>
      <c r="AY134">
        <v>-2.0733221244214692</v>
      </c>
      <c r="AZ134">
        <v>-0.46521200587619904</v>
      </c>
      <c r="BA134">
        <v>-1.130093808707868</v>
      </c>
      <c r="BB134">
        <v>-1.7032998639719974</v>
      </c>
      <c r="BC134">
        <v>-1.5670612804481674</v>
      </c>
      <c r="BD134">
        <v>-1.9810872649460718</v>
      </c>
      <c r="BE134">
        <v>-0.48133848421376568</v>
      </c>
      <c r="BF134">
        <v>5.1586309792433678</v>
      </c>
      <c r="BG134">
        <f t="shared" si="2"/>
        <v>5.1595069794260002</v>
      </c>
      <c r="BH134" s="1" t="s">
        <v>34</v>
      </c>
      <c r="BI134" s="1">
        <v>2</v>
      </c>
    </row>
    <row r="135" spans="1:61">
      <c r="A135" s="1">
        <v>2</v>
      </c>
      <c r="B135" s="1" t="s">
        <v>29</v>
      </c>
      <c r="C135" s="1" t="s">
        <v>4106</v>
      </c>
      <c r="D135" s="1" t="s">
        <v>30</v>
      </c>
      <c r="E135" s="1" t="s">
        <v>35</v>
      </c>
      <c r="F135" s="2">
        <v>33.036064000000003</v>
      </c>
      <c r="G135" s="2">
        <v>-79.983790999999997</v>
      </c>
      <c r="H135" s="2">
        <v>33.035710000000002</v>
      </c>
      <c r="I135" s="2">
        <v>-79.98366</v>
      </c>
      <c r="K135" s="1" t="s">
        <v>4085</v>
      </c>
      <c r="L135" s="17">
        <v>0.68123534857295442</v>
      </c>
      <c r="M135" s="17">
        <v>0</v>
      </c>
      <c r="N135" s="1">
        <v>3</v>
      </c>
      <c r="O135" s="1" t="s">
        <v>33</v>
      </c>
      <c r="P135" s="1">
        <v>504700</v>
      </c>
      <c r="Q135" s="1" t="s">
        <v>37</v>
      </c>
      <c r="R135" s="1" t="s">
        <v>38</v>
      </c>
      <c r="S135" s="26">
        <v>25.077352000000001</v>
      </c>
      <c r="T135" s="4">
        <v>1296.6545410199999</v>
      </c>
      <c r="U135" s="4">
        <v>12.0101776123</v>
      </c>
      <c r="V135" s="4">
        <v>24.530399322499999</v>
      </c>
      <c r="W135" s="2">
        <v>0.220484673977</v>
      </c>
      <c r="X135" s="3">
        <v>0.65068191289900001</v>
      </c>
      <c r="Y135" s="1">
        <v>1195.25488281</v>
      </c>
      <c r="Z135" s="2">
        <v>2.2196542118200002E-2</v>
      </c>
      <c r="AA135" s="2">
        <v>0.16518447805200001</v>
      </c>
      <c r="AB135" s="2">
        <v>8.4465211832899997E-3</v>
      </c>
      <c r="AC135" s="2">
        <v>0.34260050131999997</v>
      </c>
      <c r="AD135" s="2">
        <v>7.4115013370399996E-2</v>
      </c>
      <c r="AE135" s="2">
        <v>1.9801593283000001E-2</v>
      </c>
      <c r="AF135" s="2">
        <v>2.70980924149E-2</v>
      </c>
      <c r="AG135" s="2">
        <v>1.04451031949E-2</v>
      </c>
      <c r="AH135" s="2">
        <v>0.33011215506300001</v>
      </c>
      <c r="AI135" s="5">
        <v>144089.05041200001</v>
      </c>
      <c r="AJ135" s="5">
        <v>144379.98070099999</v>
      </c>
      <c r="AK135">
        <v>1.74350993398</v>
      </c>
      <c r="AL135" s="13">
        <v>2.0170642781132202E-3</v>
      </c>
      <c r="AM135" s="1" t="s">
        <v>36</v>
      </c>
      <c r="AN135" t="s">
        <v>4077</v>
      </c>
      <c r="AO135" t="s">
        <v>36</v>
      </c>
      <c r="AP135">
        <v>1.399281675998284</v>
      </c>
      <c r="AQ135">
        <v>3.1128242853263077</v>
      </c>
      <c r="AR135">
        <v>1.0795494300066897</v>
      </c>
      <c r="AS135">
        <v>1.389704618004457</v>
      </c>
      <c r="AT135">
        <v>-0.65662159321902069</v>
      </c>
      <c r="AU135">
        <v>-0.1866312652460613</v>
      </c>
      <c r="AV135">
        <v>3.077460526534828</v>
      </c>
      <c r="AW135">
        <v>-1.653714676718403</v>
      </c>
      <c r="AX135">
        <v>-0.78203076460084453</v>
      </c>
      <c r="AY135">
        <v>-2.0733221244214692</v>
      </c>
      <c r="AZ135">
        <v>-0.46521200587619904</v>
      </c>
      <c r="BA135">
        <v>-1.130093808707868</v>
      </c>
      <c r="BB135">
        <v>-1.7032998639719974</v>
      </c>
      <c r="BC135">
        <v>-1.5670612804481674</v>
      </c>
      <c r="BD135">
        <v>-1.9810872649460718</v>
      </c>
      <c r="BE135">
        <v>-0.48133848421376568</v>
      </c>
      <c r="BF135">
        <v>5.1586309792433678</v>
      </c>
      <c r="BG135">
        <f t="shared" si="2"/>
        <v>5.1595069794260002</v>
      </c>
      <c r="BH135" s="1" t="s">
        <v>34</v>
      </c>
      <c r="BI135" s="1">
        <v>2</v>
      </c>
    </row>
    <row r="136" spans="1:61">
      <c r="A136" s="1">
        <v>496</v>
      </c>
      <c r="B136" s="1" t="s">
        <v>2365</v>
      </c>
      <c r="C136" s="1" t="s">
        <v>4533</v>
      </c>
      <c r="D136" s="1" t="s">
        <v>30</v>
      </c>
      <c r="E136" s="1" t="s">
        <v>321</v>
      </c>
      <c r="F136" s="2">
        <v>47.192047000000002</v>
      </c>
      <c r="G136" s="2">
        <v>-122.972559</v>
      </c>
      <c r="H136" s="2">
        <v>47.190358000000003</v>
      </c>
      <c r="I136" s="2">
        <v>-122.971749</v>
      </c>
      <c r="K136" s="1" t="s">
        <v>4086</v>
      </c>
      <c r="L136" s="17">
        <v>0.61909830151125778</v>
      </c>
      <c r="M136" s="17">
        <v>0</v>
      </c>
      <c r="N136" s="1">
        <v>17</v>
      </c>
      <c r="O136" s="1" t="s">
        <v>2368</v>
      </c>
      <c r="P136" s="1">
        <v>509710</v>
      </c>
      <c r="Q136" s="1" t="s">
        <v>2366</v>
      </c>
      <c r="R136" s="1" t="s">
        <v>2367</v>
      </c>
      <c r="S136" s="26">
        <v>22.220029</v>
      </c>
      <c r="T136" s="4">
        <v>1836.5638427700001</v>
      </c>
      <c r="U136" s="4">
        <v>5.4287691116300003</v>
      </c>
      <c r="V136" s="4">
        <v>15.656153678900001</v>
      </c>
      <c r="W136" s="2">
        <v>0.11822784692</v>
      </c>
      <c r="X136" s="3">
        <v>5.8910961151099999</v>
      </c>
      <c r="Y136" s="1">
        <v>1491.4702148399999</v>
      </c>
      <c r="Z136" s="2">
        <v>1.1917329392200001E-2</v>
      </c>
      <c r="AA136" s="2">
        <v>9.7320946817699996E-2</v>
      </c>
      <c r="AB136" s="2">
        <v>3.1670068266600001E-4</v>
      </c>
      <c r="AC136" s="2">
        <v>0.55860135594799998</v>
      </c>
      <c r="AD136" s="2">
        <v>0.18503530626100001</v>
      </c>
      <c r="AE136" s="2">
        <v>5.7252445632999999E-2</v>
      </c>
      <c r="AF136" s="2">
        <v>1.13308466465E-2</v>
      </c>
      <c r="AG136" s="2">
        <v>0</v>
      </c>
      <c r="AH136" s="2">
        <v>7.8225068618499996E-2</v>
      </c>
      <c r="AI136" s="5">
        <v>152020.67695200001</v>
      </c>
      <c r="AJ136" s="5">
        <v>145459.37228299998</v>
      </c>
      <c r="AK136">
        <v>1.5755419504499999</v>
      </c>
      <c r="AL136" s="13">
        <v>4.4112569470612178E-2</v>
      </c>
      <c r="AM136" s="1" t="s">
        <v>53</v>
      </c>
      <c r="AN136" t="s">
        <v>4076</v>
      </c>
      <c r="AO136" t="s">
        <v>53</v>
      </c>
      <c r="AP136">
        <v>1.3467446214154588</v>
      </c>
      <c r="AQ136">
        <v>3.2640060299210614</v>
      </c>
      <c r="AR136">
        <v>0.73470137127856816</v>
      </c>
      <c r="AS136">
        <v>1.1946850756526715</v>
      </c>
      <c r="AT136">
        <v>-0.92728021939957306</v>
      </c>
      <c r="AU136">
        <v>0.77019610844663311</v>
      </c>
      <c r="AV136">
        <v>3.173614584778341</v>
      </c>
      <c r="AW136">
        <v>-1.9238210566911633</v>
      </c>
      <c r="AX136">
        <v>-1.0117936745490466</v>
      </c>
      <c r="AY136">
        <v>-3.4993510004810808</v>
      </c>
      <c r="AZ136">
        <v>-0.25289801442803306</v>
      </c>
      <c r="BA136">
        <v>-0.73274539672469141</v>
      </c>
      <c r="BB136">
        <v>-1.2422059569840374</v>
      </c>
      <c r="BC136">
        <v>-1.9457376382243703</v>
      </c>
      <c r="BD136">
        <v>-5</v>
      </c>
      <c r="BE136">
        <v>-1.1066540472214261</v>
      </c>
      <c r="BF136">
        <v>5.1819026621252533</v>
      </c>
      <c r="BG136">
        <f t="shared" si="2"/>
        <v>5.1627417090802004</v>
      </c>
      <c r="BH136" s="1" t="s">
        <v>2369</v>
      </c>
      <c r="BI136" s="1">
        <v>1</v>
      </c>
    </row>
    <row r="137" spans="1:61">
      <c r="A137" s="1">
        <v>310</v>
      </c>
      <c r="B137" s="1" t="s">
        <v>1461</v>
      </c>
      <c r="C137" s="1" t="s">
        <v>4471</v>
      </c>
      <c r="D137" s="1" t="s">
        <v>30</v>
      </c>
      <c r="E137" s="1" t="s">
        <v>105</v>
      </c>
      <c r="F137" s="2">
        <v>33.376483999999998</v>
      </c>
      <c r="G137" s="2">
        <v>-111.919601</v>
      </c>
      <c r="H137" s="2">
        <v>33.376389000000003</v>
      </c>
      <c r="I137" s="2">
        <v>-111.920556</v>
      </c>
      <c r="K137" s="1" t="s">
        <v>4086</v>
      </c>
      <c r="L137" s="17">
        <v>0.34386842022649938</v>
      </c>
      <c r="M137" s="17">
        <v>1</v>
      </c>
      <c r="N137" s="1">
        <v>15</v>
      </c>
      <c r="O137" s="1" t="s">
        <v>1464</v>
      </c>
      <c r="P137" s="1">
        <v>502010</v>
      </c>
      <c r="Q137" s="1" t="s">
        <v>1462</v>
      </c>
      <c r="R137" s="1" t="s">
        <v>1463</v>
      </c>
      <c r="S137" s="26">
        <v>7.9903430000000002</v>
      </c>
      <c r="T137" s="4">
        <v>220.27447509800001</v>
      </c>
      <c r="U137" s="4">
        <v>13.7568626404</v>
      </c>
      <c r="V137" s="4">
        <v>30.089918136600001</v>
      </c>
      <c r="W137" s="2">
        <v>0.28156533837300002</v>
      </c>
      <c r="X137" s="3">
        <v>1.0734065771100001</v>
      </c>
      <c r="Y137" s="1">
        <v>209.62271118199999</v>
      </c>
      <c r="Z137" s="2">
        <v>3.4336441293099998E-3</v>
      </c>
      <c r="AA137" s="2">
        <v>0.87649032336699995</v>
      </c>
      <c r="AB137" s="2">
        <v>1.2689002695100001E-5</v>
      </c>
      <c r="AC137" s="2">
        <v>0</v>
      </c>
      <c r="AD137" s="2">
        <v>0.105950634704</v>
      </c>
      <c r="AE137" s="2">
        <v>0</v>
      </c>
      <c r="AF137" s="2">
        <v>1.3424964851499999E-3</v>
      </c>
      <c r="AG137" s="2">
        <v>1.01867313637E-2</v>
      </c>
      <c r="AH137" s="2">
        <v>2.5834809487299999E-3</v>
      </c>
      <c r="AI137" s="5">
        <v>196697.04087</v>
      </c>
      <c r="AJ137" s="5">
        <v>149479.79876899999</v>
      </c>
      <c r="AK137">
        <v>4.2849805703700001</v>
      </c>
      <c r="AL137" s="13">
        <v>0.27279261171971569</v>
      </c>
      <c r="AM137" s="1" t="s">
        <v>53</v>
      </c>
      <c r="AN137" t="s">
        <v>4077</v>
      </c>
      <c r="AO137" t="s">
        <v>36</v>
      </c>
      <c r="AP137">
        <v>0.90256542259434103</v>
      </c>
      <c r="AQ137">
        <v>2.3429641750157884</v>
      </c>
      <c r="AR137">
        <v>1.1385194009548043</v>
      </c>
      <c r="AS137">
        <v>1.4784210061890253</v>
      </c>
      <c r="AT137">
        <v>-0.55042080933056714</v>
      </c>
      <c r="AU137">
        <v>3.0764252022219205E-2</v>
      </c>
      <c r="AV137">
        <v>2.3214383336871096</v>
      </c>
      <c r="AW137">
        <v>-2.4642447181109661</v>
      </c>
      <c r="AX137">
        <v>-5.7252874243903913E-2</v>
      </c>
      <c r="AY137">
        <v>-4.896572510374587</v>
      </c>
      <c r="AZ137">
        <v>-5</v>
      </c>
      <c r="BA137">
        <v>-0.97489643727674302</v>
      </c>
      <c r="BB137">
        <v>-5</v>
      </c>
      <c r="BC137">
        <v>-2.872086842672696</v>
      </c>
      <c r="BD137">
        <v>-1.9919651465559958</v>
      </c>
      <c r="BE137">
        <v>-2.587794736708581</v>
      </c>
      <c r="BF137">
        <v>5.2937978263987624</v>
      </c>
      <c r="BG137">
        <f t="shared" si="2"/>
        <v>5.1745825045269997</v>
      </c>
      <c r="BH137" s="1" t="s">
        <v>1465</v>
      </c>
      <c r="BI137" s="1">
        <v>1</v>
      </c>
    </row>
    <row r="138" spans="1:61">
      <c r="A138" s="1">
        <v>112</v>
      </c>
      <c r="B138" s="1" t="s">
        <v>496</v>
      </c>
      <c r="C138" s="1" t="s">
        <v>4210</v>
      </c>
      <c r="D138" s="1" t="s">
        <v>30</v>
      </c>
      <c r="E138" s="1" t="s">
        <v>72</v>
      </c>
      <c r="F138" s="2">
        <v>38.834620000000001</v>
      </c>
      <c r="G138" s="2">
        <v>-94.749004999999997</v>
      </c>
      <c r="H138" s="2">
        <v>38.833759999999998</v>
      </c>
      <c r="I138" s="2">
        <v>-94.748480000000001</v>
      </c>
      <c r="K138" s="1" t="s">
        <v>4086</v>
      </c>
      <c r="L138" s="17">
        <v>0.1382632639724761</v>
      </c>
      <c r="M138" s="17">
        <v>1</v>
      </c>
      <c r="N138" s="1">
        <v>10</v>
      </c>
      <c r="O138" s="1" t="s">
        <v>499</v>
      </c>
      <c r="P138" s="1">
        <v>503610</v>
      </c>
      <c r="Q138" s="1" t="s">
        <v>497</v>
      </c>
      <c r="R138" s="1" t="s">
        <v>498</v>
      </c>
      <c r="S138" s="26">
        <v>2.737438</v>
      </c>
      <c r="T138" s="4">
        <v>1023.92321777</v>
      </c>
      <c r="U138" s="4">
        <v>6.8102049827600002</v>
      </c>
      <c r="V138" s="4">
        <v>18.403795242299999</v>
      </c>
      <c r="W138" s="2">
        <v>0.34700000286100002</v>
      </c>
      <c r="X138" s="3">
        <v>2.2121241092699999</v>
      </c>
      <c r="Y138" s="1">
        <v>1110.4149169899999</v>
      </c>
      <c r="Z138" s="2">
        <v>1.3860890506400001E-2</v>
      </c>
      <c r="AA138" s="2">
        <v>0.23441749083399999</v>
      </c>
      <c r="AB138" s="2">
        <v>1.9752952795900002E-3</v>
      </c>
      <c r="AC138" s="2">
        <v>8.3848578734499996E-2</v>
      </c>
      <c r="AD138" s="2">
        <v>3.0644135673000002E-3</v>
      </c>
      <c r="AE138" s="2">
        <v>1.09182417166E-2</v>
      </c>
      <c r="AF138" s="2">
        <v>0.45020497070900001</v>
      </c>
      <c r="AG138" s="2">
        <v>0.19860511682699999</v>
      </c>
      <c r="AH138" s="2">
        <v>3.1050018264700001E-3</v>
      </c>
      <c r="AI138" s="5">
        <v>158536.06846499999</v>
      </c>
      <c r="AJ138" s="5">
        <v>149525.11321100002</v>
      </c>
      <c r="AK138">
        <v>1.76146640333</v>
      </c>
      <c r="AL138" s="13">
        <v>5.8501075695263319E-2</v>
      </c>
      <c r="AM138" s="1" t="s">
        <v>53</v>
      </c>
      <c r="AN138" t="s">
        <v>4077</v>
      </c>
      <c r="AO138" t="s">
        <v>36</v>
      </c>
      <c r="AP138">
        <v>0.4373442916608502</v>
      </c>
      <c r="AQ138">
        <v>3.0102673908692563</v>
      </c>
      <c r="AR138">
        <v>0.83316018409219406</v>
      </c>
      <c r="AS138">
        <v>1.264907392728277</v>
      </c>
      <c r="AT138">
        <v>-0.45967052162838706</v>
      </c>
      <c r="AU138">
        <v>0.34480948902465008</v>
      </c>
      <c r="AV138">
        <v>3.0454852873353198</v>
      </c>
      <c r="AW138">
        <v>-1.8582088671562433</v>
      </c>
      <c r="AX138">
        <v>-0.63000998698290389</v>
      </c>
      <c r="AY138">
        <v>-2.7043679741078281</v>
      </c>
      <c r="AZ138">
        <v>-1.0765042944531875</v>
      </c>
      <c r="BA138">
        <v>-2.5136526235447101</v>
      </c>
      <c r="BB138">
        <v>-1.9618472951717014</v>
      </c>
      <c r="BC138">
        <v>-0.34658971426759028</v>
      </c>
      <c r="BD138">
        <v>-0.70200956661050473</v>
      </c>
      <c r="BE138">
        <v>-2.5079381400202161</v>
      </c>
      <c r="BF138">
        <v>5.2001280839247004</v>
      </c>
      <c r="BG138">
        <f t="shared" si="2"/>
        <v>5.1747141399047027</v>
      </c>
      <c r="BH138" s="1" t="s">
        <v>500</v>
      </c>
      <c r="BI138" s="1">
        <v>1</v>
      </c>
    </row>
    <row r="139" spans="1:61">
      <c r="A139" s="1">
        <v>286</v>
      </c>
      <c r="B139" s="1" t="s">
        <v>1341</v>
      </c>
      <c r="C139" s="1" t="s">
        <v>4441</v>
      </c>
      <c r="D139" s="1" t="s">
        <v>30</v>
      </c>
      <c r="E139" s="1" t="s">
        <v>52</v>
      </c>
      <c r="F139" s="2">
        <v>38.996918999999998</v>
      </c>
      <c r="G139" s="2">
        <v>-108.051063</v>
      </c>
      <c r="H139" s="2">
        <v>38.99624</v>
      </c>
      <c r="I139" s="2">
        <v>-108.05119000000001</v>
      </c>
      <c r="K139" s="1" t="s">
        <v>4086</v>
      </c>
      <c r="L139" s="17">
        <v>0.85033710673451413</v>
      </c>
      <c r="M139" s="17">
        <v>0</v>
      </c>
      <c r="N139" s="1">
        <v>14</v>
      </c>
      <c r="O139" s="1" t="s">
        <v>1344</v>
      </c>
      <c r="P139" s="1">
        <v>507950</v>
      </c>
      <c r="Q139" s="1" t="s">
        <v>1342</v>
      </c>
      <c r="R139" s="1" t="s">
        <v>1343</v>
      </c>
      <c r="S139" s="26">
        <v>10.644387999999999</v>
      </c>
      <c r="T139" s="4">
        <v>625.89965820299994</v>
      </c>
      <c r="U139" s="4">
        <v>-1.86729514599</v>
      </c>
      <c r="V139" s="4">
        <v>12.4595899582</v>
      </c>
      <c r="W139" s="2">
        <v>0.18543589115100001</v>
      </c>
      <c r="X139" s="3">
        <v>10.432910919199999</v>
      </c>
      <c r="Y139" s="1">
        <v>498.79559326200001</v>
      </c>
      <c r="Z139" s="2">
        <v>9.3994893017500004E-3</v>
      </c>
      <c r="AA139" s="2">
        <v>6.6919080743199997E-3</v>
      </c>
      <c r="AB139" s="2">
        <v>6.1635995421300003E-3</v>
      </c>
      <c r="AC139" s="2">
        <v>0.77123139913700001</v>
      </c>
      <c r="AD139" s="2">
        <v>8.5707052918900004E-2</v>
      </c>
      <c r="AE139" s="2">
        <v>4.5599630183999998E-2</v>
      </c>
      <c r="AF139" s="2">
        <v>6.2879721757500007E-2</v>
      </c>
      <c r="AG139" s="2">
        <v>0</v>
      </c>
      <c r="AH139" s="2">
        <v>1.23271990843E-2</v>
      </c>
      <c r="AI139" s="5">
        <v>150521.93448600001</v>
      </c>
      <c r="AJ139" s="5">
        <v>149847.90627599999</v>
      </c>
      <c r="AK139">
        <v>1.62042585829</v>
      </c>
      <c r="AL139" s="13">
        <v>4.4879885962591645E-3</v>
      </c>
      <c r="AM139" s="1" t="s">
        <v>53</v>
      </c>
      <c r="AN139" t="s">
        <v>4077</v>
      </c>
      <c r="AO139" t="s">
        <v>36</v>
      </c>
      <c r="AP139">
        <v>1.0271206966936897</v>
      </c>
      <c r="AQ139">
        <v>2.7965047143898651</v>
      </c>
      <c r="AR139">
        <v>-5</v>
      </c>
      <c r="AS139">
        <v>1.0955037500421458</v>
      </c>
      <c r="AT139">
        <v>-0.7318062042785447</v>
      </c>
      <c r="AU139">
        <v>1.0184054991998535</v>
      </c>
      <c r="AV139">
        <v>2.6979226079371172</v>
      </c>
      <c r="AW139">
        <v>-2.0268957420872251</v>
      </c>
      <c r="AX139">
        <v>-2.1744500335030943</v>
      </c>
      <c r="AY139">
        <v>-2.2101655857701106</v>
      </c>
      <c r="AZ139">
        <v>-0.11281529731795764</v>
      </c>
      <c r="BA139">
        <v>-1.066983438080003</v>
      </c>
      <c r="BB139">
        <v>-1.3410386794780955</v>
      </c>
      <c r="BC139">
        <v>-1.2014893887156226</v>
      </c>
      <c r="BD139">
        <v>-5</v>
      </c>
      <c r="BE139">
        <v>-1.9091355901047204</v>
      </c>
      <c r="BF139">
        <v>5.1775997911731819</v>
      </c>
      <c r="BG139">
        <f t="shared" si="2"/>
        <v>5.1756506792193857</v>
      </c>
      <c r="BH139" s="1" t="s">
        <v>1345</v>
      </c>
      <c r="BI139" s="1">
        <v>1</v>
      </c>
    </row>
    <row r="140" spans="1:61">
      <c r="A140" s="1">
        <v>595</v>
      </c>
      <c r="B140" s="1" t="s">
        <v>2854</v>
      </c>
      <c r="C140" s="1" t="s">
        <v>4888</v>
      </c>
      <c r="D140" s="1" t="s">
        <v>30</v>
      </c>
      <c r="E140" s="1" t="s">
        <v>52</v>
      </c>
      <c r="F140" s="2">
        <v>42.239797000000003</v>
      </c>
      <c r="G140" s="2">
        <v>-105.63037300000001</v>
      </c>
      <c r="H140" s="2">
        <v>42.240079999999999</v>
      </c>
      <c r="I140" s="2">
        <v>-105.62971</v>
      </c>
      <c r="K140" s="1" t="s">
        <v>4086</v>
      </c>
      <c r="L140" s="17">
        <v>0.99810405261814583</v>
      </c>
      <c r="M140" s="17">
        <v>0</v>
      </c>
      <c r="N140" s="1">
        <v>10</v>
      </c>
      <c r="O140" s="1" t="s">
        <v>2857</v>
      </c>
      <c r="P140" s="1">
        <v>513230</v>
      </c>
      <c r="Q140" s="1" t="s">
        <v>2855</v>
      </c>
      <c r="R140" s="1" t="s">
        <v>2856</v>
      </c>
      <c r="S140" s="26">
        <v>2.414838</v>
      </c>
      <c r="T140" s="4">
        <v>533.26434326200001</v>
      </c>
      <c r="U140" s="4">
        <v>-3.62093567848</v>
      </c>
      <c r="V140" s="4">
        <v>10.276959419300001</v>
      </c>
      <c r="W140" s="2">
        <v>0.18656075000799999</v>
      </c>
      <c r="X140" s="3">
        <v>8.4932298660299992</v>
      </c>
      <c r="Y140" s="1">
        <v>601.19305419900002</v>
      </c>
      <c r="Z140" s="2">
        <v>2.6299300883799999E-3</v>
      </c>
      <c r="AA140" s="2">
        <v>5.4907004353000003E-3</v>
      </c>
      <c r="AB140" s="2">
        <v>0</v>
      </c>
      <c r="AC140" s="2">
        <v>0.18847282680399999</v>
      </c>
      <c r="AD140" s="2">
        <v>0.71684144571999997</v>
      </c>
      <c r="AE140" s="2">
        <v>3.1814734203899998E-2</v>
      </c>
      <c r="AF140" s="2">
        <v>3.1336565097000002E-2</v>
      </c>
      <c r="AG140" s="2">
        <v>0</v>
      </c>
      <c r="AH140" s="2">
        <v>2.3413797651999999E-2</v>
      </c>
      <c r="AI140" s="5">
        <v>155932.27220499999</v>
      </c>
      <c r="AJ140" s="5">
        <v>150139.49218100001</v>
      </c>
      <c r="AK140">
        <v>1.9309600329700001</v>
      </c>
      <c r="AL140" s="13">
        <v>3.785243003790744E-2</v>
      </c>
      <c r="AM140" s="1" t="s">
        <v>53</v>
      </c>
      <c r="AN140" t="s">
        <v>4077</v>
      </c>
      <c r="AO140" t="s">
        <v>36</v>
      </c>
      <c r="AP140">
        <v>0.38288800131281853</v>
      </c>
      <c r="AQ140">
        <v>2.7269425455387464</v>
      </c>
      <c r="AR140">
        <v>-5</v>
      </c>
      <c r="AS140">
        <v>1.0118646416295167</v>
      </c>
      <c r="AT140">
        <v>-0.72917972097510519</v>
      </c>
      <c r="AU140">
        <v>0.92907287825849316</v>
      </c>
      <c r="AV140">
        <v>2.7790139543824819</v>
      </c>
      <c r="AW140">
        <v>-2.5800557962381294</v>
      </c>
      <c r="AX140">
        <v>-2.260372250125104</v>
      </c>
      <c r="AY140">
        <v>-5</v>
      </c>
      <c r="AZ140">
        <v>-0.72475125564258269</v>
      </c>
      <c r="BA140">
        <v>-0.14457689295650542</v>
      </c>
      <c r="BB140">
        <v>-1.4973717007245269</v>
      </c>
      <c r="BC140">
        <v>-1.5039486096917456</v>
      </c>
      <c r="BD140">
        <v>-5</v>
      </c>
      <c r="BE140">
        <v>-1.6305281392489244</v>
      </c>
      <c r="BF140">
        <v>5.1929360073638966</v>
      </c>
      <c r="BG140">
        <f t="shared" si="2"/>
        <v>5.1764949426122735</v>
      </c>
      <c r="BH140" s="1" t="s">
        <v>2858</v>
      </c>
      <c r="BI140" s="1">
        <v>1</v>
      </c>
    </row>
    <row r="141" spans="1:61">
      <c r="A141" s="1">
        <v>67</v>
      </c>
      <c r="B141" s="1" t="s">
        <v>295</v>
      </c>
      <c r="C141" s="1" t="s">
        <v>4153</v>
      </c>
      <c r="D141" s="1" t="s">
        <v>30</v>
      </c>
      <c r="E141" s="1" t="s">
        <v>72</v>
      </c>
      <c r="F141" s="2">
        <v>48.177810999999998</v>
      </c>
      <c r="G141" s="2">
        <v>-100.29421000000001</v>
      </c>
      <c r="H141" s="2">
        <v>48.177660000000003</v>
      </c>
      <c r="I141" s="2">
        <v>-100.29395</v>
      </c>
      <c r="K141" s="1" t="s">
        <v>4086</v>
      </c>
      <c r="L141" s="17">
        <v>0.12141567072831093</v>
      </c>
      <c r="M141" s="17">
        <v>1</v>
      </c>
      <c r="N141" s="1">
        <v>9</v>
      </c>
      <c r="O141" s="1" t="s">
        <v>298</v>
      </c>
      <c r="P141" s="1">
        <v>512260</v>
      </c>
      <c r="Q141" s="1" t="s">
        <v>296</v>
      </c>
      <c r="R141" s="1" t="s">
        <v>297</v>
      </c>
      <c r="S141" s="26">
        <v>14.379130999999999</v>
      </c>
      <c r="T141" s="4">
        <v>441.26837158199999</v>
      </c>
      <c r="U141" s="4">
        <v>-2.0767486095400001</v>
      </c>
      <c r="V141" s="4">
        <v>10.9194784164</v>
      </c>
      <c r="W141" s="2">
        <v>0.26537060737599999</v>
      </c>
      <c r="X141" s="3">
        <v>1.0470290184</v>
      </c>
      <c r="Y141" s="1">
        <v>1127.9721679700001</v>
      </c>
      <c r="Z141" s="2">
        <v>9.3899369997300003E-2</v>
      </c>
      <c r="AA141" s="2">
        <v>3.55198800211E-2</v>
      </c>
      <c r="AB141" s="2">
        <v>1.10662326522E-3</v>
      </c>
      <c r="AC141" s="2">
        <v>1.7792320670799999E-3</v>
      </c>
      <c r="AD141" s="2">
        <v>0</v>
      </c>
      <c r="AE141" s="2">
        <v>0.17301270798900001</v>
      </c>
      <c r="AF141" s="2">
        <v>0.333484443081</v>
      </c>
      <c r="AG141" s="2">
        <v>0.291646357744</v>
      </c>
      <c r="AH141" s="2">
        <v>6.9551385835400006E-2</v>
      </c>
      <c r="AI141" s="5">
        <v>157205.325958</v>
      </c>
      <c r="AJ141" s="5">
        <v>150711.67648200001</v>
      </c>
      <c r="AK141">
        <v>1.4952769675699999</v>
      </c>
      <c r="AL141" s="13">
        <v>4.2177920832840846E-2</v>
      </c>
      <c r="AM141" s="1" t="s">
        <v>53</v>
      </c>
      <c r="AN141" t="s">
        <v>4076</v>
      </c>
      <c r="AO141" t="s">
        <v>53</v>
      </c>
      <c r="AP141">
        <v>1.1577326403369437</v>
      </c>
      <c r="AQ141">
        <v>2.6447028000062898</v>
      </c>
      <c r="AR141">
        <v>-5</v>
      </c>
      <c r="AS141">
        <v>1.0382018942030333</v>
      </c>
      <c r="AT141">
        <v>-0.57614718155190991</v>
      </c>
      <c r="AU141">
        <v>1.9958718313371954E-2</v>
      </c>
      <c r="AV141">
        <v>3.0522983838262499</v>
      </c>
      <c r="AW141">
        <v>-1.0273373215529951</v>
      </c>
      <c r="AX141">
        <v>-1.4495285098490169</v>
      </c>
      <c r="AY141">
        <v>-2.9560002035864836</v>
      </c>
      <c r="AZ141">
        <v>-2.7497674027428234</v>
      </c>
      <c r="BA141">
        <v>-5</v>
      </c>
      <c r="BB141">
        <v>-0.76192199625383505</v>
      </c>
      <c r="BC141">
        <v>-0.47692442094282556</v>
      </c>
      <c r="BD141">
        <v>-0.53514344293209626</v>
      </c>
      <c r="BE141">
        <v>-1.1576942121180762</v>
      </c>
      <c r="BF141">
        <v>5.1964672554119655</v>
      </c>
      <c r="BG141">
        <f t="shared" si="2"/>
        <v>5.1781469008564693</v>
      </c>
      <c r="BH141" s="1" t="s">
        <v>299</v>
      </c>
      <c r="BI141" s="1">
        <v>1</v>
      </c>
    </row>
    <row r="142" spans="1:61">
      <c r="A142" s="1">
        <v>31</v>
      </c>
      <c r="B142" s="1" t="s">
        <v>156</v>
      </c>
      <c r="C142" s="1" t="s">
        <v>4127</v>
      </c>
      <c r="D142" s="1" t="s">
        <v>30</v>
      </c>
      <c r="E142" s="1" t="s">
        <v>52</v>
      </c>
      <c r="F142" s="2">
        <v>47.311084000000001</v>
      </c>
      <c r="G142" s="2">
        <v>-121.29906</v>
      </c>
      <c r="H142" s="2">
        <v>47.310642000000001</v>
      </c>
      <c r="I142" s="2">
        <v>-121.300952</v>
      </c>
      <c r="K142" s="1" t="s">
        <v>4086</v>
      </c>
      <c r="L142" s="17">
        <v>7.2932222392410026E-2</v>
      </c>
      <c r="M142" s="17">
        <v>1</v>
      </c>
      <c r="N142" s="1">
        <v>17</v>
      </c>
      <c r="O142" s="1" t="s">
        <v>159</v>
      </c>
      <c r="P142" s="1">
        <v>512930</v>
      </c>
      <c r="Q142" s="1" t="s">
        <v>157</v>
      </c>
      <c r="R142" s="1" t="s">
        <v>158</v>
      </c>
      <c r="S142" s="26">
        <v>21.332405000000001</v>
      </c>
      <c r="T142" s="4">
        <v>1932.4108886700001</v>
      </c>
      <c r="U142" s="4">
        <v>0.863203108311</v>
      </c>
      <c r="V142" s="4">
        <v>10.8233594894</v>
      </c>
      <c r="W142" s="2">
        <v>0.119766227901</v>
      </c>
      <c r="X142" s="3">
        <v>14.335778236399999</v>
      </c>
      <c r="Y142" s="1">
        <v>3198.5710449200001</v>
      </c>
      <c r="Z142" s="2">
        <v>5.2992894134699996E-4</v>
      </c>
      <c r="AA142" s="2">
        <v>6.8794411658400001E-2</v>
      </c>
      <c r="AB142" s="2">
        <v>1.3850415512499999E-3</v>
      </c>
      <c r="AC142" s="2">
        <v>0.57633385523299996</v>
      </c>
      <c r="AD142" s="2">
        <v>0.249813320487</v>
      </c>
      <c r="AE142" s="2">
        <v>2.2028182584600001E-2</v>
      </c>
      <c r="AF142" s="2">
        <v>0</v>
      </c>
      <c r="AG142" s="2">
        <v>0</v>
      </c>
      <c r="AH142" s="2">
        <v>8.1115259544700002E-2</v>
      </c>
      <c r="AI142" s="5">
        <v>2083.3563159999999</v>
      </c>
      <c r="AJ142" s="5">
        <v>151644.835475</v>
      </c>
      <c r="AK142">
        <v>1.77795937241</v>
      </c>
      <c r="AL142" s="13">
        <v>1.9457911709822906</v>
      </c>
      <c r="AM142" s="1" t="s">
        <v>53</v>
      </c>
      <c r="AN142" t="s">
        <v>4076</v>
      </c>
      <c r="AO142" t="s">
        <v>53</v>
      </c>
      <c r="AP142">
        <v>1.3290398202572067</v>
      </c>
      <c r="AQ142">
        <v>3.2860994759661968</v>
      </c>
      <c r="AR142">
        <v>-6.3887004469857428E-2</v>
      </c>
      <c r="AS142">
        <v>1.0343620834371394</v>
      </c>
      <c r="AT142">
        <v>-0.92166562855751444</v>
      </c>
      <c r="AU142">
        <v>1.156421274164263</v>
      </c>
      <c r="AV142">
        <v>3.5049560014734844</v>
      </c>
      <c r="AW142">
        <v>-3.2757823614366548</v>
      </c>
      <c r="AX142">
        <v>-1.1624468391553646</v>
      </c>
      <c r="AY142">
        <v>-2.8585371975685536</v>
      </c>
      <c r="AZ142">
        <v>-0.23932586816978377</v>
      </c>
      <c r="BA142">
        <v>-0.60238440799645476</v>
      </c>
      <c r="BB142">
        <v>-1.6570213324469911</v>
      </c>
      <c r="BC142">
        <v>-5</v>
      </c>
      <c r="BD142">
        <v>-5</v>
      </c>
      <c r="BE142">
        <v>-1.0908974378644758</v>
      </c>
      <c r="BF142">
        <v>3.3187635535957365</v>
      </c>
      <c r="BG142">
        <f t="shared" si="2"/>
        <v>5.1808276242549773</v>
      </c>
      <c r="BH142" s="1" t="s">
        <v>160</v>
      </c>
      <c r="BI142" s="1">
        <v>1</v>
      </c>
    </row>
    <row r="143" spans="1:61">
      <c r="A143" s="1">
        <v>579</v>
      </c>
      <c r="B143" s="1" t="s">
        <v>2778</v>
      </c>
      <c r="C143" s="1" t="s">
        <v>4835</v>
      </c>
      <c r="D143" s="1" t="s">
        <v>30</v>
      </c>
      <c r="E143" s="1" t="s">
        <v>140</v>
      </c>
      <c r="F143" s="2">
        <v>38.063566000000002</v>
      </c>
      <c r="G143" s="2">
        <v>-86.662294000000003</v>
      </c>
      <c r="H143" s="2">
        <v>38.072499999999998</v>
      </c>
      <c r="I143" s="2">
        <v>-86.673610999999994</v>
      </c>
      <c r="J143" s="1" t="s">
        <v>514</v>
      </c>
      <c r="K143" s="1" t="s">
        <v>4086</v>
      </c>
      <c r="L143" s="17">
        <v>0.64661475340835739</v>
      </c>
      <c r="M143" s="17">
        <v>0</v>
      </c>
      <c r="N143" s="1">
        <v>5</v>
      </c>
      <c r="O143" s="1" t="s">
        <v>2781</v>
      </c>
      <c r="P143" s="1">
        <v>504470</v>
      </c>
      <c r="Q143" s="1" t="s">
        <v>2779</v>
      </c>
      <c r="R143" s="1" t="s">
        <v>2780</v>
      </c>
      <c r="S143" s="26">
        <v>2.641667</v>
      </c>
      <c r="T143" s="4">
        <v>1205.17004395</v>
      </c>
      <c r="U143" s="4">
        <v>6.9494390487700004</v>
      </c>
      <c r="V143" s="4">
        <v>19.0620555878</v>
      </c>
      <c r="W143" s="2">
        <v>0.31073239445700002</v>
      </c>
      <c r="X143" s="3">
        <v>7.2056488990799998</v>
      </c>
      <c r="Y143" s="1">
        <v>1081.3217773399999</v>
      </c>
      <c r="Z143" s="2">
        <v>2.6126552041599999E-3</v>
      </c>
      <c r="AA143" s="2">
        <v>3.3118515016499997E-2</v>
      </c>
      <c r="AB143" s="2">
        <v>0</v>
      </c>
      <c r="AC143" s="2">
        <v>0.66698599119199997</v>
      </c>
      <c r="AD143" s="2">
        <v>2.5877727736400001E-3</v>
      </c>
      <c r="AE143" s="2">
        <v>2.6798377665500001E-2</v>
      </c>
      <c r="AF143" s="2">
        <v>0.120430963697</v>
      </c>
      <c r="AG143" s="2">
        <v>0.13655477867099999</v>
      </c>
      <c r="AH143" s="2">
        <v>1.0910945781200001E-2</v>
      </c>
      <c r="AI143" s="5">
        <v>155562.65819799999</v>
      </c>
      <c r="AJ143" s="5">
        <v>151942.49992100001</v>
      </c>
      <c r="AK143">
        <v>2.5352275661800001</v>
      </c>
      <c r="AL143" s="13">
        <v>2.3545349932628003E-2</v>
      </c>
      <c r="AM143" s="1" t="s">
        <v>53</v>
      </c>
      <c r="AN143" t="s">
        <v>4077</v>
      </c>
      <c r="AO143" t="s">
        <v>36</v>
      </c>
      <c r="AP143">
        <v>0.42187807097068875</v>
      </c>
      <c r="AQ143">
        <v>3.0810483281880932</v>
      </c>
      <c r="AR143">
        <v>0.84194975022236807</v>
      </c>
      <c r="AS143">
        <v>1.2801697316801857</v>
      </c>
      <c r="AT143">
        <v>-0.50761346833965892</v>
      </c>
      <c r="AU143">
        <v>0.85767309696126937</v>
      </c>
      <c r="AV143">
        <v>3.0339549495762794</v>
      </c>
      <c r="AW143">
        <v>-2.5829179009543255</v>
      </c>
      <c r="AX143">
        <v>-1.4799291445501457</v>
      </c>
      <c r="AY143">
        <v>-5</v>
      </c>
      <c r="AZ143">
        <v>-0.17588328754057705</v>
      </c>
      <c r="BA143">
        <v>-2.5870738607261865</v>
      </c>
      <c r="BB143">
        <v>-1.5718914967267175</v>
      </c>
      <c r="BC143">
        <v>-0.91926183837811337</v>
      </c>
      <c r="BD143">
        <v>-0.8646930973248137</v>
      </c>
      <c r="BE143">
        <v>-1.9621376023215069</v>
      </c>
      <c r="BF143">
        <v>5.1919053556046313</v>
      </c>
      <c r="BG143">
        <f t="shared" si="2"/>
        <v>5.181679267605741</v>
      </c>
      <c r="BH143" s="1" t="s">
        <v>2782</v>
      </c>
      <c r="BI143" s="1">
        <v>1</v>
      </c>
    </row>
    <row r="144" spans="1:61">
      <c r="A144" s="1">
        <v>290</v>
      </c>
      <c r="B144" s="1" t="s">
        <v>1361</v>
      </c>
      <c r="C144" s="1" t="s">
        <v>4444</v>
      </c>
      <c r="D144" s="1" t="s">
        <v>30</v>
      </c>
      <c r="E144" s="1" t="s">
        <v>35</v>
      </c>
      <c r="F144" s="2">
        <v>41.760269000000001</v>
      </c>
      <c r="G144" s="2">
        <v>-70.657921000000002</v>
      </c>
      <c r="H144" s="2">
        <v>41.7605</v>
      </c>
      <c r="I144" s="2">
        <v>-70.656729999999996</v>
      </c>
      <c r="K144" s="1" t="s">
        <v>4086</v>
      </c>
      <c r="L144" s="17">
        <v>0.71974065667018283</v>
      </c>
      <c r="M144" s="17">
        <v>0</v>
      </c>
      <c r="N144" s="1">
        <v>1</v>
      </c>
      <c r="O144" s="1" t="s">
        <v>1364</v>
      </c>
      <c r="P144" s="1">
        <v>508720</v>
      </c>
      <c r="Q144" s="1" t="s">
        <v>1362</v>
      </c>
      <c r="R144" s="1" t="s">
        <v>1363</v>
      </c>
      <c r="S144" s="26">
        <v>17.14</v>
      </c>
      <c r="T144" s="4">
        <v>1231.7023925799999</v>
      </c>
      <c r="U144" s="4">
        <v>5.3591666221600001</v>
      </c>
      <c r="V144" s="4">
        <v>14.7269792557</v>
      </c>
      <c r="W144" s="2">
        <v>0.124612897635</v>
      </c>
      <c r="X144" s="3">
        <v>1.8132749795900001</v>
      </c>
      <c r="Y144" s="1">
        <v>720.75701904300001</v>
      </c>
      <c r="Z144" s="2">
        <v>7.6186572189900006E-2</v>
      </c>
      <c r="AA144" s="2">
        <v>0.36204725792800002</v>
      </c>
      <c r="AB144" s="2">
        <v>7.43712118994E-3</v>
      </c>
      <c r="AC144" s="2">
        <v>0.40544022486999998</v>
      </c>
      <c r="AD144" s="2">
        <v>3.0597604895600001E-3</v>
      </c>
      <c r="AE144" s="2">
        <v>2.0466723274700001E-2</v>
      </c>
      <c r="AF144" s="2">
        <v>1.7509442801499998E-2</v>
      </c>
      <c r="AG144" s="2">
        <v>4.7521447603399998E-2</v>
      </c>
      <c r="AH144" s="2">
        <v>6.0331449652999997E-2</v>
      </c>
      <c r="AI144" s="5">
        <v>169366.890621</v>
      </c>
      <c r="AJ144" s="5">
        <v>152457.644516</v>
      </c>
      <c r="AK144">
        <v>1.55573187287</v>
      </c>
      <c r="AL144" s="13">
        <v>0.10508363570106156</v>
      </c>
      <c r="AM144" s="1" t="s">
        <v>53</v>
      </c>
      <c r="AN144" t="s">
        <v>4076</v>
      </c>
      <c r="AO144" t="s">
        <v>53</v>
      </c>
      <c r="AP144">
        <v>1.2340108175871793</v>
      </c>
      <c r="AQ144">
        <v>3.0905057850412248</v>
      </c>
      <c r="AR144">
        <v>0.72909725992842556</v>
      </c>
      <c r="AS144">
        <v>1.1681136750763821</v>
      </c>
      <c r="AT144">
        <v>-0.90443700517424397</v>
      </c>
      <c r="AU144">
        <v>0.25846366899515033</v>
      </c>
      <c r="AV144">
        <v>2.8577888804279876</v>
      </c>
      <c r="AW144">
        <v>-1.1181215659006793</v>
      </c>
      <c r="AX144">
        <v>-0.44123473742868069</v>
      </c>
      <c r="AY144">
        <v>-2.1285951415065494</v>
      </c>
      <c r="AZ144">
        <v>-0.39207316592310038</v>
      </c>
      <c r="BA144">
        <v>-2.5143125676796885</v>
      </c>
      <c r="BB144">
        <v>-1.6889516823803266</v>
      </c>
      <c r="BC144">
        <v>-1.7567276741383813</v>
      </c>
      <c r="BD144">
        <v>-1.3231103383005802</v>
      </c>
      <c r="BE144">
        <v>-1.2194562392661461</v>
      </c>
      <c r="BF144">
        <v>5.228828514459873</v>
      </c>
      <c r="BG144">
        <f t="shared" si="2"/>
        <v>5.1831492055979522</v>
      </c>
      <c r="BH144" s="1" t="s">
        <v>1365</v>
      </c>
      <c r="BI144" s="1">
        <v>1</v>
      </c>
    </row>
    <row r="145" spans="1:61">
      <c r="A145" s="1">
        <v>285</v>
      </c>
      <c r="B145" s="1" t="s">
        <v>1336</v>
      </c>
      <c r="C145" s="1" t="s">
        <v>4440</v>
      </c>
      <c r="D145" s="1" t="s">
        <v>30</v>
      </c>
      <c r="E145" s="1" t="s">
        <v>59</v>
      </c>
      <c r="F145" s="2">
        <v>45.992946000000003</v>
      </c>
      <c r="G145" s="2">
        <v>-95.687606000000002</v>
      </c>
      <c r="H145" s="2">
        <v>45.992220000000003</v>
      </c>
      <c r="I145" s="2">
        <v>-95.688100000000006</v>
      </c>
      <c r="K145" s="1" t="s">
        <v>4086</v>
      </c>
      <c r="L145" s="17">
        <v>0.20234907814301548</v>
      </c>
      <c r="M145" s="17">
        <v>1</v>
      </c>
      <c r="N145" s="1">
        <v>7</v>
      </c>
      <c r="O145" s="1" t="s">
        <v>1339</v>
      </c>
      <c r="P145" s="1">
        <v>514570</v>
      </c>
      <c r="Q145" s="1" t="s">
        <v>1337</v>
      </c>
      <c r="R145" s="1" t="s">
        <v>1338</v>
      </c>
      <c r="S145" s="26">
        <v>17.309635</v>
      </c>
      <c r="T145" s="4">
        <v>619.33905029300001</v>
      </c>
      <c r="U145" s="4">
        <v>-0.25446328520799999</v>
      </c>
      <c r="V145" s="4">
        <v>11.3305654526</v>
      </c>
      <c r="W145" s="2">
        <v>0.30255752801899999</v>
      </c>
      <c r="X145" s="3">
        <v>1.66034793854</v>
      </c>
      <c r="Y145" s="1">
        <v>1939.7790527300001</v>
      </c>
      <c r="Z145" s="2">
        <v>7.2361507281199999E-2</v>
      </c>
      <c r="AA145" s="2">
        <v>6.9183806235300002E-2</v>
      </c>
      <c r="AB145" s="2">
        <v>3.0859563962700002E-4</v>
      </c>
      <c r="AC145" s="2">
        <v>6.5313850105900004E-2</v>
      </c>
      <c r="AD145" s="2">
        <v>1.03421241389E-3</v>
      </c>
      <c r="AE145" s="2">
        <v>2.1251397020799999E-2</v>
      </c>
      <c r="AF145" s="2">
        <v>0.100043370198</v>
      </c>
      <c r="AG145" s="2">
        <v>0.63899314417300002</v>
      </c>
      <c r="AH145" s="2">
        <v>3.1510116932699998E-2</v>
      </c>
      <c r="AI145" s="5">
        <v>88795.820362099999</v>
      </c>
      <c r="AJ145" s="5">
        <v>152657.31315200002</v>
      </c>
      <c r="AK145">
        <v>1.5410876714899999</v>
      </c>
      <c r="AL145" s="13">
        <v>0.5289763016156569</v>
      </c>
      <c r="AM145" s="1" t="s">
        <v>53</v>
      </c>
      <c r="AN145" t="s">
        <v>4076</v>
      </c>
      <c r="AO145" t="s">
        <v>53</v>
      </c>
      <c r="AP145">
        <v>1.238287910211779</v>
      </c>
      <c r="AQ145">
        <v>2.7919284638172566</v>
      </c>
      <c r="AR145">
        <v>-5</v>
      </c>
      <c r="AS145">
        <v>1.0542515838983655</v>
      </c>
      <c r="AT145">
        <v>-0.51919203679389714</v>
      </c>
      <c r="AU145">
        <v>0.22019910728943112</v>
      </c>
      <c r="AV145">
        <v>3.2877522651648605</v>
      </c>
      <c r="AW145">
        <v>-1.1404923954179436</v>
      </c>
      <c r="AX145">
        <v>-1.1599955483997855</v>
      </c>
      <c r="AY145">
        <v>-3.5106102146931928</v>
      </c>
      <c r="AZ145">
        <v>-1.1849947147928575</v>
      </c>
      <c r="BA145">
        <v>-2.9853902535958872</v>
      </c>
      <c r="BB145">
        <v>-1.6726125150968729</v>
      </c>
      <c r="BC145">
        <v>-0.99981168645632279</v>
      </c>
      <c r="BD145">
        <v>-0.19450380140937387</v>
      </c>
      <c r="BE145">
        <v>-1.5015499851747107</v>
      </c>
      <c r="BF145">
        <v>4.9483925239272901</v>
      </c>
      <c r="BG145">
        <f t="shared" si="2"/>
        <v>5.1837176143043955</v>
      </c>
      <c r="BH145" s="1" t="s">
        <v>1340</v>
      </c>
      <c r="BI145" s="1">
        <v>1</v>
      </c>
    </row>
    <row r="146" spans="1:61">
      <c r="A146" s="1">
        <v>304</v>
      </c>
      <c r="B146" s="1" t="s">
        <v>1431</v>
      </c>
      <c r="C146" s="1">
        <v>0</v>
      </c>
      <c r="D146" s="1" t="s">
        <v>30</v>
      </c>
      <c r="E146" s="1" t="s">
        <v>115</v>
      </c>
      <c r="F146" s="2">
        <v>45.171985999999997</v>
      </c>
      <c r="G146" s="2">
        <v>-100.063766</v>
      </c>
      <c r="H146" s="2">
        <v>45.171639999999996</v>
      </c>
      <c r="I146" s="2">
        <v>-100.06395000000001</v>
      </c>
      <c r="K146" s="1" t="s">
        <v>4086</v>
      </c>
      <c r="L146" s="17">
        <v>0.48301794426515693</v>
      </c>
      <c r="M146" s="17">
        <v>1</v>
      </c>
      <c r="N146" s="1">
        <v>10</v>
      </c>
      <c r="O146" s="1" t="s">
        <v>1434</v>
      </c>
      <c r="P146" s="1">
        <v>503800</v>
      </c>
      <c r="Q146" s="1" t="s">
        <v>1432</v>
      </c>
      <c r="R146" s="1" t="s">
        <v>1433</v>
      </c>
      <c r="S146" s="26">
        <v>4.997331</v>
      </c>
      <c r="T146" s="4">
        <v>476.10305786100002</v>
      </c>
      <c r="U146" s="4">
        <v>0.20576687157199999</v>
      </c>
      <c r="V146" s="4">
        <v>13.501165390000001</v>
      </c>
      <c r="W146" s="2">
        <v>0.388480007648</v>
      </c>
      <c r="X146" s="3">
        <v>1.4954919815100001</v>
      </c>
      <c r="Y146" s="1">
        <v>1038.2927246100001</v>
      </c>
      <c r="Z146" s="2">
        <v>4.8355811348600002E-3</v>
      </c>
      <c r="AA146" s="2">
        <v>3.6480862572999997E-2</v>
      </c>
      <c r="AB146" s="2">
        <v>1.0836801413300001E-3</v>
      </c>
      <c r="AC146" s="2">
        <v>1.18385225524E-4</v>
      </c>
      <c r="AD146" s="2">
        <v>1.5481144876200001E-3</v>
      </c>
      <c r="AE146" s="2">
        <v>0.60262633069500005</v>
      </c>
      <c r="AF146" s="2">
        <v>7.6130806567600001E-3</v>
      </c>
      <c r="AG146" s="2">
        <v>0.34550272741299998</v>
      </c>
      <c r="AH146" s="2">
        <v>1.91237672E-4</v>
      </c>
      <c r="AI146" s="5">
        <v>139642.567438</v>
      </c>
      <c r="AJ146" s="5">
        <v>153270.77419499998</v>
      </c>
      <c r="AK146">
        <v>2.6300432359600001</v>
      </c>
      <c r="AL146" s="13">
        <v>9.3052823616857808E-2</v>
      </c>
      <c r="AM146" s="1" t="s">
        <v>36</v>
      </c>
      <c r="AN146" t="s">
        <v>4077</v>
      </c>
      <c r="AO146" t="s">
        <v>36</v>
      </c>
      <c r="AP146">
        <v>0.69873811604508629</v>
      </c>
      <c r="AQ146">
        <v>2.6777009708210637</v>
      </c>
      <c r="AR146">
        <v>-0.68662454527623051</v>
      </c>
      <c r="AS146">
        <v>1.130371257428485</v>
      </c>
      <c r="AT146">
        <v>-0.41063132639090633</v>
      </c>
      <c r="AU146">
        <v>0.17478408878472509</v>
      </c>
      <c r="AV146">
        <v>3.0163198108925338</v>
      </c>
      <c r="AW146">
        <v>-2.3155513254079216</v>
      </c>
      <c r="AX146">
        <v>-1.4379349015315228</v>
      </c>
      <c r="AY146">
        <v>-2.9650988850984521</v>
      </c>
      <c r="AZ146">
        <v>-3.9267024941821118</v>
      </c>
      <c r="BA146">
        <v>-2.8101969251111059</v>
      </c>
      <c r="BB146">
        <v>-0.2199518965164329</v>
      </c>
      <c r="BC146">
        <v>-2.1184395690507394</v>
      </c>
      <c r="BD146">
        <v>-0.46154851993742246</v>
      </c>
      <c r="BE146">
        <v>-3.7184265517557278</v>
      </c>
      <c r="BF146">
        <v>5.1450178250598269</v>
      </c>
      <c r="BG146">
        <f t="shared" si="2"/>
        <v>5.185459351097804</v>
      </c>
      <c r="BH146" s="1" t="s">
        <v>1435</v>
      </c>
      <c r="BI146" s="1">
        <v>1</v>
      </c>
    </row>
    <row r="147" spans="1:61">
      <c r="A147" s="1">
        <v>233</v>
      </c>
      <c r="B147" s="1" t="s">
        <v>1076</v>
      </c>
      <c r="C147" s="1" t="s">
        <v>4361</v>
      </c>
      <c r="D147" s="1" t="s">
        <v>30</v>
      </c>
      <c r="E147" s="1" t="s">
        <v>35</v>
      </c>
      <c r="F147" s="2">
        <v>33.858620999999999</v>
      </c>
      <c r="G147" s="2">
        <v>-90.542098999999993</v>
      </c>
      <c r="H147" s="2">
        <v>33.860390000000002</v>
      </c>
      <c r="I147" s="2">
        <v>-90.542230000000004</v>
      </c>
      <c r="K147" s="1" t="s">
        <v>4086</v>
      </c>
      <c r="L147" s="17">
        <v>0.973122416762635</v>
      </c>
      <c r="M147" s="17">
        <v>0</v>
      </c>
      <c r="N147" s="1">
        <v>8</v>
      </c>
      <c r="O147" s="1" t="s">
        <v>1079</v>
      </c>
      <c r="P147" s="1">
        <v>502280</v>
      </c>
      <c r="Q147" s="1" t="s">
        <v>1077</v>
      </c>
      <c r="R147" s="1" t="s">
        <v>1078</v>
      </c>
      <c r="S147" s="26">
        <v>2.256043</v>
      </c>
      <c r="T147" s="4">
        <v>1394.40270996</v>
      </c>
      <c r="U147" s="4">
        <v>11.283095359800001</v>
      </c>
      <c r="V147" s="4">
        <v>22.965105056799999</v>
      </c>
      <c r="W147" s="2">
        <v>0.32406619191199998</v>
      </c>
      <c r="X147" s="3">
        <v>0.25559687614400001</v>
      </c>
      <c r="Y147" s="1">
        <v>636.76403808600003</v>
      </c>
      <c r="Z147" s="2">
        <v>2.0833430933899999E-2</v>
      </c>
      <c r="AA147" s="2">
        <v>7.4332607184999996E-2</v>
      </c>
      <c r="AB147" s="2">
        <v>1.34298407939E-4</v>
      </c>
      <c r="AC147" s="2">
        <v>4.6223638081400002E-3</v>
      </c>
      <c r="AD147" s="2">
        <v>8.4326907310700006E-5</v>
      </c>
      <c r="AE147" s="2">
        <v>3.1232187892800001E-5</v>
      </c>
      <c r="AF147" s="2">
        <v>1.1070248998600001E-2</v>
      </c>
      <c r="AG147" s="2">
        <v>0.80935247866500004</v>
      </c>
      <c r="AH147" s="2">
        <v>7.9539012906699999E-2</v>
      </c>
      <c r="AI147" s="5">
        <v>152218.927547</v>
      </c>
      <c r="AJ147" s="5">
        <v>153734.775234</v>
      </c>
      <c r="AK147">
        <v>1.5262863845400001</v>
      </c>
      <c r="AL147" s="13">
        <v>9.9090004351739241E-3</v>
      </c>
      <c r="AM147" s="1" t="s">
        <v>53</v>
      </c>
      <c r="AN147" t="s">
        <v>4077</v>
      </c>
      <c r="AO147" t="s">
        <v>36</v>
      </c>
      <c r="AP147">
        <v>0.35334737300844649</v>
      </c>
      <c r="AQ147">
        <v>3.1443882181348761</v>
      </c>
      <c r="AR147">
        <v>1.0524282586250826</v>
      </c>
      <c r="AS147">
        <v>1.3610684364939452</v>
      </c>
      <c r="AT147">
        <v>-0.4893662742190007</v>
      </c>
      <c r="AU147">
        <v>-0.59244445834506754</v>
      </c>
      <c r="AV147">
        <v>2.803978528187804</v>
      </c>
      <c r="AW147">
        <v>-1.6812392027857515</v>
      </c>
      <c r="AX147">
        <v>-1.1288206342332225</v>
      </c>
      <c r="AY147">
        <v>-3.8719291357110719</v>
      </c>
      <c r="AZ147">
        <v>-2.3351358758950456</v>
      </c>
      <c r="BA147">
        <v>-4.0740338271308207</v>
      </c>
      <c r="BB147">
        <v>-4.5053975912905289</v>
      </c>
      <c r="BC147">
        <v>-1.955842610602595</v>
      </c>
      <c r="BD147">
        <v>-9.1862298905956236E-2</v>
      </c>
      <c r="BE147">
        <v>-1.0994198029883759</v>
      </c>
      <c r="BF147">
        <v>5.1824686578099417</v>
      </c>
      <c r="BG147">
        <f t="shared" si="2"/>
        <v>5.1867721172327883</v>
      </c>
      <c r="BH147" s="1" t="s">
        <v>1080</v>
      </c>
      <c r="BI147" s="1">
        <v>1</v>
      </c>
    </row>
    <row r="148" spans="1:61">
      <c r="A148" s="1">
        <v>303</v>
      </c>
      <c r="B148" s="1" t="s">
        <v>1426</v>
      </c>
      <c r="C148" s="1" t="s">
        <v>4459</v>
      </c>
      <c r="D148" s="1" t="s">
        <v>30</v>
      </c>
      <c r="E148" s="1" t="s">
        <v>140</v>
      </c>
      <c r="F148" s="2">
        <v>38.217779</v>
      </c>
      <c r="G148" s="2">
        <v>-77.669639000000004</v>
      </c>
      <c r="H148" s="2">
        <v>38.21799</v>
      </c>
      <c r="I148" s="2">
        <v>-77.668670000000006</v>
      </c>
      <c r="K148" s="1" t="s">
        <v>4086</v>
      </c>
      <c r="L148" s="17">
        <v>0.10005589714273809</v>
      </c>
      <c r="M148" s="17">
        <v>1</v>
      </c>
      <c r="N148" s="1">
        <v>2</v>
      </c>
      <c r="O148" s="1" t="s">
        <v>1429</v>
      </c>
      <c r="P148" s="1">
        <v>514390</v>
      </c>
      <c r="Q148" s="1" t="s">
        <v>1427</v>
      </c>
      <c r="R148" s="1" t="s">
        <v>1428</v>
      </c>
      <c r="S148" s="26">
        <v>2.6802000000000001</v>
      </c>
      <c r="T148" s="4">
        <v>1112.70410156</v>
      </c>
      <c r="U148" s="4">
        <v>6.6226768493700003</v>
      </c>
      <c r="V148" s="4">
        <v>19.601263046300001</v>
      </c>
      <c r="W148" s="2">
        <v>0.283791065216</v>
      </c>
      <c r="X148" s="3">
        <v>2.6440644264199999</v>
      </c>
      <c r="Y148" s="1">
        <v>739.72839355500003</v>
      </c>
      <c r="Z148" s="2">
        <v>8.5744908896000002E-3</v>
      </c>
      <c r="AA148" s="2">
        <v>5.4347534833900001E-2</v>
      </c>
      <c r="AB148" s="2">
        <v>3.6173633440499998E-4</v>
      </c>
      <c r="AC148" s="2">
        <v>0.55115889603400003</v>
      </c>
      <c r="AD148" s="2">
        <v>0.16269426580900001</v>
      </c>
      <c r="AE148" s="2">
        <v>5.7542872454400002E-3</v>
      </c>
      <c r="AF148" s="2">
        <v>8.2040460878900004E-2</v>
      </c>
      <c r="AG148" s="2">
        <v>4.9785637727800001E-2</v>
      </c>
      <c r="AH148" s="2">
        <v>8.5282690246499995E-2</v>
      </c>
      <c r="AI148" s="5">
        <v>96201.654438199999</v>
      </c>
      <c r="AJ148" s="5">
        <v>154487.19309099999</v>
      </c>
      <c r="AK148">
        <v>4.2020874888600002</v>
      </c>
      <c r="AL148" s="13">
        <v>0.46500304442949703</v>
      </c>
      <c r="AM148" s="1" t="s">
        <v>36</v>
      </c>
      <c r="AN148" t="s">
        <v>4077</v>
      </c>
      <c r="AO148" t="s">
        <v>36</v>
      </c>
      <c r="AP148">
        <v>0.42816720285548227</v>
      </c>
      <c r="AQ148">
        <v>3.0463796889124697</v>
      </c>
      <c r="AR148">
        <v>0.82103356435394648</v>
      </c>
      <c r="AS148">
        <v>1.2922840568853107</v>
      </c>
      <c r="AT148">
        <v>-0.54700128184708263</v>
      </c>
      <c r="AU148">
        <v>0.42227203315014011</v>
      </c>
      <c r="AV148">
        <v>2.869072288875758</v>
      </c>
      <c r="AW148">
        <v>-2.06679165675473</v>
      </c>
      <c r="AX148">
        <v>-1.2648201504243262</v>
      </c>
      <c r="AY148">
        <v>-3.4416078665796301</v>
      </c>
      <c r="AZ148">
        <v>-0.25872317842127612</v>
      </c>
      <c r="BA148">
        <v>-0.78862775358677362</v>
      </c>
      <c r="BB148">
        <v>-2.2400084625715446</v>
      </c>
      <c r="BC148">
        <v>-1.0859719085596333</v>
      </c>
      <c r="BD148">
        <v>-1.3028959254164896</v>
      </c>
      <c r="BE148">
        <v>-1.0691391082614319</v>
      </c>
      <c r="BF148">
        <v>4.9831825409276522</v>
      </c>
      <c r="BG148">
        <f t="shared" si="2"/>
        <v>5.1888924824634763</v>
      </c>
      <c r="BH148" s="1" t="s">
        <v>1430</v>
      </c>
      <c r="BI148" s="1">
        <v>1</v>
      </c>
    </row>
    <row r="149" spans="1:61">
      <c r="A149" s="1">
        <v>661</v>
      </c>
      <c r="B149" s="1" t="s">
        <v>3181</v>
      </c>
      <c r="C149" s="1" t="s">
        <v>4991</v>
      </c>
      <c r="D149" s="1" t="s">
        <v>30</v>
      </c>
      <c r="E149" s="1" t="s">
        <v>140</v>
      </c>
      <c r="F149" s="2">
        <v>32.116599999999998</v>
      </c>
      <c r="G149" s="2">
        <v>-96.149180999999999</v>
      </c>
      <c r="H149" s="2">
        <v>32.114946000000003</v>
      </c>
      <c r="I149" s="2">
        <v>-96.160484999999994</v>
      </c>
      <c r="J149" s="1" t="s">
        <v>514</v>
      </c>
      <c r="K149" s="1" t="s">
        <v>4086</v>
      </c>
      <c r="L149" s="17">
        <v>5.7907309615984552E-2</v>
      </c>
      <c r="M149" s="17">
        <v>1</v>
      </c>
      <c r="N149" s="1">
        <v>12</v>
      </c>
      <c r="O149" s="1" t="s">
        <v>3184</v>
      </c>
      <c r="P149" s="1">
        <v>517480</v>
      </c>
      <c r="Q149" s="1" t="s">
        <v>3182</v>
      </c>
      <c r="R149" s="1" t="s">
        <v>3183</v>
      </c>
      <c r="S149" s="26">
        <v>4.9221430000000002</v>
      </c>
      <c r="T149" s="4">
        <v>1039.1053466799999</v>
      </c>
      <c r="U149" s="4">
        <v>11.8986501694</v>
      </c>
      <c r="V149" s="4">
        <v>24.791227340700001</v>
      </c>
      <c r="W149" s="2">
        <v>0.34295725822399997</v>
      </c>
      <c r="X149" s="3">
        <v>0.94324243068699998</v>
      </c>
      <c r="Y149" s="1">
        <v>638.98089599599996</v>
      </c>
      <c r="Z149" s="2">
        <v>5.3215912084599998E-3</v>
      </c>
      <c r="AA149" s="2">
        <v>7.8657182642699996E-2</v>
      </c>
      <c r="AB149" s="2">
        <v>7.9786233111299996E-4</v>
      </c>
      <c r="AC149" s="2">
        <v>0.177524368673</v>
      </c>
      <c r="AD149" s="2">
        <v>4.1850137367800003E-3</v>
      </c>
      <c r="AE149" s="2">
        <v>0.25366753227200001</v>
      </c>
      <c r="AF149" s="2">
        <v>0.33554627225200001</v>
      </c>
      <c r="AG149" s="2">
        <v>0.12984080388399999</v>
      </c>
      <c r="AH149" s="2">
        <v>1.44593730006E-2</v>
      </c>
      <c r="AI149" s="5">
        <v>115288.18522699999</v>
      </c>
      <c r="AJ149" s="5">
        <v>154730.26767199999</v>
      </c>
      <c r="AK149">
        <v>2.4583995019999998</v>
      </c>
      <c r="AL149" s="13">
        <v>0.29214360738340539</v>
      </c>
      <c r="AM149" s="1" t="s">
        <v>36</v>
      </c>
      <c r="AN149" t="s">
        <v>4077</v>
      </c>
      <c r="AO149" t="s">
        <v>36</v>
      </c>
      <c r="AP149">
        <v>0.69215422684113703</v>
      </c>
      <c r="AQ149">
        <v>3.0166595794749269</v>
      </c>
      <c r="AR149">
        <v>1.0754976960789486</v>
      </c>
      <c r="AS149">
        <v>1.3942980279416375</v>
      </c>
      <c r="AT149">
        <v>-0.46476000145609853</v>
      </c>
      <c r="AU149">
        <v>-2.5376671230659033E-2</v>
      </c>
      <c r="AV149">
        <v>2.8054878739838385</v>
      </c>
      <c r="AW149">
        <v>-2.273958489936609</v>
      </c>
      <c r="AX149">
        <v>-1.1042616132865768</v>
      </c>
      <c r="AY149">
        <v>-3.0980720384686373</v>
      </c>
      <c r="AZ149">
        <v>-0.75074202315081229</v>
      </c>
      <c r="BA149">
        <v>-2.378303112151495</v>
      </c>
      <c r="BB149">
        <v>-0.59573511597677009</v>
      </c>
      <c r="BC149">
        <v>-0.47424758161114933</v>
      </c>
      <c r="BD149">
        <v>-0.8865888043239647</v>
      </c>
      <c r="BE149">
        <v>-1.8398505388729813</v>
      </c>
      <c r="BF149">
        <v>5.0617848029267209</v>
      </c>
      <c r="BG149">
        <f t="shared" si="2"/>
        <v>5.1895752768354591</v>
      </c>
      <c r="BH149" s="1" t="s">
        <v>3185</v>
      </c>
      <c r="BI149" s="1">
        <v>1</v>
      </c>
    </row>
    <row r="150" spans="1:61">
      <c r="A150" s="1">
        <v>167</v>
      </c>
      <c r="B150" s="1" t="s">
        <v>749</v>
      </c>
      <c r="C150" s="1" t="s">
        <v>4274</v>
      </c>
      <c r="D150" s="1" t="s">
        <v>30</v>
      </c>
      <c r="E150" s="1" t="s">
        <v>140</v>
      </c>
      <c r="F150" s="2">
        <v>34.886026999999999</v>
      </c>
      <c r="G150" s="2">
        <v>-79.689378000000005</v>
      </c>
      <c r="H150" s="2">
        <v>34.885649999999998</v>
      </c>
      <c r="I150" s="2">
        <v>-79.689859999999996</v>
      </c>
      <c r="K150" s="1" t="s">
        <v>4086</v>
      </c>
      <c r="L150" s="17">
        <v>0.26253326307050878</v>
      </c>
      <c r="M150" s="17">
        <v>1</v>
      </c>
      <c r="N150" s="1">
        <v>3</v>
      </c>
      <c r="O150" s="1" t="s">
        <v>752</v>
      </c>
      <c r="P150" s="1">
        <v>512060</v>
      </c>
      <c r="Q150" s="1" t="s">
        <v>750</v>
      </c>
      <c r="R150" s="1" t="s">
        <v>751</v>
      </c>
      <c r="S150" s="26">
        <v>17.366115000000001</v>
      </c>
      <c r="T150" s="4">
        <v>1231.56799316</v>
      </c>
      <c r="U150" s="4">
        <v>9.7882843017599992</v>
      </c>
      <c r="V150" s="4">
        <v>23.0566272736</v>
      </c>
      <c r="W150" s="2">
        <v>0.194344833493</v>
      </c>
      <c r="X150" s="3">
        <v>2.4700124263799998</v>
      </c>
      <c r="Y150" s="1">
        <v>896.54229736299999</v>
      </c>
      <c r="Z150" s="2">
        <v>1.0070172241E-2</v>
      </c>
      <c r="AA150" s="2">
        <v>0.14916157842</v>
      </c>
      <c r="AB150" s="2">
        <v>6.4400498192500001E-3</v>
      </c>
      <c r="AC150" s="2">
        <v>0.37479874844299998</v>
      </c>
      <c r="AD150" s="2">
        <v>5.6661806251700003E-2</v>
      </c>
      <c r="AE150" s="2">
        <v>0.148333788997</v>
      </c>
      <c r="AF150" s="2">
        <v>2.27300343267E-2</v>
      </c>
      <c r="AG150" s="2">
        <v>7.0111485768100001E-2</v>
      </c>
      <c r="AH150" s="2">
        <v>0.16169233573299999</v>
      </c>
      <c r="AI150" s="5">
        <v>162157.269623</v>
      </c>
      <c r="AJ150" s="5">
        <v>156237.423993</v>
      </c>
      <c r="AK150">
        <v>2.02371401091</v>
      </c>
      <c r="AL150" s="13">
        <v>3.7185579714086738E-2</v>
      </c>
      <c r="AM150" s="1" t="s">
        <v>36</v>
      </c>
      <c r="AN150" t="s">
        <v>4077</v>
      </c>
      <c r="AO150" t="s">
        <v>36</v>
      </c>
      <c r="AP150">
        <v>1.2397026726339166</v>
      </c>
      <c r="AQ150">
        <v>3.0904583936327357</v>
      </c>
      <c r="AR150">
        <v>0.99070657499242387</v>
      </c>
      <c r="AS150">
        <v>1.3627957789521039</v>
      </c>
      <c r="AT150">
        <v>-0.71142700026196715</v>
      </c>
      <c r="AU150">
        <v>0.39269913815630086</v>
      </c>
      <c r="AV150">
        <v>2.9525707836673281</v>
      </c>
      <c r="AW150">
        <v>-1.9969631011766569</v>
      </c>
      <c r="AX150">
        <v>-0.82634302960498385</v>
      </c>
      <c r="AY150">
        <v>-2.1911107729908585</v>
      </c>
      <c r="AZ150">
        <v>-0.42620186801159771</v>
      </c>
      <c r="BA150">
        <v>-1.2467095852578172</v>
      </c>
      <c r="BB150">
        <v>-0.8287599096359527</v>
      </c>
      <c r="BC150">
        <v>-1.6433999084067874</v>
      </c>
      <c r="BD150">
        <v>-1.1542108294356768</v>
      </c>
      <c r="BE150">
        <v>-0.79131056529923782</v>
      </c>
      <c r="BF150">
        <v>5.2099364231686254</v>
      </c>
      <c r="BG150">
        <f t="shared" si="2"/>
        <v>5.1937850697904979</v>
      </c>
      <c r="BH150" s="1" t="s">
        <v>753</v>
      </c>
      <c r="BI150" s="1">
        <v>1</v>
      </c>
    </row>
    <row r="151" spans="1:61">
      <c r="A151" s="1">
        <v>525</v>
      </c>
      <c r="B151" s="1" t="s">
        <v>2509</v>
      </c>
      <c r="C151" s="1">
        <v>0</v>
      </c>
      <c r="D151" s="1" t="s">
        <v>30</v>
      </c>
      <c r="E151" s="1" t="s">
        <v>72</v>
      </c>
      <c r="F151" s="2">
        <v>45.184559999999998</v>
      </c>
      <c r="G151" s="2">
        <v>-97.785998000000006</v>
      </c>
      <c r="H151" s="2">
        <v>45.183630000000001</v>
      </c>
      <c r="I151" s="2">
        <v>-97.783100000000005</v>
      </c>
      <c r="J151" s="1" t="s">
        <v>514</v>
      </c>
      <c r="K151" s="1" t="s">
        <v>4086</v>
      </c>
      <c r="L151" s="17">
        <v>0.77968156756833185</v>
      </c>
      <c r="M151" s="17">
        <v>0</v>
      </c>
      <c r="N151" s="1">
        <v>10</v>
      </c>
      <c r="O151" s="1" t="s">
        <v>2512</v>
      </c>
      <c r="P151" s="1">
        <v>506000</v>
      </c>
      <c r="Q151" s="1" t="s">
        <v>2510</v>
      </c>
      <c r="R151" s="1" t="s">
        <v>2511</v>
      </c>
      <c r="S151" s="26">
        <v>5.8916469999999999</v>
      </c>
      <c r="T151" s="4">
        <v>544.73577880899995</v>
      </c>
      <c r="U151" s="4">
        <v>3.9715446531800001E-2</v>
      </c>
      <c r="V151" s="4">
        <v>12.193373680100001</v>
      </c>
      <c r="W151" s="2">
        <v>0.33020645380000002</v>
      </c>
      <c r="X151" s="3">
        <v>0.96562832593900005</v>
      </c>
      <c r="Y151" s="1">
        <v>1985.80627441</v>
      </c>
      <c r="Z151" s="2">
        <v>0.137633460554</v>
      </c>
      <c r="AA151" s="2">
        <v>3.0092033431599999E-2</v>
      </c>
      <c r="AB151" s="2">
        <v>0</v>
      </c>
      <c r="AC151" s="2">
        <v>8.3397748683500007E-3</v>
      </c>
      <c r="AD151" s="2">
        <v>1.02661964346E-4</v>
      </c>
      <c r="AE151" s="2">
        <v>0.121298130344</v>
      </c>
      <c r="AF151" s="2">
        <v>7.5335765012799996E-2</v>
      </c>
      <c r="AG151" s="2">
        <v>0.59132083675500002</v>
      </c>
      <c r="AH151" s="2">
        <v>3.5877337069400002E-2</v>
      </c>
      <c r="AI151" s="5">
        <v>163266.42238800001</v>
      </c>
      <c r="AJ151" s="5">
        <v>160399.26772099998</v>
      </c>
      <c r="AK151">
        <v>2.6540628996</v>
      </c>
      <c r="AL151" s="13">
        <v>1.7716766123925344E-2</v>
      </c>
      <c r="AM151" s="1" t="s">
        <v>53</v>
      </c>
      <c r="AN151" t="s">
        <v>4076</v>
      </c>
      <c r="AO151" t="s">
        <v>53</v>
      </c>
      <c r="AP151">
        <v>0.77023671805098892</v>
      </c>
      <c r="AQ151">
        <v>2.736185901120411</v>
      </c>
      <c r="AR151">
        <v>-1.4010405501936145</v>
      </c>
      <c r="AS151">
        <v>1.0861238834641311</v>
      </c>
      <c r="AT151">
        <v>-0.48121444281660297</v>
      </c>
      <c r="AU151">
        <v>-1.5190003040606805E-2</v>
      </c>
      <c r="AV151">
        <v>3.2979368785710159</v>
      </c>
      <c r="AW151">
        <v>-0.86127597040726611</v>
      </c>
      <c r="AX151">
        <v>-1.5215484643607811</v>
      </c>
      <c r="AY151">
        <v>-5</v>
      </c>
      <c r="AZ151">
        <v>-2.0788456729537454</v>
      </c>
      <c r="BA151">
        <v>-3.9885904301544826</v>
      </c>
      <c r="BB151">
        <v>-0.91614589317746375</v>
      </c>
      <c r="BC151">
        <v>-1.1229987972369053</v>
      </c>
      <c r="BD151">
        <v>-0.22817681721554409</v>
      </c>
      <c r="BE151">
        <v>-1.4451797991559172</v>
      </c>
      <c r="BF151">
        <v>5.21289687627959</v>
      </c>
      <c r="BG151">
        <f t="shared" si="2"/>
        <v>5.2052023812458073</v>
      </c>
      <c r="BH151" s="1" t="s">
        <v>2513</v>
      </c>
      <c r="BI151" s="1">
        <v>1</v>
      </c>
    </row>
    <row r="152" spans="1:61">
      <c r="A152" s="1">
        <v>448</v>
      </c>
      <c r="B152" s="1" t="s">
        <v>2135</v>
      </c>
      <c r="C152" s="1">
        <v>0</v>
      </c>
      <c r="D152" s="1" t="s">
        <v>30</v>
      </c>
      <c r="E152" s="1" t="s">
        <v>87</v>
      </c>
      <c r="F152" s="2">
        <v>38.125418000000003</v>
      </c>
      <c r="G152" s="2">
        <v>-96.311239999999998</v>
      </c>
      <c r="H152" s="2">
        <v>38.126510000000003</v>
      </c>
      <c r="I152" s="2">
        <v>-96.3095</v>
      </c>
      <c r="K152" s="1" t="s">
        <v>4086</v>
      </c>
      <c r="L152" s="17">
        <v>0.55568555439822365</v>
      </c>
      <c r="M152" s="17">
        <v>0</v>
      </c>
      <c r="N152" s="1">
        <v>11</v>
      </c>
      <c r="O152" s="1" t="s">
        <v>2138</v>
      </c>
      <c r="P152" s="1">
        <v>504520</v>
      </c>
      <c r="Q152" s="1" t="s">
        <v>2136</v>
      </c>
      <c r="R152" s="1" t="s">
        <v>2137</v>
      </c>
      <c r="S152" s="26">
        <v>4.4706530000000004</v>
      </c>
      <c r="T152" s="4">
        <v>923.07885742200006</v>
      </c>
      <c r="U152" s="4">
        <v>6.3928570747400002</v>
      </c>
      <c r="V152" s="4">
        <v>19.160682678200001</v>
      </c>
      <c r="W152" s="2">
        <v>0.32209345698399999</v>
      </c>
      <c r="X152" s="3">
        <v>2.7946631908400001</v>
      </c>
      <c r="Y152" s="1">
        <v>1001.2569580099999</v>
      </c>
      <c r="Z152" s="2">
        <v>8.2710530110899991E-3</v>
      </c>
      <c r="AA152" s="2">
        <v>3.9124201525300002E-2</v>
      </c>
      <c r="AB152" s="2">
        <v>4.2415656467099999E-5</v>
      </c>
      <c r="AC152" s="2">
        <v>2.4329620549500001E-2</v>
      </c>
      <c r="AD152" s="2">
        <v>4.2415656467099999E-5</v>
      </c>
      <c r="AE152" s="2">
        <v>0.85860316760099997</v>
      </c>
      <c r="AF152" s="2">
        <v>5.5810520779399998E-2</v>
      </c>
      <c r="AG152" s="2">
        <v>1.2504135526499999E-2</v>
      </c>
      <c r="AH152" s="2">
        <v>1.2724696940100001E-3</v>
      </c>
      <c r="AI152" s="5">
        <v>111146.685296</v>
      </c>
      <c r="AJ152" s="5">
        <v>161022.17220500001</v>
      </c>
      <c r="AK152">
        <v>2.34428199818</v>
      </c>
      <c r="AL152" s="13">
        <v>0.36650399584248367</v>
      </c>
      <c r="AM152" s="1" t="s">
        <v>36</v>
      </c>
      <c r="AN152" t="s">
        <v>4077</v>
      </c>
      <c r="AO152" t="s">
        <v>36</v>
      </c>
      <c r="AP152">
        <v>0.65037096241253201</v>
      </c>
      <c r="AQ152">
        <v>2.9652388038215105</v>
      </c>
      <c r="AR152">
        <v>0.80569499501018127</v>
      </c>
      <c r="AS152">
        <v>1.2824109785469824</v>
      </c>
      <c r="AT152">
        <v>-0.4920180973616366</v>
      </c>
      <c r="AU152">
        <v>0.44632947477210727</v>
      </c>
      <c r="AV152">
        <v>3.0005455471345894</v>
      </c>
      <c r="AW152">
        <v>-2.0824391956719537</v>
      </c>
      <c r="AX152">
        <v>-1.4075545127475966</v>
      </c>
      <c r="AY152">
        <v>-4.3724738070347602</v>
      </c>
      <c r="AZ152">
        <v>-1.6138646643755266</v>
      </c>
      <c r="BA152">
        <v>-4.3724738070347602</v>
      </c>
      <c r="BB152">
        <v>-6.6207513633079473E-2</v>
      </c>
      <c r="BC152">
        <v>-1.2532839249736731</v>
      </c>
      <c r="BD152">
        <v>-1.9029463278477843</v>
      </c>
      <c r="BE152">
        <v>-2.8953525523161221</v>
      </c>
      <c r="BF152">
        <v>5.0458965153559996</v>
      </c>
      <c r="BG152">
        <f t="shared" si="2"/>
        <v>5.2068856810212543</v>
      </c>
      <c r="BH152" s="1" t="s">
        <v>2139</v>
      </c>
      <c r="BI152" s="1">
        <v>1</v>
      </c>
    </row>
    <row r="153" spans="1:61">
      <c r="A153" s="1">
        <v>220</v>
      </c>
      <c r="B153" s="1" t="s">
        <v>1011</v>
      </c>
      <c r="C153" s="1" t="s">
        <v>4347</v>
      </c>
      <c r="D153" s="1" t="s">
        <v>30</v>
      </c>
      <c r="E153" s="1" t="s">
        <v>153</v>
      </c>
      <c r="F153" s="2">
        <v>37.994337999999999</v>
      </c>
      <c r="G153" s="2">
        <v>-90.542139000000006</v>
      </c>
      <c r="H153" s="2">
        <v>37.995440000000002</v>
      </c>
      <c r="I153" s="2">
        <v>-90.542879999999997</v>
      </c>
      <c r="K153" s="1" t="s">
        <v>4086</v>
      </c>
      <c r="L153" s="17">
        <v>0.90228118887171138</v>
      </c>
      <c r="M153" s="17">
        <v>0</v>
      </c>
      <c r="N153" s="1">
        <v>7</v>
      </c>
      <c r="O153" s="1" t="s">
        <v>1014</v>
      </c>
      <c r="P153" s="1">
        <v>516510</v>
      </c>
      <c r="Q153" s="1" t="s">
        <v>1012</v>
      </c>
      <c r="R153" s="1" t="s">
        <v>1013</v>
      </c>
      <c r="S153" s="26">
        <v>3.114417</v>
      </c>
      <c r="T153" s="4">
        <v>1086.73986816</v>
      </c>
      <c r="U153" s="4">
        <v>5.9646396636999999</v>
      </c>
      <c r="V153" s="4">
        <v>19.1174316406</v>
      </c>
      <c r="W153" s="2">
        <v>0.293026477098</v>
      </c>
      <c r="X153" s="3">
        <v>5.51394033432</v>
      </c>
      <c r="Y153" s="1">
        <v>843.054199219</v>
      </c>
      <c r="Z153" s="2">
        <v>7.2540544445399997E-3</v>
      </c>
      <c r="AA153" s="2">
        <v>8.2244723503099998E-2</v>
      </c>
      <c r="AB153" s="2">
        <v>1.4026511913500001E-3</v>
      </c>
      <c r="AC153" s="2">
        <v>0.77620790541399998</v>
      </c>
      <c r="AD153" s="2">
        <v>1.1498127791800001E-3</v>
      </c>
      <c r="AE153" s="2">
        <v>3.4097065870399998E-2</v>
      </c>
      <c r="AF153" s="2">
        <v>9.1021828382900002E-2</v>
      </c>
      <c r="AG153" s="2">
        <v>7.2841542555099998E-4</v>
      </c>
      <c r="AH153" s="2">
        <v>5.8935429885500004E-3</v>
      </c>
      <c r="AI153" s="5">
        <v>157101.81278599999</v>
      </c>
      <c r="AJ153" s="5">
        <v>162435.34119000001</v>
      </c>
      <c r="AK153">
        <v>3.34373832569</v>
      </c>
      <c r="AL153" s="13">
        <v>3.3382837254666196E-2</v>
      </c>
      <c r="AM153" s="1" t="s">
        <v>36</v>
      </c>
      <c r="AN153" t="s">
        <v>4077</v>
      </c>
      <c r="AO153" t="s">
        <v>36</v>
      </c>
      <c r="AP153">
        <v>0.49337676130670272</v>
      </c>
      <c r="AQ153">
        <v>3.0361255998886714</v>
      </c>
      <c r="AR153">
        <v>0.7755842121650145</v>
      </c>
      <c r="AS153">
        <v>1.2814295459297116</v>
      </c>
      <c r="AT153">
        <v>-0.53309313617135345</v>
      </c>
      <c r="AU153">
        <v>0.741462062347234</v>
      </c>
      <c r="AV153">
        <v>2.92585549593564</v>
      </c>
      <c r="AW153">
        <v>-2.1394191891919561</v>
      </c>
      <c r="AX153">
        <v>-1.0848919551043636</v>
      </c>
      <c r="AY153">
        <v>-2.8530503150770996</v>
      </c>
      <c r="AZ153">
        <v>-0.11002193843162113</v>
      </c>
      <c r="BA153">
        <v>-2.9393728688536238</v>
      </c>
      <c r="BB153">
        <v>-1.4672829914215808</v>
      </c>
      <c r="BC153">
        <v>-1.040854444937855</v>
      </c>
      <c r="BD153">
        <v>-3.1376208657865838</v>
      </c>
      <c r="BE153">
        <v>-2.2296235442998222</v>
      </c>
      <c r="BF153">
        <v>5.1961811963602438</v>
      </c>
      <c r="BG153">
        <f t="shared" si="2"/>
        <v>5.210680524991294</v>
      </c>
      <c r="BH153" s="1" t="s">
        <v>1015</v>
      </c>
      <c r="BI153" s="1">
        <v>1</v>
      </c>
    </row>
    <row r="154" spans="1:61">
      <c r="A154" s="1">
        <v>683</v>
      </c>
      <c r="B154" s="1" t="s">
        <v>3285</v>
      </c>
      <c r="C154" s="1" t="s">
        <v>5034</v>
      </c>
      <c r="D154" s="1" t="s">
        <v>2895</v>
      </c>
      <c r="E154" s="1" t="s">
        <v>166</v>
      </c>
      <c r="F154" s="2">
        <v>45.653548000000001</v>
      </c>
      <c r="G154" s="2">
        <v>-69.927262999999996</v>
      </c>
      <c r="H154" s="2">
        <v>45.655878000000001</v>
      </c>
      <c r="I154" s="2">
        <v>-69.927015999999995</v>
      </c>
      <c r="K154" s="1" t="s">
        <v>4086</v>
      </c>
      <c r="L154" s="17">
        <v>0.76857300708070386</v>
      </c>
      <c r="M154" s="17">
        <v>0</v>
      </c>
      <c r="N154" s="1">
        <v>1</v>
      </c>
      <c r="O154" s="1" t="s">
        <v>3288</v>
      </c>
      <c r="P154" s="1">
        <v>506310</v>
      </c>
      <c r="Q154" s="1" t="s">
        <v>3286</v>
      </c>
      <c r="R154" s="1" t="s">
        <v>3287</v>
      </c>
      <c r="S154" s="26">
        <v>23.387635</v>
      </c>
      <c r="T154" s="4">
        <v>1050.67907715</v>
      </c>
      <c r="U154" s="4">
        <v>-2.4402439594300001</v>
      </c>
      <c r="V154" s="4">
        <v>9.3950519561799997</v>
      </c>
      <c r="W154" s="2">
        <v>0.244660824537</v>
      </c>
      <c r="X154" s="3">
        <v>2.5942199230199998</v>
      </c>
      <c r="Y154" s="1">
        <v>2833.0061035200001</v>
      </c>
      <c r="Z154" s="2">
        <v>0.198930592869</v>
      </c>
      <c r="AA154" s="2">
        <v>1.02871749394E-2</v>
      </c>
      <c r="AB154" s="2">
        <v>2.09499465296E-2</v>
      </c>
      <c r="AC154" s="2">
        <v>0.53822478416200004</v>
      </c>
      <c r="AD154" s="2">
        <v>0.171032108297</v>
      </c>
      <c r="AE154" s="2">
        <v>8.0596781345399996E-3</v>
      </c>
      <c r="AF154" s="2">
        <v>0</v>
      </c>
      <c r="AG154" s="2">
        <v>0</v>
      </c>
      <c r="AH154" s="2">
        <v>5.2515715068199999E-2</v>
      </c>
      <c r="AI154" s="5">
        <v>147512.54066200001</v>
      </c>
      <c r="AJ154" s="5">
        <v>163776.70804899998</v>
      </c>
      <c r="AK154">
        <v>2.0666258147700001</v>
      </c>
      <c r="AL154" s="13">
        <v>0.10449552918610158</v>
      </c>
      <c r="AM154" s="1" t="s">
        <v>53</v>
      </c>
      <c r="AN154" t="s">
        <v>4076</v>
      </c>
      <c r="AO154" t="s">
        <v>53</v>
      </c>
      <c r="AP154">
        <v>1.3689863073850665</v>
      </c>
      <c r="AQ154">
        <v>3.0214700839575608</v>
      </c>
      <c r="AR154">
        <v>-5</v>
      </c>
      <c r="AS154">
        <v>0.9728991861629821</v>
      </c>
      <c r="AT154">
        <v>-0.61143556497376439</v>
      </c>
      <c r="AU154">
        <v>0.41400679029295867</v>
      </c>
      <c r="AV154">
        <v>3.4522475101795269</v>
      </c>
      <c r="AW154">
        <v>-0.70129842304695178</v>
      </c>
      <c r="AX154">
        <v>-1.9877038746720443</v>
      </c>
      <c r="AY154">
        <v>-1.6788170811429985</v>
      </c>
      <c r="AZ154">
        <v>-0.26903630772988257</v>
      </c>
      <c r="BA154">
        <v>-0.7669223507352485</v>
      </c>
      <c r="BB154">
        <v>-2.0936823015180259</v>
      </c>
      <c r="BC154">
        <v>-5</v>
      </c>
      <c r="BD154">
        <v>-5</v>
      </c>
      <c r="BE154">
        <v>-1.2797107166677339</v>
      </c>
      <c r="BF154">
        <v>5.1688289430856482</v>
      </c>
      <c r="BG154">
        <f t="shared" si="2"/>
        <v>5.2142521374423216</v>
      </c>
      <c r="BH154" s="1" t="s">
        <v>3289</v>
      </c>
      <c r="BI154" s="1">
        <v>1</v>
      </c>
    </row>
    <row r="155" spans="1:61">
      <c r="A155" s="1">
        <v>156</v>
      </c>
      <c r="B155" s="1" t="s">
        <v>697</v>
      </c>
      <c r="C155" s="1">
        <v>0</v>
      </c>
      <c r="D155" s="1" t="s">
        <v>30</v>
      </c>
      <c r="E155" s="1" t="s">
        <v>87</v>
      </c>
      <c r="F155" s="2">
        <v>34.913843999999997</v>
      </c>
      <c r="G155" s="2">
        <v>-98.730279999999993</v>
      </c>
      <c r="H155" s="2">
        <v>34.91516</v>
      </c>
      <c r="I155" s="2">
        <v>-98.728290000000001</v>
      </c>
      <c r="K155" s="1" t="s">
        <v>4086</v>
      </c>
      <c r="L155" s="17">
        <v>0.32271668431349093</v>
      </c>
      <c r="M155" s="17">
        <v>1</v>
      </c>
      <c r="N155" s="1">
        <v>11</v>
      </c>
      <c r="O155" s="1" t="s">
        <v>700</v>
      </c>
      <c r="P155" s="1">
        <v>507770</v>
      </c>
      <c r="Q155" s="1" t="s">
        <v>698</v>
      </c>
      <c r="R155" s="1" t="s">
        <v>699</v>
      </c>
      <c r="S155" s="26">
        <v>3.1101649999999998</v>
      </c>
      <c r="T155" s="4">
        <v>784.44879150400004</v>
      </c>
      <c r="U155" s="4">
        <v>8.8281021118199998</v>
      </c>
      <c r="V155" s="4">
        <v>22.696481704699998</v>
      </c>
      <c r="W155" s="2">
        <v>0.332145690918</v>
      </c>
      <c r="X155" s="3">
        <v>3.0266520977</v>
      </c>
      <c r="Y155" s="1">
        <v>594.10192871100003</v>
      </c>
      <c r="Z155" s="2">
        <v>3.7984589453400001E-3</v>
      </c>
      <c r="AA155" s="2">
        <v>3.8243438478199998E-2</v>
      </c>
      <c r="AB155" s="2">
        <v>1.62533108596E-4</v>
      </c>
      <c r="AC155" s="2">
        <v>3.9254755598399999E-2</v>
      </c>
      <c r="AD155" s="2">
        <v>2.7004575005999999E-2</v>
      </c>
      <c r="AE155" s="2">
        <v>0.53520948711799998</v>
      </c>
      <c r="AF155" s="2">
        <v>2.6306284613500002E-3</v>
      </c>
      <c r="AG155" s="2">
        <v>0.35369612328400002</v>
      </c>
      <c r="AH155" s="2">
        <v>0</v>
      </c>
      <c r="AI155" s="5">
        <v>180952.65905300001</v>
      </c>
      <c r="AJ155" s="5">
        <v>165062.925693</v>
      </c>
      <c r="AK155">
        <v>2.8470021593200001</v>
      </c>
      <c r="AL155" s="13">
        <v>9.18440328152514E-2</v>
      </c>
      <c r="AM155" s="1" t="s">
        <v>36</v>
      </c>
      <c r="AN155" t="s">
        <v>4077</v>
      </c>
      <c r="AO155" t="s">
        <v>36</v>
      </c>
      <c r="AP155">
        <v>0.49278342976274425</v>
      </c>
      <c r="AQ155">
        <v>2.894564598282269</v>
      </c>
      <c r="AR155">
        <v>0.94586734786337034</v>
      </c>
      <c r="AS155">
        <v>1.3559585402478362</v>
      </c>
      <c r="AT155">
        <v>-0.47867137749211092</v>
      </c>
      <c r="AU155">
        <v>0.48096250330459717</v>
      </c>
      <c r="AV155">
        <v>2.7738609622861041</v>
      </c>
      <c r="AW155">
        <v>-2.4203925631937881</v>
      </c>
      <c r="AX155">
        <v>-1.4174430671026756</v>
      </c>
      <c r="AY155">
        <v>-3.7890581582793756</v>
      </c>
      <c r="AZ155">
        <v>-1.4061077222299676</v>
      </c>
      <c r="BA155">
        <v>-1.5685626531912091</v>
      </c>
      <c r="BB155">
        <v>-0.27147619687237268</v>
      </c>
      <c r="BC155">
        <v>-2.5799404854679535</v>
      </c>
      <c r="BD155">
        <v>-0.45136970028022577</v>
      </c>
      <c r="BE155">
        <v>-5</v>
      </c>
      <c r="BF155">
        <v>5.2575649693373387</v>
      </c>
      <c r="BG155">
        <f t="shared" si="2"/>
        <v>5.2176495385866373</v>
      </c>
      <c r="BH155" s="1" t="s">
        <v>701</v>
      </c>
      <c r="BI155" s="1">
        <v>1</v>
      </c>
    </row>
    <row r="156" spans="1:61">
      <c r="A156" s="1">
        <v>468</v>
      </c>
      <c r="B156" s="1" t="s">
        <v>2234</v>
      </c>
      <c r="C156" s="1" t="s">
        <v>4699</v>
      </c>
      <c r="D156" s="1" t="s">
        <v>30</v>
      </c>
      <c r="E156" s="1" t="s">
        <v>166</v>
      </c>
      <c r="F156" s="2">
        <v>43.454622000000001</v>
      </c>
      <c r="G156" s="2">
        <v>-73.590074999999999</v>
      </c>
      <c r="H156" s="2">
        <v>43.455370000000002</v>
      </c>
      <c r="I156" s="2">
        <v>-73.58905</v>
      </c>
      <c r="K156" s="1" t="s">
        <v>4086</v>
      </c>
      <c r="L156" s="17">
        <v>0.20144424051977691</v>
      </c>
      <c r="M156" s="17">
        <v>1</v>
      </c>
      <c r="N156" s="1">
        <v>2</v>
      </c>
      <c r="O156" s="1" t="s">
        <v>2237</v>
      </c>
      <c r="P156" s="1">
        <v>517160</v>
      </c>
      <c r="Q156" s="1" t="s">
        <v>2235</v>
      </c>
      <c r="R156" s="1" t="s">
        <v>2236</v>
      </c>
      <c r="S156" s="26">
        <v>19.71837</v>
      </c>
      <c r="T156" s="4">
        <v>1123.7714843799999</v>
      </c>
      <c r="U156" s="4">
        <v>0.73860758543000005</v>
      </c>
      <c r="V156" s="4">
        <v>12.9591140747</v>
      </c>
      <c r="W156" s="2">
        <v>0.241416662931</v>
      </c>
      <c r="X156" s="3">
        <v>8.6618394851700007</v>
      </c>
      <c r="Y156" s="1">
        <v>2751.1584472700001</v>
      </c>
      <c r="Z156" s="2">
        <v>3.23026646556E-2</v>
      </c>
      <c r="AA156" s="2">
        <v>3.7635567047299999E-2</v>
      </c>
      <c r="AB156" s="2">
        <v>3.0525030524999999E-4</v>
      </c>
      <c r="AC156" s="2">
        <v>0.81079867844599995</v>
      </c>
      <c r="AD156" s="2">
        <v>2.74545715722E-2</v>
      </c>
      <c r="AE156" s="2">
        <v>2.5138260432399999E-4</v>
      </c>
      <c r="AF156" s="2">
        <v>2.8280542986399999E-2</v>
      </c>
      <c r="AG156" s="2">
        <v>1.1366084895500001E-2</v>
      </c>
      <c r="AH156" s="2">
        <v>5.1605257487599997E-2</v>
      </c>
      <c r="AI156" s="5">
        <v>169176.422934</v>
      </c>
      <c r="AJ156" s="5">
        <v>166406.66083000001</v>
      </c>
      <c r="AK156">
        <v>2.1755372070600001</v>
      </c>
      <c r="AL156" s="13">
        <v>1.650716164196071E-2</v>
      </c>
      <c r="AM156" s="1" t="s">
        <v>53</v>
      </c>
      <c r="AN156" t="s">
        <v>4077</v>
      </c>
      <c r="AO156" t="s">
        <v>36</v>
      </c>
      <c r="AP156">
        <v>1.2948710115553126</v>
      </c>
      <c r="AQ156">
        <v>3.0506780077076829</v>
      </c>
      <c r="AR156">
        <v>-0.13158623649890996</v>
      </c>
      <c r="AS156">
        <v>1.1125753128293041</v>
      </c>
      <c r="AT156">
        <v>-0.61723275756410922</v>
      </c>
      <c r="AU156">
        <v>0.93761013144290661</v>
      </c>
      <c r="AV156">
        <v>3.4395156034007455</v>
      </c>
      <c r="AW156">
        <v>-1.4907616511211819</v>
      </c>
      <c r="AX156">
        <v>-1.4244015361553322</v>
      </c>
      <c r="AY156">
        <v>-3.515343893088815</v>
      </c>
      <c r="AZ156">
        <v>-9.1086967852829478E-2</v>
      </c>
      <c r="BA156">
        <v>-1.5613853290546293</v>
      </c>
      <c r="BB156">
        <v>-3.5996647787880383</v>
      </c>
      <c r="BC156">
        <v>-1.5485122563414246</v>
      </c>
      <c r="BD156">
        <v>-1.9443891044491721</v>
      </c>
      <c r="BE156">
        <v>-1.2873060506685357</v>
      </c>
      <c r="BF156">
        <v>5.2283398379989254</v>
      </c>
      <c r="BG156">
        <f t="shared" si="2"/>
        <v>5.2211707059920744</v>
      </c>
      <c r="BH156" s="1" t="s">
        <v>2238</v>
      </c>
      <c r="BI156" s="1">
        <v>1</v>
      </c>
    </row>
    <row r="157" spans="1:61">
      <c r="A157" s="1">
        <v>423</v>
      </c>
      <c r="B157" s="1" t="s">
        <v>2014</v>
      </c>
      <c r="C157" s="1" t="s">
        <v>4637</v>
      </c>
      <c r="D157" s="1" t="s">
        <v>30</v>
      </c>
      <c r="E157" s="1" t="s">
        <v>59</v>
      </c>
      <c r="F157" s="2">
        <v>40.911527</v>
      </c>
      <c r="G157" s="2">
        <v>-86.338372000000007</v>
      </c>
      <c r="H157" s="2">
        <v>40.919443999999999</v>
      </c>
      <c r="I157" s="2">
        <v>-86.339721999999995</v>
      </c>
      <c r="J157" s="1" t="s">
        <v>514</v>
      </c>
      <c r="K157" s="1" t="s">
        <v>4086</v>
      </c>
      <c r="L157" s="17">
        <v>0.92488158051855851</v>
      </c>
      <c r="M157" s="17">
        <v>0</v>
      </c>
      <c r="N157" s="1">
        <v>5</v>
      </c>
      <c r="O157" s="1" t="s">
        <v>2017</v>
      </c>
      <c r="P157" s="1">
        <v>512320</v>
      </c>
      <c r="Q157" s="1" t="s">
        <v>2015</v>
      </c>
      <c r="R157" s="1" t="s">
        <v>2016</v>
      </c>
      <c r="S157" s="26">
        <v>15.860097</v>
      </c>
      <c r="T157" s="4">
        <v>975.41290283199999</v>
      </c>
      <c r="U157" s="4">
        <v>4.13985919952</v>
      </c>
      <c r="V157" s="4">
        <v>15.422605514500001</v>
      </c>
      <c r="W157" s="2">
        <v>0.28000000119200003</v>
      </c>
      <c r="X157" s="3">
        <v>0.47064495086699998</v>
      </c>
      <c r="Y157" s="1">
        <v>1692.4487304700001</v>
      </c>
      <c r="Z157" s="2">
        <v>2.1742552437899998E-3</v>
      </c>
      <c r="AA157" s="2">
        <v>5.3844791625700002E-2</v>
      </c>
      <c r="AB157" s="2">
        <v>0</v>
      </c>
      <c r="AC157" s="2">
        <v>3.5781748061900001E-2</v>
      </c>
      <c r="AD157" s="2">
        <v>4.4764078548700003E-3</v>
      </c>
      <c r="AE157" s="2">
        <v>1.0851599700899999E-2</v>
      </c>
      <c r="AF157" s="2">
        <v>1.317342883E-2</v>
      </c>
      <c r="AG157" s="2">
        <v>0.87332257683699999</v>
      </c>
      <c r="AH157" s="2">
        <v>6.3751918460499997E-3</v>
      </c>
      <c r="AI157" s="5">
        <v>167924.50813999999</v>
      </c>
      <c r="AJ157" s="5">
        <v>167453.78973700001</v>
      </c>
      <c r="AK157">
        <v>1.93198589321</v>
      </c>
      <c r="AL157" s="13">
        <v>2.8070892241966895E-3</v>
      </c>
      <c r="AM157" s="1" t="s">
        <v>53</v>
      </c>
      <c r="AN157" t="s">
        <v>4076</v>
      </c>
      <c r="AO157" t="s">
        <v>53</v>
      </c>
      <c r="AP157">
        <v>1.2003058391250858</v>
      </c>
      <c r="AQ157">
        <v>2.9891884961721722</v>
      </c>
      <c r="AR157">
        <v>0.61698557061090697</v>
      </c>
      <c r="AS157">
        <v>1.1881577501728402</v>
      </c>
      <c r="AT157">
        <v>-0.55284196680892705</v>
      </c>
      <c r="AU157">
        <v>-0.32730659611196278</v>
      </c>
      <c r="AV157">
        <v>3.2285155214273624</v>
      </c>
      <c r="AW157">
        <v>-2.6626894738363474</v>
      </c>
      <c r="AX157">
        <v>-1.2688562993783312</v>
      </c>
      <c r="AY157">
        <v>-5</v>
      </c>
      <c r="AZ157">
        <v>-1.4463384464658855</v>
      </c>
      <c r="BA157">
        <v>-2.3490703508635464</v>
      </c>
      <c r="BB157">
        <v>-1.9645062350815334</v>
      </c>
      <c r="BC157">
        <v>-1.8803011705101664</v>
      </c>
      <c r="BD157">
        <v>-5.8825312463776716E-2</v>
      </c>
      <c r="BE157">
        <v>-2.1955067416505161</v>
      </c>
      <c r="BF157">
        <v>5.22511408490048</v>
      </c>
      <c r="BG157">
        <f t="shared" si="2"/>
        <v>5.2238949807396819</v>
      </c>
      <c r="BH157" s="1" t="s">
        <v>2018</v>
      </c>
      <c r="BI157" s="1">
        <v>1</v>
      </c>
    </row>
    <row r="158" spans="1:61">
      <c r="A158" s="1">
        <v>570</v>
      </c>
      <c r="B158" s="1" t="s">
        <v>2733</v>
      </c>
      <c r="C158" s="1" t="s">
        <v>4861</v>
      </c>
      <c r="D158" s="1" t="s">
        <v>30</v>
      </c>
      <c r="E158" s="1" t="s">
        <v>44</v>
      </c>
      <c r="F158" s="2">
        <v>44.787483000000002</v>
      </c>
      <c r="G158" s="2">
        <v>-109.260775</v>
      </c>
      <c r="H158" s="2">
        <v>44.789279999999998</v>
      </c>
      <c r="I158" s="2">
        <v>-109.26434</v>
      </c>
      <c r="K158" s="1" t="s">
        <v>4086</v>
      </c>
      <c r="L158" s="17">
        <v>0.25687233381904656</v>
      </c>
      <c r="M158" s="17">
        <v>1</v>
      </c>
      <c r="N158" s="1">
        <v>10</v>
      </c>
      <c r="O158" s="1" t="s">
        <v>2736</v>
      </c>
      <c r="P158" s="1">
        <v>504710</v>
      </c>
      <c r="Q158" s="1" t="s">
        <v>2734</v>
      </c>
      <c r="R158" s="1" t="s">
        <v>2735</v>
      </c>
      <c r="S158" s="26">
        <v>6.230766</v>
      </c>
      <c r="T158" s="4">
        <v>474.935455322</v>
      </c>
      <c r="U158" s="4">
        <v>-0.61297523975400003</v>
      </c>
      <c r="V158" s="4">
        <v>12.177685737599999</v>
      </c>
      <c r="W158" s="2">
        <v>0.178360000253</v>
      </c>
      <c r="X158" s="3">
        <v>10.5636606216</v>
      </c>
      <c r="Y158" s="1">
        <v>2033.19921875</v>
      </c>
      <c r="Z158" s="2">
        <v>6.4651470912999998E-3</v>
      </c>
      <c r="AA158" s="2">
        <v>3.83983119464E-3</v>
      </c>
      <c r="AB158" s="2">
        <v>1.71749638099E-4</v>
      </c>
      <c r="AC158" s="2">
        <v>0.15175307309200001</v>
      </c>
      <c r="AD158" s="2">
        <v>0.54367347940199995</v>
      </c>
      <c r="AE158" s="2">
        <v>0.230181318547</v>
      </c>
      <c r="AF158" s="2">
        <v>7.8268763647999992E-3</v>
      </c>
      <c r="AG158" s="2">
        <v>1.8769781878E-3</v>
      </c>
      <c r="AH158" s="2">
        <v>5.4211546482800001E-2</v>
      </c>
      <c r="AI158" s="5">
        <v>181291.087551</v>
      </c>
      <c r="AJ158" s="5">
        <v>167705.63955299999</v>
      </c>
      <c r="AK158">
        <v>2.0873769289199999</v>
      </c>
      <c r="AL158" s="13">
        <v>7.7854300300940038E-2</v>
      </c>
      <c r="AM158" s="1" t="s">
        <v>36</v>
      </c>
      <c r="AN158" t="s">
        <v>4077</v>
      </c>
      <c r="AO158" t="s">
        <v>36</v>
      </c>
      <c r="AP158">
        <v>0.79454144138202321</v>
      </c>
      <c r="AQ158">
        <v>2.6766345921466206</v>
      </c>
      <c r="AR158">
        <v>-5</v>
      </c>
      <c r="AS158">
        <v>1.0855647622799067</v>
      </c>
      <c r="AT158">
        <v>-0.74870253570639256</v>
      </c>
      <c r="AU158">
        <v>1.0238144401935412</v>
      </c>
      <c r="AV158">
        <v>3.308179934154496</v>
      </c>
      <c r="AW158">
        <v>-2.1894215898534668</v>
      </c>
      <c r="AX158">
        <v>-2.4156878675199125</v>
      </c>
      <c r="AY158">
        <v>-3.7651041693879046</v>
      </c>
      <c r="AZ158">
        <v>-0.81886250543633321</v>
      </c>
      <c r="BA158">
        <v>-0.26466185153072203</v>
      </c>
      <c r="BB158">
        <v>-0.63792992649761526</v>
      </c>
      <c r="BC158">
        <v>-2.10641152634483</v>
      </c>
      <c r="BD158">
        <v>-2.7265407742476682</v>
      </c>
      <c r="BE158">
        <v>-1.2659082035040101</v>
      </c>
      <c r="BF158">
        <v>5.2583764542744316</v>
      </c>
      <c r="BG158">
        <f t="shared" si="2"/>
        <v>5.2245476671711835</v>
      </c>
      <c r="BH158" s="1" t="s">
        <v>2737</v>
      </c>
      <c r="BI158" s="1">
        <v>1</v>
      </c>
    </row>
    <row r="159" spans="1:61">
      <c r="A159" s="1">
        <v>428</v>
      </c>
      <c r="B159" s="1" t="s">
        <v>2039</v>
      </c>
      <c r="C159" s="1" t="s">
        <v>4643</v>
      </c>
      <c r="D159" s="1" t="s">
        <v>30</v>
      </c>
      <c r="E159" s="1" t="s">
        <v>140</v>
      </c>
      <c r="F159" s="2">
        <v>35.032519000000001</v>
      </c>
      <c r="G159" s="2">
        <v>-79.041776999999996</v>
      </c>
      <c r="H159" s="2">
        <v>35.033119999999997</v>
      </c>
      <c r="I159" s="2">
        <v>-79.041269999999997</v>
      </c>
      <c r="K159" s="1" t="s">
        <v>4086</v>
      </c>
      <c r="L159" s="17">
        <v>0.64635884459130455</v>
      </c>
      <c r="M159" s="17">
        <v>0</v>
      </c>
      <c r="N159" s="1">
        <v>3</v>
      </c>
      <c r="O159" s="1" t="s">
        <v>2042</v>
      </c>
      <c r="P159" s="1">
        <v>511950</v>
      </c>
      <c r="Q159" s="1" t="s">
        <v>2040</v>
      </c>
      <c r="R159" s="1" t="s">
        <v>2041</v>
      </c>
      <c r="S159" s="26">
        <v>9.6819570000000006</v>
      </c>
      <c r="T159" s="4">
        <v>1206.74035645</v>
      </c>
      <c r="U159" s="4">
        <v>9.6496105194100004</v>
      </c>
      <c r="V159" s="4">
        <v>22.770130157499999</v>
      </c>
      <c r="W159" s="2">
        <v>0.18003636598600001</v>
      </c>
      <c r="X159" s="3">
        <v>2.0540750026699999</v>
      </c>
      <c r="Y159" s="1">
        <v>729.693847656</v>
      </c>
      <c r="Z159" s="2">
        <v>7.5558475689900002E-3</v>
      </c>
      <c r="AA159" s="2">
        <v>0.24888304861999999</v>
      </c>
      <c r="AB159" s="2">
        <v>8.05683311432E-2</v>
      </c>
      <c r="AC159" s="2">
        <v>0.29436596583399999</v>
      </c>
      <c r="AD159" s="2">
        <v>0.16704993429699999</v>
      </c>
      <c r="AE159" s="2">
        <v>5.7440867279899999E-2</v>
      </c>
      <c r="AF159" s="2">
        <v>3.9914586071000003E-3</v>
      </c>
      <c r="AG159" s="2">
        <v>2.40308804205E-2</v>
      </c>
      <c r="AH159" s="2">
        <v>0.116113666229</v>
      </c>
      <c r="AI159" s="5">
        <v>312749.953691</v>
      </c>
      <c r="AJ159" s="5">
        <v>173348.37439100002</v>
      </c>
      <c r="AK159">
        <v>2.91338334867</v>
      </c>
      <c r="AL159" s="13">
        <v>0.57355300870931736</v>
      </c>
      <c r="AM159" s="1" t="s">
        <v>36</v>
      </c>
      <c r="AN159" t="s">
        <v>4077</v>
      </c>
      <c r="AO159" t="s">
        <v>36</v>
      </c>
      <c r="AP159">
        <v>0.98596314949840624</v>
      </c>
      <c r="AQ159">
        <v>3.0816138368818335</v>
      </c>
      <c r="AR159">
        <v>0.9845097845681835</v>
      </c>
      <c r="AS159">
        <v>1.3573655131150317</v>
      </c>
      <c r="AT159">
        <v>-0.74463976183084524</v>
      </c>
      <c r="AU159">
        <v>0.31261629741657126</v>
      </c>
      <c r="AV159">
        <v>2.8631406845556495</v>
      </c>
      <c r="AW159">
        <v>-2.1217168120808374</v>
      </c>
      <c r="AX159">
        <v>-0.60400468210373093</v>
      </c>
      <c r="AY159">
        <v>-1.0938356320467248</v>
      </c>
      <c r="AZ159">
        <v>-0.53111240393007986</v>
      </c>
      <c r="BA159">
        <v>-0.77715369083971375</v>
      </c>
      <c r="BB159">
        <v>-1.2407790114532329</v>
      </c>
      <c r="BC159">
        <v>-2.3988683701637608</v>
      </c>
      <c r="BD159">
        <v>-1.6192303176371936</v>
      </c>
      <c r="BE159">
        <v>-0.9351166620998953</v>
      </c>
      <c r="BF159">
        <v>5.4951972540593195</v>
      </c>
      <c r="BG159">
        <f t="shared" si="2"/>
        <v>5.2389197733282753</v>
      </c>
      <c r="BH159" s="1" t="s">
        <v>2043</v>
      </c>
      <c r="BI159" s="1">
        <v>1</v>
      </c>
    </row>
    <row r="160" spans="1:61">
      <c r="A160" s="1">
        <v>503</v>
      </c>
      <c r="B160" s="1" t="s">
        <v>2400</v>
      </c>
      <c r="C160" s="1">
        <v>0</v>
      </c>
      <c r="D160" s="1" t="s">
        <v>30</v>
      </c>
      <c r="E160" s="1" t="s">
        <v>115</v>
      </c>
      <c r="F160" s="2">
        <v>46.538356999999998</v>
      </c>
      <c r="G160" s="2">
        <v>-106.007116</v>
      </c>
      <c r="H160" s="2">
        <v>46.538609999999998</v>
      </c>
      <c r="I160" s="2">
        <v>-106.00629000000001</v>
      </c>
      <c r="K160" s="1" t="s">
        <v>4086</v>
      </c>
      <c r="L160" s="17">
        <v>0.94513515871949483</v>
      </c>
      <c r="M160" s="17">
        <v>0</v>
      </c>
      <c r="N160" s="1">
        <v>10</v>
      </c>
      <c r="O160" s="1" t="s">
        <v>2403</v>
      </c>
      <c r="P160" s="1">
        <v>511380</v>
      </c>
      <c r="Q160" s="1" t="s">
        <v>2401</v>
      </c>
      <c r="R160" s="1" t="s">
        <v>2402</v>
      </c>
      <c r="S160" s="26">
        <v>1.361753</v>
      </c>
      <c r="T160" s="4">
        <v>328.35690307599998</v>
      </c>
      <c r="U160" s="4">
        <v>7.9875521361799998E-2</v>
      </c>
      <c r="V160" s="4">
        <v>14.615020752</v>
      </c>
      <c r="W160" s="2">
        <v>0.348278909922</v>
      </c>
      <c r="X160" s="3">
        <v>2.52417159081</v>
      </c>
      <c r="Y160" s="1">
        <v>477.82171630900001</v>
      </c>
      <c r="Z160" s="2">
        <v>2.06072175831E-3</v>
      </c>
      <c r="AA160" s="2">
        <v>1.26235010778E-2</v>
      </c>
      <c r="AB160" s="2">
        <v>4.3300441854099998E-3</v>
      </c>
      <c r="AC160" s="2">
        <v>7.8383281604600002E-4</v>
      </c>
      <c r="AD160" s="2">
        <v>8.0500894454399993E-2</v>
      </c>
      <c r="AE160" s="2">
        <v>0.82370082871399997</v>
      </c>
      <c r="AF160" s="2">
        <v>2.7181299266100002E-4</v>
      </c>
      <c r="AG160" s="2">
        <v>7.4261838088000007E-2</v>
      </c>
      <c r="AH160" s="2">
        <v>1.4665259138899999E-3</v>
      </c>
      <c r="AI160" s="5">
        <v>162306.724345</v>
      </c>
      <c r="AJ160" s="5">
        <v>175906.86539600001</v>
      </c>
      <c r="AK160">
        <v>3.6808746267900001</v>
      </c>
      <c r="AL160" s="13">
        <v>8.0423386070410968E-2</v>
      </c>
      <c r="AM160" s="1" t="s">
        <v>36</v>
      </c>
      <c r="AN160" t="s">
        <v>4077</v>
      </c>
      <c r="AO160" t="s">
        <v>36</v>
      </c>
      <c r="AP160">
        <v>0.13409834071550972</v>
      </c>
      <c r="AQ160">
        <v>2.5163461509306067</v>
      </c>
      <c r="AR160">
        <v>-1.0975862941066095</v>
      </c>
      <c r="AS160">
        <v>1.1647994363525513</v>
      </c>
      <c r="AT160">
        <v>-0.45807282350849987</v>
      </c>
      <c r="AU160">
        <v>0.40211887450590778</v>
      </c>
      <c r="AV160">
        <v>2.6792658839212762</v>
      </c>
      <c r="AW160">
        <v>-2.6859806433436177</v>
      </c>
      <c r="AX160">
        <v>-1.8988201785389831</v>
      </c>
      <c r="AY160">
        <v>-2.363507671918728</v>
      </c>
      <c r="AZ160">
        <v>-3.1057765582483765</v>
      </c>
      <c r="BA160">
        <v>-1.094199294110987</v>
      </c>
      <c r="BB160">
        <v>-8.4230497078430458E-2</v>
      </c>
      <c r="BC160">
        <v>-3.5657297878312058</v>
      </c>
      <c r="BD160">
        <v>-1.1292343055596796</v>
      </c>
      <c r="BE160">
        <v>-2.8337102585204574</v>
      </c>
      <c r="BF160">
        <v>5.2103365129589019</v>
      </c>
      <c r="BG160">
        <f t="shared" si="2"/>
        <v>5.2452827896872183</v>
      </c>
      <c r="BH160" s="1" t="s">
        <v>2404</v>
      </c>
      <c r="BI160" s="1">
        <v>1</v>
      </c>
    </row>
    <row r="161" spans="1:61">
      <c r="A161" s="1">
        <v>740</v>
      </c>
      <c r="B161" s="1" t="s">
        <v>3558</v>
      </c>
      <c r="C161" s="1" t="s">
        <v>5115</v>
      </c>
      <c r="D161" s="1" t="s">
        <v>2895</v>
      </c>
      <c r="E161" s="1" t="s">
        <v>153</v>
      </c>
      <c r="F161" s="2">
        <v>36.636707000000001</v>
      </c>
      <c r="G161" s="2">
        <v>-91.054053999999994</v>
      </c>
      <c r="H161" s="2">
        <v>36.637300000000003</v>
      </c>
      <c r="I161" s="2">
        <v>-91.054360000000003</v>
      </c>
      <c r="K161" s="1" t="s">
        <v>4086</v>
      </c>
      <c r="L161" s="17">
        <v>0.1155661439988762</v>
      </c>
      <c r="M161" s="17">
        <v>1</v>
      </c>
      <c r="N161" s="1">
        <v>11</v>
      </c>
      <c r="O161" s="1" t="s">
        <v>3561</v>
      </c>
      <c r="P161" s="1">
        <v>506160</v>
      </c>
      <c r="Q161" s="1" t="s">
        <v>3559</v>
      </c>
      <c r="R161" s="1" t="s">
        <v>3560</v>
      </c>
      <c r="S161" s="26">
        <v>4.4224800000000002</v>
      </c>
      <c r="T161" s="4">
        <v>1225.3885498</v>
      </c>
      <c r="U161" s="4">
        <v>6.9756083488499998</v>
      </c>
      <c r="V161" s="4">
        <v>20.711799621600001</v>
      </c>
      <c r="W161" s="2">
        <v>0.30500000715300002</v>
      </c>
      <c r="X161" s="3">
        <v>4.3614234924300002</v>
      </c>
      <c r="Y161" s="1">
        <v>1024.43933105</v>
      </c>
      <c r="Z161" s="2">
        <v>5.1110080004499996E-3</v>
      </c>
      <c r="AA161" s="2">
        <v>3.25642215379E-2</v>
      </c>
      <c r="AB161" s="2">
        <v>0</v>
      </c>
      <c r="AC161" s="2">
        <v>0.72955948313399999</v>
      </c>
      <c r="AD161" s="2">
        <v>4.28846613518E-4</v>
      </c>
      <c r="AE161" s="2">
        <v>2.4486438604600001E-2</v>
      </c>
      <c r="AF161" s="2">
        <v>0.19983549162700001</v>
      </c>
      <c r="AG161" s="2">
        <v>1.68726536466E-4</v>
      </c>
      <c r="AH161" s="2">
        <v>7.8457839456699992E-3</v>
      </c>
      <c r="AI161" s="5">
        <v>192772.99230300001</v>
      </c>
      <c r="AJ161" s="5">
        <v>176835.80152500002</v>
      </c>
      <c r="AK161">
        <v>2.58654470374</v>
      </c>
      <c r="AL161" s="13">
        <v>8.6238157988288933E-2</v>
      </c>
      <c r="AM161" s="1" t="s">
        <v>36</v>
      </c>
      <c r="AN161" t="s">
        <v>4077</v>
      </c>
      <c r="AO161" t="s">
        <v>36</v>
      </c>
      <c r="AP161">
        <v>0.64566587755478999</v>
      </c>
      <c r="AQ161">
        <v>3.0882738179072216</v>
      </c>
      <c r="AR161">
        <v>0.84358208879547392</v>
      </c>
      <c r="AS161">
        <v>1.3162178358212551</v>
      </c>
      <c r="AT161">
        <v>-0.51570015046794071</v>
      </c>
      <c r="AU161">
        <v>0.63962825853673511</v>
      </c>
      <c r="AV161">
        <v>3.01048624387886</v>
      </c>
      <c r="AW161">
        <v>-2.2914934392270037</v>
      </c>
      <c r="AX161">
        <v>-1.4872592993672322</v>
      </c>
      <c r="AY161">
        <v>-5</v>
      </c>
      <c r="AZ161">
        <v>-0.13693929301836294</v>
      </c>
      <c r="BA161">
        <v>-3.367698015075085</v>
      </c>
      <c r="BB161">
        <v>-1.6110743756283699</v>
      </c>
      <c r="BC161">
        <v>-0.69932737672615619</v>
      </c>
      <c r="BD161">
        <v>-3.7728166083744994</v>
      </c>
      <c r="BE161">
        <v>-2.1053636554844899</v>
      </c>
      <c r="BF161">
        <v>5.2850461887194013</v>
      </c>
      <c r="BG161">
        <f t="shared" si="2"/>
        <v>5.2475701952398861</v>
      </c>
      <c r="BH161" s="1" t="s">
        <v>3562</v>
      </c>
      <c r="BI161" s="1">
        <v>1</v>
      </c>
    </row>
    <row r="162" spans="1:61">
      <c r="A162" s="1">
        <v>714</v>
      </c>
      <c r="B162" s="1" t="s">
        <v>3429</v>
      </c>
      <c r="C162" s="1" t="s">
        <v>5083</v>
      </c>
      <c r="D162" s="1" t="s">
        <v>2895</v>
      </c>
      <c r="E162" s="1" t="s">
        <v>52</v>
      </c>
      <c r="F162" s="2">
        <v>42.040047000000001</v>
      </c>
      <c r="G162" s="2">
        <v>-123.02033400000001</v>
      </c>
      <c r="H162" s="2">
        <v>42.04025</v>
      </c>
      <c r="I162" s="2">
        <v>-123.02028</v>
      </c>
      <c r="K162" s="1" t="s">
        <v>4086</v>
      </c>
      <c r="L162" s="17">
        <v>0.2084277858957648</v>
      </c>
      <c r="M162" s="17">
        <v>1</v>
      </c>
      <c r="N162" s="1">
        <v>17</v>
      </c>
      <c r="O162" s="1" t="s">
        <v>3432</v>
      </c>
      <c r="P162" s="1">
        <v>507520</v>
      </c>
      <c r="Q162" s="1" t="s">
        <v>3430</v>
      </c>
      <c r="R162" s="1" t="s">
        <v>3431</v>
      </c>
      <c r="S162" s="26">
        <v>13.508077</v>
      </c>
      <c r="T162" s="4">
        <v>792.01300048799999</v>
      </c>
      <c r="U162" s="4">
        <v>4.4328346252399999</v>
      </c>
      <c r="V162" s="4">
        <v>15.090472221400001</v>
      </c>
      <c r="W162" s="2">
        <v>0.19448781013499999</v>
      </c>
      <c r="X162" s="3">
        <v>21.429004669200001</v>
      </c>
      <c r="Y162" s="1">
        <v>1033.6444091799999</v>
      </c>
      <c r="Z162" s="2">
        <v>9.1392489199099997E-3</v>
      </c>
      <c r="AA162" s="2">
        <v>2.4371330453099999E-2</v>
      </c>
      <c r="AB162" s="2">
        <v>6.6467264872100001E-5</v>
      </c>
      <c r="AC162" s="2">
        <v>0.81597429932400001</v>
      </c>
      <c r="AD162" s="2">
        <v>0.13520549462699999</v>
      </c>
      <c r="AE162" s="2">
        <v>1.4733577046599999E-2</v>
      </c>
      <c r="AF162" s="2">
        <v>0</v>
      </c>
      <c r="AG162" s="2">
        <v>0</v>
      </c>
      <c r="AH162" s="2">
        <v>5.0958236401900002E-4</v>
      </c>
      <c r="AI162" s="5">
        <v>222449.69008500001</v>
      </c>
      <c r="AJ162" s="5">
        <v>178403.08530400001</v>
      </c>
      <c r="AK162">
        <v>2.5662134623799999</v>
      </c>
      <c r="AL162" s="13">
        <v>0.21976449951359725</v>
      </c>
      <c r="AM162" s="1" t="s">
        <v>36</v>
      </c>
      <c r="AN162" t="s">
        <v>4076</v>
      </c>
      <c r="AO162" t="s">
        <v>53</v>
      </c>
      <c r="AP162">
        <v>1.1305935275763288</v>
      </c>
      <c r="AQ162">
        <v>2.8987323103696219</v>
      </c>
      <c r="AR162">
        <v>0.6466815294754209</v>
      </c>
      <c r="AS162">
        <v>1.1787028302288318</v>
      </c>
      <c r="AT162">
        <v>-0.71110761365450115</v>
      </c>
      <c r="AU162">
        <v>1.3310019994733322</v>
      </c>
      <c r="AV162">
        <v>3.0143711599461915</v>
      </c>
      <c r="AW162">
        <v>-2.0390894939096729</v>
      </c>
      <c r="AX162">
        <v>-1.6131207616372729</v>
      </c>
      <c r="AY162">
        <v>-4.1773921920757759</v>
      </c>
      <c r="AZ162">
        <v>-8.8323519968620604E-2</v>
      </c>
      <c r="BA162">
        <v>-0.86900565870727253</v>
      </c>
      <c r="BB162">
        <v>-1.8316918014937733</v>
      </c>
      <c r="BC162">
        <v>-5</v>
      </c>
      <c r="BD162">
        <v>-5</v>
      </c>
      <c r="BE162">
        <v>-3.292785610778215</v>
      </c>
      <c r="BF162">
        <v>5.3472318050291383</v>
      </c>
      <c r="BG162">
        <f t="shared" si="2"/>
        <v>5.2514023607963587</v>
      </c>
      <c r="BH162" s="1" t="s">
        <v>3433</v>
      </c>
      <c r="BI162" s="1">
        <v>1</v>
      </c>
    </row>
    <row r="163" spans="1:61">
      <c r="A163" s="1">
        <v>730</v>
      </c>
      <c r="B163" s="1" t="s">
        <v>3508</v>
      </c>
      <c r="C163" s="1" t="s">
        <v>5104</v>
      </c>
      <c r="D163" s="1" t="s">
        <v>2895</v>
      </c>
      <c r="E163" s="1" t="s">
        <v>72</v>
      </c>
      <c r="F163" s="2">
        <v>42.535944000000001</v>
      </c>
      <c r="G163" s="2">
        <v>-92.401399999999995</v>
      </c>
      <c r="H163" s="2">
        <v>42.53472</v>
      </c>
      <c r="I163" s="2">
        <v>-92.400459999999995</v>
      </c>
      <c r="K163" s="1" t="s">
        <v>4086</v>
      </c>
      <c r="L163" s="17">
        <v>0.75643911561928678</v>
      </c>
      <c r="M163" s="17">
        <v>0</v>
      </c>
      <c r="N163" s="1">
        <v>7</v>
      </c>
      <c r="O163" s="1" t="s">
        <v>3511</v>
      </c>
      <c r="P163" s="1">
        <v>506130</v>
      </c>
      <c r="Q163" s="1" t="s">
        <v>3509</v>
      </c>
      <c r="R163" s="1" t="s">
        <v>3510</v>
      </c>
      <c r="S163" s="26">
        <v>8.9244959999999995</v>
      </c>
      <c r="T163" s="4">
        <v>856.91082763700001</v>
      </c>
      <c r="U163" s="4">
        <v>2.5566325187699999</v>
      </c>
      <c r="V163" s="4">
        <v>14.027754783600001</v>
      </c>
      <c r="W163" s="2">
        <v>0.26018461585000002</v>
      </c>
      <c r="X163" s="3">
        <v>1.2155758142499999</v>
      </c>
      <c r="Y163" s="1">
        <v>1583.12268066</v>
      </c>
      <c r="Z163" s="2">
        <v>1.9972312750600001E-2</v>
      </c>
      <c r="AA163" s="2">
        <v>0.14192599429</v>
      </c>
      <c r="AB163" s="2">
        <v>7.2102212095900001E-5</v>
      </c>
      <c r="AC163" s="2">
        <v>1.3944567819300001E-2</v>
      </c>
      <c r="AD163" s="2">
        <v>0</v>
      </c>
      <c r="AE163" s="2">
        <v>4.1977907882200002E-2</v>
      </c>
      <c r="AF163" s="2">
        <v>2.52069333487E-2</v>
      </c>
      <c r="AG163" s="2">
        <v>0.73948028725500003</v>
      </c>
      <c r="AH163" s="2">
        <v>1.74198944424E-2</v>
      </c>
      <c r="AI163" s="5">
        <v>151136.29332999999</v>
      </c>
      <c r="AJ163" s="5">
        <v>178606.27520400001</v>
      </c>
      <c r="AK163">
        <v>1.8008851372000001</v>
      </c>
      <c r="AL163" s="13">
        <v>0.16661471399418407</v>
      </c>
      <c r="AM163" s="1" t="s">
        <v>53</v>
      </c>
      <c r="AN163" t="s">
        <v>4077</v>
      </c>
      <c r="AO163" t="s">
        <v>36</v>
      </c>
      <c r="AP163">
        <v>0.95058369922687758</v>
      </c>
      <c r="AQ163">
        <v>2.9329356304644598</v>
      </c>
      <c r="AR163">
        <v>0.40766830857398684</v>
      </c>
      <c r="AS163">
        <v>1.146988165460092</v>
      </c>
      <c r="AT163">
        <v>-0.58471838590269465</v>
      </c>
      <c r="AU163">
        <v>8.4782050537340073E-2</v>
      </c>
      <c r="AV163">
        <v>3.1995145708757673</v>
      </c>
      <c r="AW163">
        <v>-1.6995716418560465</v>
      </c>
      <c r="AX163">
        <v>-0.84793805455791094</v>
      </c>
      <c r="AY163">
        <v>-4.1420514109212716</v>
      </c>
      <c r="AZ163">
        <v>-1.855594941175754</v>
      </c>
      <c r="BA163">
        <v>-5</v>
      </c>
      <c r="BB163">
        <v>-1.3769792098188205</v>
      </c>
      <c r="BC163">
        <v>-1.5984799869593649</v>
      </c>
      <c r="BD163">
        <v>-0.13107339874685231</v>
      </c>
      <c r="BE163">
        <v>-1.7589544809714153</v>
      </c>
      <c r="BF163">
        <v>5.179368766789608</v>
      </c>
      <c r="BG163">
        <f t="shared" si="2"/>
        <v>5.2518967134472305</v>
      </c>
      <c r="BH163" s="1" t="s">
        <v>3512</v>
      </c>
      <c r="BI163" s="1">
        <v>1</v>
      </c>
    </row>
    <row r="164" spans="1:61">
      <c r="A164" s="1">
        <v>309</v>
      </c>
      <c r="B164" s="1" t="s">
        <v>1456</v>
      </c>
      <c r="C164" s="1" t="s">
        <v>4468</v>
      </c>
      <c r="D164" s="1" t="s">
        <v>30</v>
      </c>
      <c r="E164" s="1" t="s">
        <v>153</v>
      </c>
      <c r="F164" s="2">
        <v>40.161551000000003</v>
      </c>
      <c r="G164" s="2">
        <v>-79.052966999999995</v>
      </c>
      <c r="H164" s="2">
        <v>40.161464000000002</v>
      </c>
      <c r="I164" s="2">
        <v>-79.051693</v>
      </c>
      <c r="K164" s="1" t="s">
        <v>4086</v>
      </c>
      <c r="L164" s="17">
        <v>0.66432554507628072</v>
      </c>
      <c r="M164" s="17">
        <v>0</v>
      </c>
      <c r="N164" s="1">
        <v>5</v>
      </c>
      <c r="O164" s="1" t="s">
        <v>1459</v>
      </c>
      <c r="P164" s="1">
        <v>503180</v>
      </c>
      <c r="Q164" s="1" t="s">
        <v>1457</v>
      </c>
      <c r="R164" s="1" t="s">
        <v>1458</v>
      </c>
      <c r="S164" s="26">
        <v>5.5785260000000001</v>
      </c>
      <c r="T164" s="4">
        <v>1162.2829589800001</v>
      </c>
      <c r="U164" s="4">
        <v>2.4284670352900002</v>
      </c>
      <c r="V164" s="4">
        <v>13.6575183868</v>
      </c>
      <c r="W164" s="2">
        <v>0.24790322780599999</v>
      </c>
      <c r="X164" s="3">
        <v>5.9248085022000003</v>
      </c>
      <c r="Y164" s="1">
        <v>707.94146728500004</v>
      </c>
      <c r="Z164" s="2">
        <v>2.9821174044499998E-3</v>
      </c>
      <c r="AA164" s="2">
        <v>0.10166493131</v>
      </c>
      <c r="AB164" s="2">
        <v>6.4696784367600001E-3</v>
      </c>
      <c r="AC164" s="2">
        <v>0.50360381306699997</v>
      </c>
      <c r="AD164" s="2">
        <v>0</v>
      </c>
      <c r="AE164" s="2">
        <v>0</v>
      </c>
      <c r="AF164" s="2">
        <v>0.30272029760500002</v>
      </c>
      <c r="AG164" s="2">
        <v>8.2407529088299999E-2</v>
      </c>
      <c r="AH164" s="2">
        <v>1.5163308836200001E-4</v>
      </c>
      <c r="AI164" s="5">
        <v>172244.114497</v>
      </c>
      <c r="AJ164" s="5">
        <v>181703.14247600001</v>
      </c>
      <c r="AK164">
        <v>3.5737106218400001</v>
      </c>
      <c r="AL164" s="13">
        <v>5.3448799461788536E-2</v>
      </c>
      <c r="AM164" s="1" t="s">
        <v>36</v>
      </c>
      <c r="AN164" t="s">
        <v>4077</v>
      </c>
      <c r="AO164" t="s">
        <v>36</v>
      </c>
      <c r="AP164">
        <v>0.74651946154842019</v>
      </c>
      <c r="AQ164">
        <v>3.0653118703640003</v>
      </c>
      <c r="AR164">
        <v>0.38533221261085959</v>
      </c>
      <c r="AS164">
        <v>1.1353717938675942</v>
      </c>
      <c r="AT164">
        <v>-0.60571781849555784</v>
      </c>
      <c r="AU164">
        <v>0.77267431792571151</v>
      </c>
      <c r="AV164">
        <v>2.8499973516361119</v>
      </c>
      <c r="AW164">
        <v>-2.5254752625929222</v>
      </c>
      <c r="AX164">
        <v>-0.99282882844425346</v>
      </c>
      <c r="AY164">
        <v>-2.1891173045880628</v>
      </c>
      <c r="AZ164">
        <v>-0.29791099026455631</v>
      </c>
      <c r="BA164">
        <v>-5</v>
      </c>
      <c r="BB164">
        <v>-5</v>
      </c>
      <c r="BC164">
        <v>-0.51895845832221721</v>
      </c>
      <c r="BD164">
        <v>-1.0840331075732135</v>
      </c>
      <c r="BE164">
        <v>-3.8192060195150153</v>
      </c>
      <c r="BF164">
        <v>5.2361443911884002</v>
      </c>
      <c r="BG164">
        <f t="shared" si="2"/>
        <v>5.2593624383051987</v>
      </c>
      <c r="BH164" s="1" t="s">
        <v>1460</v>
      </c>
      <c r="BI164" s="1">
        <v>1</v>
      </c>
    </row>
    <row r="165" spans="1:61">
      <c r="A165" s="1">
        <v>329</v>
      </c>
      <c r="B165" s="1" t="s">
        <v>1552</v>
      </c>
      <c r="C165" s="1" t="s">
        <v>4496</v>
      </c>
      <c r="D165" s="1" t="s">
        <v>30</v>
      </c>
      <c r="E165" s="1" t="s">
        <v>87</v>
      </c>
      <c r="F165" s="2">
        <v>39.995125999999999</v>
      </c>
      <c r="G165" s="2">
        <v>-105.112464</v>
      </c>
      <c r="H165" s="2">
        <v>39.994199999999999</v>
      </c>
      <c r="I165" s="2">
        <v>-105.11185</v>
      </c>
      <c r="K165" s="1" t="s">
        <v>4086</v>
      </c>
      <c r="L165" s="17">
        <v>0.1838737654034048</v>
      </c>
      <c r="M165" s="17">
        <v>1</v>
      </c>
      <c r="N165" s="1">
        <v>10</v>
      </c>
      <c r="O165" s="1" t="s">
        <v>1555</v>
      </c>
      <c r="P165" s="1">
        <v>514580</v>
      </c>
      <c r="Q165" s="1" t="s">
        <v>1553</v>
      </c>
      <c r="R165" s="1" t="s">
        <v>1554</v>
      </c>
      <c r="S165" s="26">
        <v>4.2181220000000001</v>
      </c>
      <c r="T165" s="4">
        <v>346.41207885699998</v>
      </c>
      <c r="U165" s="4">
        <v>2.06471252441</v>
      </c>
      <c r="V165" s="4">
        <v>18.255401611300002</v>
      </c>
      <c r="W165" s="2">
        <v>0.212948277593</v>
      </c>
      <c r="X165" s="3">
        <v>2.08527469635</v>
      </c>
      <c r="Y165" s="1">
        <v>523.86791992200006</v>
      </c>
      <c r="Z165" s="2">
        <v>4.6884847739500001E-3</v>
      </c>
      <c r="AA165" s="2">
        <v>0.42213272254899997</v>
      </c>
      <c r="AB165" s="2">
        <v>5.2418796980900004E-3</v>
      </c>
      <c r="AC165" s="2">
        <v>2.4749050773999999E-3</v>
      </c>
      <c r="AD165" s="2">
        <v>5.3494842666700002E-3</v>
      </c>
      <c r="AE165" s="2">
        <v>0.16011559805100001</v>
      </c>
      <c r="AF165" s="2">
        <v>4.7499730988599997E-2</v>
      </c>
      <c r="AG165" s="2">
        <v>0.32507340168799997</v>
      </c>
      <c r="AH165" s="2">
        <v>2.7423792907300001E-2</v>
      </c>
      <c r="AI165" s="5">
        <v>193183.137525</v>
      </c>
      <c r="AJ165" s="5">
        <v>182456.841697</v>
      </c>
      <c r="AK165">
        <v>1.6182127987799999</v>
      </c>
      <c r="AL165" s="13">
        <v>5.7109447456660911E-2</v>
      </c>
      <c r="AM165" s="1" t="s">
        <v>36</v>
      </c>
      <c r="AN165" t="s">
        <v>4077</v>
      </c>
      <c r="AO165" t="s">
        <v>36</v>
      </c>
      <c r="AP165">
        <v>0.62511913660796325</v>
      </c>
      <c r="AQ165">
        <v>2.5395930267907061</v>
      </c>
      <c r="AR165">
        <v>0.31485959218924581</v>
      </c>
      <c r="AS165">
        <v>1.2613913916901773</v>
      </c>
      <c r="AT165">
        <v>-0.67172586831566494</v>
      </c>
      <c r="AU165">
        <v>0.31916327333900124</v>
      </c>
      <c r="AV165">
        <v>2.7192218043891021</v>
      </c>
      <c r="AW165">
        <v>-2.3289674900431261</v>
      </c>
      <c r="AX165">
        <v>-0.37455098124610564</v>
      </c>
      <c r="AY165">
        <v>-2.2805129503972785</v>
      </c>
      <c r="AZ165">
        <v>-2.606441453357458</v>
      </c>
      <c r="BA165">
        <v>-2.2716880854433978</v>
      </c>
      <c r="BB165">
        <v>-0.79556635816497889</v>
      </c>
      <c r="BC165">
        <v>-1.3233088499645529</v>
      </c>
      <c r="BD165">
        <v>-0.48801856410185196</v>
      </c>
      <c r="BE165">
        <v>-1.5618724793498233</v>
      </c>
      <c r="BF165">
        <v>5.2859692152500237</v>
      </c>
      <c r="BG165">
        <f t="shared" si="2"/>
        <v>5.2611601530146963</v>
      </c>
      <c r="BH165" s="1" t="s">
        <v>1556</v>
      </c>
      <c r="BI165" s="1">
        <v>1</v>
      </c>
    </row>
    <row r="166" spans="1:61">
      <c r="A166" s="1">
        <v>219</v>
      </c>
      <c r="B166" s="1" t="s">
        <v>1006</v>
      </c>
      <c r="C166" s="1" t="s">
        <v>4346</v>
      </c>
      <c r="D166" s="1" t="s">
        <v>30</v>
      </c>
      <c r="E166" s="1" t="s">
        <v>355</v>
      </c>
      <c r="F166" s="2">
        <v>39.920617999999997</v>
      </c>
      <c r="G166" s="2">
        <v>-83.004255000000001</v>
      </c>
      <c r="H166" s="2">
        <v>39.917639999999999</v>
      </c>
      <c r="I166" s="2">
        <v>-83.005499999999998</v>
      </c>
      <c r="K166" s="1" t="s">
        <v>4086</v>
      </c>
      <c r="L166" s="17">
        <v>0.3346587535925209</v>
      </c>
      <c r="M166" s="17">
        <v>1</v>
      </c>
      <c r="N166" s="1">
        <v>5</v>
      </c>
      <c r="O166" s="1" t="s">
        <v>1009</v>
      </c>
      <c r="P166" s="1">
        <v>512430</v>
      </c>
      <c r="Q166" s="1" t="s">
        <v>1007</v>
      </c>
      <c r="R166" s="1" t="s">
        <v>1008</v>
      </c>
      <c r="S166" s="26">
        <v>4.3378490000000003</v>
      </c>
      <c r="T166" s="4">
        <v>996.50018310500002</v>
      </c>
      <c r="U166" s="4">
        <v>5.5446901321400004</v>
      </c>
      <c r="V166" s="4">
        <v>17.1555747986</v>
      </c>
      <c r="W166" s="2">
        <v>0.30530768632900002</v>
      </c>
      <c r="X166" s="3">
        <v>0.64723670482600004</v>
      </c>
      <c r="Y166" s="1">
        <v>405.05679321299999</v>
      </c>
      <c r="Z166" s="2">
        <v>4.6109985391800001E-2</v>
      </c>
      <c r="AA166" s="2">
        <v>0.86723057348900001</v>
      </c>
      <c r="AB166" s="2">
        <v>4.2693558267799997E-2</v>
      </c>
      <c r="AC166" s="2">
        <v>3.5436595824899997E-2</v>
      </c>
      <c r="AD166" s="2">
        <v>0</v>
      </c>
      <c r="AE166" s="2">
        <v>2.98053814618E-3</v>
      </c>
      <c r="AF166" s="2">
        <v>2.2383488054299999E-4</v>
      </c>
      <c r="AG166" s="2">
        <v>4.3942321285500002E-3</v>
      </c>
      <c r="AH166" s="2">
        <v>9.3068187173100004E-4</v>
      </c>
      <c r="AI166" s="5">
        <v>195095.77204400001</v>
      </c>
      <c r="AJ166" s="5">
        <v>182754.598917</v>
      </c>
      <c r="AK166">
        <v>1.99221354173</v>
      </c>
      <c r="AL166" s="13">
        <v>6.5323070058723412E-2</v>
      </c>
      <c r="AM166" s="1" t="s">
        <v>53</v>
      </c>
      <c r="AN166" t="s">
        <v>4076</v>
      </c>
      <c r="AO166" t="s">
        <v>53</v>
      </c>
      <c r="AP166">
        <v>0.63727443020280716</v>
      </c>
      <c r="AQ166">
        <v>2.9984773828372928</v>
      </c>
      <c r="AR166">
        <v>0.74387728039284107</v>
      </c>
      <c r="AS166">
        <v>1.2344052736995763</v>
      </c>
      <c r="AT166">
        <v>-0.5152622619042514</v>
      </c>
      <c r="AU166">
        <v>-0.18893686183555011</v>
      </c>
      <c r="AV166">
        <v>2.6075159201277307</v>
      </c>
      <c r="AW166">
        <v>-1.3362050153703051</v>
      </c>
      <c r="AX166">
        <v>-6.1865419846841553E-2</v>
      </c>
      <c r="AY166">
        <v>-1.3696376476867689</v>
      </c>
      <c r="AZ166">
        <v>-1.4505480047722941</v>
      </c>
      <c r="BA166">
        <v>-5</v>
      </c>
      <c r="BB166">
        <v>-2.5257053155156091</v>
      </c>
      <c r="BC166">
        <v>-3.6500722357389122</v>
      </c>
      <c r="BD166">
        <v>-2.3571170048835164</v>
      </c>
      <c r="BE166">
        <v>-3.0311987454014964</v>
      </c>
      <c r="BF166">
        <v>5.2902478578217016</v>
      </c>
      <c r="BG166">
        <f t="shared" si="2"/>
        <v>5.2618683145445102</v>
      </c>
      <c r="BH166" s="1" t="s">
        <v>1010</v>
      </c>
      <c r="BI166" s="1">
        <v>1</v>
      </c>
    </row>
    <row r="167" spans="1:61">
      <c r="A167" s="1">
        <v>438</v>
      </c>
      <c r="B167" s="1" t="s">
        <v>2086</v>
      </c>
      <c r="C167" s="1" t="s">
        <v>4407</v>
      </c>
      <c r="D167" s="1" t="s">
        <v>30</v>
      </c>
      <c r="E167" s="1" t="s">
        <v>35</v>
      </c>
      <c r="F167" s="2">
        <v>41.655484999999999</v>
      </c>
      <c r="G167" s="2">
        <v>-70.335183000000001</v>
      </c>
      <c r="H167" s="2">
        <v>41.655000000000001</v>
      </c>
      <c r="I167" s="2">
        <v>-70.337778</v>
      </c>
      <c r="K167" s="1" t="s">
        <v>4086</v>
      </c>
      <c r="L167" s="17">
        <v>0.90004455880261947</v>
      </c>
      <c r="M167" s="17">
        <v>0</v>
      </c>
      <c r="N167" s="1">
        <v>1</v>
      </c>
      <c r="O167" s="1" t="s">
        <v>2089</v>
      </c>
      <c r="P167" s="1">
        <v>509240</v>
      </c>
      <c r="Q167" s="1" t="s">
        <v>2087</v>
      </c>
      <c r="R167" s="1" t="s">
        <v>2088</v>
      </c>
      <c r="S167" s="26">
        <v>10.000911</v>
      </c>
      <c r="T167" s="4">
        <v>1174.7916259799999</v>
      </c>
      <c r="U167" s="4">
        <v>5.6625051498400003</v>
      </c>
      <c r="V167" s="4">
        <v>14.587302207900001</v>
      </c>
      <c r="W167" s="2">
        <v>0.16333390772299999</v>
      </c>
      <c r="X167" s="3">
        <v>1.6730558872200001</v>
      </c>
      <c r="Y167" s="1">
        <v>1312.5920410199999</v>
      </c>
      <c r="Z167" s="2">
        <v>4.5594609262799998E-2</v>
      </c>
      <c r="AA167" s="2">
        <v>0.41794211266800002</v>
      </c>
      <c r="AB167" s="2">
        <v>2.8436826737200001E-2</v>
      </c>
      <c r="AC167" s="2">
        <v>0.36658239278999999</v>
      </c>
      <c r="AD167" s="2">
        <v>2.3317599884E-2</v>
      </c>
      <c r="AE167" s="2">
        <v>1.55789555521E-2</v>
      </c>
      <c r="AF167" s="2">
        <v>4.8261869982999996E-3</v>
      </c>
      <c r="AG167" s="2">
        <v>8.7194307850299996E-3</v>
      </c>
      <c r="AH167" s="2">
        <v>8.9001885322699995E-2</v>
      </c>
      <c r="AI167" s="5">
        <v>195560.454948</v>
      </c>
      <c r="AJ167" s="5">
        <v>184459.98884999999</v>
      </c>
      <c r="AK167">
        <v>2.6465656129899999</v>
      </c>
      <c r="AL167" s="13">
        <v>5.8420362794484086E-2</v>
      </c>
      <c r="AM167" s="1" t="s">
        <v>53</v>
      </c>
      <c r="AN167" t="s">
        <v>4076</v>
      </c>
      <c r="AO167" t="s">
        <v>53</v>
      </c>
      <c r="AP167">
        <v>1.0000395624252603</v>
      </c>
      <c r="AQ167">
        <v>3.0699608421718052</v>
      </c>
      <c r="AR167">
        <v>0.75300860999591301</v>
      </c>
      <c r="AS167">
        <v>1.163974980409042</v>
      </c>
      <c r="AT167">
        <v>-0.78692364742283816</v>
      </c>
      <c r="AU167">
        <v>0.22351044849728055</v>
      </c>
      <c r="AV167">
        <v>3.1181297665584369</v>
      </c>
      <c r="AW167">
        <v>-1.3410865017613156</v>
      </c>
      <c r="AX167">
        <v>-0.37888386628669996</v>
      </c>
      <c r="AY167">
        <v>-1.546118868118556</v>
      </c>
      <c r="AZ167">
        <v>-0.43582839834210629</v>
      </c>
      <c r="BA167">
        <v>-1.6323161542037006</v>
      </c>
      <c r="BB167">
        <v>-1.807461661757445</v>
      </c>
      <c r="BC167">
        <v>-2.3163958546699921</v>
      </c>
      <c r="BD167">
        <v>-2.0595118654102418</v>
      </c>
      <c r="BE167">
        <v>-1.0506007936183119</v>
      </c>
      <c r="BF167">
        <v>5.2912810389271225</v>
      </c>
      <c r="BG167">
        <f t="shared" si="2"/>
        <v>5.2659021780500836</v>
      </c>
      <c r="BH167" s="1" t="s">
        <v>2090</v>
      </c>
      <c r="BI167" s="1">
        <v>1</v>
      </c>
    </row>
    <row r="168" spans="1:61">
      <c r="A168" s="1">
        <v>442</v>
      </c>
      <c r="B168" s="1" t="s">
        <v>2106</v>
      </c>
      <c r="C168" s="1" t="s">
        <v>4661</v>
      </c>
      <c r="D168" s="1" t="s">
        <v>30</v>
      </c>
      <c r="E168" s="1" t="s">
        <v>44</v>
      </c>
      <c r="F168" s="2">
        <v>35.559927000000002</v>
      </c>
      <c r="G168" s="2">
        <v>-105.161196</v>
      </c>
      <c r="H168" s="2">
        <v>35.539920000000002</v>
      </c>
      <c r="I168" s="2">
        <v>-105.16132</v>
      </c>
      <c r="J168" s="1" t="s">
        <v>514</v>
      </c>
      <c r="K168" s="1" t="s">
        <v>4086</v>
      </c>
      <c r="L168" s="17">
        <v>0.26377849769778544</v>
      </c>
      <c r="M168" s="17">
        <v>1</v>
      </c>
      <c r="N168" s="1">
        <v>13</v>
      </c>
      <c r="O168" s="1" t="s">
        <v>2109</v>
      </c>
      <c r="P168" s="1">
        <v>505450</v>
      </c>
      <c r="Q168" s="1" t="s">
        <v>2107</v>
      </c>
      <c r="R168" s="1" t="s">
        <v>2108</v>
      </c>
      <c r="S168" s="26">
        <v>4.3188659999999999</v>
      </c>
      <c r="T168" s="4">
        <v>459.97195434600002</v>
      </c>
      <c r="U168" s="4">
        <v>0.801258742809</v>
      </c>
      <c r="V168" s="4">
        <v>18.6718883514</v>
      </c>
      <c r="W168" s="2">
        <v>0.285710006952</v>
      </c>
      <c r="X168" s="3">
        <v>3.8524341583299999</v>
      </c>
      <c r="Y168" s="1">
        <v>511.80718994099999</v>
      </c>
      <c r="Z168" s="2">
        <v>2.140964683E-2</v>
      </c>
      <c r="AA168" s="2">
        <v>1.45496391582E-2</v>
      </c>
      <c r="AB168" s="2">
        <v>7.4041695287199998E-4</v>
      </c>
      <c r="AC168" s="2">
        <v>0.19084023943100001</v>
      </c>
      <c r="AD168" s="2">
        <v>0.148681076548</v>
      </c>
      <c r="AE168" s="2">
        <v>0.56326104604000005</v>
      </c>
      <c r="AF168" s="2">
        <v>1.97503992007E-2</v>
      </c>
      <c r="AG168" s="2">
        <v>8.0732209921600007E-3</v>
      </c>
      <c r="AH168" s="2">
        <v>3.2694314846699997E-2</v>
      </c>
      <c r="AI168" s="5">
        <v>193654.93330599999</v>
      </c>
      <c r="AJ168" s="5">
        <v>184935.55997999999</v>
      </c>
      <c r="AK168">
        <v>1.75608938352</v>
      </c>
      <c r="AL168" s="13">
        <v>4.6062294117951312E-2</v>
      </c>
      <c r="AM168" s="1" t="s">
        <v>53</v>
      </c>
      <c r="AN168" t="s">
        <v>4077</v>
      </c>
      <c r="AO168" t="s">
        <v>36</v>
      </c>
      <c r="AP168">
        <v>0.63536972954799142</v>
      </c>
      <c r="AQ168">
        <v>2.6627313524552894</v>
      </c>
      <c r="AR168">
        <v>-9.6227218711204127E-2</v>
      </c>
      <c r="AS168">
        <v>1.2711882418441902</v>
      </c>
      <c r="AT168">
        <v>-0.54407454824895107</v>
      </c>
      <c r="AU168">
        <v>0.58573522495870778</v>
      </c>
      <c r="AV168">
        <v>2.7091063826253525</v>
      </c>
      <c r="AW168">
        <v>-1.669390496696558</v>
      </c>
      <c r="AX168">
        <v>-1.8371477773685101</v>
      </c>
      <c r="AY168">
        <v>-3.1305236460314059</v>
      </c>
      <c r="AZ168">
        <v>-0.71933004724045968</v>
      </c>
      <c r="BA168">
        <v>-0.82774430298952628</v>
      </c>
      <c r="BB168">
        <v>-0.24929028262733685</v>
      </c>
      <c r="BC168">
        <v>-1.7044241218649103</v>
      </c>
      <c r="BD168">
        <v>-2.0929531592021986</v>
      </c>
      <c r="BE168">
        <v>-1.4855277594302978</v>
      </c>
      <c r="BF168">
        <v>5.2870285649951363</v>
      </c>
      <c r="BG168">
        <f t="shared" si="2"/>
        <v>5.2670204266715217</v>
      </c>
      <c r="BH168" s="1" t="s">
        <v>2110</v>
      </c>
      <c r="BI168" s="1">
        <v>1</v>
      </c>
    </row>
    <row r="169" spans="1:61">
      <c r="A169" s="1">
        <v>190</v>
      </c>
      <c r="B169" s="1" t="s">
        <v>861</v>
      </c>
      <c r="C169" s="1" t="s">
        <v>4313</v>
      </c>
      <c r="D169" s="1" t="s">
        <v>30</v>
      </c>
      <c r="E169" s="1" t="s">
        <v>59</v>
      </c>
      <c r="F169" s="2">
        <v>42.423042000000002</v>
      </c>
      <c r="G169" s="2">
        <v>-83.996701000000002</v>
      </c>
      <c r="H169" s="2">
        <v>42.430320000000002</v>
      </c>
      <c r="I169" s="2">
        <v>-83.989509999999996</v>
      </c>
      <c r="K169" s="1" t="s">
        <v>4086</v>
      </c>
      <c r="L169" s="17">
        <v>0.68806710094213475</v>
      </c>
      <c r="M169" s="17">
        <v>0</v>
      </c>
      <c r="N169" s="1">
        <v>4</v>
      </c>
      <c r="O169" s="1" t="s">
        <v>864</v>
      </c>
      <c r="P169" s="1">
        <v>508830</v>
      </c>
      <c r="Q169" s="1" t="s">
        <v>862</v>
      </c>
      <c r="R169" s="1" t="s">
        <v>863</v>
      </c>
      <c r="S169" s="26">
        <v>16.9145</v>
      </c>
      <c r="T169" s="4">
        <v>824.69610595699999</v>
      </c>
      <c r="U169" s="4">
        <v>3.3358521461500001</v>
      </c>
      <c r="V169" s="4">
        <v>14.1024999619</v>
      </c>
      <c r="W169" s="2">
        <v>0.19799999892699999</v>
      </c>
      <c r="X169" s="3">
        <v>2.14258384705</v>
      </c>
      <c r="Y169" s="1">
        <v>2168.6994628900002</v>
      </c>
      <c r="Z169" s="2">
        <v>7.6331925106399995E-2</v>
      </c>
      <c r="AA169" s="2">
        <v>7.6907270724799998E-2</v>
      </c>
      <c r="AB169" s="2">
        <v>3.5589236105399999E-3</v>
      </c>
      <c r="AC169" s="2">
        <v>0.408832377164</v>
      </c>
      <c r="AD169" s="2">
        <v>1.84110597866E-3</v>
      </c>
      <c r="AE169" s="2">
        <v>6.5671592721099998E-3</v>
      </c>
      <c r="AF169" s="2">
        <v>0.114912958427</v>
      </c>
      <c r="AG169" s="2">
        <v>6.72085874443E-2</v>
      </c>
      <c r="AH169" s="2">
        <v>0.243839692272</v>
      </c>
      <c r="AI169" s="5">
        <v>461711.17172300001</v>
      </c>
      <c r="AJ169" s="5">
        <v>187308.106952</v>
      </c>
      <c r="AK169">
        <v>3.1992622962900001</v>
      </c>
      <c r="AL169" s="13">
        <v>0.84559295474613749</v>
      </c>
      <c r="AM169" s="1" t="s">
        <v>36</v>
      </c>
      <c r="AN169" t="s">
        <v>4077</v>
      </c>
      <c r="AO169" t="s">
        <v>36</v>
      </c>
      <c r="AP169">
        <v>1.2282591643793701</v>
      </c>
      <c r="AQ169">
        <v>2.9162939439200124</v>
      </c>
      <c r="AR169">
        <v>0.52320679330437381</v>
      </c>
      <c r="AS169">
        <v>1.1492961072241201</v>
      </c>
      <c r="AT169">
        <v>-0.70333481209199411</v>
      </c>
      <c r="AU169">
        <v>0.33093782644056496</v>
      </c>
      <c r="AV169">
        <v>3.3361993719072931</v>
      </c>
      <c r="AW169">
        <v>-1.1172937844866897</v>
      </c>
      <c r="AX169">
        <v>-1.1140326005575318</v>
      </c>
      <c r="AY169">
        <v>-2.4486813336811761</v>
      </c>
      <c r="AZ169">
        <v>-0.38845471789568636</v>
      </c>
      <c r="BA169">
        <v>-2.734921211701022</v>
      </c>
      <c r="BB169">
        <v>-2.1826224507202188</v>
      </c>
      <c r="BC169">
        <v>-0.93963099432290853</v>
      </c>
      <c r="BD169">
        <v>-1.1725752322824909</v>
      </c>
      <c r="BE169">
        <v>-0.61289559842389518</v>
      </c>
      <c r="BF169">
        <v>5.6643703830175776</v>
      </c>
      <c r="BG169">
        <f t="shared" si="2"/>
        <v>5.2725565746433896</v>
      </c>
      <c r="BH169" s="1" t="s">
        <v>865</v>
      </c>
      <c r="BI169" s="1">
        <v>1</v>
      </c>
    </row>
    <row r="170" spans="1:61">
      <c r="A170" s="1">
        <v>725</v>
      </c>
      <c r="B170" s="1" t="s">
        <v>3485</v>
      </c>
      <c r="C170" s="1" t="s">
        <v>5099</v>
      </c>
      <c r="D170" s="1" t="s">
        <v>2895</v>
      </c>
      <c r="E170" s="1" t="s">
        <v>153</v>
      </c>
      <c r="F170" s="2">
        <v>40.270346000000004</v>
      </c>
      <c r="G170" s="2">
        <v>-78.682255999999995</v>
      </c>
      <c r="H170" s="2">
        <v>40.269266000000002</v>
      </c>
      <c r="I170" s="2">
        <v>-78.681820000000002</v>
      </c>
      <c r="K170" s="1" t="s">
        <v>4086</v>
      </c>
      <c r="L170" s="17">
        <v>0.62691502925008524</v>
      </c>
      <c r="M170" s="17">
        <v>0</v>
      </c>
      <c r="N170" s="1">
        <v>5</v>
      </c>
      <c r="O170" s="1" t="s">
        <v>3488</v>
      </c>
      <c r="P170" s="1">
        <v>510540</v>
      </c>
      <c r="Q170" s="1" t="s">
        <v>3486</v>
      </c>
      <c r="R170" s="1" t="s">
        <v>3487</v>
      </c>
      <c r="S170" s="26">
        <v>3.9917210000000001</v>
      </c>
      <c r="T170" s="4">
        <v>1116.4934082</v>
      </c>
      <c r="U170" s="4">
        <v>3.4020192623100001</v>
      </c>
      <c r="V170" s="4">
        <v>13.0074996948</v>
      </c>
      <c r="W170" s="2">
        <v>0.17771640420000001</v>
      </c>
      <c r="X170" s="3">
        <v>6.0798506736800002</v>
      </c>
      <c r="Y170" s="1">
        <v>757.60699462900004</v>
      </c>
      <c r="Z170" s="2">
        <v>2.8147948527900001E-2</v>
      </c>
      <c r="AA170" s="2">
        <v>2.7878461227500002E-2</v>
      </c>
      <c r="AB170" s="2">
        <v>3.4777336117999998E-2</v>
      </c>
      <c r="AC170" s="2">
        <v>0.89104628444400003</v>
      </c>
      <c r="AD170" s="2">
        <v>0</v>
      </c>
      <c r="AE170" s="2">
        <v>5.52448965842E-4</v>
      </c>
      <c r="AF170" s="2">
        <v>1.2477262009E-2</v>
      </c>
      <c r="AG170" s="2">
        <v>4.1231556962900004E-3</v>
      </c>
      <c r="AH170" s="2">
        <v>9.9710301152099992E-4</v>
      </c>
      <c r="AI170" s="5">
        <v>182501.35899000001</v>
      </c>
      <c r="AJ170" s="5">
        <v>189298.23583200001</v>
      </c>
      <c r="AK170">
        <v>2.2245839455500001</v>
      </c>
      <c r="AL170" s="13">
        <v>3.6562045449533204E-2</v>
      </c>
      <c r="AM170" s="1" t="s">
        <v>36</v>
      </c>
      <c r="AN170" t="s">
        <v>4077</v>
      </c>
      <c r="AO170" t="s">
        <v>36</v>
      </c>
      <c r="AP170">
        <v>0.60116017880900674</v>
      </c>
      <c r="AQ170">
        <v>3.04785616333149</v>
      </c>
      <c r="AR170">
        <v>0.53173676826868976</v>
      </c>
      <c r="AS170">
        <v>1.1141938243780547</v>
      </c>
      <c r="AT170">
        <v>-0.75027248257890744</v>
      </c>
      <c r="AU170">
        <v>0.78389291276069917</v>
      </c>
      <c r="AV170">
        <v>2.8794439756503842</v>
      </c>
      <c r="AW170">
        <v>-1.5505532518065521</v>
      </c>
      <c r="AX170">
        <v>-1.5547312011209591</v>
      </c>
      <c r="AY170">
        <v>-1.458703687243039</v>
      </c>
      <c r="AZ170">
        <v>-5.0099736415926958E-2</v>
      </c>
      <c r="BA170">
        <v>-5</v>
      </c>
      <c r="BB170">
        <v>-3.2577078350671109</v>
      </c>
      <c r="BC170">
        <v>-1.9038807051054996</v>
      </c>
      <c r="BD170">
        <v>-2.3847702653046547</v>
      </c>
      <c r="BE170">
        <v>-3.001259972055307</v>
      </c>
      <c r="BF170">
        <v>5.2612661027632361</v>
      </c>
      <c r="BG170">
        <f t="shared" si="2"/>
        <v>5.277146566568141</v>
      </c>
      <c r="BH170" s="1" t="s">
        <v>3489</v>
      </c>
      <c r="BI170" s="1">
        <v>1</v>
      </c>
    </row>
    <row r="171" spans="1:61">
      <c r="A171" s="1">
        <v>275</v>
      </c>
      <c r="B171" s="1" t="s">
        <v>1286</v>
      </c>
      <c r="C171" s="1" t="s">
        <v>4431</v>
      </c>
      <c r="D171" s="1" t="s">
        <v>30</v>
      </c>
      <c r="E171" s="1" t="s">
        <v>355</v>
      </c>
      <c r="F171" s="2">
        <v>39.715719</v>
      </c>
      <c r="G171" s="2">
        <v>-86.211628000000005</v>
      </c>
      <c r="H171" s="2">
        <v>39.727499999999999</v>
      </c>
      <c r="I171" s="2">
        <v>-86.219443999999996</v>
      </c>
      <c r="J171" s="1" t="s">
        <v>514</v>
      </c>
      <c r="K171" s="1" t="s">
        <v>4086</v>
      </c>
      <c r="L171" s="17">
        <v>0.5030038768891244</v>
      </c>
      <c r="M171" s="17">
        <v>0</v>
      </c>
      <c r="N171" s="1">
        <v>5</v>
      </c>
      <c r="O171" s="1" t="s">
        <v>1289</v>
      </c>
      <c r="P171" s="1">
        <v>504120</v>
      </c>
      <c r="Q171" s="1" t="s">
        <v>1287</v>
      </c>
      <c r="R171" s="1" t="s">
        <v>1288</v>
      </c>
      <c r="S171" s="26">
        <v>11.576101</v>
      </c>
      <c r="T171" s="4">
        <v>1024.96362305</v>
      </c>
      <c r="U171" s="4">
        <v>5.42313814163</v>
      </c>
      <c r="V171" s="4">
        <v>16.766702651999999</v>
      </c>
      <c r="W171" s="2">
        <v>0.339121937752</v>
      </c>
      <c r="X171" s="3">
        <v>0.83768081665000005</v>
      </c>
      <c r="Y171" s="1">
        <v>848.03961181600005</v>
      </c>
      <c r="Z171" s="2">
        <v>4.4167104760900001E-2</v>
      </c>
      <c r="AA171" s="2">
        <v>0.70089803325699995</v>
      </c>
      <c r="AB171" s="2">
        <v>7.8712939024499998E-3</v>
      </c>
      <c r="AC171" s="2">
        <v>6.9581373911699995E-2</v>
      </c>
      <c r="AD171" s="2">
        <v>4.3209298641100001E-5</v>
      </c>
      <c r="AE171" s="2">
        <v>3.0318524546500002E-3</v>
      </c>
      <c r="AF171" s="2">
        <v>2.6883385304500001E-2</v>
      </c>
      <c r="AG171" s="2">
        <v>0.14563694107</v>
      </c>
      <c r="AH171" s="2">
        <v>1.8868060406600001E-3</v>
      </c>
      <c r="AI171" s="5">
        <v>178951.14307799999</v>
      </c>
      <c r="AJ171" s="5">
        <v>189601.86850700001</v>
      </c>
      <c r="AK171">
        <v>1.8544947358199999</v>
      </c>
      <c r="AL171" s="13">
        <v>5.7797522170259727E-2</v>
      </c>
      <c r="AM171" s="1" t="s">
        <v>53</v>
      </c>
      <c r="AN171" t="s">
        <v>4076</v>
      </c>
      <c r="AO171" t="s">
        <v>53</v>
      </c>
      <c r="AP171">
        <v>1.0635623072912954</v>
      </c>
      <c r="AQ171">
        <v>3.0107084521342133</v>
      </c>
      <c r="AR171">
        <v>0.73425066720210064</v>
      </c>
      <c r="AS171">
        <v>1.2244476624365588</v>
      </c>
      <c r="AT171">
        <v>-0.46964411486223284</v>
      </c>
      <c r="AU171">
        <v>-7.6921430025481213E-2</v>
      </c>
      <c r="AV171">
        <v>2.928416138567234</v>
      </c>
      <c r="AW171">
        <v>-1.3549010686514136</v>
      </c>
      <c r="AX171">
        <v>-0.15434515865938708</v>
      </c>
      <c r="AY171">
        <v>-2.1039538713886445</v>
      </c>
      <c r="AZ171">
        <v>-1.1575070001877539</v>
      </c>
      <c r="BA171">
        <v>-4.3644227829544988</v>
      </c>
      <c r="BB171">
        <v>-2.5182919375025481</v>
      </c>
      <c r="BC171">
        <v>-1.570516043412447</v>
      </c>
      <c r="BD171">
        <v>-0.8367284514791743</v>
      </c>
      <c r="BE171">
        <v>-2.7242727420187114</v>
      </c>
      <c r="BF171">
        <v>5.2527344768578041</v>
      </c>
      <c r="BG171">
        <f t="shared" si="2"/>
        <v>5.2778426129507867</v>
      </c>
      <c r="BH171" s="1" t="s">
        <v>1290</v>
      </c>
      <c r="BI171" s="1">
        <v>1</v>
      </c>
    </row>
    <row r="172" spans="1:61">
      <c r="A172" s="1">
        <v>566</v>
      </c>
      <c r="B172" s="1" t="s">
        <v>2713</v>
      </c>
      <c r="C172" s="1" t="s">
        <v>4854</v>
      </c>
      <c r="D172" s="1" t="s">
        <v>30</v>
      </c>
      <c r="E172" s="1" t="s">
        <v>140</v>
      </c>
      <c r="F172" s="2">
        <v>38.945991999999997</v>
      </c>
      <c r="G172" s="2">
        <v>-89.354695000000007</v>
      </c>
      <c r="H172" s="2">
        <v>38.926810000000003</v>
      </c>
      <c r="I172" s="2">
        <v>-89.400019999999998</v>
      </c>
      <c r="K172" s="1" t="s">
        <v>4086</v>
      </c>
      <c r="L172" s="17">
        <v>0.26367371948435897</v>
      </c>
      <c r="M172" s="17">
        <v>1</v>
      </c>
      <c r="N172" s="1">
        <v>7</v>
      </c>
      <c r="O172" s="1" t="s">
        <v>2716</v>
      </c>
      <c r="P172" s="1">
        <v>507650</v>
      </c>
      <c r="Q172" s="1" t="s">
        <v>2714</v>
      </c>
      <c r="R172" s="1" t="s">
        <v>2715</v>
      </c>
      <c r="S172" s="26">
        <v>4.3539810000000001</v>
      </c>
      <c r="T172" s="4">
        <v>1022.5246582</v>
      </c>
      <c r="U172" s="4">
        <v>6.3854999542200002</v>
      </c>
      <c r="V172" s="4">
        <v>18.004714965800002</v>
      </c>
      <c r="W172" s="2">
        <v>0.39465215802199999</v>
      </c>
      <c r="X172" s="3">
        <v>1.1273657083499999</v>
      </c>
      <c r="Y172" s="1">
        <v>754.36444091800001</v>
      </c>
      <c r="Z172" s="2">
        <v>3.6758482726799997E-2</v>
      </c>
      <c r="AA172" s="2">
        <v>8.0374317150100003E-2</v>
      </c>
      <c r="AB172" s="2">
        <v>0</v>
      </c>
      <c r="AC172" s="2">
        <v>0.159046318381</v>
      </c>
      <c r="AD172" s="2">
        <v>0</v>
      </c>
      <c r="AE172" s="2">
        <v>4.44333307686E-3</v>
      </c>
      <c r="AF172" s="2">
        <v>0.225984842656</v>
      </c>
      <c r="AG172" s="2">
        <v>0.49328691236400002</v>
      </c>
      <c r="AH172" s="2">
        <v>1.05793644687E-4</v>
      </c>
      <c r="AI172" s="5">
        <v>3154061.0530400001</v>
      </c>
      <c r="AJ172" s="5">
        <v>193192.503662</v>
      </c>
      <c r="AK172">
        <v>2.2363967750999998</v>
      </c>
      <c r="AL172" s="13">
        <v>1.7691331112037421</v>
      </c>
      <c r="AM172" s="1" t="s">
        <v>36</v>
      </c>
      <c r="AN172" t="s">
        <v>4077</v>
      </c>
      <c r="AO172" t="s">
        <v>36</v>
      </c>
      <c r="AP172">
        <v>0.63888652952520408</v>
      </c>
      <c r="AQ172">
        <v>3.0096737898246797</v>
      </c>
      <c r="AR172">
        <v>0.80519490611920064</v>
      </c>
      <c r="AS172">
        <v>1.2553862504082169</v>
      </c>
      <c r="AT172">
        <v>-0.40378551805946722</v>
      </c>
      <c r="AU172">
        <v>5.2064820531297969E-2</v>
      </c>
      <c r="AV172">
        <v>2.877581208524254</v>
      </c>
      <c r="AW172">
        <v>-1.4346424232102368</v>
      </c>
      <c r="AX172">
        <v>-1.0948827037623192</v>
      </c>
      <c r="AY172">
        <v>-5</v>
      </c>
      <c r="AZ172">
        <v>-0.79847637952940531</v>
      </c>
      <c r="BA172">
        <v>-5</v>
      </c>
      <c r="BB172">
        <v>-2.3522911303736853</v>
      </c>
      <c r="BC172">
        <v>-0.64592068904558586</v>
      </c>
      <c r="BD172">
        <v>-0.30690040686402192</v>
      </c>
      <c r="BE172">
        <v>-3.9755404207721723</v>
      </c>
      <c r="BF172">
        <v>6.4988700956960388</v>
      </c>
      <c r="BG172">
        <f t="shared" si="2"/>
        <v>5.2859902707265238</v>
      </c>
      <c r="BH172" s="1" t="s">
        <v>2717</v>
      </c>
      <c r="BI172" s="1">
        <v>1</v>
      </c>
    </row>
    <row r="173" spans="1:61">
      <c r="A173" s="1">
        <v>494</v>
      </c>
      <c r="B173" s="1" t="s">
        <v>2355</v>
      </c>
      <c r="C173" s="1" t="s">
        <v>4736</v>
      </c>
      <c r="D173" s="1" t="s">
        <v>30</v>
      </c>
      <c r="E173" s="1" t="s">
        <v>59</v>
      </c>
      <c r="F173" s="2">
        <v>41.924005000000001</v>
      </c>
      <c r="G173" s="2">
        <v>-72.219218999999995</v>
      </c>
      <c r="H173" s="2">
        <v>41.922780000000003</v>
      </c>
      <c r="I173" s="2">
        <v>-72.218959999999996</v>
      </c>
      <c r="K173" s="1" t="s">
        <v>4086</v>
      </c>
      <c r="L173" s="17">
        <v>0.49631624738685781</v>
      </c>
      <c r="M173" s="17">
        <v>1</v>
      </c>
      <c r="N173" s="1">
        <v>1</v>
      </c>
      <c r="O173" s="1" t="s">
        <v>2358</v>
      </c>
      <c r="P173" s="1">
        <v>505240</v>
      </c>
      <c r="Q173" s="1" t="s">
        <v>2356</v>
      </c>
      <c r="R173" s="1" t="s">
        <v>2357</v>
      </c>
      <c r="S173" s="26">
        <v>24.500931999999999</v>
      </c>
      <c r="T173" s="4">
        <v>1286.98925781</v>
      </c>
      <c r="U173" s="4">
        <v>3.03669071198</v>
      </c>
      <c r="V173" s="4">
        <v>14.398633003200001</v>
      </c>
      <c r="W173" s="2">
        <v>0.240125000477</v>
      </c>
      <c r="X173" s="3">
        <v>4.4147076606800004</v>
      </c>
      <c r="Y173" s="1">
        <v>2585.5812988299999</v>
      </c>
      <c r="Z173" s="2">
        <v>6.3620823935200002E-3</v>
      </c>
      <c r="AA173" s="2">
        <v>9.0060384152400003E-2</v>
      </c>
      <c r="AB173" s="2">
        <v>1.5070751615799999E-3</v>
      </c>
      <c r="AC173" s="2">
        <v>0.76197315585600001</v>
      </c>
      <c r="AD173" s="2">
        <v>1.0478723942300001E-2</v>
      </c>
      <c r="AE173" s="2">
        <v>1.27443939838E-3</v>
      </c>
      <c r="AF173" s="2">
        <v>5.35669131257E-2</v>
      </c>
      <c r="AG173" s="2">
        <v>3.2467860863600001E-3</v>
      </c>
      <c r="AH173" s="2">
        <v>7.1530439883899996E-2</v>
      </c>
      <c r="AI173" s="5">
        <v>196246.21122999999</v>
      </c>
      <c r="AJ173" s="5">
        <v>194602.32339899999</v>
      </c>
      <c r="AK173">
        <v>2.7887407936000002</v>
      </c>
      <c r="AL173" s="13">
        <v>8.4118920008765339E-3</v>
      </c>
      <c r="AM173" s="1" t="s">
        <v>36</v>
      </c>
      <c r="AN173" t="s">
        <v>4077</v>
      </c>
      <c r="AO173" t="s">
        <v>36</v>
      </c>
      <c r="AP173">
        <v>1.3891826049669236</v>
      </c>
      <c r="AQ173">
        <v>3.1095749219678597</v>
      </c>
      <c r="AR173">
        <v>0.48240056112453844</v>
      </c>
      <c r="AS173">
        <v>1.1583212624183132</v>
      </c>
      <c r="AT173">
        <v>-0.61956262126753903</v>
      </c>
      <c r="AU173">
        <v>0.64490195014301455</v>
      </c>
      <c r="AV173">
        <v>3.4125581979108954</v>
      </c>
      <c r="AW173">
        <v>-2.1964007107678927</v>
      </c>
      <c r="AX173">
        <v>-1.0454662048868355</v>
      </c>
      <c r="AY173">
        <v>-2.8218650878011902</v>
      </c>
      <c r="AZ173">
        <v>-0.11806032848844046</v>
      </c>
      <c r="BA173">
        <v>-1.9796916008026311</v>
      </c>
      <c r="BB173">
        <v>-2.8946808110969533</v>
      </c>
      <c r="BC173">
        <v>-1.2711033797817326</v>
      </c>
      <c r="BD173">
        <v>-2.4885463238081793</v>
      </c>
      <c r="BE173">
        <v>-1.1455091042081484</v>
      </c>
      <c r="BF173">
        <v>5.2928012809190088</v>
      </c>
      <c r="BG173">
        <f t="shared" si="2"/>
        <v>5.2891480210985273</v>
      </c>
      <c r="BH173" s="1" t="s">
        <v>2359</v>
      </c>
      <c r="BI173" s="1">
        <v>1</v>
      </c>
    </row>
    <row r="174" spans="1:61">
      <c r="A174" s="1">
        <v>5</v>
      </c>
      <c r="B174" s="1" t="s">
        <v>47</v>
      </c>
      <c r="C174" s="1" t="s">
        <v>4109</v>
      </c>
      <c r="D174" s="1" t="s">
        <v>30</v>
      </c>
      <c r="E174" s="1" t="s">
        <v>52</v>
      </c>
      <c r="F174" s="2">
        <v>43.929209</v>
      </c>
      <c r="G174" s="2">
        <v>-114.840386</v>
      </c>
      <c r="H174" s="2">
        <v>43.928980000000003</v>
      </c>
      <c r="I174" s="2">
        <v>-114.84166999999999</v>
      </c>
      <c r="K174" s="1" t="s">
        <v>4086</v>
      </c>
      <c r="L174" s="17">
        <v>0.68846667697653163</v>
      </c>
      <c r="M174" s="17">
        <v>0</v>
      </c>
      <c r="N174" s="1">
        <v>17</v>
      </c>
      <c r="O174" s="1" t="s">
        <v>50</v>
      </c>
      <c r="P174" s="1">
        <v>502500</v>
      </c>
      <c r="Q174" s="1" t="s">
        <v>48</v>
      </c>
      <c r="R174" s="1" t="s">
        <v>49</v>
      </c>
      <c r="S174" s="26">
        <v>12.679914999999999</v>
      </c>
      <c r="T174" s="4">
        <v>903.25024414100005</v>
      </c>
      <c r="U174" s="4">
        <v>-5.3339533805799997</v>
      </c>
      <c r="V174" s="4">
        <v>8.5540695190400005</v>
      </c>
      <c r="W174" s="2">
        <v>0.146694451571</v>
      </c>
      <c r="X174" s="3">
        <v>16.294267654399999</v>
      </c>
      <c r="Y174" s="1">
        <v>886.69964599599996</v>
      </c>
      <c r="Z174" s="2">
        <v>6.0153536984300003E-2</v>
      </c>
      <c r="AA174" s="2">
        <v>6.8107862674400001E-4</v>
      </c>
      <c r="AB174" s="2">
        <v>1.2410766087300001E-2</v>
      </c>
      <c r="AC174" s="2">
        <v>0.41428919775700002</v>
      </c>
      <c r="AD174" s="2">
        <v>0.113260853114</v>
      </c>
      <c r="AE174" s="2">
        <v>0.36220770375599998</v>
      </c>
      <c r="AF174" s="2">
        <v>1.29489022862E-3</v>
      </c>
      <c r="AG174" s="2">
        <v>0</v>
      </c>
      <c r="AH174" s="2">
        <v>3.5701973446300002E-2</v>
      </c>
      <c r="AI174" s="5">
        <v>201537.960337</v>
      </c>
      <c r="AJ174" s="5">
        <v>194876.12547599999</v>
      </c>
      <c r="AK174">
        <v>1.96218721614</v>
      </c>
      <c r="AL174" s="13">
        <v>3.3610485093320278E-2</v>
      </c>
      <c r="AM174" s="1" t="s">
        <v>53</v>
      </c>
      <c r="AN174" t="s">
        <v>4076</v>
      </c>
      <c r="AO174" t="s">
        <v>53</v>
      </c>
      <c r="AP174">
        <v>1.1031163422559116</v>
      </c>
      <c r="AQ174">
        <v>2.9558080876262482</v>
      </c>
      <c r="AR174">
        <v>-5</v>
      </c>
      <c r="AS174">
        <v>0.93217277545233013</v>
      </c>
      <c r="AT174">
        <v>-0.83358631218035417</v>
      </c>
      <c r="AU174">
        <v>1.2120348458812318</v>
      </c>
      <c r="AV174">
        <v>2.947776535078007</v>
      </c>
      <c r="AW174">
        <v>-1.2207388313731371</v>
      </c>
      <c r="AX174">
        <v>-3.1668027483075916</v>
      </c>
      <c r="AY174">
        <v>-1.9062014097004474</v>
      </c>
      <c r="AZ174">
        <v>-0.38269639041806663</v>
      </c>
      <c r="BA174">
        <v>-0.9459201714636194</v>
      </c>
      <c r="BB174">
        <v>-0.44104231696193608</v>
      </c>
      <c r="BC174">
        <v>-2.8877670463512524</v>
      </c>
      <c r="BD174">
        <v>-5</v>
      </c>
      <c r="BE174">
        <v>-1.4473077773569709</v>
      </c>
      <c r="BF174">
        <v>5.3043568589743986</v>
      </c>
      <c r="BG174">
        <f t="shared" si="2"/>
        <v>5.2897586364026958</v>
      </c>
      <c r="BH174" s="1" t="s">
        <v>51</v>
      </c>
      <c r="BI174" s="1">
        <v>1</v>
      </c>
    </row>
    <row r="175" spans="1:61">
      <c r="A175" s="1">
        <v>495</v>
      </c>
      <c r="B175" s="1" t="s">
        <v>2360</v>
      </c>
      <c r="C175" s="1" t="s">
        <v>4738</v>
      </c>
      <c r="D175" s="1" t="s">
        <v>30</v>
      </c>
      <c r="E175" s="1" t="s">
        <v>153</v>
      </c>
      <c r="F175" s="2">
        <v>35.138652999999998</v>
      </c>
      <c r="G175" s="2">
        <v>-96.230647000000005</v>
      </c>
      <c r="H175" s="2">
        <v>35.14132</v>
      </c>
      <c r="I175" s="2">
        <v>-96.229429999999994</v>
      </c>
      <c r="K175" s="1" t="s">
        <v>4086</v>
      </c>
      <c r="L175" s="17">
        <v>0.3662937215995043</v>
      </c>
      <c r="M175" s="17">
        <v>1</v>
      </c>
      <c r="N175" s="1">
        <v>11</v>
      </c>
      <c r="O175" s="1" t="s">
        <v>2363</v>
      </c>
      <c r="P175" s="1">
        <v>516210</v>
      </c>
      <c r="Q175" s="1" t="s">
        <v>2361</v>
      </c>
      <c r="R175" s="1" t="s">
        <v>2362</v>
      </c>
      <c r="S175" s="26">
        <v>1.918064</v>
      </c>
      <c r="T175" s="4">
        <v>1095.8649902300001</v>
      </c>
      <c r="U175" s="4">
        <v>9.7821998596200004</v>
      </c>
      <c r="V175" s="4">
        <v>22.620800018299999</v>
      </c>
      <c r="W175" s="2">
        <v>0.32922857999799998</v>
      </c>
      <c r="X175" s="3">
        <v>1.80960941315</v>
      </c>
      <c r="Y175" s="1">
        <v>720.49877929700006</v>
      </c>
      <c r="Z175" s="2">
        <v>1.3043192426500001E-2</v>
      </c>
      <c r="AA175" s="2">
        <v>5.08184866215E-2</v>
      </c>
      <c r="AB175" s="2">
        <v>2.7611596870699999E-4</v>
      </c>
      <c r="AC175" s="2">
        <v>0.33707185589400002</v>
      </c>
      <c r="AD175" s="2">
        <v>0</v>
      </c>
      <c r="AE175" s="2">
        <v>0.301321412136</v>
      </c>
      <c r="AF175" s="2">
        <v>0.25651173492899998</v>
      </c>
      <c r="AG175" s="2">
        <v>4.0957202024899997E-2</v>
      </c>
      <c r="AH175" s="2">
        <v>0</v>
      </c>
      <c r="AI175" s="5">
        <v>208207.14530599999</v>
      </c>
      <c r="AJ175" s="5">
        <v>200827.32318900002</v>
      </c>
      <c r="AK175">
        <v>2.7691221635300001</v>
      </c>
      <c r="AL175" s="13">
        <v>3.608410872635387E-2</v>
      </c>
      <c r="AM175" s="1" t="s">
        <v>36</v>
      </c>
      <c r="AN175" t="s">
        <v>4077</v>
      </c>
      <c r="AO175" t="s">
        <v>36</v>
      </c>
      <c r="AP175">
        <v>0.28286309417099598</v>
      </c>
      <c r="AQ175">
        <v>3.0397570526795561</v>
      </c>
      <c r="AR175">
        <v>0.990436531624032</v>
      </c>
      <c r="AS175">
        <v>1.3545079603325447</v>
      </c>
      <c r="AT175">
        <v>-0.48250247116126782</v>
      </c>
      <c r="AU175">
        <v>0.25758484668199333</v>
      </c>
      <c r="AV175">
        <v>2.8576332493484453</v>
      </c>
      <c r="AW175">
        <v>-1.8846160985177347</v>
      </c>
      <c r="AX175">
        <v>-1.2939782724166606</v>
      </c>
      <c r="AY175">
        <v>-3.5589084759366556</v>
      </c>
      <c r="AZ175">
        <v>-0.47227750775846317</v>
      </c>
      <c r="BA175">
        <v>-5</v>
      </c>
      <c r="BB175">
        <v>-0.52097000592339204</v>
      </c>
      <c r="BC175">
        <v>-0.59089276194268059</v>
      </c>
      <c r="BD175">
        <v>-1.3876697196750862</v>
      </c>
      <c r="BE175">
        <v>-5</v>
      </c>
      <c r="BF175">
        <v>5.3184956296592389</v>
      </c>
      <c r="BG175">
        <f t="shared" si="2"/>
        <v>5.3028227996231294</v>
      </c>
      <c r="BH175" s="1" t="s">
        <v>2364</v>
      </c>
      <c r="BI175" s="1">
        <v>1</v>
      </c>
    </row>
    <row r="176" spans="1:61">
      <c r="A176" s="1">
        <v>534</v>
      </c>
      <c r="B176" s="1" t="s">
        <v>2554</v>
      </c>
      <c r="C176" s="1" t="s">
        <v>4800</v>
      </c>
      <c r="D176" s="1" t="s">
        <v>30</v>
      </c>
      <c r="E176" s="1" t="s">
        <v>166</v>
      </c>
      <c r="F176" s="2">
        <v>41.695169999999997</v>
      </c>
      <c r="G176" s="2">
        <v>-75.131422000000001</v>
      </c>
      <c r="H176" s="2">
        <v>41.695740000000001</v>
      </c>
      <c r="I176" s="2">
        <v>-75.132959999999997</v>
      </c>
      <c r="K176" s="1" t="s">
        <v>4086</v>
      </c>
      <c r="L176" s="17">
        <v>0.76923977024853218</v>
      </c>
      <c r="M176" s="17">
        <v>0</v>
      </c>
      <c r="N176" s="1">
        <v>2</v>
      </c>
      <c r="O176" s="1" t="s">
        <v>2557</v>
      </c>
      <c r="P176" s="1">
        <v>508910</v>
      </c>
      <c r="Q176" s="1" t="s">
        <v>2555</v>
      </c>
      <c r="R176" s="1" t="s">
        <v>2556</v>
      </c>
      <c r="S176" s="26">
        <v>14.498422</v>
      </c>
      <c r="T176" s="4">
        <v>1130.8560791</v>
      </c>
      <c r="U176" s="4">
        <v>1.4792045354800001</v>
      </c>
      <c r="V176" s="4">
        <v>13.3378410339</v>
      </c>
      <c r="W176" s="2">
        <v>0.236418172717</v>
      </c>
      <c r="X176" s="3">
        <v>7.0131983757</v>
      </c>
      <c r="Y176" s="1">
        <v>856.69238281299999</v>
      </c>
      <c r="Z176" s="2">
        <v>1.2372834753900001E-2</v>
      </c>
      <c r="AA176" s="2">
        <v>4.3135098416600001E-2</v>
      </c>
      <c r="AB176" s="2">
        <v>2.5230878713899999E-3</v>
      </c>
      <c r="AC176" s="2">
        <v>0.66869915411900005</v>
      </c>
      <c r="AD176" s="2">
        <v>1.77910042213E-4</v>
      </c>
      <c r="AE176" s="2">
        <v>7.6177845347699998E-3</v>
      </c>
      <c r="AF176" s="2">
        <v>0.23881997121099999</v>
      </c>
      <c r="AG176" s="2">
        <v>1.50900063077E-2</v>
      </c>
      <c r="AH176" s="2">
        <v>1.15641527439E-2</v>
      </c>
      <c r="AI176" s="5">
        <v>204227.51535500001</v>
      </c>
      <c r="AJ176" s="5">
        <v>201265.76675399998</v>
      </c>
      <c r="AK176">
        <v>1.81192972033</v>
      </c>
      <c r="AL176" s="13">
        <v>1.4608126603704795E-2</v>
      </c>
      <c r="AM176" s="1" t="s">
        <v>53</v>
      </c>
      <c r="AN176" t="s">
        <v>4076</v>
      </c>
      <c r="AO176" t="s">
        <v>53</v>
      </c>
      <c r="AP176">
        <v>1.1613207364428486</v>
      </c>
      <c r="AQ176">
        <v>3.0534073369945181</v>
      </c>
      <c r="AR176">
        <v>0.17002822977017901</v>
      </c>
      <c r="AS176">
        <v>1.1250855370059023</v>
      </c>
      <c r="AT176">
        <v>-0.62631914366481767</v>
      </c>
      <c r="AU176">
        <v>0.84591612354919909</v>
      </c>
      <c r="AV176">
        <v>2.9328249054359365</v>
      </c>
      <c r="AW176">
        <v>-1.9075307872800022</v>
      </c>
      <c r="AX176">
        <v>-1.365169206743116</v>
      </c>
      <c r="AY176">
        <v>-2.5980676240780447</v>
      </c>
      <c r="AZ176">
        <v>-0.17476922616705509</v>
      </c>
      <c r="BA176">
        <v>-3.7497995372752513</v>
      </c>
      <c r="BB176">
        <v>-2.1181713153038184</v>
      </c>
      <c r="BC176">
        <v>-0.62192935834639507</v>
      </c>
      <c r="BD176">
        <v>-1.8213105786870523</v>
      </c>
      <c r="BE176">
        <v>-1.9368861806303301</v>
      </c>
      <c r="BF176">
        <v>5.310114253724536</v>
      </c>
      <c r="BG176">
        <f t="shared" si="2"/>
        <v>5.3037699121258512</v>
      </c>
      <c r="BH176" s="1" t="s">
        <v>2558</v>
      </c>
      <c r="BI176" s="1">
        <v>1</v>
      </c>
    </row>
    <row r="177" spans="1:61">
      <c r="A177" s="1">
        <v>467</v>
      </c>
      <c r="B177" s="1" t="s">
        <v>2229</v>
      </c>
      <c r="C177" s="1" t="s">
        <v>4698</v>
      </c>
      <c r="D177" s="1" t="s">
        <v>30</v>
      </c>
      <c r="E177" s="1" t="s">
        <v>140</v>
      </c>
      <c r="F177" s="2">
        <v>36.986255</v>
      </c>
      <c r="G177" s="2">
        <v>-87.205699999999993</v>
      </c>
      <c r="H177" s="2">
        <v>36.986823000000001</v>
      </c>
      <c r="I177" s="2">
        <v>-87.211999000000006</v>
      </c>
      <c r="K177" s="1" t="s">
        <v>4086</v>
      </c>
      <c r="L177" s="17">
        <v>0.35003590257838363</v>
      </c>
      <c r="M177" s="17">
        <v>1</v>
      </c>
      <c r="N177" s="1">
        <v>5</v>
      </c>
      <c r="O177" s="1" t="s">
        <v>2232</v>
      </c>
      <c r="P177" s="1">
        <v>515930</v>
      </c>
      <c r="Q177" s="1" t="s">
        <v>2230</v>
      </c>
      <c r="R177" s="1" t="s">
        <v>2231</v>
      </c>
      <c r="S177" s="26">
        <v>1.74</v>
      </c>
      <c r="T177" s="4">
        <v>1292.2248535199999</v>
      </c>
      <c r="U177" s="4">
        <v>7.8107776641799997</v>
      </c>
      <c r="V177" s="4">
        <v>19.971166610699999</v>
      </c>
      <c r="W177" s="2">
        <v>0.32318851351700001</v>
      </c>
      <c r="X177" s="3">
        <v>5.3557486534100001</v>
      </c>
      <c r="Y177" s="1">
        <v>614.13409423799999</v>
      </c>
      <c r="Z177" s="2">
        <v>4.0790827576100003E-3</v>
      </c>
      <c r="AA177" s="2">
        <v>3.9137145376999999E-2</v>
      </c>
      <c r="AB177" s="2">
        <v>0</v>
      </c>
      <c r="AC177" s="2">
        <v>0.58841687490799999</v>
      </c>
      <c r="AD177" s="2">
        <v>7.4231956489799998E-4</v>
      </c>
      <c r="AE177" s="2">
        <v>3.7571659562000002E-2</v>
      </c>
      <c r="AF177" s="2">
        <v>0.212465088931</v>
      </c>
      <c r="AG177" s="2">
        <v>0.117330589446</v>
      </c>
      <c r="AH177" s="2">
        <v>2.5723945318199999E-4</v>
      </c>
      <c r="AI177" s="5">
        <v>238642.574673</v>
      </c>
      <c r="AJ177" s="5">
        <v>202213.20708200001</v>
      </c>
      <c r="AK177">
        <v>6.0222716910200003</v>
      </c>
      <c r="AL177" s="13">
        <v>0.16526659782470607</v>
      </c>
      <c r="AM177" s="1" t="s">
        <v>36</v>
      </c>
      <c r="AN177" t="s">
        <v>4077</v>
      </c>
      <c r="AO177" t="s">
        <v>36</v>
      </c>
      <c r="AP177">
        <v>0.24054924828259971</v>
      </c>
      <c r="AQ177">
        <v>3.1113380896238163</v>
      </c>
      <c r="AR177">
        <v>0.89269427567610027</v>
      </c>
      <c r="AS177">
        <v>1.3004034348151823</v>
      </c>
      <c r="AT177">
        <v>-0.49054408293715152</v>
      </c>
      <c r="AU177">
        <v>0.72882018727229803</v>
      </c>
      <c r="AV177">
        <v>2.7882632083224217</v>
      </c>
      <c r="AW177">
        <v>-2.3894374835015464</v>
      </c>
      <c r="AX177">
        <v>-1.4074108545142121</v>
      </c>
      <c r="AY177">
        <v>-5</v>
      </c>
      <c r="AZ177">
        <v>-0.23031488085555732</v>
      </c>
      <c r="BA177">
        <v>-3.1294090928418119</v>
      </c>
      <c r="BB177">
        <v>-1.4251396214737189</v>
      </c>
      <c r="BC177">
        <v>-0.67271242057930358</v>
      </c>
      <c r="BD177">
        <v>-0.93058874751194376</v>
      </c>
      <c r="BE177">
        <v>-3.5896624222749813</v>
      </c>
      <c r="BF177">
        <v>5.3777479259064904</v>
      </c>
      <c r="BG177">
        <f t="shared" si="2"/>
        <v>5.3058095171082051</v>
      </c>
      <c r="BH177" s="1" t="s">
        <v>2233</v>
      </c>
      <c r="BI177" s="1">
        <v>1</v>
      </c>
    </row>
    <row r="178" spans="1:61">
      <c r="A178" s="1">
        <v>129</v>
      </c>
      <c r="B178" s="1" t="s">
        <v>573</v>
      </c>
      <c r="C178" s="1" t="s">
        <v>4232</v>
      </c>
      <c r="D178" s="1" t="s">
        <v>30</v>
      </c>
      <c r="E178" s="1" t="s">
        <v>115</v>
      </c>
      <c r="F178" s="2">
        <v>48.406892999999997</v>
      </c>
      <c r="G178" s="2">
        <v>-102.939808</v>
      </c>
      <c r="H178" s="2">
        <v>48.408042000000002</v>
      </c>
      <c r="I178" s="2">
        <v>-102.9358</v>
      </c>
      <c r="K178" s="1" t="s">
        <v>4086</v>
      </c>
      <c r="L178" s="17">
        <v>0.68649088405072678</v>
      </c>
      <c r="M178" s="17">
        <v>0</v>
      </c>
      <c r="N178" s="1">
        <v>10</v>
      </c>
      <c r="O178" s="1" t="s">
        <v>576</v>
      </c>
      <c r="P178" s="1">
        <v>502510</v>
      </c>
      <c r="Q178" s="1" t="s">
        <v>574</v>
      </c>
      <c r="R178" s="1" t="s">
        <v>575</v>
      </c>
      <c r="S178" s="26">
        <v>9.1357520000000001</v>
      </c>
      <c r="T178" s="4">
        <v>381.304443359</v>
      </c>
      <c r="U178" s="4">
        <v>-2.8853414058700002</v>
      </c>
      <c r="V178" s="4">
        <v>10.4661846161</v>
      </c>
      <c r="W178" s="2">
        <v>0.33081561326999998</v>
      </c>
      <c r="X178" s="3">
        <v>1.0614856481599999</v>
      </c>
      <c r="Y178" s="1">
        <v>1305.1440429700001</v>
      </c>
      <c r="Z178" s="2">
        <v>9.9535292639999998E-3</v>
      </c>
      <c r="AA178" s="2">
        <v>4.09821652851E-2</v>
      </c>
      <c r="AB178" s="2">
        <v>6.27982918865E-5</v>
      </c>
      <c r="AC178" s="2">
        <v>5.02386335092E-4</v>
      </c>
      <c r="AD178" s="2">
        <v>4.87314745039E-3</v>
      </c>
      <c r="AE178" s="2">
        <v>0.186642803316</v>
      </c>
      <c r="AF178" s="2">
        <v>3.0205978397400001E-3</v>
      </c>
      <c r="AG178" s="2">
        <v>0.71951142928900003</v>
      </c>
      <c r="AH178" s="2">
        <v>3.4451142928900003E-2</v>
      </c>
      <c r="AI178" s="5">
        <v>211822.47137399999</v>
      </c>
      <c r="AJ178" s="5">
        <v>203065.787901</v>
      </c>
      <c r="AK178">
        <v>3.4176458509200001</v>
      </c>
      <c r="AL178" s="13">
        <v>4.221225005644616E-2</v>
      </c>
      <c r="AM178" s="1" t="s">
        <v>36</v>
      </c>
      <c r="AN178" t="s">
        <v>4077</v>
      </c>
      <c r="AO178" t="s">
        <v>36</v>
      </c>
      <c r="AP178">
        <v>0.96074430166212921</v>
      </c>
      <c r="AQ178">
        <v>2.5812718661576235</v>
      </c>
      <c r="AR178">
        <v>-5</v>
      </c>
      <c r="AS178">
        <v>1.0197883911189489</v>
      </c>
      <c r="AT178">
        <v>-0.48041400154697084</v>
      </c>
      <c r="AU178">
        <v>2.5914126653639642E-2</v>
      </c>
      <c r="AV178">
        <v>3.1156584454787652</v>
      </c>
      <c r="AW178">
        <v>-2.0020229023584655</v>
      </c>
      <c r="AX178">
        <v>-1.3874050994602491</v>
      </c>
      <c r="AY178">
        <v>-4.2020521689117887</v>
      </c>
      <c r="AZ178">
        <v>-3.2989621819198449</v>
      </c>
      <c r="BA178">
        <v>-2.3121904476538138</v>
      </c>
      <c r="BB178">
        <v>-0.72898875119926509</v>
      </c>
      <c r="BC178">
        <v>-2.51990709253805</v>
      </c>
      <c r="BD178">
        <v>-0.14296230299531054</v>
      </c>
      <c r="BE178">
        <v>-1.4627963656437051</v>
      </c>
      <c r="BF178">
        <v>5.32597203072923</v>
      </c>
      <c r="BG178">
        <f t="shared" si="2"/>
        <v>5.3076367605423123</v>
      </c>
      <c r="BH178" s="1" t="s">
        <v>577</v>
      </c>
      <c r="BI178" s="1">
        <v>1</v>
      </c>
    </row>
    <row r="179" spans="1:61">
      <c r="A179" s="1">
        <v>320</v>
      </c>
      <c r="B179" s="1" t="s">
        <v>1508</v>
      </c>
      <c r="C179" s="1" t="s">
        <v>4484</v>
      </c>
      <c r="D179" s="1" t="s">
        <v>30</v>
      </c>
      <c r="E179" s="1" t="s">
        <v>140</v>
      </c>
      <c r="F179" s="2">
        <v>37.064965999999998</v>
      </c>
      <c r="G179" s="2">
        <v>-87.663392000000002</v>
      </c>
      <c r="H179" s="2">
        <v>37.070095999999999</v>
      </c>
      <c r="I179" s="2">
        <v>-87.662876999999995</v>
      </c>
      <c r="K179" s="1" t="s">
        <v>4086</v>
      </c>
      <c r="L179" s="17">
        <v>1.9691069610416886E-2</v>
      </c>
      <c r="M179" s="17">
        <v>1</v>
      </c>
      <c r="N179" s="1">
        <v>5</v>
      </c>
      <c r="O179" s="1" t="s">
        <v>1511</v>
      </c>
      <c r="P179" s="1">
        <v>516090</v>
      </c>
      <c r="Q179" s="1" t="s">
        <v>1509</v>
      </c>
      <c r="R179" s="1" t="s">
        <v>1510</v>
      </c>
      <c r="S179" s="26">
        <v>4.4692179999999997</v>
      </c>
      <c r="T179" s="4">
        <v>1266.2999267600001</v>
      </c>
      <c r="U179" s="4">
        <v>8.0780773162799999</v>
      </c>
      <c r="V179" s="4">
        <v>20.382596969600002</v>
      </c>
      <c r="W179" s="2">
        <v>0.31909334659600003</v>
      </c>
      <c r="X179" s="3">
        <v>5.8318524360700001</v>
      </c>
      <c r="Y179" s="1">
        <v>562.34484863299997</v>
      </c>
      <c r="Z179" s="2">
        <v>4.19537627434E-2</v>
      </c>
      <c r="AA179" s="2">
        <v>1.2948390018199999E-2</v>
      </c>
      <c r="AB179" s="2">
        <v>0</v>
      </c>
      <c r="AC179" s="2">
        <v>0.85313735328999996</v>
      </c>
      <c r="AD179" s="2">
        <v>2.1539854850799998E-3</v>
      </c>
      <c r="AE179" s="2">
        <v>3.4549437638400002E-2</v>
      </c>
      <c r="AF179" s="2">
        <v>3.9040986917000003E-2</v>
      </c>
      <c r="AG179" s="2">
        <v>1.03293394852E-2</v>
      </c>
      <c r="AH179" s="2">
        <v>5.8867444222800002E-3</v>
      </c>
      <c r="AI179" s="5">
        <v>196216.836301</v>
      </c>
      <c r="AJ179" s="5">
        <v>204158.028242</v>
      </c>
      <c r="AK179">
        <v>3.27320171047</v>
      </c>
      <c r="AL179" s="13">
        <v>3.9668783653860562E-2</v>
      </c>
      <c r="AM179" s="1" t="s">
        <v>36</v>
      </c>
      <c r="AN179" t="s">
        <v>4077</v>
      </c>
      <c r="AO179" t="s">
        <v>36</v>
      </c>
      <c r="AP179">
        <v>0.65023153924034438</v>
      </c>
      <c r="AQ179">
        <v>3.1025365817554347</v>
      </c>
      <c r="AR179">
        <v>0.90730800554021795</v>
      </c>
      <c r="AS179">
        <v>1.3092595171440882</v>
      </c>
      <c r="AT179">
        <v>-0.49608225117085081</v>
      </c>
      <c r="AU179">
        <v>0.76580652645338365</v>
      </c>
      <c r="AV179">
        <v>2.7500027211354352</v>
      </c>
      <c r="AW179">
        <v>-1.3772290821436948</v>
      </c>
      <c r="AX179">
        <v>-1.8877842276969368</v>
      </c>
      <c r="AY179">
        <v>-5</v>
      </c>
      <c r="AZ179">
        <v>-6.8981042720218683E-2</v>
      </c>
      <c r="BA179">
        <v>-2.6667572275797737</v>
      </c>
      <c r="BB179">
        <v>-1.461559017248607</v>
      </c>
      <c r="BC179">
        <v>-1.4084792123375767</v>
      </c>
      <c r="BD179">
        <v>-1.9859274487712117</v>
      </c>
      <c r="BE179">
        <v>-2.2301248190210141</v>
      </c>
      <c r="BF179">
        <v>5.2927362690934361</v>
      </c>
      <c r="BG179">
        <f t="shared" si="2"/>
        <v>5.3099664626457201</v>
      </c>
      <c r="BH179" s="1" t="s">
        <v>1512</v>
      </c>
      <c r="BI179" s="1">
        <v>1</v>
      </c>
    </row>
    <row r="180" spans="1:61">
      <c r="A180" s="1">
        <v>461</v>
      </c>
      <c r="B180" s="1" t="s">
        <v>2200</v>
      </c>
      <c r="C180" s="1" t="s">
        <v>4516</v>
      </c>
      <c r="D180" s="1" t="s">
        <v>30</v>
      </c>
      <c r="E180" s="1" t="s">
        <v>153</v>
      </c>
      <c r="F180" s="2">
        <v>38.099097999999998</v>
      </c>
      <c r="G180" s="2">
        <v>-91.059838999999997</v>
      </c>
      <c r="H180" s="2">
        <v>38.099769999999999</v>
      </c>
      <c r="I180" s="2">
        <v>-91.064390000000003</v>
      </c>
      <c r="K180" s="1" t="s">
        <v>4086</v>
      </c>
      <c r="L180" s="17">
        <v>0.20692605571821329</v>
      </c>
      <c r="M180" s="17">
        <v>1</v>
      </c>
      <c r="N180" s="1">
        <v>7</v>
      </c>
      <c r="O180" s="1" t="s">
        <v>2203</v>
      </c>
      <c r="P180" s="1">
        <v>517030</v>
      </c>
      <c r="Q180" s="1" t="s">
        <v>2201</v>
      </c>
      <c r="R180" s="1" t="s">
        <v>2202</v>
      </c>
      <c r="S180" s="26">
        <v>1.9963040000000001</v>
      </c>
      <c r="T180" s="4">
        <v>1095.0236816399999</v>
      </c>
      <c r="U180" s="4">
        <v>5.6496758461000001</v>
      </c>
      <c r="V180" s="4">
        <v>19.523405075100001</v>
      </c>
      <c r="W180" s="2">
        <v>0.26706779003100001</v>
      </c>
      <c r="X180" s="3">
        <v>7.37023496628</v>
      </c>
      <c r="Y180" s="1">
        <v>513.12750244100005</v>
      </c>
      <c r="Z180" s="2">
        <v>5.7046931093099997E-3</v>
      </c>
      <c r="AA180" s="2">
        <v>3.4213624405899999E-2</v>
      </c>
      <c r="AB180" s="2">
        <v>8.7205499760199996E-5</v>
      </c>
      <c r="AC180" s="2">
        <v>0.83839367469399995</v>
      </c>
      <c r="AD180" s="2">
        <v>7.1217824804199999E-3</v>
      </c>
      <c r="AE180" s="2">
        <v>1.9650305946E-2</v>
      </c>
      <c r="AF180" s="2">
        <v>9.2692179120099999E-2</v>
      </c>
      <c r="AG180" s="2">
        <v>2.1074662441999999E-4</v>
      </c>
      <c r="AH180" s="2">
        <v>1.9257881197E-3</v>
      </c>
      <c r="AI180" s="5"/>
      <c r="AJ180" s="5">
        <v>205301.97273000001</v>
      </c>
      <c r="AK180">
        <v>2.79819637142</v>
      </c>
      <c r="AL180" s="13">
        <v>2.2047895095549475</v>
      </c>
      <c r="AN180" t="s">
        <v>4077</v>
      </c>
      <c r="AO180" t="s">
        <v>36</v>
      </c>
      <c r="AP180">
        <v>0.3002266769661176</v>
      </c>
      <c r="AQ180">
        <v>3.0394235115910786</v>
      </c>
      <c r="AR180">
        <v>0.75202353060021676</v>
      </c>
      <c r="AS180">
        <v>1.2905555651933653</v>
      </c>
      <c r="AT180">
        <v>-0.57337848732613783</v>
      </c>
      <c r="AU180">
        <v>0.86748133357576895</v>
      </c>
      <c r="AV180">
        <v>2.710225292453611</v>
      </c>
      <c r="AW180">
        <v>-2.2437677140009202</v>
      </c>
      <c r="AX180">
        <v>-1.4658009165747756</v>
      </c>
      <c r="AY180">
        <v>-4.059456124698313</v>
      </c>
      <c r="AZ180">
        <v>-7.6552006905976869E-2</v>
      </c>
      <c r="BA180">
        <v>-2.1474112950532196</v>
      </c>
      <c r="BB180">
        <v>-1.7066306834755678</v>
      </c>
      <c r="BC180">
        <v>-1.0329569078001883</v>
      </c>
      <c r="BD180">
        <v>-3.6762393728479781</v>
      </c>
      <c r="BE180">
        <v>-2.7153914968101263</v>
      </c>
      <c r="BF180">
        <v>-5</v>
      </c>
      <c r="BG180">
        <f t="shared" si="2"/>
        <v>5.3123931224910841</v>
      </c>
      <c r="BI180" s="1">
        <v>1</v>
      </c>
    </row>
    <row r="181" spans="1:61">
      <c r="A181" s="1">
        <v>452</v>
      </c>
      <c r="B181" s="1" t="s">
        <v>2155</v>
      </c>
      <c r="C181" s="1" t="s">
        <v>4679</v>
      </c>
      <c r="D181" s="1" t="s">
        <v>30</v>
      </c>
      <c r="E181" s="1" t="s">
        <v>72</v>
      </c>
      <c r="F181" s="2">
        <v>43.461331000000001</v>
      </c>
      <c r="G181" s="2">
        <v>-95.172783999999993</v>
      </c>
      <c r="H181" s="2">
        <v>43.460290000000001</v>
      </c>
      <c r="I181" s="2">
        <v>-95.172460000000001</v>
      </c>
      <c r="K181" s="1" t="s">
        <v>4086</v>
      </c>
      <c r="L181" s="17">
        <v>6.0048169456422322E-2</v>
      </c>
      <c r="M181" s="17">
        <v>1</v>
      </c>
      <c r="N181" s="1">
        <v>10</v>
      </c>
      <c r="O181" s="1" t="s">
        <v>2158</v>
      </c>
      <c r="P181" s="1">
        <v>509800</v>
      </c>
      <c r="Q181" s="1" t="s">
        <v>2156</v>
      </c>
      <c r="R181" s="1" t="s">
        <v>2157</v>
      </c>
      <c r="S181" s="26">
        <v>9.2200000000000006</v>
      </c>
      <c r="T181" s="4">
        <v>744.94805908199999</v>
      </c>
      <c r="U181" s="4">
        <v>1.58431994915</v>
      </c>
      <c r="V181" s="4">
        <v>13.1667203903</v>
      </c>
      <c r="W181" s="2">
        <v>0.26436364650700001</v>
      </c>
      <c r="X181" s="3">
        <v>1.2260226011299999</v>
      </c>
      <c r="Y181" s="1">
        <v>1732.88464355</v>
      </c>
      <c r="Z181" s="2">
        <v>0.24604593910399999</v>
      </c>
      <c r="AA181" s="2">
        <v>0.156722484149</v>
      </c>
      <c r="AB181" s="2">
        <v>1.16125136447E-4</v>
      </c>
      <c r="AC181" s="2">
        <v>4.3593376222199998E-2</v>
      </c>
      <c r="AD181" s="2">
        <v>4.7959681352599997E-3</v>
      </c>
      <c r="AE181" s="2">
        <v>0.161994565344</v>
      </c>
      <c r="AF181" s="2">
        <v>2.4630141440399999E-2</v>
      </c>
      <c r="AG181" s="2">
        <v>0.311145690596</v>
      </c>
      <c r="AH181" s="2">
        <v>5.0955709873E-2</v>
      </c>
      <c r="AI181" s="5">
        <v>229497.09552900001</v>
      </c>
      <c r="AJ181" s="5">
        <v>206734.63326599999</v>
      </c>
      <c r="AK181">
        <v>1.6900610387199999</v>
      </c>
      <c r="AL181" s="13">
        <v>0.10435949868147656</v>
      </c>
      <c r="AM181" s="1" t="s">
        <v>53</v>
      </c>
      <c r="AN181" t="s">
        <v>4076</v>
      </c>
      <c r="AO181" t="s">
        <v>53</v>
      </c>
      <c r="AP181">
        <v>0.96473092105362934</v>
      </c>
      <c r="AQ181">
        <v>2.8721259929624385</v>
      </c>
      <c r="AR181">
        <v>0.19984289071236588</v>
      </c>
      <c r="AS181">
        <v>1.1194776129445121</v>
      </c>
      <c r="AT181">
        <v>-0.57779826630778797</v>
      </c>
      <c r="AU181">
        <v>8.8498476263612208E-2</v>
      </c>
      <c r="AV181">
        <v>3.2387696531137093</v>
      </c>
      <c r="AW181">
        <v>-0.60898379843838768</v>
      </c>
      <c r="AX181">
        <v>-0.8048686931206922</v>
      </c>
      <c r="AY181">
        <v>-3.9350737627021179</v>
      </c>
      <c r="AZ181">
        <v>-1.3605794944168284</v>
      </c>
      <c r="BA181">
        <v>-2.3191237110458167</v>
      </c>
      <c r="BB181">
        <v>-0.79049955509133529</v>
      </c>
      <c r="BC181">
        <v>-1.6085330941857094</v>
      </c>
      <c r="BD181">
        <v>-0.50703620966693808</v>
      </c>
      <c r="BE181">
        <v>-1.2928071437989637</v>
      </c>
      <c r="BF181">
        <v>5.3607771935608177</v>
      </c>
      <c r="BG181">
        <f t="shared" si="2"/>
        <v>5.3154132380030372</v>
      </c>
      <c r="BH181" s="1" t="s">
        <v>2159</v>
      </c>
      <c r="BI181" s="1">
        <v>1</v>
      </c>
    </row>
    <row r="182" spans="1:61">
      <c r="A182" s="1">
        <v>232</v>
      </c>
      <c r="B182" s="1" t="s">
        <v>1071</v>
      </c>
      <c r="C182" s="1" t="s">
        <v>4360</v>
      </c>
      <c r="D182" s="1" t="s">
        <v>30</v>
      </c>
      <c r="E182" s="1" t="s">
        <v>72</v>
      </c>
      <c r="F182" s="2">
        <v>43.574773999999998</v>
      </c>
      <c r="G182" s="2">
        <v>-97.058734999999999</v>
      </c>
      <c r="H182" s="2">
        <v>43.54712</v>
      </c>
      <c r="I182" s="2">
        <v>-97.058989999999994</v>
      </c>
      <c r="J182" s="1" t="s">
        <v>514</v>
      </c>
      <c r="K182" s="1" t="s">
        <v>4086</v>
      </c>
      <c r="L182" s="17">
        <v>0.31146882311440999</v>
      </c>
      <c r="M182" s="17">
        <v>1</v>
      </c>
      <c r="N182" s="1">
        <v>10</v>
      </c>
      <c r="O182" s="1" t="s">
        <v>1074</v>
      </c>
      <c r="P182" s="1">
        <v>504680</v>
      </c>
      <c r="Q182" s="1" t="s">
        <v>1072</v>
      </c>
      <c r="R182" s="1" t="s">
        <v>1073</v>
      </c>
      <c r="S182" s="26">
        <v>0</v>
      </c>
      <c r="T182" s="4">
        <v>636.68737793000003</v>
      </c>
      <c r="U182" s="4">
        <v>1.44867837429</v>
      </c>
      <c r="V182" s="4">
        <v>14.0184144974</v>
      </c>
      <c r="W182" s="2">
        <v>0.36613285541500001</v>
      </c>
      <c r="X182" s="3">
        <v>1.26089596748</v>
      </c>
      <c r="Y182" s="1">
        <v>1433.0112304700001</v>
      </c>
      <c r="Z182" s="2">
        <v>8.8997130587400008E-3</v>
      </c>
      <c r="AA182" s="2">
        <v>5.1422723415800002E-2</v>
      </c>
      <c r="AB182" s="2">
        <v>2.3965748411500001E-4</v>
      </c>
      <c r="AC182" s="2">
        <v>4.44337930007E-3</v>
      </c>
      <c r="AD182" s="2">
        <v>7.7726751604699994E-5</v>
      </c>
      <c r="AE182" s="2">
        <v>3.1265585833000001E-2</v>
      </c>
      <c r="AF182" s="2">
        <v>0.206124868026</v>
      </c>
      <c r="AG182" s="2">
        <v>0.68725346046000002</v>
      </c>
      <c r="AH182" s="2">
        <v>1.02728856704E-2</v>
      </c>
      <c r="AI182" s="5">
        <v>211957.13571599999</v>
      </c>
      <c r="AJ182" s="5">
        <v>207697.30864999999</v>
      </c>
      <c r="AK182">
        <v>1.7459539040300001</v>
      </c>
      <c r="AL182" s="13">
        <v>2.0301593957550493E-2</v>
      </c>
      <c r="AM182" s="1" t="s">
        <v>53</v>
      </c>
      <c r="AN182" t="s">
        <v>4076</v>
      </c>
      <c r="AO182" t="s">
        <v>53</v>
      </c>
      <c r="AP182">
        <v>-5</v>
      </c>
      <c r="AQ182">
        <v>2.803926240236565</v>
      </c>
      <c r="AR182">
        <v>0.16097197706856914</v>
      </c>
      <c r="AS182">
        <v>1.146698897085122</v>
      </c>
      <c r="AT182">
        <v>-0.43636129738125079</v>
      </c>
      <c r="AU182">
        <v>0.10067925579339623</v>
      </c>
      <c r="AV182">
        <v>3.1562495939647124</v>
      </c>
      <c r="AW182">
        <v>-2.0506239954915766</v>
      </c>
      <c r="AX182">
        <v>-1.2888449262708921</v>
      </c>
      <c r="AY182">
        <v>-3.6204090041472821</v>
      </c>
      <c r="AZ182">
        <v>-2.3522866125083182</v>
      </c>
      <c r="BA182">
        <v>-4.1094294821675739</v>
      </c>
      <c r="BB182">
        <v>-1.5049334293963754</v>
      </c>
      <c r="BC182">
        <v>-0.68586960940975739</v>
      </c>
      <c r="BD182">
        <v>-0.16288306471854375</v>
      </c>
      <c r="BE182">
        <v>-1.9883075452345089</v>
      </c>
      <c r="BF182">
        <v>5.3262480420409108</v>
      </c>
      <c r="BG182">
        <f t="shared" si="2"/>
        <v>5.3174308689663619</v>
      </c>
      <c r="BH182" s="1" t="s">
        <v>1075</v>
      </c>
      <c r="BI182" s="1">
        <v>1</v>
      </c>
    </row>
    <row r="183" spans="1:61">
      <c r="A183" s="1">
        <v>607</v>
      </c>
      <c r="B183" s="1" t="s">
        <v>2914</v>
      </c>
      <c r="C183" s="1" t="s">
        <v>4906</v>
      </c>
      <c r="D183" s="1" t="s">
        <v>30</v>
      </c>
      <c r="E183" s="1" t="s">
        <v>72</v>
      </c>
      <c r="F183" s="2">
        <v>44.327939999999998</v>
      </c>
      <c r="G183" s="2">
        <v>-97.116716999999994</v>
      </c>
      <c r="H183" s="2">
        <v>44.32884</v>
      </c>
      <c r="I183" s="2">
        <v>-97.115620000000007</v>
      </c>
      <c r="K183" s="1" t="s">
        <v>4086</v>
      </c>
      <c r="L183" s="17">
        <v>0.68798092659562815</v>
      </c>
      <c r="M183" s="17">
        <v>0</v>
      </c>
      <c r="N183" s="1">
        <v>10</v>
      </c>
      <c r="O183" s="1" t="s">
        <v>2917</v>
      </c>
      <c r="P183" s="1">
        <v>505360</v>
      </c>
      <c r="Q183" s="1" t="s">
        <v>2915</v>
      </c>
      <c r="R183" s="1" t="s">
        <v>2916</v>
      </c>
      <c r="S183" s="26">
        <v>7.4249099999999997</v>
      </c>
      <c r="T183" s="4">
        <v>640.56475830099998</v>
      </c>
      <c r="U183" s="4">
        <v>0.71210527420000003</v>
      </c>
      <c r="V183" s="4">
        <v>12.911999702499999</v>
      </c>
      <c r="W183" s="2">
        <v>0.365561395884</v>
      </c>
      <c r="X183" s="3">
        <v>1.5520596504199999</v>
      </c>
      <c r="Y183" s="1">
        <v>1954.54626465</v>
      </c>
      <c r="Z183" s="2">
        <v>0.260737692425</v>
      </c>
      <c r="AA183" s="2">
        <v>5.6149977137599998E-2</v>
      </c>
      <c r="AB183" s="2">
        <v>0</v>
      </c>
      <c r="AC183" s="2">
        <v>4.3590916018900003E-3</v>
      </c>
      <c r="AD183" s="2">
        <v>0</v>
      </c>
      <c r="AE183" s="2">
        <v>0.156089010822</v>
      </c>
      <c r="AF183" s="2">
        <v>3.31961591221E-2</v>
      </c>
      <c r="AG183" s="2">
        <v>0.47154397195499997</v>
      </c>
      <c r="AH183" s="2">
        <v>1.79240969364E-2</v>
      </c>
      <c r="AI183" s="5">
        <v>233371.29373</v>
      </c>
      <c r="AJ183" s="5">
        <v>208673.760839</v>
      </c>
      <c r="AK183">
        <v>1.88790879309</v>
      </c>
      <c r="AL183" s="13">
        <v>0.11174215223414474</v>
      </c>
      <c r="AM183" s="1" t="s">
        <v>53</v>
      </c>
      <c r="AN183" t="s">
        <v>4076</v>
      </c>
      <c r="AO183" t="s">
        <v>53</v>
      </c>
      <c r="AP183">
        <v>0.87069119378180737</v>
      </c>
      <c r="AQ183">
        <v>2.8065630415765961</v>
      </c>
      <c r="AR183">
        <v>-0.14745579762091318</v>
      </c>
      <c r="AS183">
        <v>1.1109935073715973</v>
      </c>
      <c r="AT183">
        <v>-0.43703967300321378</v>
      </c>
      <c r="AU183">
        <v>0.19090840851393648</v>
      </c>
      <c r="AV183">
        <v>3.2910459547602859</v>
      </c>
      <c r="AW183">
        <v>-0.58379618237624842</v>
      </c>
      <c r="AX183">
        <v>-1.2506504162327314</v>
      </c>
      <c r="AY183">
        <v>-5</v>
      </c>
      <c r="AZ183">
        <v>-2.3606040046282519</v>
      </c>
      <c r="BA183">
        <v>-5</v>
      </c>
      <c r="BB183">
        <v>-0.80662767161639937</v>
      </c>
      <c r="BC183">
        <v>-1.4789121623373478</v>
      </c>
      <c r="BD183">
        <v>-0.32647780263611126</v>
      </c>
      <c r="BE183">
        <v>-1.7465627160182124</v>
      </c>
      <c r="BF183">
        <v>5.3680474337942385</v>
      </c>
      <c r="BG183">
        <f t="shared" si="2"/>
        <v>5.3194678432233227</v>
      </c>
      <c r="BH183" s="1" t="s">
        <v>2918</v>
      </c>
      <c r="BI183" s="1">
        <v>1</v>
      </c>
    </row>
    <row r="184" spans="1:61">
      <c r="A184" s="1">
        <v>647</v>
      </c>
      <c r="B184" s="1" t="s">
        <v>3112</v>
      </c>
      <c r="C184" s="1" t="s">
        <v>4968</v>
      </c>
      <c r="D184" s="1" t="s">
        <v>30</v>
      </c>
      <c r="E184" s="1" t="s">
        <v>87</v>
      </c>
      <c r="F184" s="2">
        <v>30.755928000000001</v>
      </c>
      <c r="G184" s="2">
        <v>-98.683913000000004</v>
      </c>
      <c r="H184" s="2">
        <v>30.753450000000001</v>
      </c>
      <c r="I184" s="2">
        <v>-98.677009999999996</v>
      </c>
      <c r="K184" s="1" t="s">
        <v>4086</v>
      </c>
      <c r="L184" s="17">
        <v>0.64352054870687414</v>
      </c>
      <c r="M184" s="17">
        <v>0</v>
      </c>
      <c r="N184" s="1">
        <v>12</v>
      </c>
      <c r="O184" s="1" t="s">
        <v>3115</v>
      </c>
      <c r="P184" s="1">
        <v>510950</v>
      </c>
      <c r="Q184" s="1" t="s">
        <v>3113</v>
      </c>
      <c r="R184" s="1" t="s">
        <v>3114</v>
      </c>
      <c r="S184" s="26">
        <v>7.0808210000000003</v>
      </c>
      <c r="T184" s="4">
        <v>729.51324462900004</v>
      </c>
      <c r="U184" s="4">
        <v>11.682380676299999</v>
      </c>
      <c r="V184" s="4">
        <v>25.732994079600001</v>
      </c>
      <c r="W184" s="2">
        <v>0.25249037146600001</v>
      </c>
      <c r="X184" s="3">
        <v>3.1894521713300001</v>
      </c>
      <c r="Y184" s="1">
        <v>562.85174560500002</v>
      </c>
      <c r="Z184" s="2">
        <v>2.8299858070600001E-3</v>
      </c>
      <c r="AA184" s="2">
        <v>7.1936690895000002E-2</v>
      </c>
      <c r="AB184" s="2">
        <v>3.09664100469E-4</v>
      </c>
      <c r="AC184" s="2">
        <v>0.24130575029000001</v>
      </c>
      <c r="AD184" s="2">
        <v>0.43875102146099998</v>
      </c>
      <c r="AE184" s="2">
        <v>0.24296589394000001</v>
      </c>
      <c r="AF184" s="2">
        <v>0</v>
      </c>
      <c r="AG184" s="2">
        <v>1.8493828222399999E-3</v>
      </c>
      <c r="AH184" s="2">
        <v>5.1610683411500001E-5</v>
      </c>
      <c r="AI184" s="5">
        <v>313737.365147</v>
      </c>
      <c r="AJ184" s="5">
        <v>208752.74205899998</v>
      </c>
      <c r="AK184">
        <v>3.2734411865799999</v>
      </c>
      <c r="AL184" s="13">
        <v>0.40186262530175781</v>
      </c>
      <c r="AM184" s="1" t="s">
        <v>36</v>
      </c>
      <c r="AN184" t="s">
        <v>4077</v>
      </c>
      <c r="AO184" t="s">
        <v>36</v>
      </c>
      <c r="AP184">
        <v>0.85008361575446623</v>
      </c>
      <c r="AQ184">
        <v>2.8630331811055139</v>
      </c>
      <c r="AR184">
        <v>1.0675313538402309</v>
      </c>
      <c r="AS184">
        <v>1.4104903200851582</v>
      </c>
      <c r="AT184">
        <v>-0.59775517872914352</v>
      </c>
      <c r="AU184">
        <v>0.50371609390356586</v>
      </c>
      <c r="AV184">
        <v>2.7503940173299899</v>
      </c>
      <c r="AW184">
        <v>-2.5482157425431939</v>
      </c>
      <c r="AX184">
        <v>-1.143049543708154</v>
      </c>
      <c r="AY184">
        <v>-3.5091091397252798</v>
      </c>
      <c r="AZ184">
        <v>-0.6174323287772453</v>
      </c>
      <c r="BA184">
        <v>-0.3577818594392605</v>
      </c>
      <c r="BB184">
        <v>-0.61445468571536177</v>
      </c>
      <c r="BC184">
        <v>-5</v>
      </c>
      <c r="BD184">
        <v>-2.732973180578234</v>
      </c>
      <c r="BE184">
        <v>-4.2872603901089237</v>
      </c>
      <c r="BF184">
        <v>5.4965662449036685</v>
      </c>
      <c r="BG184">
        <f t="shared" si="2"/>
        <v>5.31963218884197</v>
      </c>
      <c r="BH184" s="1" t="s">
        <v>3116</v>
      </c>
      <c r="BI184" s="1">
        <v>1</v>
      </c>
    </row>
    <row r="185" spans="1:61">
      <c r="A185" s="1">
        <v>108</v>
      </c>
      <c r="B185" s="1" t="s">
        <v>476</v>
      </c>
      <c r="C185" s="1" t="s">
        <v>4202</v>
      </c>
      <c r="D185" s="1" t="s">
        <v>30</v>
      </c>
      <c r="E185" s="1" t="s">
        <v>105</v>
      </c>
      <c r="F185" s="2">
        <v>33.073331000000003</v>
      </c>
      <c r="G185" s="2">
        <v>-115.50922799999999</v>
      </c>
      <c r="H185" s="2">
        <v>33.078237999999999</v>
      </c>
      <c r="I185" s="2">
        <v>-115.510706</v>
      </c>
      <c r="K185" s="1" t="s">
        <v>4086</v>
      </c>
      <c r="L185" s="17">
        <v>0.25619661621749396</v>
      </c>
      <c r="M185" s="17">
        <v>1</v>
      </c>
      <c r="N185" s="1">
        <v>18</v>
      </c>
      <c r="O185" s="1" t="s">
        <v>479</v>
      </c>
      <c r="P185" s="1">
        <v>508200</v>
      </c>
      <c r="Q185" s="1" t="s">
        <v>477</v>
      </c>
      <c r="R185" s="1" t="s">
        <v>478</v>
      </c>
      <c r="S185" s="26">
        <v>5.8031110000000004</v>
      </c>
      <c r="T185" s="4">
        <v>76.906967163100006</v>
      </c>
      <c r="U185" s="4">
        <v>14.2398805618</v>
      </c>
      <c r="V185" s="4">
        <v>31.189702987699999</v>
      </c>
      <c r="W185" s="2">
        <v>0.33700001239799998</v>
      </c>
      <c r="X185" s="3">
        <v>0.23266083002099999</v>
      </c>
      <c r="Y185" s="1">
        <v>229.95530700699999</v>
      </c>
      <c r="Z185" s="2">
        <v>1.99406650824E-2</v>
      </c>
      <c r="AA185" s="2">
        <v>7.3807028678500003E-2</v>
      </c>
      <c r="AB185" s="2">
        <v>1.0774748712199999E-3</v>
      </c>
      <c r="AC185" s="2">
        <v>2.43538840755E-4</v>
      </c>
      <c r="AD185" s="2">
        <v>6.1364407905400001E-2</v>
      </c>
      <c r="AE185" s="2">
        <v>0</v>
      </c>
      <c r="AF185" s="2">
        <v>0.26454960074400002</v>
      </c>
      <c r="AG185" s="2">
        <v>0.56782187716800003</v>
      </c>
      <c r="AH185" s="2">
        <v>1.11954067099E-2</v>
      </c>
      <c r="AI185" s="5">
        <v>325813.812072</v>
      </c>
      <c r="AJ185" s="5">
        <v>210445.33688799999</v>
      </c>
      <c r="AK185">
        <v>2.5712033511999999</v>
      </c>
      <c r="AL185" s="13">
        <v>0.43027135446636616</v>
      </c>
      <c r="AM185" s="1" t="s">
        <v>53</v>
      </c>
      <c r="AN185" t="s">
        <v>4077</v>
      </c>
      <c r="AO185" t="s">
        <v>36</v>
      </c>
      <c r="AP185">
        <v>0.76366087768609636</v>
      </c>
      <c r="AQ185">
        <v>1.8859656852296225</v>
      </c>
      <c r="AR185">
        <v>1.1535063466344946</v>
      </c>
      <c r="AS185">
        <v>1.4940112390913176</v>
      </c>
      <c r="AT185">
        <v>-0.47237008315126411</v>
      </c>
      <c r="AU185">
        <v>-0.63327672688790759</v>
      </c>
      <c r="AV185">
        <v>2.3616434368596528</v>
      </c>
      <c r="AW185">
        <v>-1.7002603607285056</v>
      </c>
      <c r="AX185">
        <v>-1.1319022781371655</v>
      </c>
      <c r="AY185">
        <v>-2.9675928496291792</v>
      </c>
      <c r="AZ185">
        <v>-3.6134317655360952</v>
      </c>
      <c r="BA185">
        <v>-1.2120834518583643</v>
      </c>
      <c r="BB185">
        <v>-5</v>
      </c>
      <c r="BC185">
        <v>-0.57749288956495592</v>
      </c>
      <c r="BD185">
        <v>-0.24578787889309778</v>
      </c>
      <c r="BE185">
        <v>-1.9509601246256476</v>
      </c>
      <c r="BF185">
        <v>5.512969491204859</v>
      </c>
      <c r="BG185">
        <f t="shared" si="2"/>
        <v>5.3231393069609858</v>
      </c>
      <c r="BH185" s="1" t="s">
        <v>480</v>
      </c>
      <c r="BI185" s="1">
        <v>1</v>
      </c>
    </row>
    <row r="186" spans="1:61">
      <c r="A186" s="1">
        <v>703</v>
      </c>
      <c r="B186" s="1" t="s">
        <v>3383</v>
      </c>
      <c r="C186" s="1" t="s">
        <v>5068</v>
      </c>
      <c r="D186" s="1" t="s">
        <v>2895</v>
      </c>
      <c r="E186" s="1" t="s">
        <v>166</v>
      </c>
      <c r="F186" s="2">
        <v>46.961173000000002</v>
      </c>
      <c r="G186" s="2">
        <v>-68.842939999999999</v>
      </c>
      <c r="H186" s="2">
        <v>46.959719999999997</v>
      </c>
      <c r="I186" s="2">
        <v>-68.845780000000005</v>
      </c>
      <c r="K186" s="1" t="s">
        <v>4086</v>
      </c>
      <c r="L186" s="17">
        <v>0.56045916047878552</v>
      </c>
      <c r="M186" s="17">
        <v>0</v>
      </c>
      <c r="N186" s="1">
        <v>1</v>
      </c>
      <c r="O186" s="1" t="s">
        <v>3313</v>
      </c>
      <c r="P186" s="1">
        <v>511340</v>
      </c>
      <c r="Q186" s="1" t="s">
        <v>3384</v>
      </c>
      <c r="R186" s="1" t="s">
        <v>3385</v>
      </c>
      <c r="S186" s="26">
        <v>15.671369</v>
      </c>
      <c r="T186" s="4">
        <v>981.76458740199996</v>
      </c>
      <c r="U186" s="4">
        <v>-2.2094423770899998</v>
      </c>
      <c r="V186" s="4">
        <v>8.5931224823000001</v>
      </c>
      <c r="W186" s="2">
        <v>0.280974835157</v>
      </c>
      <c r="X186" s="3">
        <v>5.2481279373199996</v>
      </c>
      <c r="Y186" s="1">
        <v>1022.5100708</v>
      </c>
      <c r="Z186" s="2">
        <v>2.3847250831900001E-2</v>
      </c>
      <c r="AA186" s="2">
        <v>7.1869977590099997E-4</v>
      </c>
      <c r="AB186" s="2">
        <v>6.8587726645099999E-3</v>
      </c>
      <c r="AC186" s="2">
        <v>0.80780723000700005</v>
      </c>
      <c r="AD186" s="2">
        <v>7.3448853475800005E-2</v>
      </c>
      <c r="AE186" s="2">
        <v>1.9218145188699999E-2</v>
      </c>
      <c r="AF186" s="2">
        <v>3.9047468139500002E-4</v>
      </c>
      <c r="AG186" s="2">
        <v>0</v>
      </c>
      <c r="AH186" s="2">
        <v>6.7710573375299996E-2</v>
      </c>
      <c r="AI186" s="5">
        <v>1380916.85482</v>
      </c>
      <c r="AJ186" s="5">
        <v>211462.662274</v>
      </c>
      <c r="AK186">
        <v>2.1337302601900001</v>
      </c>
      <c r="AL186" s="13">
        <v>1.4688134078491362</v>
      </c>
      <c r="AM186" s="1" t="s">
        <v>53</v>
      </c>
      <c r="AN186" t="s">
        <v>4076</v>
      </c>
      <c r="AO186" t="s">
        <v>53</v>
      </c>
      <c r="AP186">
        <v>1.1951069366840352</v>
      </c>
      <c r="AQ186">
        <v>2.9920073628898742</v>
      </c>
      <c r="AR186">
        <v>-5</v>
      </c>
      <c r="AS186">
        <v>0.93415100206454993</v>
      </c>
      <c r="AT186">
        <v>-0.55133257490577803</v>
      </c>
      <c r="AU186">
        <v>0.72000441359985556</v>
      </c>
      <c r="AV186">
        <v>3.0096675941085529</v>
      </c>
      <c r="AW186">
        <v>-1.6225616802445646</v>
      </c>
      <c r="AX186">
        <v>-3.1434524905613324</v>
      </c>
      <c r="AY186">
        <v>-2.1637535916866439</v>
      </c>
      <c r="AZ186">
        <v>-9.2692264141899988E-2</v>
      </c>
      <c r="BA186">
        <v>-1.1340149790843401</v>
      </c>
      <c r="BB186">
        <v>-1.7162885299444661</v>
      </c>
      <c r="BC186">
        <v>-3.408407120780069</v>
      </c>
      <c r="BD186">
        <v>-5</v>
      </c>
      <c r="BE186">
        <v>-1.1693435085674475</v>
      </c>
      <c r="BF186">
        <v>6.1401675304396539</v>
      </c>
      <c r="BG186">
        <f t="shared" si="2"/>
        <v>5.3252336955887598</v>
      </c>
      <c r="BH186" s="1" t="s">
        <v>3373</v>
      </c>
      <c r="BI186" s="1">
        <v>1</v>
      </c>
    </row>
    <row r="187" spans="1:61">
      <c r="A187" s="1">
        <v>625</v>
      </c>
      <c r="B187" s="1" t="s">
        <v>3003</v>
      </c>
      <c r="C187" s="1" t="s">
        <v>4932</v>
      </c>
      <c r="D187" s="1" t="s">
        <v>30</v>
      </c>
      <c r="E187" s="1" t="s">
        <v>59</v>
      </c>
      <c r="F187" s="2">
        <v>41.705447999999997</v>
      </c>
      <c r="G187" s="2">
        <v>-71.458894999999998</v>
      </c>
      <c r="H187" s="2">
        <v>41.704270000000001</v>
      </c>
      <c r="I187" s="2">
        <v>-71.456389999999999</v>
      </c>
      <c r="K187" s="1" t="s">
        <v>4086</v>
      </c>
      <c r="L187" s="17">
        <v>0.72276907367631782</v>
      </c>
      <c r="M187" s="17">
        <v>0</v>
      </c>
      <c r="N187" s="1">
        <v>1</v>
      </c>
      <c r="O187" s="1" t="s">
        <v>3006</v>
      </c>
      <c r="P187" s="1">
        <v>508270</v>
      </c>
      <c r="Q187" s="1" t="s">
        <v>3004</v>
      </c>
      <c r="R187" s="1" t="s">
        <v>3005</v>
      </c>
      <c r="S187" s="26">
        <v>17.884354999999999</v>
      </c>
      <c r="T187" s="4">
        <v>1200.7434082</v>
      </c>
      <c r="U187" s="4">
        <v>5.3249998092700004</v>
      </c>
      <c r="V187" s="4">
        <v>15.5293397903</v>
      </c>
      <c r="W187" s="2">
        <v>0.225859642029</v>
      </c>
      <c r="X187" s="3">
        <v>2.0461058616600001</v>
      </c>
      <c r="Y187" s="1">
        <v>1761.4670410199999</v>
      </c>
      <c r="Z187" s="2">
        <v>0.186149266482</v>
      </c>
      <c r="AA187" s="2">
        <v>0.62839560556899998</v>
      </c>
      <c r="AB187" s="2">
        <v>1.52176524769E-3</v>
      </c>
      <c r="AC187" s="2">
        <v>0.14977373753600001</v>
      </c>
      <c r="AD187" s="2">
        <v>7.8758025976800004E-4</v>
      </c>
      <c r="AE187" s="2">
        <v>4.8055744663800002E-4</v>
      </c>
      <c r="AF187" s="2">
        <v>6.8078971607100002E-3</v>
      </c>
      <c r="AG187" s="2">
        <v>0</v>
      </c>
      <c r="AH187" s="2">
        <v>2.60835902981E-2</v>
      </c>
      <c r="AI187" s="5">
        <v>230036.95194200001</v>
      </c>
      <c r="AJ187" s="5">
        <v>216732.828614</v>
      </c>
      <c r="AK187">
        <v>1.8609822541900001</v>
      </c>
      <c r="AL187" s="13">
        <v>5.9556952627562151E-2</v>
      </c>
      <c r="AM187" s="1" t="s">
        <v>36</v>
      </c>
      <c r="AN187" t="s">
        <v>4076</v>
      </c>
      <c r="AO187" t="s">
        <v>53</v>
      </c>
      <c r="AP187">
        <v>1.2524732819190372</v>
      </c>
      <c r="AQ187">
        <v>3.0794502111425852</v>
      </c>
      <c r="AR187">
        <v>0.72631959655528466</v>
      </c>
      <c r="AS187">
        <v>1.1911529926555127</v>
      </c>
      <c r="AT187">
        <v>-0.64616136451987605</v>
      </c>
      <c r="AU187">
        <v>0.31092809953519768</v>
      </c>
      <c r="AV187">
        <v>3.2458745214672717</v>
      </c>
      <c r="AW187">
        <v>-0.73013867077219341</v>
      </c>
      <c r="AX187">
        <v>-0.20176686068459052</v>
      </c>
      <c r="AY187">
        <v>-2.817652338035967</v>
      </c>
      <c r="AZ187">
        <v>-0.82456433245173233</v>
      </c>
      <c r="BA187">
        <v>-3.1037051777310598</v>
      </c>
      <c r="BB187">
        <v>-3.3182546886060087</v>
      </c>
      <c r="BC187">
        <v>-2.1669870132750404</v>
      </c>
      <c r="BD187">
        <v>-5</v>
      </c>
      <c r="BE187">
        <v>-1.5836326299901031</v>
      </c>
      <c r="BF187">
        <v>5.3617976044328168</v>
      </c>
      <c r="BG187">
        <f t="shared" si="2"/>
        <v>5.3359246990728204</v>
      </c>
      <c r="BH187" s="1" t="s">
        <v>3007</v>
      </c>
      <c r="BI187" s="1">
        <v>1</v>
      </c>
    </row>
    <row r="188" spans="1:61">
      <c r="A188" s="1">
        <v>528</v>
      </c>
      <c r="B188" s="1" t="s">
        <v>2524</v>
      </c>
      <c r="C188" s="1" t="s">
        <v>4790</v>
      </c>
      <c r="D188" s="1" t="s">
        <v>30</v>
      </c>
      <c r="E188" s="1" t="s">
        <v>115</v>
      </c>
      <c r="F188" s="2">
        <v>48.311323999999999</v>
      </c>
      <c r="G188" s="2">
        <v>-109.084839</v>
      </c>
      <c r="H188" s="2">
        <v>48.311599999999999</v>
      </c>
      <c r="I188" s="2">
        <v>-109.08232</v>
      </c>
      <c r="K188" s="1" t="s">
        <v>4086</v>
      </c>
      <c r="L188" s="17">
        <v>0.81840032711625088</v>
      </c>
      <c r="M188" s="17">
        <v>0</v>
      </c>
      <c r="N188" s="1">
        <v>10</v>
      </c>
      <c r="O188" s="1" t="s">
        <v>2527</v>
      </c>
      <c r="P188" s="1">
        <v>504100</v>
      </c>
      <c r="Q188" s="1" t="s">
        <v>2525</v>
      </c>
      <c r="R188" s="1" t="s">
        <v>2526</v>
      </c>
      <c r="S188" s="26">
        <v>5.5362150000000003</v>
      </c>
      <c r="T188" s="4">
        <v>441.45162963899998</v>
      </c>
      <c r="U188" s="4">
        <v>-1.0023684501600001</v>
      </c>
      <c r="V188" s="4">
        <v>12.5730524063</v>
      </c>
      <c r="W188" s="2">
        <v>0.19526168703999999</v>
      </c>
      <c r="X188" s="3">
        <v>8.1827898025499994</v>
      </c>
      <c r="Y188" s="1">
        <v>959.12640380899995</v>
      </c>
      <c r="Z188" s="2">
        <v>3.32996471231E-3</v>
      </c>
      <c r="AA188" s="2">
        <v>0</v>
      </c>
      <c r="AB188" s="2">
        <v>0</v>
      </c>
      <c r="AC188" s="2">
        <v>3.3813223770300001E-2</v>
      </c>
      <c r="AD188" s="2">
        <v>0.29349248687099999</v>
      </c>
      <c r="AE188" s="2">
        <v>0.57823760375099997</v>
      </c>
      <c r="AF188" s="2">
        <v>2.5223240171599999E-2</v>
      </c>
      <c r="AG188" s="2">
        <v>2.2862444293500001E-2</v>
      </c>
      <c r="AH188" s="2">
        <v>4.3041036430799998E-2</v>
      </c>
      <c r="AI188" s="5">
        <v>279777.60680399998</v>
      </c>
      <c r="AJ188" s="5">
        <v>217433.307222</v>
      </c>
      <c r="AK188">
        <v>2.6949657412899999</v>
      </c>
      <c r="AL188" s="13">
        <v>0.25077607036896177</v>
      </c>
      <c r="AM188" s="1" t="s">
        <v>36</v>
      </c>
      <c r="AN188" t="s">
        <v>4077</v>
      </c>
      <c r="AO188" t="s">
        <v>36</v>
      </c>
      <c r="AP188">
        <v>0.74321294768795365</v>
      </c>
      <c r="AQ188">
        <v>2.6448831243763111</v>
      </c>
      <c r="AR188">
        <v>-5</v>
      </c>
      <c r="AS188">
        <v>1.0994407257594618</v>
      </c>
      <c r="AT188">
        <v>-0.70938296275113455</v>
      </c>
      <c r="AU188">
        <v>0.91290139527176828</v>
      </c>
      <c r="AV188">
        <v>2.9818758468569646</v>
      </c>
      <c r="AW188">
        <v>-2.4775603686949554</v>
      </c>
      <c r="AX188">
        <v>-5</v>
      </c>
      <c r="AY188">
        <v>-5</v>
      </c>
      <c r="AZ188">
        <v>-1.4709134213990165</v>
      </c>
      <c r="BA188">
        <v>-0.53240301180045491</v>
      </c>
      <c r="BB188">
        <v>-0.23789366885607813</v>
      </c>
      <c r="BC188">
        <v>-1.5981991248105636</v>
      </c>
      <c r="BD188">
        <v>-1.6408773397136691</v>
      </c>
      <c r="BE188">
        <v>-1.3661172793779623</v>
      </c>
      <c r="BF188">
        <v>5.4468129509326308</v>
      </c>
      <c r="BG188">
        <f t="shared" si="2"/>
        <v>5.3373260716488682</v>
      </c>
      <c r="BH188" s="1" t="s">
        <v>2528</v>
      </c>
      <c r="BI188" s="1">
        <v>1</v>
      </c>
    </row>
    <row r="189" spans="1:61">
      <c r="A189" s="1">
        <v>322</v>
      </c>
      <c r="B189" s="1" t="s">
        <v>1518</v>
      </c>
      <c r="C189" s="1" t="s">
        <v>4487</v>
      </c>
      <c r="D189" s="1" t="s">
        <v>30</v>
      </c>
      <c r="E189" s="1" t="s">
        <v>72</v>
      </c>
      <c r="F189" s="2">
        <v>45.454498000000001</v>
      </c>
      <c r="G189" s="2">
        <v>-97.670841999999993</v>
      </c>
      <c r="H189" s="2">
        <v>45.452150000000003</v>
      </c>
      <c r="I189" s="2">
        <v>-97.667689999999993</v>
      </c>
      <c r="J189" s="1" t="s">
        <v>514</v>
      </c>
      <c r="K189" s="1" t="s">
        <v>4086</v>
      </c>
      <c r="L189" s="17">
        <v>0.67399473651312281</v>
      </c>
      <c r="M189" s="17">
        <v>0</v>
      </c>
      <c r="N189" s="1">
        <v>10</v>
      </c>
      <c r="O189" s="1" t="s">
        <v>1521</v>
      </c>
      <c r="P189" s="1">
        <v>503650</v>
      </c>
      <c r="Q189" s="1" t="s">
        <v>1519</v>
      </c>
      <c r="R189" s="1" t="s">
        <v>1520</v>
      </c>
      <c r="S189" s="26">
        <v>3.36517</v>
      </c>
      <c r="T189" s="4">
        <v>545.645996094</v>
      </c>
      <c r="U189" s="4">
        <v>7.6412215828899996E-2</v>
      </c>
      <c r="V189" s="4">
        <v>12.102709770200001</v>
      </c>
      <c r="W189" s="2">
        <v>0.34367096424100002</v>
      </c>
      <c r="X189" s="3">
        <v>1.5824987888299999</v>
      </c>
      <c r="Y189" s="1">
        <v>2082.6953125</v>
      </c>
      <c r="Z189" s="2">
        <v>0.25244212929100002</v>
      </c>
      <c r="AA189" s="2">
        <v>2.98615785315E-2</v>
      </c>
      <c r="AB189" s="2">
        <v>0</v>
      </c>
      <c r="AC189" s="2">
        <v>9.3412542799400002E-3</v>
      </c>
      <c r="AD189" s="2">
        <v>0</v>
      </c>
      <c r="AE189" s="2">
        <v>0.38532673904800002</v>
      </c>
      <c r="AF189" s="2">
        <v>7.8194960639099993E-3</v>
      </c>
      <c r="AG189" s="2">
        <v>0.29916595943899998</v>
      </c>
      <c r="AH189" s="2">
        <v>1.60428433467E-2</v>
      </c>
      <c r="AI189" s="5">
        <v>229507.64120000001</v>
      </c>
      <c r="AJ189" s="5">
        <v>218271.829363</v>
      </c>
      <c r="AK189">
        <v>2.5243008275499998</v>
      </c>
      <c r="AL189" s="13">
        <v>5.0184577791710983E-2</v>
      </c>
      <c r="AM189" s="1" t="s">
        <v>53</v>
      </c>
      <c r="AN189" t="s">
        <v>4076</v>
      </c>
      <c r="AO189" t="s">
        <v>53</v>
      </c>
      <c r="AP189">
        <v>0.52700700858883276</v>
      </c>
      <c r="AQ189">
        <v>2.7369109727331762</v>
      </c>
      <c r="AR189">
        <v>-1.116837206306631</v>
      </c>
      <c r="AS189">
        <v>1.0828826187866567</v>
      </c>
      <c r="AT189">
        <v>-0.46385715858896209</v>
      </c>
      <c r="AU189">
        <v>0.19934338630098894</v>
      </c>
      <c r="AV189">
        <v>3.3186257395691348</v>
      </c>
      <c r="AW189">
        <v>-0.59783816530825995</v>
      </c>
      <c r="AX189">
        <v>-1.5248872384931078</v>
      </c>
      <c r="AY189">
        <v>-5</v>
      </c>
      <c r="AZ189">
        <v>-2.0295948057523518</v>
      </c>
      <c r="BA189">
        <v>-5</v>
      </c>
      <c r="BB189">
        <v>-0.41417085286587246</v>
      </c>
      <c r="BC189">
        <v>-2.1068212346275175</v>
      </c>
      <c r="BD189">
        <v>-0.52408782413928723</v>
      </c>
      <c r="BE189">
        <v>-1.7947186572272644</v>
      </c>
      <c r="BF189">
        <v>5.3607971494626092</v>
      </c>
      <c r="BG189">
        <f t="shared" si="2"/>
        <v>5.3389976883355112</v>
      </c>
      <c r="BH189" s="1" t="s">
        <v>1522</v>
      </c>
      <c r="BI189" s="1">
        <v>1</v>
      </c>
    </row>
    <row r="190" spans="1:61">
      <c r="A190" s="1">
        <v>272</v>
      </c>
      <c r="B190" s="1" t="s">
        <v>1271</v>
      </c>
      <c r="C190" s="1" t="s">
        <v>4428</v>
      </c>
      <c r="D190" s="1" t="s">
        <v>30</v>
      </c>
      <c r="E190" s="1" t="s">
        <v>465</v>
      </c>
      <c r="F190" s="2">
        <v>45.987381999999997</v>
      </c>
      <c r="G190" s="2">
        <v>-89.350465</v>
      </c>
      <c r="H190" s="2">
        <v>45.986944000000001</v>
      </c>
      <c r="I190" s="2">
        <v>-89.350278000000003</v>
      </c>
      <c r="K190" s="1" t="s">
        <v>4086</v>
      </c>
      <c r="L190" s="17">
        <v>0.9471859368495642</v>
      </c>
      <c r="M190" s="17">
        <v>0</v>
      </c>
      <c r="N190" s="1">
        <v>7</v>
      </c>
      <c r="O190" s="1" t="s">
        <v>1274</v>
      </c>
      <c r="P190" s="1">
        <v>513440</v>
      </c>
      <c r="Q190" s="1" t="s">
        <v>1272</v>
      </c>
      <c r="R190" s="1" t="s">
        <v>1273</v>
      </c>
      <c r="S190" s="26">
        <v>5.0749690000000003</v>
      </c>
      <c r="T190" s="4">
        <v>793.38513183600003</v>
      </c>
      <c r="U190" s="4">
        <v>-1.63015389442</v>
      </c>
      <c r="V190" s="4">
        <v>10.056154251100001</v>
      </c>
      <c r="W190" s="2">
        <v>0.13210256397699999</v>
      </c>
      <c r="X190" s="3">
        <v>1.6790571212800001</v>
      </c>
      <c r="Y190" s="1">
        <v>1447.9626464800001</v>
      </c>
      <c r="Z190" s="2">
        <v>8.7270395744500004E-2</v>
      </c>
      <c r="AA190" s="2">
        <v>5.0414979636899997E-2</v>
      </c>
      <c r="AB190" s="2">
        <v>4.7494092922199999E-4</v>
      </c>
      <c r="AC190" s="2">
        <v>0.49778558791799998</v>
      </c>
      <c r="AD190" s="2">
        <v>4.6425475831400002E-3</v>
      </c>
      <c r="AE190" s="2">
        <v>1.33695871576E-2</v>
      </c>
      <c r="AF190" s="2">
        <v>4.93938566391E-3</v>
      </c>
      <c r="AG190" s="2">
        <v>2.4340722622600001E-2</v>
      </c>
      <c r="AH190" s="2">
        <v>0.31676185274500002</v>
      </c>
      <c r="AI190" s="5">
        <v>217509.32725199999</v>
      </c>
      <c r="AJ190" s="5">
        <v>218964.38193900001</v>
      </c>
      <c r="AK190">
        <v>2.0498060123799999</v>
      </c>
      <c r="AL190" s="13">
        <v>6.6673188160494513E-3</v>
      </c>
      <c r="AM190" s="1" t="s">
        <v>53</v>
      </c>
      <c r="AN190" t="s">
        <v>4076</v>
      </c>
      <c r="AO190" t="s">
        <v>53</v>
      </c>
      <c r="AP190">
        <v>0.70543339374385983</v>
      </c>
      <c r="AQ190">
        <v>2.8994840574664846</v>
      </c>
      <c r="AR190">
        <v>-5</v>
      </c>
      <c r="AS190">
        <v>1.0024319263612518</v>
      </c>
      <c r="AT190">
        <v>-0.87908875308754253</v>
      </c>
      <c r="AU190">
        <v>0.22506547102472266</v>
      </c>
      <c r="AV190">
        <v>3.1607573583826327</v>
      </c>
      <c r="AW190">
        <v>-1.0591330546364306</v>
      </c>
      <c r="AX190">
        <v>-1.2974404038905658</v>
      </c>
      <c r="AY190">
        <v>-3.3233604023924515</v>
      </c>
      <c r="AZ190">
        <v>-0.3029576814082055</v>
      </c>
      <c r="BA190">
        <v>-2.3332436363250197</v>
      </c>
      <c r="BB190">
        <v>-1.8738820032050638</v>
      </c>
      <c r="BC190">
        <v>-2.3063270630935659</v>
      </c>
      <c r="BD190">
        <v>-1.6136665326651503</v>
      </c>
      <c r="BE190">
        <v>-0.49926712550390417</v>
      </c>
      <c r="BF190">
        <v>5.3374778851399478</v>
      </c>
      <c r="BG190">
        <f t="shared" si="2"/>
        <v>5.3403734756373868</v>
      </c>
      <c r="BH190" s="1" t="s">
        <v>1275</v>
      </c>
      <c r="BI190" s="1">
        <v>1</v>
      </c>
    </row>
    <row r="191" spans="1:61">
      <c r="A191" s="1">
        <v>180</v>
      </c>
      <c r="B191" s="1" t="s">
        <v>811</v>
      </c>
      <c r="C191" s="1" t="s">
        <v>4293</v>
      </c>
      <c r="D191" s="1" t="s">
        <v>30</v>
      </c>
      <c r="E191" s="1" t="s">
        <v>59</v>
      </c>
      <c r="F191" s="2">
        <v>42.513168999999998</v>
      </c>
      <c r="G191" s="2">
        <v>-71.807040999999998</v>
      </c>
      <c r="H191" s="2">
        <v>42.514251000000002</v>
      </c>
      <c r="I191" s="2">
        <v>-71.803890999999993</v>
      </c>
      <c r="K191" s="1" t="s">
        <v>4086</v>
      </c>
      <c r="L191" s="17">
        <v>0.93210963252931822</v>
      </c>
      <c r="M191" s="17">
        <v>0</v>
      </c>
      <c r="N191" s="1">
        <v>1</v>
      </c>
      <c r="O191" s="1" t="s">
        <v>814</v>
      </c>
      <c r="P191" s="1">
        <v>512250</v>
      </c>
      <c r="Q191" s="1" t="s">
        <v>812</v>
      </c>
      <c r="R191" s="1" t="s">
        <v>813</v>
      </c>
      <c r="S191" s="26">
        <v>11.358015</v>
      </c>
      <c r="T191" s="4">
        <v>1241.7478027300001</v>
      </c>
      <c r="U191" s="4">
        <v>2.4428124427800002</v>
      </c>
      <c r="V191" s="4">
        <v>14.4808855057</v>
      </c>
      <c r="W191" s="2">
        <v>0.22182352840899999</v>
      </c>
      <c r="X191" s="3">
        <v>3.9854583740199998</v>
      </c>
      <c r="Y191" s="1">
        <v>4817.5986328099998</v>
      </c>
      <c r="Z191" s="2">
        <v>2.3703105845399999E-2</v>
      </c>
      <c r="AA191" s="2">
        <v>0.26827986873100002</v>
      </c>
      <c r="AB191" s="2">
        <v>9.8452026528000006E-3</v>
      </c>
      <c r="AC191" s="2">
        <v>0.52513077444400003</v>
      </c>
      <c r="AD191" s="2">
        <v>1.6286843367600001E-2</v>
      </c>
      <c r="AE191" s="2">
        <v>3.8147304942400002E-3</v>
      </c>
      <c r="AF191" s="2">
        <v>6.18884819505E-2</v>
      </c>
      <c r="AG191" s="2">
        <v>1.6667554993800002E-2</v>
      </c>
      <c r="AH191" s="2">
        <v>7.4383437521400003E-2</v>
      </c>
      <c r="AI191" s="5">
        <v>228216.98860899999</v>
      </c>
      <c r="AJ191" s="5">
        <v>219604.973573</v>
      </c>
      <c r="AK191">
        <v>2.4510150463499998</v>
      </c>
      <c r="AL191" s="13">
        <v>3.8461780632813067E-2</v>
      </c>
      <c r="AM191" s="1" t="s">
        <v>36</v>
      </c>
      <c r="AN191" t="s">
        <v>4077</v>
      </c>
      <c r="AO191" t="s">
        <v>36</v>
      </c>
      <c r="AP191">
        <v>1.0553024379002602</v>
      </c>
      <c r="AQ191">
        <v>3.0940334001848124</v>
      </c>
      <c r="AR191">
        <v>0.38789012346437618</v>
      </c>
      <c r="AS191">
        <v>1.1607951197672561</v>
      </c>
      <c r="AT191">
        <v>-0.65399239093590433</v>
      </c>
      <c r="AU191">
        <v>0.60047827751618466</v>
      </c>
      <c r="AV191">
        <v>3.6828306149199386</v>
      </c>
      <c r="AW191">
        <v>-1.6251947441525874</v>
      </c>
      <c r="AX191">
        <v>-0.57141191483107401</v>
      </c>
      <c r="AY191">
        <v>-2.0067753399537991</v>
      </c>
      <c r="AZ191">
        <v>-0.27973252983790392</v>
      </c>
      <c r="BA191">
        <v>-1.788163080263333</v>
      </c>
      <c r="BB191">
        <v>-2.4185361389669895</v>
      </c>
      <c r="BC191">
        <v>-1.2083901698941422</v>
      </c>
      <c r="BD191">
        <v>-1.7781281032661767</v>
      </c>
      <c r="BE191">
        <v>-1.1285237552311616</v>
      </c>
      <c r="BF191">
        <v>5.3583479704262951</v>
      </c>
      <c r="BG191">
        <f t="shared" si="2"/>
        <v>5.341642171710884</v>
      </c>
      <c r="BH191" s="1" t="s">
        <v>815</v>
      </c>
      <c r="BI191" s="1">
        <v>1</v>
      </c>
    </row>
    <row r="192" spans="1:61">
      <c r="A192" s="1">
        <v>307</v>
      </c>
      <c r="B192" s="1" t="s">
        <v>1446</v>
      </c>
      <c r="C192" s="1" t="s">
        <v>4465</v>
      </c>
      <c r="D192" s="1" t="s">
        <v>30</v>
      </c>
      <c r="E192" s="1" t="s">
        <v>140</v>
      </c>
      <c r="F192" s="2">
        <v>40.762633000000001</v>
      </c>
      <c r="G192" s="2">
        <v>-74.285972000000001</v>
      </c>
      <c r="H192" s="2">
        <v>40.761760000000002</v>
      </c>
      <c r="I192" s="2">
        <v>-74.285302000000001</v>
      </c>
      <c r="K192" s="1" t="s">
        <v>4086</v>
      </c>
      <c r="L192" s="17">
        <v>0.52965423674322654</v>
      </c>
      <c r="M192" s="17">
        <v>0</v>
      </c>
      <c r="N192" s="1">
        <v>2</v>
      </c>
      <c r="O192" s="1" t="s">
        <v>1449</v>
      </c>
      <c r="P192" s="1">
        <v>517410</v>
      </c>
      <c r="Q192" s="1" t="s">
        <v>1447</v>
      </c>
      <c r="R192" s="1" t="s">
        <v>1448</v>
      </c>
      <c r="S192" s="26">
        <v>8.2192760000000007</v>
      </c>
      <c r="T192" s="4">
        <v>1289.4328613299999</v>
      </c>
      <c r="U192" s="4">
        <v>5.6574420929000002</v>
      </c>
      <c r="V192" s="4">
        <v>16.877752304099999</v>
      </c>
      <c r="W192" s="2">
        <v>0.31087803840599998</v>
      </c>
      <c r="X192" s="3">
        <v>3.2956910133399999</v>
      </c>
      <c r="Y192" s="1">
        <v>1257.5373535199999</v>
      </c>
      <c r="Z192" s="2">
        <v>5.11934403709E-3</v>
      </c>
      <c r="AA192" s="2">
        <v>0.77800077273099999</v>
      </c>
      <c r="AB192" s="2">
        <v>1.7601098995399999E-3</v>
      </c>
      <c r="AC192" s="2">
        <v>0.184961792736</v>
      </c>
      <c r="AD192" s="2">
        <v>2.3503906585399998E-3</v>
      </c>
      <c r="AE192" s="2">
        <v>3.6490083283200001E-4</v>
      </c>
      <c r="AF192" s="2">
        <v>1.8245041641600001E-4</v>
      </c>
      <c r="AG192" s="2">
        <v>1.1698291405500001E-3</v>
      </c>
      <c r="AH192" s="2">
        <v>2.6090409547499999E-2</v>
      </c>
      <c r="AI192" s="5">
        <v>249568.79847099999</v>
      </c>
      <c r="AJ192" s="5">
        <v>219616.429065</v>
      </c>
      <c r="AK192">
        <v>2.4885067060399999</v>
      </c>
      <c r="AL192" s="13">
        <v>0.12767822875967158</v>
      </c>
      <c r="AM192" s="1" t="s">
        <v>36</v>
      </c>
      <c r="AN192" t="s">
        <v>4077</v>
      </c>
      <c r="AO192" t="s">
        <v>36</v>
      </c>
      <c r="AP192">
        <v>0.91483356412729655</v>
      </c>
      <c r="AQ192">
        <v>3.1103987340559698</v>
      </c>
      <c r="AR192">
        <v>0.75262011740136658</v>
      </c>
      <c r="AS192">
        <v>1.2273146089410758</v>
      </c>
      <c r="AT192">
        <v>-0.50740995706897629</v>
      </c>
      <c r="AU192">
        <v>0.51794648776665775</v>
      </c>
      <c r="AV192">
        <v>3.0995208940752255</v>
      </c>
      <c r="AW192">
        <v>-2.2907856834231666</v>
      </c>
      <c r="AX192">
        <v>-0.10901997165729997</v>
      </c>
      <c r="AY192">
        <v>-2.7544602144167105</v>
      </c>
      <c r="AZ192">
        <v>-0.73291797385440094</v>
      </c>
      <c r="BA192">
        <v>-2.6288599476228254</v>
      </c>
      <c r="BB192">
        <v>-3.4378251454215145</v>
      </c>
      <c r="BC192">
        <v>-3.7388551410854958</v>
      </c>
      <c r="BD192">
        <v>-2.9318775645230151</v>
      </c>
      <c r="BE192">
        <v>-1.5835191036202341</v>
      </c>
      <c r="BF192">
        <v>5.3971902881462057</v>
      </c>
      <c r="BG192">
        <f t="shared" si="2"/>
        <v>5.3416648256932922</v>
      </c>
      <c r="BH192" s="1" t="s">
        <v>1450</v>
      </c>
      <c r="BI192" s="1">
        <v>1</v>
      </c>
    </row>
    <row r="193" spans="1:61">
      <c r="A193" s="1">
        <v>745</v>
      </c>
      <c r="B193" s="1" t="s">
        <v>3583</v>
      </c>
      <c r="C193" s="1" t="s">
        <v>5065</v>
      </c>
      <c r="D193" s="1" t="s">
        <v>2895</v>
      </c>
      <c r="E193" s="1" t="s">
        <v>115</v>
      </c>
      <c r="F193" s="2">
        <v>42.543300000000002</v>
      </c>
      <c r="G193" s="2">
        <v>-100.72750000000001</v>
      </c>
      <c r="H193" s="2">
        <v>42.545760000000001</v>
      </c>
      <c r="I193" s="2">
        <v>-100.72499000000001</v>
      </c>
      <c r="K193" s="1" t="s">
        <v>4086</v>
      </c>
      <c r="L193" s="17">
        <v>0.43425656622275705</v>
      </c>
      <c r="M193" s="17">
        <v>1</v>
      </c>
      <c r="N193" s="1">
        <v>10</v>
      </c>
      <c r="O193" s="1" t="s">
        <v>3493</v>
      </c>
      <c r="P193" s="1">
        <v>515440</v>
      </c>
      <c r="Q193" s="1" t="s">
        <v>3584</v>
      </c>
      <c r="R193" s="1" t="s">
        <v>3585</v>
      </c>
      <c r="S193" s="26">
        <v>18.704412000000001</v>
      </c>
      <c r="T193" s="4">
        <v>558.87274169900002</v>
      </c>
      <c r="U193" s="4">
        <v>1.44000005722</v>
      </c>
      <c r="V193" s="4">
        <v>16.1970214844</v>
      </c>
      <c r="W193" s="2">
        <v>0.145056009293</v>
      </c>
      <c r="X193" s="3">
        <v>2.4398152828200002</v>
      </c>
      <c r="Y193" s="1">
        <v>718.73126220699999</v>
      </c>
      <c r="Z193" s="2">
        <v>0.139855640521</v>
      </c>
      <c r="AA193" s="2">
        <v>0</v>
      </c>
      <c r="AB193" s="2">
        <v>1.8488662752000001E-4</v>
      </c>
      <c r="AC193" s="2">
        <v>6.72247777663E-3</v>
      </c>
      <c r="AD193" s="2">
        <v>1.5530476711699999E-3</v>
      </c>
      <c r="AE193" s="2">
        <v>0.75519531423300001</v>
      </c>
      <c r="AF193" s="2">
        <v>0</v>
      </c>
      <c r="AG193" s="2">
        <v>2.8916268544099998E-3</v>
      </c>
      <c r="AH193" s="2">
        <v>9.3597006315700004E-2</v>
      </c>
      <c r="AI193" s="5">
        <v>270309.55975299998</v>
      </c>
      <c r="AJ193" s="5">
        <v>220420.17345600002</v>
      </c>
      <c r="AK193">
        <v>1.9767469630800001</v>
      </c>
      <c r="AL193" s="13">
        <v>0.20332734261183338</v>
      </c>
      <c r="AM193" s="1" t="s">
        <v>53</v>
      </c>
      <c r="AN193" t="s">
        <v>4076</v>
      </c>
      <c r="AO193" t="s">
        <v>53</v>
      </c>
      <c r="AP193">
        <v>1.2719440600793079</v>
      </c>
      <c r="AQ193">
        <v>2.7473129279762549</v>
      </c>
      <c r="AR193">
        <v>0.1583625093524231</v>
      </c>
      <c r="AS193">
        <v>1.2094351582574716</v>
      </c>
      <c r="AT193">
        <v>-0.83846427479836894</v>
      </c>
      <c r="AU193">
        <v>0.38735694736795878</v>
      </c>
      <c r="AV193">
        <v>2.8565665355047409</v>
      </c>
      <c r="AW193">
        <v>-0.85432001339866559</v>
      </c>
      <c r="AX193">
        <v>-5</v>
      </c>
      <c r="AY193">
        <v>-3.7330944993562087</v>
      </c>
      <c r="AZ193">
        <v>-2.1724706248060981</v>
      </c>
      <c r="BA193">
        <v>-2.808815213293768</v>
      </c>
      <c r="BB193">
        <v>-0.12194071337241444</v>
      </c>
      <c r="BC193">
        <v>-5</v>
      </c>
      <c r="BD193">
        <v>-2.5388577506328005</v>
      </c>
      <c r="BE193">
        <v>-1.0287380418747603</v>
      </c>
      <c r="BF193">
        <v>5.4318614052050522</v>
      </c>
      <c r="BG193">
        <f t="shared" si="2"/>
        <v>5.3432513398153381</v>
      </c>
      <c r="BH193" s="1" t="s">
        <v>3586</v>
      </c>
      <c r="BI193" s="1">
        <v>1</v>
      </c>
    </row>
    <row r="194" spans="1:61">
      <c r="A194" s="1">
        <v>572</v>
      </c>
      <c r="B194" s="1" t="s">
        <v>2743</v>
      </c>
      <c r="C194" s="1" t="s">
        <v>4864</v>
      </c>
      <c r="D194" s="1" t="s">
        <v>30</v>
      </c>
      <c r="E194" s="1" t="s">
        <v>140</v>
      </c>
      <c r="F194" s="2">
        <v>33.321114000000001</v>
      </c>
      <c r="G194" s="2">
        <v>-85.814909</v>
      </c>
      <c r="H194" s="2">
        <v>33.321040000000004</v>
      </c>
      <c r="I194" s="2">
        <v>-85.809330000000003</v>
      </c>
      <c r="K194" s="1" t="s">
        <v>4086</v>
      </c>
      <c r="L194" s="17">
        <v>6.5229187719523893E-2</v>
      </c>
      <c r="M194" s="17">
        <v>1</v>
      </c>
      <c r="N194" s="1">
        <v>3</v>
      </c>
      <c r="O194" s="1" t="s">
        <v>2746</v>
      </c>
      <c r="P194" s="1">
        <v>511600</v>
      </c>
      <c r="Q194" s="1" t="s">
        <v>2744</v>
      </c>
      <c r="R194" s="1" t="s">
        <v>2745</v>
      </c>
      <c r="S194" s="26">
        <v>4.1353030000000004</v>
      </c>
      <c r="T194" s="4">
        <v>1493.4376220700001</v>
      </c>
      <c r="U194" s="4">
        <v>9.0579004287699991</v>
      </c>
      <c r="V194" s="4">
        <v>22.303850174000001</v>
      </c>
      <c r="W194" s="2">
        <v>0.27393105626100001</v>
      </c>
      <c r="X194" s="3">
        <v>5.4423208236700003</v>
      </c>
      <c r="Y194" s="1">
        <v>528.90295410199997</v>
      </c>
      <c r="Z194" s="2">
        <v>6.0874412079699996E-3</v>
      </c>
      <c r="AA194" s="2">
        <v>5.54320392302E-2</v>
      </c>
      <c r="AB194" s="2">
        <v>4.8160928898400004E-3</v>
      </c>
      <c r="AC194" s="2">
        <v>0.68484339869599997</v>
      </c>
      <c r="AD194" s="2">
        <v>3.3794066623699999E-2</v>
      </c>
      <c r="AE194" s="2">
        <v>7.6343527083500007E-2</v>
      </c>
      <c r="AF194" s="2">
        <v>0.13198850149999999</v>
      </c>
      <c r="AG194" s="2">
        <v>0</v>
      </c>
      <c r="AH194" s="2">
        <v>6.69493276885E-3</v>
      </c>
      <c r="AI194" s="5">
        <v>199595.21947400001</v>
      </c>
      <c r="AJ194" s="5">
        <v>224206.82791699999</v>
      </c>
      <c r="AK194">
        <v>4.7664942616300001</v>
      </c>
      <c r="AL194" s="13">
        <v>0.11614671799965749</v>
      </c>
      <c r="AM194" s="1" t="s">
        <v>36</v>
      </c>
      <c r="AN194" t="s">
        <v>4077</v>
      </c>
      <c r="AO194" t="s">
        <v>36</v>
      </c>
      <c r="AP194">
        <v>0.61650733647791334</v>
      </c>
      <c r="AQ194">
        <v>3.1741870876990759</v>
      </c>
      <c r="AR194">
        <v>0.95702754228274922</v>
      </c>
      <c r="AS194">
        <v>1.3483798390567427</v>
      </c>
      <c r="AT194">
        <v>-0.56235872788407337</v>
      </c>
      <c r="AU194">
        <v>0.73578413976690493</v>
      </c>
      <c r="AV194">
        <v>2.7233759927074224</v>
      </c>
      <c r="AW194">
        <v>-2.2155652201391174</v>
      </c>
      <c r="AX194">
        <v>-1.2562391443169234</v>
      </c>
      <c r="AY194">
        <v>-2.3173051452643736</v>
      </c>
      <c r="AZ194">
        <v>-0.16440872610983626</v>
      </c>
      <c r="BA194">
        <v>-1.4711595440651248</v>
      </c>
      <c r="BB194">
        <v>-1.1172277794469649</v>
      </c>
      <c r="BC194">
        <v>-0.87946390176850275</v>
      </c>
      <c r="BD194">
        <v>-5</v>
      </c>
      <c r="BE194">
        <v>-2.1742537798564623</v>
      </c>
      <c r="BF194">
        <v>5.3001501352433094</v>
      </c>
      <c r="BG194">
        <f t="shared" ref="BG194:BG257" si="3">LOG10(AJ194)</f>
        <v>5.3506488343139189</v>
      </c>
      <c r="BH194" s="1" t="s">
        <v>2747</v>
      </c>
      <c r="BI194" s="1">
        <v>1</v>
      </c>
    </row>
    <row r="195" spans="1:61">
      <c r="A195" s="1">
        <v>644</v>
      </c>
      <c r="B195" s="1" t="s">
        <v>3097</v>
      </c>
      <c r="C195" s="1" t="s">
        <v>4961</v>
      </c>
      <c r="D195" s="1" t="s">
        <v>30</v>
      </c>
      <c r="E195" s="1" t="s">
        <v>87</v>
      </c>
      <c r="F195" s="2">
        <v>35.884484</v>
      </c>
      <c r="G195" s="2">
        <v>-100.18527899999999</v>
      </c>
      <c r="H195" s="2">
        <v>35.883629999999997</v>
      </c>
      <c r="I195" s="2">
        <v>-100.18725999999999</v>
      </c>
      <c r="K195" s="1" t="s">
        <v>4086</v>
      </c>
      <c r="L195" s="17">
        <v>0.24255846883170304</v>
      </c>
      <c r="M195" s="17">
        <v>1</v>
      </c>
      <c r="N195" s="1">
        <v>11</v>
      </c>
      <c r="O195" s="1" t="s">
        <v>3100</v>
      </c>
      <c r="P195" s="1">
        <v>509920</v>
      </c>
      <c r="Q195" s="1" t="s">
        <v>3098</v>
      </c>
      <c r="R195" s="1" t="s">
        <v>3099</v>
      </c>
      <c r="S195" s="26">
        <v>9.7703629999999997</v>
      </c>
      <c r="T195" s="4">
        <v>597.89752197300004</v>
      </c>
      <c r="U195" s="4">
        <v>6.4185366630600003</v>
      </c>
      <c r="V195" s="4">
        <v>21.7741947174</v>
      </c>
      <c r="W195" s="2">
        <v>0.19877083599600001</v>
      </c>
      <c r="X195" s="3">
        <v>1.5758864879600001</v>
      </c>
      <c r="Y195" s="1">
        <v>334.08181762700002</v>
      </c>
      <c r="Z195" s="2">
        <v>2.4536239837000002E-3</v>
      </c>
      <c r="AA195" s="2">
        <v>5.0081682340799996E-3</v>
      </c>
      <c r="AB195" s="2">
        <v>1.17319810018E-3</v>
      </c>
      <c r="AC195" s="2">
        <v>1.19842816685E-3</v>
      </c>
      <c r="AD195" s="2">
        <v>0.278325480475</v>
      </c>
      <c r="AE195" s="2">
        <v>0.69657060318800001</v>
      </c>
      <c r="AF195" s="2">
        <v>0</v>
      </c>
      <c r="AG195" s="2">
        <v>5.6767650008500001E-5</v>
      </c>
      <c r="AH195" s="2">
        <v>1.52137302023E-2</v>
      </c>
      <c r="AI195" s="5">
        <v>177590.218509</v>
      </c>
      <c r="AJ195" s="5">
        <v>226660.47231799999</v>
      </c>
      <c r="AK195">
        <v>1.85353900989</v>
      </c>
      <c r="AL195" s="13">
        <v>0.24277140359915783</v>
      </c>
      <c r="AM195" s="1" t="s">
        <v>36</v>
      </c>
      <c r="AN195" t="s">
        <v>4077</v>
      </c>
      <c r="AO195" t="s">
        <v>36</v>
      </c>
      <c r="AP195">
        <v>0.98991069943712684</v>
      </c>
      <c r="AQ195">
        <v>2.776626753460822</v>
      </c>
      <c r="AR195">
        <v>0.80743602626239541</v>
      </c>
      <c r="AS195">
        <v>1.3379421023131537</v>
      </c>
      <c r="AT195">
        <v>-0.70164733570899529</v>
      </c>
      <c r="AU195">
        <v>0.19752493179057426</v>
      </c>
      <c r="AV195">
        <v>2.5238528398430367</v>
      </c>
      <c r="AW195">
        <v>-2.6101919918602392</v>
      </c>
      <c r="AX195">
        <v>-2.3003210907590019</v>
      </c>
      <c r="AY195">
        <v>-2.9306286489662985</v>
      </c>
      <c r="AZ195">
        <v>-2.9213879922315806</v>
      </c>
      <c r="BA195">
        <v>-0.55544703253361705</v>
      </c>
      <c r="BB195">
        <v>-0.15703485767368897</v>
      </c>
      <c r="BC195">
        <v>-5</v>
      </c>
      <c r="BD195">
        <v>-4.2458990837464938</v>
      </c>
      <c r="BE195">
        <v>-1.8177642897170772</v>
      </c>
      <c r="BF195">
        <v>5.2494190415971262</v>
      </c>
      <c r="BG195">
        <f t="shared" si="3"/>
        <v>5.3553757894209673</v>
      </c>
      <c r="BH195" s="1" t="s">
        <v>3101</v>
      </c>
      <c r="BI195" s="1">
        <v>1</v>
      </c>
    </row>
    <row r="196" spans="1:61">
      <c r="A196" s="1">
        <v>611</v>
      </c>
      <c r="B196" s="1" t="s">
        <v>2933</v>
      </c>
      <c r="C196" s="1" t="s">
        <v>4911</v>
      </c>
      <c r="D196" s="1" t="s">
        <v>30</v>
      </c>
      <c r="E196" s="1" t="s">
        <v>140</v>
      </c>
      <c r="F196" s="2">
        <v>31.267842000000002</v>
      </c>
      <c r="G196" s="2">
        <v>-86.947755999999998</v>
      </c>
      <c r="H196" s="2">
        <v>31.267659999999999</v>
      </c>
      <c r="I196" s="2">
        <v>-86.946510000000004</v>
      </c>
      <c r="K196" s="1" t="s">
        <v>4086</v>
      </c>
      <c r="L196" s="17">
        <v>0.19295228784903881</v>
      </c>
      <c r="M196" s="17">
        <v>1</v>
      </c>
      <c r="N196" s="1">
        <v>3</v>
      </c>
      <c r="O196" s="1" t="s">
        <v>2936</v>
      </c>
      <c r="P196" s="1">
        <v>508730</v>
      </c>
      <c r="Q196" s="1" t="s">
        <v>2934</v>
      </c>
      <c r="R196" s="1" t="s">
        <v>2935</v>
      </c>
      <c r="S196" s="26">
        <v>13.582784999999999</v>
      </c>
      <c r="T196" s="4">
        <v>1638.0748291</v>
      </c>
      <c r="U196" s="4">
        <v>11.4025001526</v>
      </c>
      <c r="V196" s="4">
        <v>24.986135482800002</v>
      </c>
      <c r="W196" s="2">
        <v>0.26389706134800001</v>
      </c>
      <c r="X196" s="3">
        <v>2.2590515613600002</v>
      </c>
      <c r="Y196" s="1">
        <v>778.33160400400004</v>
      </c>
      <c r="Z196" s="2">
        <v>5.8321347988400003E-3</v>
      </c>
      <c r="AA196" s="2">
        <v>2.98600023751E-2</v>
      </c>
      <c r="AB196" s="2">
        <v>1.3194875110500001E-4</v>
      </c>
      <c r="AC196" s="2">
        <v>0.68614670062100003</v>
      </c>
      <c r="AD196" s="2">
        <v>7.3231556863300004E-2</v>
      </c>
      <c r="AE196" s="2">
        <v>6.8969612202600006E-2</v>
      </c>
      <c r="AF196" s="2">
        <v>6.0709620383399998E-2</v>
      </c>
      <c r="AG196" s="2">
        <v>2.27611595656E-2</v>
      </c>
      <c r="AH196" s="2">
        <v>5.2357264438500001E-2</v>
      </c>
      <c r="AI196" s="5">
        <v>217084.30452500001</v>
      </c>
      <c r="AJ196" s="5">
        <v>230024.26079</v>
      </c>
      <c r="AK196">
        <v>2.4951387651700001</v>
      </c>
      <c r="AL196" s="13">
        <v>5.7882837721453348E-2</v>
      </c>
      <c r="AM196" s="1" t="s">
        <v>53</v>
      </c>
      <c r="AN196" t="s">
        <v>4077</v>
      </c>
      <c r="AO196" t="s">
        <v>36</v>
      </c>
      <c r="AP196">
        <v>1.1329888263601884</v>
      </c>
      <c r="AQ196">
        <v>3.2143337369377911</v>
      </c>
      <c r="AR196">
        <v>1.0570000867251519</v>
      </c>
      <c r="AS196">
        <v>1.3976990905290179</v>
      </c>
      <c r="AT196">
        <v>-0.57856544588246517</v>
      </c>
      <c r="AU196">
        <v>0.3539261435182271</v>
      </c>
      <c r="AV196">
        <v>2.8911646652501073</v>
      </c>
      <c r="AW196">
        <v>-2.2341724466729649</v>
      </c>
      <c r="AX196">
        <v>-1.5249101620666938</v>
      </c>
      <c r="AY196">
        <v>-3.8795947160219826</v>
      </c>
      <c r="AZ196">
        <v>-0.16358302065059843</v>
      </c>
      <c r="BA196">
        <v>-1.1353017328991579</v>
      </c>
      <c r="BB196">
        <v>-1.161342215924128</v>
      </c>
      <c r="BC196">
        <v>-1.2167424827572615</v>
      </c>
      <c r="BD196">
        <v>-1.6428056166129281</v>
      </c>
      <c r="BE196">
        <v>-1.2810230525395427</v>
      </c>
      <c r="BF196">
        <v>5.3366284245387279</v>
      </c>
      <c r="BG196">
        <f t="shared" si="3"/>
        <v>5.3617736437200616</v>
      </c>
      <c r="BH196" s="1" t="s">
        <v>2937</v>
      </c>
      <c r="BI196" s="1">
        <v>1</v>
      </c>
    </row>
    <row r="197" spans="1:61">
      <c r="A197" s="1">
        <v>348</v>
      </c>
      <c r="B197" s="1" t="s">
        <v>1644</v>
      </c>
      <c r="C197" s="1" t="s">
        <v>4523</v>
      </c>
      <c r="D197" s="1" t="s">
        <v>30</v>
      </c>
      <c r="E197" s="1" t="s">
        <v>59</v>
      </c>
      <c r="F197" s="2">
        <v>43.499847000000003</v>
      </c>
      <c r="G197" s="2">
        <v>-86.023633000000004</v>
      </c>
      <c r="H197" s="2">
        <v>43.499670000000002</v>
      </c>
      <c r="I197" s="2">
        <v>-86.024590000000003</v>
      </c>
      <c r="K197" s="1" t="s">
        <v>4086</v>
      </c>
      <c r="L197" s="17">
        <v>0.35730179189704353</v>
      </c>
      <c r="M197" s="17">
        <v>1</v>
      </c>
      <c r="N197" s="1">
        <v>4</v>
      </c>
      <c r="O197" s="1" t="s">
        <v>1647</v>
      </c>
      <c r="P197" s="1">
        <v>506660</v>
      </c>
      <c r="Q197" s="1" t="s">
        <v>1645</v>
      </c>
      <c r="R197" s="1" t="s">
        <v>1646</v>
      </c>
      <c r="S197" s="26">
        <v>12.853497000000001</v>
      </c>
      <c r="T197" s="4">
        <v>878.08068847699997</v>
      </c>
      <c r="U197" s="4">
        <v>1.6110563278200001</v>
      </c>
      <c r="V197" s="4">
        <v>13.576408386200001</v>
      </c>
      <c r="W197" s="2">
        <v>0.256988227367</v>
      </c>
      <c r="X197" s="3">
        <v>2.0040111541700001</v>
      </c>
      <c r="Y197" s="1">
        <v>1238.36816406</v>
      </c>
      <c r="Z197" s="2">
        <v>4.0211877813000002E-3</v>
      </c>
      <c r="AA197" s="2">
        <v>8.6669864565599997E-2</v>
      </c>
      <c r="AB197" s="2">
        <v>5.5214786540200003E-3</v>
      </c>
      <c r="AC197" s="2">
        <v>0.20341698900800001</v>
      </c>
      <c r="AD197" s="2">
        <v>1.49518784254E-2</v>
      </c>
      <c r="AE197" s="2">
        <v>7.5973913309700006E-2</v>
      </c>
      <c r="AF197" s="2">
        <v>0.122166542493</v>
      </c>
      <c r="AG197" s="2">
        <v>0.40894663251000002</v>
      </c>
      <c r="AH197" s="2">
        <v>7.8331513252600002E-2</v>
      </c>
      <c r="AI197" s="5">
        <v>214779.58843199999</v>
      </c>
      <c r="AJ197" s="5">
        <v>230273.15211900001</v>
      </c>
      <c r="AK197">
        <v>2.6575289619500002</v>
      </c>
      <c r="AL197" s="13">
        <v>6.9625742188748799E-2</v>
      </c>
      <c r="AM197" s="1" t="s">
        <v>53</v>
      </c>
      <c r="AN197" t="s">
        <v>4076</v>
      </c>
      <c r="AO197" t="s">
        <v>53</v>
      </c>
      <c r="AP197">
        <v>1.1090213005223599</v>
      </c>
      <c r="AQ197">
        <v>2.9435344258721639</v>
      </c>
      <c r="AR197">
        <v>0.20711072504600123</v>
      </c>
      <c r="AS197">
        <v>1.1327848933347797</v>
      </c>
      <c r="AT197">
        <v>-0.59008677124713371</v>
      </c>
      <c r="AU197">
        <v>0.30190013445119612</v>
      </c>
      <c r="AV197">
        <v>3.0928497786498736</v>
      </c>
      <c r="AW197">
        <v>-2.3956456457535427</v>
      </c>
      <c r="AX197">
        <v>-1.0621318820845604</v>
      </c>
      <c r="AY197">
        <v>-2.2579446024724317</v>
      </c>
      <c r="AZ197">
        <v>-0.69161277843239555</v>
      </c>
      <c r="BA197">
        <v>-1.8253042428887598</v>
      </c>
      <c r="BB197">
        <v>-1.1193355031200303</v>
      </c>
      <c r="BC197">
        <v>-0.91304771717197519</v>
      </c>
      <c r="BD197">
        <v>-0.38833336367643734</v>
      </c>
      <c r="BE197">
        <v>-1.1060634834292327</v>
      </c>
      <c r="BF197">
        <v>5.3319930058331</v>
      </c>
      <c r="BG197">
        <f t="shared" si="3"/>
        <v>5.3622433058918721</v>
      </c>
      <c r="BH197" s="1" t="s">
        <v>1648</v>
      </c>
      <c r="BI197" s="1">
        <v>1</v>
      </c>
    </row>
    <row r="198" spans="1:61">
      <c r="A198" s="1">
        <v>550</v>
      </c>
      <c r="B198" s="1" t="s">
        <v>2633</v>
      </c>
      <c r="C198" s="1" t="s">
        <v>4830</v>
      </c>
      <c r="D198" s="1" t="s">
        <v>30</v>
      </c>
      <c r="E198" s="1" t="s">
        <v>35</v>
      </c>
      <c r="F198" s="2">
        <v>38.988484</v>
      </c>
      <c r="G198" s="2">
        <v>-75.517636999999993</v>
      </c>
      <c r="H198" s="2">
        <v>38.988599999999998</v>
      </c>
      <c r="I198" s="2">
        <v>-75.51773</v>
      </c>
      <c r="K198" s="1" t="s">
        <v>4086</v>
      </c>
      <c r="L198" s="17">
        <v>4.7063286649063223E-2</v>
      </c>
      <c r="M198" s="17">
        <v>1</v>
      </c>
      <c r="N198" s="1">
        <v>2</v>
      </c>
      <c r="O198" s="1" t="s">
        <v>2636</v>
      </c>
      <c r="P198" s="1">
        <v>513850</v>
      </c>
      <c r="Q198" s="1" t="s">
        <v>2634</v>
      </c>
      <c r="R198" s="1" t="s">
        <v>2635</v>
      </c>
      <c r="S198" s="26">
        <v>7.4298770000000003</v>
      </c>
      <c r="T198" s="4">
        <v>1143.5831298799999</v>
      </c>
      <c r="U198" s="4">
        <v>7.3066277503999997</v>
      </c>
      <c r="V198" s="4">
        <v>19.040929794299998</v>
      </c>
      <c r="W198" s="2">
        <v>0.22537037730199999</v>
      </c>
      <c r="X198" s="3">
        <v>0.52697950601599997</v>
      </c>
      <c r="Y198" s="1">
        <v>1163.0510253899999</v>
      </c>
      <c r="Z198" s="2">
        <v>8.6323262286099999E-3</v>
      </c>
      <c r="AA198" s="2">
        <v>6.2642691685999993E-2</v>
      </c>
      <c r="AB198" s="2">
        <v>1.49982502041E-4</v>
      </c>
      <c r="AC198" s="2">
        <v>0.165380705584</v>
      </c>
      <c r="AD198" s="2">
        <v>1.00654923592E-2</v>
      </c>
      <c r="AE198" s="2">
        <v>1.3331777959199999E-4</v>
      </c>
      <c r="AF198" s="2">
        <v>0.17289649540900001</v>
      </c>
      <c r="AG198" s="2">
        <v>0.44734780942199998</v>
      </c>
      <c r="AH198" s="2">
        <v>0.13275117902899999</v>
      </c>
      <c r="AI198" s="5">
        <v>241983.11134599999</v>
      </c>
      <c r="AJ198" s="5">
        <v>230486.94850199998</v>
      </c>
      <c r="AK198">
        <v>4.4279547844899998</v>
      </c>
      <c r="AL198" s="13">
        <v>4.8664090366693197E-2</v>
      </c>
      <c r="AM198" s="1" t="s">
        <v>36</v>
      </c>
      <c r="AN198" t="s">
        <v>4077</v>
      </c>
      <c r="AO198" t="s">
        <v>36</v>
      </c>
      <c r="AP198">
        <v>0.87098162416926506</v>
      </c>
      <c r="AQ198">
        <v>3.0582677400279712</v>
      </c>
      <c r="AR198">
        <v>0.86371698197703795</v>
      </c>
      <c r="AS198">
        <v>1.2796881517519467</v>
      </c>
      <c r="AT198">
        <v>-0.64710316823547576</v>
      </c>
      <c r="AU198">
        <v>-0.2782062739662538</v>
      </c>
      <c r="AV198">
        <v>3.0655987685196813</v>
      </c>
      <c r="AW198">
        <v>-2.0638721553724126</v>
      </c>
      <c r="AX198">
        <v>-1.203129589403793</v>
      </c>
      <c r="AY198">
        <v>-3.8239594056797297</v>
      </c>
      <c r="AZ198">
        <v>-0.78151515951855732</v>
      </c>
      <c r="BA198">
        <v>-1.9971649764977499</v>
      </c>
      <c r="BB198">
        <v>-3.8751119281271107</v>
      </c>
      <c r="BC198">
        <v>-0.76221380973335418</v>
      </c>
      <c r="BD198">
        <v>-0.34935468497378641</v>
      </c>
      <c r="BE198">
        <v>-0.87696161304487508</v>
      </c>
      <c r="BF198">
        <v>5.3837850564548715</v>
      </c>
      <c r="BG198">
        <f t="shared" si="3"/>
        <v>5.3626463381680018</v>
      </c>
      <c r="BH198" s="1" t="s">
        <v>2637</v>
      </c>
      <c r="BI198" s="1">
        <v>1</v>
      </c>
    </row>
    <row r="199" spans="1:61">
      <c r="A199" s="1">
        <v>649</v>
      </c>
      <c r="B199" s="1" t="s">
        <v>3122</v>
      </c>
      <c r="C199" s="1" t="s">
        <v>4971</v>
      </c>
      <c r="D199" s="1" t="s">
        <v>30</v>
      </c>
      <c r="E199" s="1" t="s">
        <v>44</v>
      </c>
      <c r="F199" s="2">
        <v>37.908693999999997</v>
      </c>
      <c r="G199" s="2">
        <v>-114.264347</v>
      </c>
      <c r="H199" s="2">
        <v>37.907020000000003</v>
      </c>
      <c r="I199" s="2">
        <v>-114.26994000000001</v>
      </c>
      <c r="K199" s="1" t="s">
        <v>4086</v>
      </c>
      <c r="L199" s="17">
        <v>0.94123946432955552</v>
      </c>
      <c r="M199" s="17">
        <v>0</v>
      </c>
      <c r="N199" s="1">
        <v>15</v>
      </c>
      <c r="O199" s="1" t="s">
        <v>3125</v>
      </c>
      <c r="P199" s="1">
        <v>514170</v>
      </c>
      <c r="Q199" s="1" t="s">
        <v>3123</v>
      </c>
      <c r="R199" s="1" t="s">
        <v>3124</v>
      </c>
      <c r="S199" s="26">
        <v>4.3243479999999996</v>
      </c>
      <c r="T199" s="4">
        <v>370.440582275</v>
      </c>
      <c r="U199" s="4">
        <v>1.9215183258099999</v>
      </c>
      <c r="V199" s="4">
        <v>17.787643432599999</v>
      </c>
      <c r="W199" s="2">
        <v>0.15911538898899999</v>
      </c>
      <c r="X199" s="3">
        <v>9.09617900848</v>
      </c>
      <c r="Y199" s="1">
        <v>404.844238281</v>
      </c>
      <c r="Z199" s="2">
        <v>9.5639668821500005E-4</v>
      </c>
      <c r="AA199" s="2">
        <v>5.38933024308E-3</v>
      </c>
      <c r="AB199" s="2">
        <v>7.6790974966100002E-5</v>
      </c>
      <c r="AC199" s="2">
        <v>0.54614439495699996</v>
      </c>
      <c r="AD199" s="2">
        <v>0.42481465451</v>
      </c>
      <c r="AE199" s="2">
        <v>5.1659383158999996E-4</v>
      </c>
      <c r="AF199" s="2">
        <v>2.0391494352400001E-2</v>
      </c>
      <c r="AG199" s="2">
        <v>0</v>
      </c>
      <c r="AH199" s="2">
        <v>1.7103444424299999E-3</v>
      </c>
      <c r="AI199" s="5">
        <v>238460.710502</v>
      </c>
      <c r="AJ199" s="5">
        <v>235001.717714</v>
      </c>
      <c r="AK199">
        <v>3.7511156145700002</v>
      </c>
      <c r="AL199" s="13">
        <v>1.4611477413459991E-2</v>
      </c>
      <c r="AM199" s="1" t="s">
        <v>36</v>
      </c>
      <c r="AN199" t="s">
        <v>4077</v>
      </c>
      <c r="AO199" t="s">
        <v>36</v>
      </c>
      <c r="AP199">
        <v>0.63592063634470908</v>
      </c>
      <c r="AQ199">
        <v>2.5687185581736589</v>
      </c>
      <c r="AR199">
        <v>0.28364453075207563</v>
      </c>
      <c r="AS199">
        <v>1.2501184150873121</v>
      </c>
      <c r="AT199">
        <v>-0.79828781513782399</v>
      </c>
      <c r="AU199">
        <v>0.95885899847278588</v>
      </c>
      <c r="AV199">
        <v>2.6072879628030732</v>
      </c>
      <c r="AW199">
        <v>-3.0193619364170332</v>
      </c>
      <c r="AX199">
        <v>-2.2684652032377159</v>
      </c>
      <c r="AY199">
        <v>-4.1146898184155987</v>
      </c>
      <c r="AZ199">
        <v>-0.26269251912240815</v>
      </c>
      <c r="BA199">
        <v>-0.3718005101397388</v>
      </c>
      <c r="BB199">
        <v>-3.2868507838429548</v>
      </c>
      <c r="BC199">
        <v>-1.6905509465994575</v>
      </c>
      <c r="BD199">
        <v>-5</v>
      </c>
      <c r="BE199">
        <v>-2.7669164192084721</v>
      </c>
      <c r="BF199">
        <v>5.3774168336159907</v>
      </c>
      <c r="BG199">
        <f t="shared" si="3"/>
        <v>5.3710710367014611</v>
      </c>
      <c r="BH199" s="1" t="s">
        <v>3126</v>
      </c>
      <c r="BI199" s="1">
        <v>1</v>
      </c>
    </row>
    <row r="200" spans="1:61">
      <c r="A200" s="1">
        <v>36</v>
      </c>
      <c r="B200" s="1" t="s">
        <v>179</v>
      </c>
      <c r="C200" s="1" t="s">
        <v>4133</v>
      </c>
      <c r="D200" s="1" t="s">
        <v>30</v>
      </c>
      <c r="E200" s="1" t="s">
        <v>59</v>
      </c>
      <c r="F200" s="2">
        <v>41.553395000000002</v>
      </c>
      <c r="G200" s="2">
        <v>-85.444242000000003</v>
      </c>
      <c r="H200" s="2">
        <v>41.551667000000002</v>
      </c>
      <c r="I200" s="2">
        <v>-85.446388999999996</v>
      </c>
      <c r="K200" s="1" t="s">
        <v>4086</v>
      </c>
      <c r="L200" s="17">
        <v>0.58681617793627072</v>
      </c>
      <c r="M200" s="17">
        <v>0</v>
      </c>
      <c r="N200" s="1">
        <v>4</v>
      </c>
      <c r="O200" s="1" t="s">
        <v>182</v>
      </c>
      <c r="P200" s="1">
        <v>508480</v>
      </c>
      <c r="Q200" s="1" t="s">
        <v>180</v>
      </c>
      <c r="R200" s="1" t="s">
        <v>181</v>
      </c>
      <c r="S200" s="26">
        <v>14.946941000000001</v>
      </c>
      <c r="T200" s="4">
        <v>939.75921630899995</v>
      </c>
      <c r="U200" s="4">
        <v>3.7553658485399999</v>
      </c>
      <c r="V200" s="4">
        <v>14.875975608799999</v>
      </c>
      <c r="W200" s="2">
        <v>0.28342992067299999</v>
      </c>
      <c r="X200" s="3">
        <v>1.2412898540499999</v>
      </c>
      <c r="Y200" s="1">
        <v>1572.5255127</v>
      </c>
      <c r="Z200" s="2">
        <v>2.1644134917399999E-2</v>
      </c>
      <c r="AA200" s="2">
        <v>6.6835654786300006E-2</v>
      </c>
      <c r="AB200" s="2">
        <v>0</v>
      </c>
      <c r="AC200" s="2">
        <v>8.2812713368800001E-2</v>
      </c>
      <c r="AD200" s="2">
        <v>2.20964768537E-2</v>
      </c>
      <c r="AE200" s="2">
        <v>7.4252355592000002E-3</v>
      </c>
      <c r="AF200" s="2">
        <v>0.153207360371</v>
      </c>
      <c r="AG200" s="2">
        <v>0.505385429469</v>
      </c>
      <c r="AH200" s="2">
        <v>0.14059299467399999</v>
      </c>
      <c r="AI200" s="5">
        <v>263597.32481700002</v>
      </c>
      <c r="AJ200" s="5">
        <v>242471.91754700002</v>
      </c>
      <c r="AK200">
        <v>2.9574434791900002</v>
      </c>
      <c r="AL200" s="13">
        <v>8.3488208733322467E-2</v>
      </c>
      <c r="AM200" s="1" t="s">
        <v>53</v>
      </c>
      <c r="AN200" t="s">
        <v>4076</v>
      </c>
      <c r="AO200" t="s">
        <v>53</v>
      </c>
      <c r="AP200">
        <v>1.1745523202353547</v>
      </c>
      <c r="AQ200">
        <v>2.9730165935744801</v>
      </c>
      <c r="AR200">
        <v>0.57465225246203244</v>
      </c>
      <c r="AS200">
        <v>1.1724854576022179</v>
      </c>
      <c r="AT200">
        <v>-0.54755430476862355</v>
      </c>
      <c r="AU200">
        <v>9.3873205605055701E-2</v>
      </c>
      <c r="AV200">
        <v>3.1965977001808654</v>
      </c>
      <c r="AW200">
        <v>-1.6646597675827515</v>
      </c>
      <c r="AX200">
        <v>-1.1749917928252462</v>
      </c>
      <c r="AY200">
        <v>-5</v>
      </c>
      <c r="AZ200">
        <v>-1.0819029854122535</v>
      </c>
      <c r="BA200">
        <v>-1.6556769663588564</v>
      </c>
      <c r="BB200">
        <v>-2.129289764173985</v>
      </c>
      <c r="BC200">
        <v>-0.81472036987492769</v>
      </c>
      <c r="BD200">
        <v>-0.2963772831767475</v>
      </c>
      <c r="BE200">
        <v>-0.85203631836470595</v>
      </c>
      <c r="BF200">
        <v>5.4209409983987911</v>
      </c>
      <c r="BG200">
        <f t="shared" si="3"/>
        <v>5.3846614470182566</v>
      </c>
      <c r="BH200" s="1" t="s">
        <v>183</v>
      </c>
      <c r="BI200" s="1">
        <v>1</v>
      </c>
    </row>
    <row r="201" spans="1:61">
      <c r="A201" s="1">
        <v>29</v>
      </c>
      <c r="B201" s="1" t="s">
        <v>148</v>
      </c>
      <c r="C201" s="1" t="s">
        <v>4126</v>
      </c>
      <c r="D201" s="1" t="s">
        <v>30</v>
      </c>
      <c r="E201" s="1" t="s">
        <v>153</v>
      </c>
      <c r="F201" s="2">
        <v>39.776454000000001</v>
      </c>
      <c r="G201" s="2">
        <v>-81.517452000000006</v>
      </c>
      <c r="H201" s="2">
        <v>39.776322</v>
      </c>
      <c r="I201" s="2">
        <v>-81.518455000000003</v>
      </c>
      <c r="K201" s="1" t="s">
        <v>4086</v>
      </c>
      <c r="L201" s="17">
        <v>0.29186794185079629</v>
      </c>
      <c r="M201" s="17">
        <v>1</v>
      </c>
      <c r="N201" s="1">
        <v>5</v>
      </c>
      <c r="O201" s="1" t="s">
        <v>151</v>
      </c>
      <c r="P201" s="1">
        <v>509390</v>
      </c>
      <c r="Q201" s="1" t="s">
        <v>149</v>
      </c>
      <c r="R201" s="1" t="s">
        <v>150</v>
      </c>
      <c r="S201" s="26">
        <v>2.9034900000000001</v>
      </c>
      <c r="T201" s="4">
        <v>1002.84197998</v>
      </c>
      <c r="U201" s="4">
        <v>4.5081291198700004</v>
      </c>
      <c r="V201" s="4">
        <v>17.0233669281</v>
      </c>
      <c r="W201" s="2">
        <v>0.27792146801899997</v>
      </c>
      <c r="X201" s="3">
        <v>7.5544004440299997</v>
      </c>
      <c r="Y201" s="1">
        <v>580.830566406</v>
      </c>
      <c r="Z201" s="2">
        <v>6.8300671840399998E-3</v>
      </c>
      <c r="AA201" s="2">
        <v>0.11746505871600001</v>
      </c>
      <c r="AB201" s="2">
        <v>1.38648502782E-3</v>
      </c>
      <c r="AC201" s="2">
        <v>0.59327601287800003</v>
      </c>
      <c r="AD201" s="2">
        <v>3.0567807492599998E-3</v>
      </c>
      <c r="AE201" s="2">
        <v>3.4024714793499999E-2</v>
      </c>
      <c r="AF201" s="2">
        <v>0.20257569836</v>
      </c>
      <c r="AG201" s="2">
        <v>4.1003666275800002E-2</v>
      </c>
      <c r="AH201" s="2">
        <v>3.8151601436699998E-4</v>
      </c>
      <c r="AI201" s="5">
        <v>177801.50100300001</v>
      </c>
      <c r="AJ201" s="5">
        <v>242495.35765999998</v>
      </c>
      <c r="AK201">
        <v>5.2816064664700004</v>
      </c>
      <c r="AL201" s="13">
        <v>0.30784839488354315</v>
      </c>
      <c r="AM201" s="1" t="s">
        <v>36</v>
      </c>
      <c r="AN201" t="s">
        <v>4077</v>
      </c>
      <c r="AO201" t="s">
        <v>36</v>
      </c>
      <c r="AP201">
        <v>0.46292033460481818</v>
      </c>
      <c r="AQ201">
        <v>3.0012325056731561</v>
      </c>
      <c r="AR201">
        <v>0.65399634642552962</v>
      </c>
      <c r="AS201">
        <v>1.2310454601952503</v>
      </c>
      <c r="AT201">
        <v>-0.55607790488838704</v>
      </c>
      <c r="AU201">
        <v>0.87820000220491989</v>
      </c>
      <c r="AV201">
        <v>2.7640494631881722</v>
      </c>
      <c r="AW201">
        <v>-2.1655750243544354</v>
      </c>
      <c r="AX201">
        <v>-0.93009129989067318</v>
      </c>
      <c r="AY201">
        <v>-2.8580848158591192</v>
      </c>
      <c r="AZ201">
        <v>-0.22674321054560076</v>
      </c>
      <c r="BA201">
        <v>-2.5147357103747643</v>
      </c>
      <c r="BB201">
        <v>-1.46820550651047</v>
      </c>
      <c r="BC201">
        <v>-0.69341265523031914</v>
      </c>
      <c r="BD201">
        <v>-1.3871773098128735</v>
      </c>
      <c r="BE201">
        <v>-3.4184872275511764</v>
      </c>
      <c r="BF201">
        <v>5.2499354229703519</v>
      </c>
      <c r="BG201">
        <f t="shared" si="3"/>
        <v>5.3847034288684119</v>
      </c>
      <c r="BH201" s="1" t="s">
        <v>152</v>
      </c>
      <c r="BI201" s="1">
        <v>2</v>
      </c>
    </row>
    <row r="202" spans="1:61">
      <c r="A202" s="1">
        <v>30</v>
      </c>
      <c r="B202" s="1" t="s">
        <v>148</v>
      </c>
      <c r="C202" s="1" t="s">
        <v>4126</v>
      </c>
      <c r="D202" s="1" t="s">
        <v>30</v>
      </c>
      <c r="E202" s="1" t="s">
        <v>153</v>
      </c>
      <c r="F202" s="2">
        <v>39.776454000000001</v>
      </c>
      <c r="G202" s="2">
        <v>-81.517452000000006</v>
      </c>
      <c r="H202" s="2">
        <v>39.776322</v>
      </c>
      <c r="I202" s="2">
        <v>-81.518455000000003</v>
      </c>
      <c r="K202" s="1" t="s">
        <v>4085</v>
      </c>
      <c r="L202" s="17">
        <v>0.29067752230912441</v>
      </c>
      <c r="M202" s="17">
        <v>1</v>
      </c>
      <c r="N202" s="1">
        <v>5</v>
      </c>
      <c r="O202" s="1" t="s">
        <v>151</v>
      </c>
      <c r="P202" s="1">
        <v>515110</v>
      </c>
      <c r="Q202" s="1" t="s">
        <v>154</v>
      </c>
      <c r="R202" s="1" t="s">
        <v>155</v>
      </c>
      <c r="S202" s="26">
        <v>2.4324249999999998</v>
      </c>
      <c r="T202" s="4">
        <v>1002.84197998</v>
      </c>
      <c r="U202" s="4">
        <v>4.5081291198700004</v>
      </c>
      <c r="V202" s="4">
        <v>17.0233669281</v>
      </c>
      <c r="W202" s="2">
        <v>0.27792146801899997</v>
      </c>
      <c r="X202" s="3">
        <v>7.5544004440299997</v>
      </c>
      <c r="Y202" s="1">
        <v>580.830566406</v>
      </c>
      <c r="Z202" s="2">
        <v>6.8300671840399998E-3</v>
      </c>
      <c r="AA202" s="2">
        <v>0.11746505871600001</v>
      </c>
      <c r="AB202" s="2">
        <v>1.38648502782E-3</v>
      </c>
      <c r="AC202" s="2">
        <v>0.59327601287800003</v>
      </c>
      <c r="AD202" s="2">
        <v>3.0567807492599998E-3</v>
      </c>
      <c r="AE202" s="2">
        <v>3.4024714793499999E-2</v>
      </c>
      <c r="AF202" s="2">
        <v>0.20257569836</v>
      </c>
      <c r="AG202" s="2">
        <v>4.1003666275800002E-2</v>
      </c>
      <c r="AH202" s="2">
        <v>3.8151601436699998E-4</v>
      </c>
      <c r="AI202" s="5">
        <v>177801.50100300001</v>
      </c>
      <c r="AJ202" s="5">
        <v>242495.35765999998</v>
      </c>
      <c r="AK202">
        <v>5.2816064664700004</v>
      </c>
      <c r="AL202" s="13">
        <v>0.30784839488354315</v>
      </c>
      <c r="AM202" s="1" t="s">
        <v>36</v>
      </c>
      <c r="AN202" t="s">
        <v>4077</v>
      </c>
      <c r="AO202" t="s">
        <v>36</v>
      </c>
      <c r="AP202">
        <v>0.38603945835938552</v>
      </c>
      <c r="AQ202">
        <v>3.0012325056731561</v>
      </c>
      <c r="AR202">
        <v>0.65399634642552962</v>
      </c>
      <c r="AS202">
        <v>1.2310454601952503</v>
      </c>
      <c r="AT202">
        <v>-0.55607790488838704</v>
      </c>
      <c r="AU202">
        <v>0.87820000220491989</v>
      </c>
      <c r="AV202">
        <v>2.7640494631881722</v>
      </c>
      <c r="AW202">
        <v>-2.1655750243544354</v>
      </c>
      <c r="AX202">
        <v>-0.93009129989067318</v>
      </c>
      <c r="AY202">
        <v>-2.8580848158591192</v>
      </c>
      <c r="AZ202">
        <v>-0.22674321054560076</v>
      </c>
      <c r="BA202">
        <v>-2.5147357103747643</v>
      </c>
      <c r="BB202">
        <v>-1.46820550651047</v>
      </c>
      <c r="BC202">
        <v>-0.69341265523031914</v>
      </c>
      <c r="BD202">
        <v>-1.3871773098128735</v>
      </c>
      <c r="BE202">
        <v>-3.4184872275511764</v>
      </c>
      <c r="BF202">
        <v>5.2499354229703519</v>
      </c>
      <c r="BG202">
        <f t="shared" si="3"/>
        <v>5.3847034288684119</v>
      </c>
      <c r="BH202" s="1" t="s">
        <v>152</v>
      </c>
      <c r="BI202" s="1">
        <v>2</v>
      </c>
    </row>
    <row r="203" spans="1:61">
      <c r="A203" s="1">
        <v>287</v>
      </c>
      <c r="B203" s="1" t="s">
        <v>1346</v>
      </c>
      <c r="C203" s="1" t="s">
        <v>4442</v>
      </c>
      <c r="D203" s="1" t="s">
        <v>30</v>
      </c>
      <c r="E203" s="1" t="s">
        <v>59</v>
      </c>
      <c r="F203" s="2">
        <v>41.989431000000003</v>
      </c>
      <c r="G203" s="2">
        <v>-71.597553000000005</v>
      </c>
      <c r="H203" s="2">
        <v>41.993333</v>
      </c>
      <c r="I203" s="2">
        <v>-71.594999999999999</v>
      </c>
      <c r="K203" s="1" t="s">
        <v>4086</v>
      </c>
      <c r="L203" s="17">
        <v>0.83384352410212148</v>
      </c>
      <c r="M203" s="17">
        <v>0</v>
      </c>
      <c r="N203" s="1">
        <v>1</v>
      </c>
      <c r="O203" s="1" t="s">
        <v>1349</v>
      </c>
      <c r="P203" s="1">
        <v>508070</v>
      </c>
      <c r="Q203" s="1" t="s">
        <v>1347</v>
      </c>
      <c r="R203" s="1" t="s">
        <v>1348</v>
      </c>
      <c r="S203" s="26">
        <v>12.280407</v>
      </c>
      <c r="T203" s="4">
        <v>1263.18481445</v>
      </c>
      <c r="U203" s="4">
        <v>3.5633645057700001</v>
      </c>
      <c r="V203" s="4">
        <v>15.157569885299999</v>
      </c>
      <c r="W203" s="2">
        <v>0.21247826516599999</v>
      </c>
      <c r="X203" s="3">
        <v>3.6218321323399998</v>
      </c>
      <c r="Y203" s="1">
        <v>2289.8449707</v>
      </c>
      <c r="Z203" s="2">
        <v>1.1984108314399999E-2</v>
      </c>
      <c r="AA203" s="2">
        <v>0.18057189158100001</v>
      </c>
      <c r="AB203" s="2">
        <v>4.2081601714599997E-3</v>
      </c>
      <c r="AC203" s="2">
        <v>0.64035913118499999</v>
      </c>
      <c r="AD203" s="2">
        <v>2.42557306777E-2</v>
      </c>
      <c r="AE203" s="2">
        <v>1.75122193471E-3</v>
      </c>
      <c r="AF203" s="2">
        <v>5.0628610261600003E-2</v>
      </c>
      <c r="AG203" s="2">
        <v>7.9719804490399997E-3</v>
      </c>
      <c r="AH203" s="2">
        <v>7.8269165425099999E-2</v>
      </c>
      <c r="AI203" s="5">
        <v>581437.02467299998</v>
      </c>
      <c r="AJ203" s="5">
        <v>243418.06522600001</v>
      </c>
      <c r="AK203">
        <v>2.42269482779</v>
      </c>
      <c r="AL203" s="13">
        <v>0.81958386045332865</v>
      </c>
      <c r="AM203" s="1" t="s">
        <v>36</v>
      </c>
      <c r="AN203" t="s">
        <v>4077</v>
      </c>
      <c r="AO203" t="s">
        <v>36</v>
      </c>
      <c r="AP203">
        <v>1.0892127605286854</v>
      </c>
      <c r="AQ203">
        <v>3.1014668961007676</v>
      </c>
      <c r="AR203">
        <v>0.55186024972897041</v>
      </c>
      <c r="AS203">
        <v>1.1806295792642654</v>
      </c>
      <c r="AT203">
        <v>-0.67268548820773255</v>
      </c>
      <c r="AU203">
        <v>0.55892831740600502</v>
      </c>
      <c r="AV203">
        <v>3.3598060803099155</v>
      </c>
      <c r="AW203">
        <v>-1.9213942743998116</v>
      </c>
      <c r="AX203">
        <v>-0.74334985247951324</v>
      </c>
      <c r="AY203">
        <v>-2.3759077383748997</v>
      </c>
      <c r="AZ203">
        <v>-0.19357639328492615</v>
      </c>
      <c r="BA203">
        <v>-1.6151856381884635</v>
      </c>
      <c r="BB203">
        <v>-2.7566588117051682</v>
      </c>
      <c r="BC203">
        <v>-1.2956039936876611</v>
      </c>
      <c r="BD203">
        <v>-2.0984337750599162</v>
      </c>
      <c r="BE203">
        <v>-1.1064092969863795</v>
      </c>
      <c r="BF203">
        <v>5.7645026832638031</v>
      </c>
      <c r="BG203">
        <f t="shared" si="3"/>
        <v>5.3863528061735373</v>
      </c>
      <c r="BH203" s="1" t="s">
        <v>1350</v>
      </c>
      <c r="BI203" s="1">
        <v>1</v>
      </c>
    </row>
    <row r="204" spans="1:61">
      <c r="A204" s="1">
        <v>253</v>
      </c>
      <c r="B204" s="1" t="s">
        <v>1176</v>
      </c>
      <c r="C204" s="1" t="s">
        <v>4394</v>
      </c>
      <c r="D204" s="1" t="s">
        <v>30</v>
      </c>
      <c r="E204" s="1" t="s">
        <v>35</v>
      </c>
      <c r="F204" s="2">
        <v>31.206274000000001</v>
      </c>
      <c r="G204" s="2">
        <v>-91.546901000000005</v>
      </c>
      <c r="H204" s="2">
        <v>31.207280000000001</v>
      </c>
      <c r="I204" s="2">
        <v>-91.548056000000003</v>
      </c>
      <c r="J204" s="1" t="s">
        <v>514</v>
      </c>
      <c r="K204" s="1" t="s">
        <v>4086</v>
      </c>
      <c r="L204" s="17">
        <v>1.5035287477076052E-2</v>
      </c>
      <c r="M204" s="17">
        <v>1</v>
      </c>
      <c r="N204" s="1">
        <v>8</v>
      </c>
      <c r="O204" s="1" t="s">
        <v>1179</v>
      </c>
      <c r="P204" s="1">
        <v>502210</v>
      </c>
      <c r="Q204" s="1" t="s">
        <v>1177</v>
      </c>
      <c r="R204" s="1" t="s">
        <v>1178</v>
      </c>
      <c r="S204" s="26">
        <v>3.140218</v>
      </c>
      <c r="T204" s="4">
        <v>1583.1701660199999</v>
      </c>
      <c r="U204" s="4">
        <v>13.0477151871</v>
      </c>
      <c r="V204" s="4">
        <v>25.035295486500001</v>
      </c>
      <c r="W204" s="2">
        <v>0.26457607746099998</v>
      </c>
      <c r="X204" s="3">
        <v>1.7918096780799999</v>
      </c>
      <c r="Y204" s="1">
        <v>955.22192382799994</v>
      </c>
      <c r="Z204" s="2">
        <v>0.23417128109599999</v>
      </c>
      <c r="AA204" s="2">
        <v>1.1104032929900001E-2</v>
      </c>
      <c r="AB204" s="2">
        <v>4.0518776236899999E-2</v>
      </c>
      <c r="AC204" s="2">
        <v>0.104431485928</v>
      </c>
      <c r="AD204" s="2">
        <v>1.7647539243099999E-2</v>
      </c>
      <c r="AE204" s="2">
        <v>1.88987438951E-2</v>
      </c>
      <c r="AF204" s="2">
        <v>0.143346237402</v>
      </c>
      <c r="AG204" s="2">
        <v>2.7565704578500001E-2</v>
      </c>
      <c r="AH204" s="2">
        <v>0.40231619869000002</v>
      </c>
      <c r="AI204" s="5">
        <v>236163.827081</v>
      </c>
      <c r="AJ204" s="5">
        <v>244058.72690199999</v>
      </c>
      <c r="AK204">
        <v>3.54298414841</v>
      </c>
      <c r="AL204" s="13">
        <v>3.2880170893762231E-2</v>
      </c>
      <c r="AM204" s="1" t="s">
        <v>53</v>
      </c>
      <c r="AN204" t="s">
        <v>4076</v>
      </c>
      <c r="AO204" t="s">
        <v>53</v>
      </c>
      <c r="AP204">
        <v>0.49695979868171064</v>
      </c>
      <c r="AQ204">
        <v>3.199527597232342</v>
      </c>
      <c r="AR204">
        <v>1.115534468110327</v>
      </c>
      <c r="AS204">
        <v>1.3985527216546048</v>
      </c>
      <c r="AT204">
        <v>-0.57744942657468645</v>
      </c>
      <c r="AU204">
        <v>0.25329187801068309</v>
      </c>
      <c r="AV204">
        <v>2.9801042816331336</v>
      </c>
      <c r="AW204">
        <v>-0.63046636812922896</v>
      </c>
      <c r="AX204">
        <v>-1.9545192589522018</v>
      </c>
      <c r="AY204">
        <v>-1.3923436798366162</v>
      </c>
      <c r="AZ204">
        <v>-0.98116854249073682</v>
      </c>
      <c r="BA204">
        <v>-1.7533158436839953</v>
      </c>
      <c r="BB204">
        <v>-1.7235670602476729</v>
      </c>
      <c r="BC204">
        <v>-0.8436137020686979</v>
      </c>
      <c r="BD204">
        <v>-1.5596309024902091</v>
      </c>
      <c r="BE204">
        <v>-0.39543248082657112</v>
      </c>
      <c r="BF204">
        <v>5.3732133780269793</v>
      </c>
      <c r="BG204">
        <f t="shared" si="3"/>
        <v>5.3874943415054304</v>
      </c>
      <c r="BH204" s="1" t="s">
        <v>1180</v>
      </c>
      <c r="BI204" s="1">
        <v>1</v>
      </c>
    </row>
    <row r="205" spans="1:61">
      <c r="A205" s="1">
        <v>60</v>
      </c>
      <c r="B205" s="1" t="s">
        <v>266</v>
      </c>
      <c r="C205" s="1" t="s">
        <v>4147</v>
      </c>
      <c r="D205" s="1" t="s">
        <v>30</v>
      </c>
      <c r="E205" s="1" t="s">
        <v>35</v>
      </c>
      <c r="F205" s="2">
        <v>28.637360000000001</v>
      </c>
      <c r="G205" s="2">
        <v>-81.137597</v>
      </c>
      <c r="H205" s="2">
        <v>28.637529000000001</v>
      </c>
      <c r="I205" s="2">
        <v>-81.137040999999996</v>
      </c>
      <c r="K205" s="1" t="s">
        <v>4086</v>
      </c>
      <c r="L205" s="17">
        <v>0.95970370550639916</v>
      </c>
      <c r="M205" s="17">
        <v>0</v>
      </c>
      <c r="N205" s="1">
        <v>3</v>
      </c>
      <c r="O205" s="1" t="s">
        <v>269</v>
      </c>
      <c r="P205" s="1">
        <v>508020</v>
      </c>
      <c r="Q205" s="1" t="s">
        <v>267</v>
      </c>
      <c r="R205" s="1" t="s">
        <v>268</v>
      </c>
      <c r="S205" s="26">
        <v>23.859038999999999</v>
      </c>
      <c r="T205" s="4">
        <v>1325.4897460899999</v>
      </c>
      <c r="U205" s="4">
        <v>15.752801895099999</v>
      </c>
      <c r="V205" s="4">
        <v>27.8460998535</v>
      </c>
      <c r="W205" s="2">
        <v>0.131194248796</v>
      </c>
      <c r="X205" s="3">
        <v>0.43535453081100001</v>
      </c>
      <c r="Y205" s="1">
        <v>2082.0769043</v>
      </c>
      <c r="Z205" s="2">
        <v>4.2191591646399997E-2</v>
      </c>
      <c r="AA205" s="2">
        <v>0.19657490522000001</v>
      </c>
      <c r="AB205" s="2">
        <v>8.12303763826E-3</v>
      </c>
      <c r="AC205" s="2">
        <v>1.62395612127E-2</v>
      </c>
      <c r="AD205" s="2">
        <v>7.15244212254E-3</v>
      </c>
      <c r="AE205" s="2">
        <v>1.40182654351E-2</v>
      </c>
      <c r="AF205" s="2">
        <v>0.10729965996599999</v>
      </c>
      <c r="AG205" s="2">
        <v>1.76010005602E-2</v>
      </c>
      <c r="AH205" s="2">
        <v>0.59079953619900005</v>
      </c>
      <c r="AI205" s="5">
        <v>264597.44660999998</v>
      </c>
      <c r="AJ205" s="5">
        <v>244704.467576</v>
      </c>
      <c r="AK205">
        <v>2.3989191121300002</v>
      </c>
      <c r="AL205" s="13">
        <v>7.8118610906044855E-2</v>
      </c>
      <c r="AM205" s="1" t="s">
        <v>53</v>
      </c>
      <c r="AN205" t="s">
        <v>4076</v>
      </c>
      <c r="AO205" t="s">
        <v>53</v>
      </c>
      <c r="AP205">
        <v>1.377652947071029</v>
      </c>
      <c r="AQ205">
        <v>3.1223763724057734</v>
      </c>
      <c r="AR205">
        <v>1.1973578114180765</v>
      </c>
      <c r="AS205">
        <v>1.4447643761447082</v>
      </c>
      <c r="AT205">
        <v>-0.88208520284837144</v>
      </c>
      <c r="AU205">
        <v>-0.36115693140206723</v>
      </c>
      <c r="AV205">
        <v>3.3184967667193286</v>
      </c>
      <c r="AW205">
        <v>-1.3747740908729145</v>
      </c>
      <c r="AX205">
        <v>-0.70647192505984735</v>
      </c>
      <c r="AY205">
        <v>-2.0902815344486845</v>
      </c>
      <c r="AZ205">
        <v>-1.7894257094222799</v>
      </c>
      <c r="BA205">
        <v>-2.1455456478132562</v>
      </c>
      <c r="BB205">
        <v>-1.8533057209320261</v>
      </c>
      <c r="BC205">
        <v>-0.96940165431665704</v>
      </c>
      <c r="BD205">
        <v>-1.7544626432413957</v>
      </c>
      <c r="BE205">
        <v>-0.22855985429829739</v>
      </c>
      <c r="BF205">
        <v>5.4225856488895108</v>
      </c>
      <c r="BG205">
        <f t="shared" si="3"/>
        <v>5.3886418983501247</v>
      </c>
      <c r="BH205" s="1" t="s">
        <v>270</v>
      </c>
      <c r="BI205" s="1">
        <v>1</v>
      </c>
    </row>
    <row r="206" spans="1:61">
      <c r="A206" s="1">
        <v>620</v>
      </c>
      <c r="B206" s="1" t="s">
        <v>2978</v>
      </c>
      <c r="C206" s="1" t="s">
        <v>4922</v>
      </c>
      <c r="D206" s="1" t="s">
        <v>30</v>
      </c>
      <c r="E206" s="1" t="s">
        <v>35</v>
      </c>
      <c r="F206" s="2">
        <v>38.966881999999998</v>
      </c>
      <c r="G206" s="2">
        <v>-75.500488000000004</v>
      </c>
      <c r="H206" s="2">
        <v>38.967500000000001</v>
      </c>
      <c r="I206" s="2">
        <v>-75.498679999999993</v>
      </c>
      <c r="K206" s="1" t="s">
        <v>4086</v>
      </c>
      <c r="L206" s="17">
        <v>0.18965628719888625</v>
      </c>
      <c r="M206" s="17">
        <v>1</v>
      </c>
      <c r="N206" s="1">
        <v>2</v>
      </c>
      <c r="O206" s="1" t="s">
        <v>2981</v>
      </c>
      <c r="P206" s="1">
        <v>511930</v>
      </c>
      <c r="Q206" s="1" t="s">
        <v>2979</v>
      </c>
      <c r="R206" s="1" t="s">
        <v>2980</v>
      </c>
      <c r="S206" s="26">
        <v>25.996203999999999</v>
      </c>
      <c r="T206" s="4">
        <v>1151.9171142600001</v>
      </c>
      <c r="U206" s="4">
        <v>7.3618664741500002</v>
      </c>
      <c r="V206" s="4">
        <v>19.030134200999999</v>
      </c>
      <c r="W206" s="2">
        <v>0.22791837155799999</v>
      </c>
      <c r="X206" s="3">
        <v>0.42938706278799998</v>
      </c>
      <c r="Y206" s="1">
        <v>1180.9346923799999</v>
      </c>
      <c r="Z206" s="2">
        <v>7.6772703038899999E-3</v>
      </c>
      <c r="AA206" s="2">
        <v>0.14812511107199999</v>
      </c>
      <c r="AB206" s="2">
        <v>4.9582370712600004E-3</v>
      </c>
      <c r="AC206" s="2">
        <v>0.16351519459700001</v>
      </c>
      <c r="AD206" s="2">
        <v>1.4803625377600001E-2</v>
      </c>
      <c r="AE206" s="2">
        <v>5.5091523013999996E-4</v>
      </c>
      <c r="AF206" s="2">
        <v>0.16522125466500001</v>
      </c>
      <c r="AG206" s="2">
        <v>0.41441265327900001</v>
      </c>
      <c r="AH206" s="2">
        <v>8.0735738404100005E-2</v>
      </c>
      <c r="AI206" s="5">
        <v>231500.025964</v>
      </c>
      <c r="AJ206" s="5">
        <v>249680.196539</v>
      </c>
      <c r="AK206">
        <v>5.5541252741999996</v>
      </c>
      <c r="AL206" s="13">
        <v>7.5564911959309172E-2</v>
      </c>
      <c r="AM206" s="1" t="s">
        <v>53</v>
      </c>
      <c r="AN206" t="s">
        <v>4077</v>
      </c>
      <c r="AO206" t="s">
        <v>36</v>
      </c>
      <c r="AP206">
        <v>1.414909936347299</v>
      </c>
      <c r="AQ206">
        <v>3.0614212307238704</v>
      </c>
      <c r="AR206">
        <v>0.86698793616610348</v>
      </c>
      <c r="AS206">
        <v>1.2794418509537708</v>
      </c>
      <c r="AT206">
        <v>-0.64222066672532407</v>
      </c>
      <c r="AU206">
        <v>-0.36715104477267213</v>
      </c>
      <c r="AV206">
        <v>3.0722258810824132</v>
      </c>
      <c r="AW206">
        <v>-2.1147931683391907</v>
      </c>
      <c r="AX206">
        <v>-0.82937131098885142</v>
      </c>
      <c r="AY206">
        <v>-2.304672711880706</v>
      </c>
      <c r="AZ206">
        <v>-0.78644188445311014</v>
      </c>
      <c r="BA206">
        <v>-1.8296319137484813</v>
      </c>
      <c r="BB206">
        <v>-3.2589152213200312</v>
      </c>
      <c r="BC206">
        <v>-0.78193408419506816</v>
      </c>
      <c r="BD206">
        <v>-0.38256699272866923</v>
      </c>
      <c r="BE206">
        <v>-1.0929341783394901</v>
      </c>
      <c r="BF206">
        <v>5.3645510440624875</v>
      </c>
      <c r="BG206">
        <f t="shared" si="3"/>
        <v>5.3973840975179366</v>
      </c>
      <c r="BH206" s="1" t="s">
        <v>2982</v>
      </c>
      <c r="BI206" s="1">
        <v>1</v>
      </c>
    </row>
    <row r="207" spans="1:61">
      <c r="A207" s="1">
        <v>51</v>
      </c>
      <c r="B207" s="1" t="s">
        <v>236</v>
      </c>
      <c r="C207" s="1" t="s">
        <v>4143</v>
      </c>
      <c r="D207" s="1" t="s">
        <v>30</v>
      </c>
      <c r="E207" s="1" t="s">
        <v>115</v>
      </c>
      <c r="F207" s="2">
        <v>48.894061000000001</v>
      </c>
      <c r="G207" s="2">
        <v>-112.16801599999999</v>
      </c>
      <c r="H207" s="2">
        <v>48.893709999999999</v>
      </c>
      <c r="I207" s="2">
        <v>-112.16885000000001</v>
      </c>
      <c r="K207" s="1" t="s">
        <v>4086</v>
      </c>
      <c r="L207" s="17">
        <v>4.8686503898352378E-2</v>
      </c>
      <c r="M207" s="17">
        <v>1</v>
      </c>
      <c r="N207" s="1">
        <v>10</v>
      </c>
      <c r="O207" s="1" t="s">
        <v>239</v>
      </c>
      <c r="P207" s="1">
        <v>513920</v>
      </c>
      <c r="Q207" s="1" t="s">
        <v>237</v>
      </c>
      <c r="R207" s="1" t="s">
        <v>238</v>
      </c>
      <c r="S207" s="26">
        <v>7.5067110000000001</v>
      </c>
      <c r="T207" s="4">
        <v>373.016448975</v>
      </c>
      <c r="U207" s="4">
        <v>-1.51443994045</v>
      </c>
      <c r="V207" s="4">
        <v>11.6684398651</v>
      </c>
      <c r="W207" s="2">
        <v>0.37200000882099998</v>
      </c>
      <c r="X207" s="3">
        <v>2.68174934387</v>
      </c>
      <c r="Y207" s="1">
        <v>739.84808349599996</v>
      </c>
      <c r="Z207" s="2">
        <v>2.7244067123399999E-3</v>
      </c>
      <c r="AA207" s="2">
        <v>2.6170439876900001E-2</v>
      </c>
      <c r="AB207" s="2">
        <v>2.1720782444599999E-4</v>
      </c>
      <c r="AC207" s="2">
        <v>0</v>
      </c>
      <c r="AD207" s="2">
        <v>1.6507794657900001E-3</v>
      </c>
      <c r="AE207" s="2">
        <v>0.25497095621100002</v>
      </c>
      <c r="AF207" s="2">
        <v>9.0606692483400004E-4</v>
      </c>
      <c r="AG207" s="2">
        <v>0.704355327177</v>
      </c>
      <c r="AH207" s="2">
        <v>8.1235726343000005E-3</v>
      </c>
      <c r="AI207" s="5">
        <v>239139.99659699999</v>
      </c>
      <c r="AJ207" s="5">
        <v>252077.91446500001</v>
      </c>
      <c r="AK207">
        <v>2.06126874537</v>
      </c>
      <c r="AL207" s="13">
        <v>5.26768978762545E-2</v>
      </c>
      <c r="AM207" s="1" t="s">
        <v>53</v>
      </c>
      <c r="AN207" t="s">
        <v>4076</v>
      </c>
      <c r="AO207" t="s">
        <v>53</v>
      </c>
      <c r="AP207">
        <v>0.87544969633511371</v>
      </c>
      <c r="AQ207">
        <v>2.5717279833946516</v>
      </c>
      <c r="AR207">
        <v>-5</v>
      </c>
      <c r="AS207">
        <v>1.067012792354479</v>
      </c>
      <c r="AT207">
        <v>-0.42945704981995309</v>
      </c>
      <c r="AU207">
        <v>0.42841818303783236</v>
      </c>
      <c r="AV207">
        <v>2.8691425531464265</v>
      </c>
      <c r="AW207">
        <v>-2.5647280583818559</v>
      </c>
      <c r="AX207">
        <v>-1.582188977608308</v>
      </c>
      <c r="AY207">
        <v>-3.6631245342741847</v>
      </c>
      <c r="AZ207">
        <v>-5</v>
      </c>
      <c r="BA207">
        <v>-2.7823109419932881</v>
      </c>
      <c r="BB207">
        <v>-0.59350928731379116</v>
      </c>
      <c r="BC207">
        <v>-3.0428397228390098</v>
      </c>
      <c r="BD207">
        <v>-0.15220819639549557</v>
      </c>
      <c r="BE207">
        <v>-2.0902529320726564</v>
      </c>
      <c r="BF207">
        <v>5.3786522187284218</v>
      </c>
      <c r="BG207">
        <f t="shared" si="3"/>
        <v>5.4015347970998961</v>
      </c>
      <c r="BH207" s="1" t="s">
        <v>240</v>
      </c>
      <c r="BI207" s="1">
        <v>2</v>
      </c>
    </row>
    <row r="208" spans="1:61">
      <c r="A208" s="1">
        <v>52</v>
      </c>
      <c r="B208" s="1" t="s">
        <v>236</v>
      </c>
      <c r="C208" s="1" t="s">
        <v>4143</v>
      </c>
      <c r="D208" s="1" t="s">
        <v>30</v>
      </c>
      <c r="E208" s="1" t="s">
        <v>115</v>
      </c>
      <c r="F208" s="2">
        <v>48.894061000000001</v>
      </c>
      <c r="G208" s="2">
        <v>-112.16801599999999</v>
      </c>
      <c r="H208" s="2">
        <v>48.893709999999999</v>
      </c>
      <c r="I208" s="2">
        <v>-112.16885000000001</v>
      </c>
      <c r="K208" s="1" t="s">
        <v>4085</v>
      </c>
      <c r="L208" s="17">
        <v>0.9410595716908573</v>
      </c>
      <c r="M208" s="17">
        <v>0</v>
      </c>
      <c r="N208" s="1">
        <v>10</v>
      </c>
      <c r="O208" s="1" t="s">
        <v>239</v>
      </c>
      <c r="P208" s="1">
        <v>513700</v>
      </c>
      <c r="Q208" s="1" t="s">
        <v>241</v>
      </c>
      <c r="R208" s="1" t="s">
        <v>242</v>
      </c>
      <c r="S208" s="26">
        <v>7.6548420000000004</v>
      </c>
      <c r="T208" s="4">
        <v>373.016448975</v>
      </c>
      <c r="U208" s="4">
        <v>-1.51443994045</v>
      </c>
      <c r="V208" s="4">
        <v>11.6684398651</v>
      </c>
      <c r="W208" s="2">
        <v>0.37200000882099998</v>
      </c>
      <c r="X208" s="3">
        <v>2.68174934387</v>
      </c>
      <c r="Y208" s="1">
        <v>739.84808349599996</v>
      </c>
      <c r="Z208" s="2">
        <v>2.7244067123399999E-3</v>
      </c>
      <c r="AA208" s="2">
        <v>2.6170439876900001E-2</v>
      </c>
      <c r="AB208" s="2">
        <v>2.1720782444599999E-4</v>
      </c>
      <c r="AC208" s="2">
        <v>0</v>
      </c>
      <c r="AD208" s="2">
        <v>1.6507794657900001E-3</v>
      </c>
      <c r="AE208" s="2">
        <v>0.25497095621100002</v>
      </c>
      <c r="AF208" s="2">
        <v>9.0606692483400004E-4</v>
      </c>
      <c r="AG208" s="2">
        <v>0.704355327177</v>
      </c>
      <c r="AH208" s="2">
        <v>8.1235726343000005E-3</v>
      </c>
      <c r="AI208" s="5">
        <v>239139.99659699999</v>
      </c>
      <c r="AJ208" s="5">
        <v>252077.91446500001</v>
      </c>
      <c r="AK208">
        <v>2.06126874537</v>
      </c>
      <c r="AL208" s="13">
        <v>5.26768978762545E-2</v>
      </c>
      <c r="AM208" s="1" t="s">
        <v>53</v>
      </c>
      <c r="AN208" t="s">
        <v>4076</v>
      </c>
      <c r="AO208" t="s">
        <v>53</v>
      </c>
      <c r="AP208">
        <v>0.88393623105827757</v>
      </c>
      <c r="AQ208">
        <v>2.5717279833946516</v>
      </c>
      <c r="AR208">
        <v>-5</v>
      </c>
      <c r="AS208">
        <v>1.067012792354479</v>
      </c>
      <c r="AT208">
        <v>-0.42945704981995309</v>
      </c>
      <c r="AU208">
        <v>0.42841818303783236</v>
      </c>
      <c r="AV208">
        <v>2.8691425531464265</v>
      </c>
      <c r="AW208">
        <v>-2.5647280583818559</v>
      </c>
      <c r="AX208">
        <v>-1.582188977608308</v>
      </c>
      <c r="AY208">
        <v>-3.6631245342741847</v>
      </c>
      <c r="AZ208">
        <v>-5</v>
      </c>
      <c r="BA208">
        <v>-2.7823109419932881</v>
      </c>
      <c r="BB208">
        <v>-0.59350928731379116</v>
      </c>
      <c r="BC208">
        <v>-3.0428397228390098</v>
      </c>
      <c r="BD208">
        <v>-0.15220819639549557</v>
      </c>
      <c r="BE208">
        <v>-2.0902529320726564</v>
      </c>
      <c r="BF208">
        <v>5.3786522187284218</v>
      </c>
      <c r="BG208">
        <f t="shared" si="3"/>
        <v>5.4015347970998961</v>
      </c>
      <c r="BH208" s="1" t="s">
        <v>240</v>
      </c>
      <c r="BI208" s="1">
        <v>2</v>
      </c>
    </row>
    <row r="209" spans="1:61">
      <c r="A209" s="1">
        <v>656</v>
      </c>
      <c r="B209" s="1" t="s">
        <v>3157</v>
      </c>
      <c r="C209" s="1" t="s">
        <v>4516</v>
      </c>
      <c r="D209" s="1" t="s">
        <v>30</v>
      </c>
      <c r="E209" s="1" t="s">
        <v>59</v>
      </c>
      <c r="F209" s="2">
        <v>41.232249000000003</v>
      </c>
      <c r="G209" s="2">
        <v>-85.985258000000002</v>
      </c>
      <c r="H209" s="2">
        <v>41.236111000000001</v>
      </c>
      <c r="I209" s="2">
        <v>-85.984443999999996</v>
      </c>
      <c r="K209" s="1" t="s">
        <v>4086</v>
      </c>
      <c r="L209" s="17">
        <v>0.25244752410799259</v>
      </c>
      <c r="M209" s="17">
        <v>1</v>
      </c>
      <c r="N209" s="1">
        <v>5</v>
      </c>
      <c r="O209" s="1" t="s">
        <v>428</v>
      </c>
      <c r="P209" s="1">
        <v>507010</v>
      </c>
      <c r="Q209" s="1" t="s">
        <v>3158</v>
      </c>
      <c r="R209" s="1" t="s">
        <v>3159</v>
      </c>
      <c r="S209" s="26">
        <v>17.447483999999999</v>
      </c>
      <c r="T209" s="4">
        <v>955.41424560500002</v>
      </c>
      <c r="U209" s="4">
        <v>4.3293256759599998</v>
      </c>
      <c r="V209" s="4">
        <v>15.128426551800001</v>
      </c>
      <c r="W209" s="2">
        <v>0.281854838133</v>
      </c>
      <c r="X209" s="3">
        <v>0.91123813390700004</v>
      </c>
      <c r="Y209" s="1">
        <v>1076.4354248</v>
      </c>
      <c r="Z209" s="2">
        <v>1.8258746455199999E-2</v>
      </c>
      <c r="AA209" s="2">
        <v>5.3638858980000002E-2</v>
      </c>
      <c r="AB209" s="2">
        <v>0</v>
      </c>
      <c r="AC209" s="2">
        <v>0.123671160583</v>
      </c>
      <c r="AD209" s="2">
        <v>2.9116937868700001E-3</v>
      </c>
      <c r="AE209" s="2">
        <v>2.09277990931E-3</v>
      </c>
      <c r="AF209" s="2">
        <v>3.7927844588300001E-2</v>
      </c>
      <c r="AG209" s="2">
        <v>0.72772630078400002</v>
      </c>
      <c r="AH209" s="2">
        <v>3.3772614913299998E-2</v>
      </c>
      <c r="AI209" s="5">
        <v>265179.66125800001</v>
      </c>
      <c r="AJ209" s="5">
        <v>253290.77494899998</v>
      </c>
      <c r="AK209">
        <v>2.2740846475700001</v>
      </c>
      <c r="AL209" s="13">
        <v>4.5861385640331362E-2</v>
      </c>
      <c r="AM209" s="1" t="s">
        <v>53</v>
      </c>
      <c r="AN209" t="s">
        <v>4076</v>
      </c>
      <c r="AO209" t="s">
        <v>53</v>
      </c>
      <c r="AP209">
        <v>1.2417328087337349</v>
      </c>
      <c r="AQ209">
        <v>2.9801917124984327</v>
      </c>
      <c r="AR209">
        <v>0.63642025708879968</v>
      </c>
      <c r="AS209">
        <v>1.1797937611094169</v>
      </c>
      <c r="AT209">
        <v>-0.54997450596910513</v>
      </c>
      <c r="AU209">
        <v>-4.0368113996070466E-2</v>
      </c>
      <c r="AV209">
        <v>3.0319879816799813</v>
      </c>
      <c r="AW209">
        <v>-1.7385290420414266</v>
      </c>
      <c r="AX209">
        <v>-1.2705204691493037</v>
      </c>
      <c r="AY209">
        <v>-5</v>
      </c>
      <c r="AZ209">
        <v>-0.90773156358759088</v>
      </c>
      <c r="BA209">
        <v>-2.5358543002605396</v>
      </c>
      <c r="BB209">
        <v>-2.6792764425634368</v>
      </c>
      <c r="BC209">
        <v>-1.4210418372340801</v>
      </c>
      <c r="BD209">
        <v>-0.13803192894147007</v>
      </c>
      <c r="BE209">
        <v>-1.4714353119304457</v>
      </c>
      <c r="BF209">
        <v>5.4235402115044264</v>
      </c>
      <c r="BG209">
        <f t="shared" si="3"/>
        <v>5.4036193727289543</v>
      </c>
      <c r="BH209" s="1" t="s">
        <v>3160</v>
      </c>
      <c r="BI209" s="1">
        <v>1</v>
      </c>
    </row>
    <row r="210" spans="1:61">
      <c r="A210" s="1">
        <v>7</v>
      </c>
      <c r="B210" s="1" t="s">
        <v>60</v>
      </c>
      <c r="C210" s="1" t="s">
        <v>4111</v>
      </c>
      <c r="D210" s="1" t="s">
        <v>30</v>
      </c>
      <c r="E210" s="1" t="s">
        <v>59</v>
      </c>
      <c r="F210" s="2">
        <v>45.580644999999997</v>
      </c>
      <c r="G210" s="2">
        <v>-92.040018000000003</v>
      </c>
      <c r="H210" s="2">
        <v>45.581111</v>
      </c>
      <c r="I210" s="2">
        <v>-92.040555999999995</v>
      </c>
      <c r="K210" s="1" t="s">
        <v>4086</v>
      </c>
      <c r="L210" s="17">
        <v>0.96944959228858341</v>
      </c>
      <c r="M210" s="17">
        <v>0</v>
      </c>
      <c r="N210" s="1">
        <v>7</v>
      </c>
      <c r="O210" s="1" t="s">
        <v>63</v>
      </c>
      <c r="P210" s="1">
        <v>512190</v>
      </c>
      <c r="Q210" s="1" t="s">
        <v>61</v>
      </c>
      <c r="R210" s="1" t="s">
        <v>62</v>
      </c>
      <c r="S210" s="26">
        <v>10.800058</v>
      </c>
      <c r="T210" s="4">
        <v>835.43731689499998</v>
      </c>
      <c r="U210" s="4">
        <v>-0.186938777566</v>
      </c>
      <c r="V210" s="4">
        <v>11.9003677368</v>
      </c>
      <c r="W210" s="2">
        <v>0.23413333296800001</v>
      </c>
      <c r="X210" s="3">
        <v>1.9149352312100001</v>
      </c>
      <c r="Y210" s="1">
        <v>1600.7723388700001</v>
      </c>
      <c r="Z210" s="2">
        <v>6.7767090451199996E-2</v>
      </c>
      <c r="AA210" s="2">
        <v>4.9373425979300001E-2</v>
      </c>
      <c r="AB210" s="2">
        <v>0</v>
      </c>
      <c r="AC210" s="2">
        <v>0.54672451982900006</v>
      </c>
      <c r="AD210" s="2">
        <v>4.6120702733899998E-4</v>
      </c>
      <c r="AE210" s="2">
        <v>4.98831811148E-3</v>
      </c>
      <c r="AF210" s="2">
        <v>0.21620899960600001</v>
      </c>
      <c r="AG210" s="2">
        <v>3.2776041508600001E-2</v>
      </c>
      <c r="AH210" s="2">
        <v>8.1700397487599996E-2</v>
      </c>
      <c r="AI210" s="5">
        <v>235694.64444900001</v>
      </c>
      <c r="AJ210" s="5">
        <v>254747.63302300003</v>
      </c>
      <c r="AK210">
        <v>3.0229860098099999</v>
      </c>
      <c r="AL210" s="13">
        <v>7.769717028560115E-2</v>
      </c>
      <c r="AM210" s="1" t="s">
        <v>53</v>
      </c>
      <c r="AN210" t="s">
        <v>4076</v>
      </c>
      <c r="AO210" t="s">
        <v>53</v>
      </c>
      <c r="AP210">
        <v>1.0334260878029047</v>
      </c>
      <c r="AQ210">
        <v>2.9219138702104317</v>
      </c>
      <c r="AR210">
        <v>-5</v>
      </c>
      <c r="AS210">
        <v>1.0755603818627362</v>
      </c>
      <c r="AT210">
        <v>-0.63053675249927399</v>
      </c>
      <c r="AU210">
        <v>0.28215408942537801</v>
      </c>
      <c r="AV210">
        <v>3.2043295711429516</v>
      </c>
      <c r="AW210">
        <v>-1.1689811601931506</v>
      </c>
      <c r="AX210">
        <v>-1.3065067364166361</v>
      </c>
      <c r="AY210">
        <v>-5</v>
      </c>
      <c r="AZ210">
        <v>-0.26223144817239769</v>
      </c>
      <c r="BA210">
        <v>-3.3361040840501506</v>
      </c>
      <c r="BB210">
        <v>-2.3020458587910952</v>
      </c>
      <c r="BC210">
        <v>-0.66512623268668813</v>
      </c>
      <c r="BD210">
        <v>-1.4844434990505049</v>
      </c>
      <c r="BE210">
        <v>-1.0877758305391712</v>
      </c>
      <c r="BF210">
        <v>5.3723497144179531</v>
      </c>
      <c r="BG210">
        <f t="shared" si="3"/>
        <v>5.4061101574681576</v>
      </c>
      <c r="BH210" s="1" t="s">
        <v>64</v>
      </c>
      <c r="BI210" s="1">
        <v>2</v>
      </c>
    </row>
    <row r="211" spans="1:61">
      <c r="A211" s="1">
        <v>8</v>
      </c>
      <c r="B211" s="1" t="s">
        <v>60</v>
      </c>
      <c r="C211" s="1" t="s">
        <v>4111</v>
      </c>
      <c r="D211" s="1" t="s">
        <v>30</v>
      </c>
      <c r="E211" s="1" t="s">
        <v>59</v>
      </c>
      <c r="F211" s="2">
        <v>45.580644999999997</v>
      </c>
      <c r="G211" s="2">
        <v>-92.040018000000003</v>
      </c>
      <c r="H211" s="2">
        <v>45.581111</v>
      </c>
      <c r="I211" s="2">
        <v>-92.040555999999995</v>
      </c>
      <c r="K211" s="1" t="s">
        <v>4085</v>
      </c>
      <c r="L211" s="17">
        <v>0.11749540222808717</v>
      </c>
      <c r="M211" s="17">
        <v>1</v>
      </c>
      <c r="N211" s="1">
        <v>7</v>
      </c>
      <c r="O211" s="1" t="s">
        <v>63</v>
      </c>
      <c r="P211" s="1">
        <v>515580</v>
      </c>
      <c r="Q211" s="1" t="s">
        <v>65</v>
      </c>
      <c r="R211" s="1" t="s">
        <v>66</v>
      </c>
      <c r="S211" s="26">
        <v>11.565752</v>
      </c>
      <c r="T211" s="4">
        <v>835.43731689499998</v>
      </c>
      <c r="U211" s="4">
        <v>-0.186938777566</v>
      </c>
      <c r="V211" s="4">
        <v>11.9003677368</v>
      </c>
      <c r="W211" s="2">
        <v>0.23413333296800001</v>
      </c>
      <c r="X211" s="3">
        <v>1.9149352312100001</v>
      </c>
      <c r="Y211" s="1">
        <v>1600.7723388700001</v>
      </c>
      <c r="Z211" s="2">
        <v>6.7767090451199996E-2</v>
      </c>
      <c r="AA211" s="2">
        <v>4.9373425979300001E-2</v>
      </c>
      <c r="AB211" s="2">
        <v>0</v>
      </c>
      <c r="AC211" s="2">
        <v>0.54672451982900006</v>
      </c>
      <c r="AD211" s="2">
        <v>4.6120702733899998E-4</v>
      </c>
      <c r="AE211" s="2">
        <v>4.98831811148E-3</v>
      </c>
      <c r="AF211" s="2">
        <v>0.21620899960600001</v>
      </c>
      <c r="AG211" s="2">
        <v>3.2776041508600001E-2</v>
      </c>
      <c r="AH211" s="2">
        <v>8.1700397487599996E-2</v>
      </c>
      <c r="AI211" s="5">
        <v>235694.64444900001</v>
      </c>
      <c r="AJ211" s="5">
        <v>254747.63302300003</v>
      </c>
      <c r="AK211">
        <v>3.0229860098099999</v>
      </c>
      <c r="AL211" s="13">
        <v>7.769717028560115E-2</v>
      </c>
      <c r="AM211" s="1" t="s">
        <v>53</v>
      </c>
      <c r="AN211" t="s">
        <v>4076</v>
      </c>
      <c r="AO211" t="s">
        <v>53</v>
      </c>
      <c r="AP211">
        <v>1.0631738756568165</v>
      </c>
      <c r="AQ211">
        <v>2.9219138702104317</v>
      </c>
      <c r="AR211">
        <v>-5</v>
      </c>
      <c r="AS211">
        <v>1.0755603818627362</v>
      </c>
      <c r="AT211">
        <v>-0.63053675249927399</v>
      </c>
      <c r="AU211">
        <v>0.28215408942537801</v>
      </c>
      <c r="AV211">
        <v>3.2043295711429516</v>
      </c>
      <c r="AW211">
        <v>-1.1689811601931506</v>
      </c>
      <c r="AX211">
        <v>-1.3065067364166361</v>
      </c>
      <c r="AY211">
        <v>-5</v>
      </c>
      <c r="AZ211">
        <v>-0.26223144817239769</v>
      </c>
      <c r="BA211">
        <v>-3.3361040840501506</v>
      </c>
      <c r="BB211">
        <v>-2.3020458587910952</v>
      </c>
      <c r="BC211">
        <v>-0.66512623268668813</v>
      </c>
      <c r="BD211">
        <v>-1.4844434990505049</v>
      </c>
      <c r="BE211">
        <v>-1.0877758305391712</v>
      </c>
      <c r="BF211">
        <v>5.3723497144179531</v>
      </c>
      <c r="BG211">
        <f t="shared" si="3"/>
        <v>5.4061101574681576</v>
      </c>
      <c r="BH211" s="1" t="s">
        <v>64</v>
      </c>
      <c r="BI211" s="1">
        <v>2</v>
      </c>
    </row>
    <row r="212" spans="1:61">
      <c r="A212" s="1">
        <v>281</v>
      </c>
      <c r="B212" s="1" t="s">
        <v>1316</v>
      </c>
      <c r="C212" s="1" t="s">
        <v>4435</v>
      </c>
      <c r="D212" s="1" t="s">
        <v>30</v>
      </c>
      <c r="E212" s="1" t="s">
        <v>166</v>
      </c>
      <c r="F212" s="2">
        <v>42.541988000000003</v>
      </c>
      <c r="G212" s="2">
        <v>-72.957787999999994</v>
      </c>
      <c r="H212" s="2">
        <v>42.541291000000001</v>
      </c>
      <c r="I212" s="2">
        <v>-72.955894999999998</v>
      </c>
      <c r="K212" s="1" t="s">
        <v>4086</v>
      </c>
      <c r="L212" s="17">
        <v>0.21706246212124822</v>
      </c>
      <c r="M212" s="17">
        <v>1</v>
      </c>
      <c r="N212" s="1">
        <v>1</v>
      </c>
      <c r="O212" s="1" t="s">
        <v>1319</v>
      </c>
      <c r="P212" s="1">
        <v>508780</v>
      </c>
      <c r="Q212" s="1" t="s">
        <v>1317</v>
      </c>
      <c r="R212" s="1" t="s">
        <v>1318</v>
      </c>
      <c r="S212" s="26">
        <v>13.367336</v>
      </c>
      <c r="T212" s="4">
        <v>1308.0423584</v>
      </c>
      <c r="U212" s="4">
        <v>0.61491227150000005</v>
      </c>
      <c r="V212" s="4">
        <v>12.0018424988</v>
      </c>
      <c r="W212" s="2">
        <v>0.240112677217</v>
      </c>
      <c r="X212" s="3">
        <v>10.0294208527</v>
      </c>
      <c r="Y212" s="1">
        <v>606.78240966800001</v>
      </c>
      <c r="Z212" s="2">
        <v>4.95611380145E-3</v>
      </c>
      <c r="AA212" s="2">
        <v>3.7832929782099997E-2</v>
      </c>
      <c r="AB212" s="2">
        <v>1.0341000807099999E-3</v>
      </c>
      <c r="AC212" s="2">
        <v>0.89893563357499995</v>
      </c>
      <c r="AD212" s="2">
        <v>4.7543381759499997E-3</v>
      </c>
      <c r="AE212" s="2">
        <v>6.3054882970100005E-4</v>
      </c>
      <c r="AF212" s="2">
        <v>2.8967413236500001E-2</v>
      </c>
      <c r="AG212" s="2">
        <v>1.2610976594E-5</v>
      </c>
      <c r="AH212" s="2">
        <v>2.2876311541600001E-2</v>
      </c>
      <c r="AI212" s="5">
        <v>241270.638225</v>
      </c>
      <c r="AJ212" s="5">
        <v>255512.220329</v>
      </c>
      <c r="AK212">
        <v>2.4778777918800001</v>
      </c>
      <c r="AL212" s="13">
        <v>5.7335239567055024E-2</v>
      </c>
      <c r="AM212" s="1" t="s">
        <v>53</v>
      </c>
      <c r="AN212" t="s">
        <v>4076</v>
      </c>
      <c r="AO212" t="s">
        <v>53</v>
      </c>
      <c r="AP212">
        <v>1.1260448645709984</v>
      </c>
      <c r="AQ212">
        <v>3.1166218079955263</v>
      </c>
      <c r="AR212">
        <v>-0.21118683986874279</v>
      </c>
      <c r="AS212">
        <v>1.0792479231840459</v>
      </c>
      <c r="AT212">
        <v>-0.61958490991362747</v>
      </c>
      <c r="AU212">
        <v>1.0012758554791954</v>
      </c>
      <c r="AV212">
        <v>2.7830329823077506</v>
      </c>
      <c r="AW212">
        <v>-2.304858729984768</v>
      </c>
      <c r="AX212">
        <v>-1.4221300256400853</v>
      </c>
      <c r="AY212">
        <v>-2.9854374279763389</v>
      </c>
      <c r="AZ212">
        <v>-4.6271403910783493E-2</v>
      </c>
      <c r="BA212">
        <v>-2.3229099301540068</v>
      </c>
      <c r="BB212">
        <v>-3.2002812760241879</v>
      </c>
      <c r="BC212">
        <v>-1.5380902851646401</v>
      </c>
      <c r="BD212">
        <v>-4.8992512803608959</v>
      </c>
      <c r="BE212">
        <v>-1.6406139976352245</v>
      </c>
      <c r="BF212">
        <v>5.3825044730370681</v>
      </c>
      <c r="BG212">
        <f t="shared" si="3"/>
        <v>5.4074116758779178</v>
      </c>
      <c r="BH212" s="1" t="s">
        <v>1320</v>
      </c>
      <c r="BI212" s="1">
        <v>1</v>
      </c>
    </row>
    <row r="213" spans="1:61">
      <c r="A213" s="1">
        <v>412</v>
      </c>
      <c r="B213" s="1" t="s">
        <v>1959</v>
      </c>
      <c r="C213" s="1" t="s">
        <v>4618</v>
      </c>
      <c r="D213" s="1" t="s">
        <v>30</v>
      </c>
      <c r="E213" s="1" t="s">
        <v>35</v>
      </c>
      <c r="F213" s="2">
        <v>30.471585999999999</v>
      </c>
      <c r="G213" s="2">
        <v>-88.612594000000001</v>
      </c>
      <c r="H213" s="2">
        <v>30.471385000000001</v>
      </c>
      <c r="I213" s="2">
        <v>-88.368889999999993</v>
      </c>
      <c r="K213" s="1" t="s">
        <v>4086</v>
      </c>
      <c r="L213" s="17">
        <v>0.28556949389167124</v>
      </c>
      <c r="M213" s="17">
        <v>1</v>
      </c>
      <c r="N213" s="1">
        <v>3</v>
      </c>
      <c r="O213" s="1" t="s">
        <v>1962</v>
      </c>
      <c r="P213" s="1">
        <v>503420</v>
      </c>
      <c r="Q213" s="1" t="s">
        <v>1960</v>
      </c>
      <c r="R213" s="1" t="s">
        <v>1961</v>
      </c>
      <c r="S213" s="26">
        <v>3.131421</v>
      </c>
      <c r="T213" s="4">
        <v>1704.1152343799999</v>
      </c>
      <c r="U213" s="4">
        <v>14.1479463577</v>
      </c>
      <c r="V213" s="4">
        <v>24.784732818599998</v>
      </c>
      <c r="W213" s="2">
        <v>0.235102564096</v>
      </c>
      <c r="X213" s="3">
        <v>0.95583814382599996</v>
      </c>
      <c r="Y213" s="1">
        <v>1321.3081054700001</v>
      </c>
      <c r="Z213" s="2">
        <v>2.5382383966199998E-3</v>
      </c>
      <c r="AA213" s="2">
        <v>0.11567114978900001</v>
      </c>
      <c r="AB213" s="2">
        <v>1.6591947960599999E-3</v>
      </c>
      <c r="AC213" s="2">
        <v>0.148712201125</v>
      </c>
      <c r="AD213" s="2">
        <v>0.12932928973300001</v>
      </c>
      <c r="AE213" s="2">
        <v>2.94919127989E-2</v>
      </c>
      <c r="AF213" s="2">
        <v>0.32324630801699999</v>
      </c>
      <c r="AG213" s="2">
        <v>6.6378779887500003E-2</v>
      </c>
      <c r="AH213" s="2">
        <v>0.182972925457</v>
      </c>
      <c r="AI213" s="5">
        <v>227053.10669300001</v>
      </c>
      <c r="AJ213" s="5">
        <v>255655.73790399998</v>
      </c>
      <c r="AK213">
        <v>4.6923604496299998</v>
      </c>
      <c r="AL213" s="13">
        <v>0.11850883418090051</v>
      </c>
      <c r="AM213" s="1" t="s">
        <v>53</v>
      </c>
      <c r="AN213" t="s">
        <v>4076</v>
      </c>
      <c r="AO213" t="s">
        <v>53</v>
      </c>
      <c r="AP213">
        <v>0.4957414597234685</v>
      </c>
      <c r="AQ213">
        <v>3.2314989589537135</v>
      </c>
      <c r="AR213">
        <v>1.1506934045072141</v>
      </c>
      <c r="AS213">
        <v>1.3941842415371906</v>
      </c>
      <c r="AT213">
        <v>-0.62874263430904032</v>
      </c>
      <c r="AU213">
        <v>-1.9615642446099216E-2</v>
      </c>
      <c r="AV213">
        <v>3.1210040991462265</v>
      </c>
      <c r="AW213">
        <v>-2.5954675904862556</v>
      </c>
      <c r="AX213">
        <v>-0.93677494744267698</v>
      </c>
      <c r="AY213">
        <v>-2.7801026230849586</v>
      </c>
      <c r="AZ213">
        <v>-0.82765339823069795</v>
      </c>
      <c r="BA213">
        <v>-0.88830310753343011</v>
      </c>
      <c r="BB213">
        <v>-1.5302970588803095</v>
      </c>
      <c r="BC213">
        <v>-0.4904664267476484</v>
      </c>
      <c r="BD213">
        <v>-1.1779707346480532</v>
      </c>
      <c r="BE213">
        <v>-0.7376131681631386</v>
      </c>
      <c r="BF213">
        <v>5.356127448586232</v>
      </c>
      <c r="BG213">
        <f t="shared" si="3"/>
        <v>5.4076555444205852</v>
      </c>
      <c r="BH213" s="1" t="s">
        <v>1963</v>
      </c>
      <c r="BI213" s="1">
        <v>1</v>
      </c>
    </row>
    <row r="214" spans="1:61">
      <c r="A214" s="1">
        <v>634</v>
      </c>
      <c r="B214" s="1" t="s">
        <v>3048</v>
      </c>
      <c r="C214" s="1" t="s">
        <v>4947</v>
      </c>
      <c r="D214" s="1" t="s">
        <v>30</v>
      </c>
      <c r="E214" s="1" t="s">
        <v>59</v>
      </c>
      <c r="F214" s="2">
        <v>41.346887000000002</v>
      </c>
      <c r="G214" s="2">
        <v>-85.428864000000004</v>
      </c>
      <c r="H214" s="2">
        <v>41.35</v>
      </c>
      <c r="I214" s="2">
        <v>-85.434443999999999</v>
      </c>
      <c r="J214" s="1" t="s">
        <v>514</v>
      </c>
      <c r="K214" s="1" t="s">
        <v>4086</v>
      </c>
      <c r="L214" s="17">
        <v>0.3408235593233257</v>
      </c>
      <c r="M214" s="17">
        <v>1</v>
      </c>
      <c r="N214" s="1">
        <v>4</v>
      </c>
      <c r="O214" s="1" t="s">
        <v>3051</v>
      </c>
      <c r="P214" s="1">
        <v>511450</v>
      </c>
      <c r="Q214" s="1" t="s">
        <v>3049</v>
      </c>
      <c r="R214" s="1" t="s">
        <v>3050</v>
      </c>
      <c r="S214" s="26">
        <v>11.325892</v>
      </c>
      <c r="T214" s="4">
        <v>943.79998779300001</v>
      </c>
      <c r="U214" s="4">
        <v>3.8768181800799999</v>
      </c>
      <c r="V214" s="4">
        <v>15.026515007</v>
      </c>
      <c r="W214" s="2">
        <v>0.31591305136699999</v>
      </c>
      <c r="X214" s="3">
        <v>1.92963910103</v>
      </c>
      <c r="Y214" s="1">
        <v>1565.9760742200001</v>
      </c>
      <c r="Z214" s="2">
        <v>3.7411014174400001E-2</v>
      </c>
      <c r="AA214" s="2">
        <v>6.3013582880900004E-2</v>
      </c>
      <c r="AB214" s="2">
        <v>0</v>
      </c>
      <c r="AC214" s="2">
        <v>0.168972728617</v>
      </c>
      <c r="AD214" s="2">
        <v>4.7952005745800002E-3</v>
      </c>
      <c r="AE214" s="2">
        <v>0</v>
      </c>
      <c r="AF214" s="2">
        <v>6.9836709689700002E-2</v>
      </c>
      <c r="AG214" s="2">
        <v>0.60117450727699995</v>
      </c>
      <c r="AH214" s="2">
        <v>5.4796256786200002E-2</v>
      </c>
      <c r="AI214" s="5"/>
      <c r="AJ214" s="5">
        <v>259465.02370000002</v>
      </c>
      <c r="AK214">
        <v>3.36730086196</v>
      </c>
      <c r="AL214" s="13">
        <v>2.1603264420813391</v>
      </c>
      <c r="AN214" t="s">
        <v>4076</v>
      </c>
      <c r="AO214" t="s">
        <v>53</v>
      </c>
      <c r="AP214">
        <v>1.0540724160201878</v>
      </c>
      <c r="AQ214">
        <v>2.9748799673898159</v>
      </c>
      <c r="AR214">
        <v>0.5884754333931812</v>
      </c>
      <c r="AS214">
        <v>1.1768582694275604</v>
      </c>
      <c r="AT214">
        <v>-0.50043243164602724</v>
      </c>
      <c r="AU214">
        <v>0.28547609082775766</v>
      </c>
      <c r="AV214">
        <v>3.1947851224003365</v>
      </c>
      <c r="AW214">
        <v>-1.4270005183621939</v>
      </c>
      <c r="AX214">
        <v>-1.2005658261908336</v>
      </c>
      <c r="AY214">
        <v>-5</v>
      </c>
      <c r="AZ214">
        <v>-0.77218338276423382</v>
      </c>
      <c r="BA214">
        <v>-2.3191932223595355</v>
      </c>
      <c r="BB214">
        <v>-5</v>
      </c>
      <c r="BC214">
        <v>-1.1559162303172181</v>
      </c>
      <c r="BD214">
        <v>-0.22099944389295351</v>
      </c>
      <c r="BE214">
        <v>-1.2612491078043568</v>
      </c>
      <c r="BF214">
        <v>-5</v>
      </c>
      <c r="BG214">
        <f t="shared" si="3"/>
        <v>5.4140788225395422</v>
      </c>
      <c r="BI214" s="1">
        <v>1</v>
      </c>
    </row>
    <row r="215" spans="1:61">
      <c r="A215" s="1">
        <v>623</v>
      </c>
      <c r="B215" s="1" t="s">
        <v>2993</v>
      </c>
      <c r="C215" s="1" t="s">
        <v>4928</v>
      </c>
      <c r="D215" s="1" t="s">
        <v>30</v>
      </c>
      <c r="E215" s="1" t="s">
        <v>44</v>
      </c>
      <c r="F215" s="2">
        <v>41.505532000000002</v>
      </c>
      <c r="G215" s="2">
        <v>-111.32733399999999</v>
      </c>
      <c r="H215" s="2">
        <v>41.505774000000002</v>
      </c>
      <c r="I215" s="2">
        <v>-111.321866</v>
      </c>
      <c r="K215" s="1" t="s">
        <v>4086</v>
      </c>
      <c r="L215" s="17">
        <v>0.53039215249009419</v>
      </c>
      <c r="M215" s="17">
        <v>0</v>
      </c>
      <c r="N215" s="1">
        <v>16</v>
      </c>
      <c r="O215" s="1" t="s">
        <v>2996</v>
      </c>
      <c r="P215" s="1">
        <v>506320</v>
      </c>
      <c r="Q215" s="1" t="s">
        <v>2994</v>
      </c>
      <c r="R215" s="1" t="s">
        <v>2995</v>
      </c>
      <c r="S215" s="26">
        <v>6.8292599999999997</v>
      </c>
      <c r="T215" s="4">
        <v>667.45037841800001</v>
      </c>
      <c r="U215" s="4">
        <v>-2.5668046474500001</v>
      </c>
      <c r="V215" s="4">
        <v>10.855739593499999</v>
      </c>
      <c r="W215" s="2">
        <v>0.16334579885</v>
      </c>
      <c r="X215" s="3">
        <v>10.5956325531</v>
      </c>
      <c r="Y215" s="1">
        <v>761.39538574200003</v>
      </c>
      <c r="Z215" s="2">
        <v>2.1200125875700001E-3</v>
      </c>
      <c r="AA215" s="2">
        <v>1.31589843815E-2</v>
      </c>
      <c r="AB215" s="2">
        <v>4.6375275353199998E-4</v>
      </c>
      <c r="AC215" s="2">
        <v>0.22292429236299999</v>
      </c>
      <c r="AD215" s="2">
        <v>0.72213756894199999</v>
      </c>
      <c r="AE215" s="2">
        <v>3.3746294118600001E-2</v>
      </c>
      <c r="AF215" s="2">
        <v>2.4512645543800001E-3</v>
      </c>
      <c r="AG215" s="2">
        <v>0</v>
      </c>
      <c r="AH215" s="2">
        <v>2.9978302996200002E-3</v>
      </c>
      <c r="AI215" s="5">
        <v>246395.90784500001</v>
      </c>
      <c r="AJ215" s="5">
        <v>259655.162266</v>
      </c>
      <c r="AK215">
        <v>3.16053795876</v>
      </c>
      <c r="AL215" s="13">
        <v>5.2402831271917416E-2</v>
      </c>
      <c r="AM215" s="1" t="s">
        <v>36</v>
      </c>
      <c r="AN215" t="s">
        <v>4077</v>
      </c>
      <c r="AO215" t="s">
        <v>36</v>
      </c>
      <c r="AP215">
        <v>0.83437364726457841</v>
      </c>
      <c r="AQ215">
        <v>2.8244189836241675</v>
      </c>
      <c r="AR215">
        <v>-5</v>
      </c>
      <c r="AS215">
        <v>1.0356594169598581</v>
      </c>
      <c r="AT215">
        <v>-0.78689203082261416</v>
      </c>
      <c r="AU215">
        <v>1.0251268889487044</v>
      </c>
      <c r="AV215">
        <v>2.8816102405465651</v>
      </c>
      <c r="AW215">
        <v>-2.6736615604410776</v>
      </c>
      <c r="AX215">
        <v>-1.8807776285435791</v>
      </c>
      <c r="AY215">
        <v>-3.3337134987457318</v>
      </c>
      <c r="AZ215">
        <v>-0.65184260328128607</v>
      </c>
      <c r="BA215">
        <v>-0.14138006040652951</v>
      </c>
      <c r="BB215">
        <v>-1.4717739126762355</v>
      </c>
      <c r="BC215">
        <v>-2.6106098146936012</v>
      </c>
      <c r="BD215">
        <v>-5</v>
      </c>
      <c r="BE215">
        <v>-2.5231929552184145</v>
      </c>
      <c r="BF215">
        <v>5.3916334907687942</v>
      </c>
      <c r="BG215">
        <f t="shared" si="3"/>
        <v>5.4143969613287313</v>
      </c>
      <c r="BH215" s="1" t="s">
        <v>2997</v>
      </c>
      <c r="BI215" s="1">
        <v>1</v>
      </c>
    </row>
    <row r="216" spans="1:61">
      <c r="A216" s="1">
        <v>674</v>
      </c>
      <c r="B216" s="1" t="s">
        <v>3245</v>
      </c>
      <c r="C216" s="1" t="s">
        <v>4111</v>
      </c>
      <c r="D216" s="1" t="s">
        <v>2895</v>
      </c>
      <c r="E216" s="1" t="s">
        <v>166</v>
      </c>
      <c r="F216" s="2">
        <v>43.496234999999999</v>
      </c>
      <c r="G216" s="2">
        <v>-72.918485000000004</v>
      </c>
      <c r="H216" s="2">
        <v>43.49579</v>
      </c>
      <c r="I216" s="2">
        <v>-72.920490000000001</v>
      </c>
      <c r="K216" s="1" t="s">
        <v>4086</v>
      </c>
      <c r="L216" s="17">
        <v>0.84461265476420511</v>
      </c>
      <c r="M216" s="17">
        <v>0</v>
      </c>
      <c r="N216" s="1">
        <v>2</v>
      </c>
      <c r="O216" s="1" t="s">
        <v>3248</v>
      </c>
      <c r="P216" s="1">
        <v>505120</v>
      </c>
      <c r="Q216" s="1" t="s">
        <v>3246</v>
      </c>
      <c r="R216" s="1" t="s">
        <v>3247</v>
      </c>
      <c r="S216" s="26">
        <v>0</v>
      </c>
      <c r="T216" s="4">
        <v>1296.2824707</v>
      </c>
      <c r="U216" s="4">
        <v>-0.89968252181999997</v>
      </c>
      <c r="V216" s="4">
        <v>11.703438758900001</v>
      </c>
      <c r="W216" s="2">
        <v>0.25541591644299999</v>
      </c>
      <c r="X216" s="3">
        <v>7.2481427192699996</v>
      </c>
      <c r="Y216" s="1">
        <v>1444.36816406</v>
      </c>
      <c r="Z216" s="2">
        <v>3.3882047156400001E-3</v>
      </c>
      <c r="AA216" s="2">
        <v>4.5307568537700002E-2</v>
      </c>
      <c r="AB216" s="2">
        <v>1.2377003527399999E-4</v>
      </c>
      <c r="AC216" s="2">
        <v>0.74661179528400001</v>
      </c>
      <c r="AD216" s="2">
        <v>2.21393650597E-2</v>
      </c>
      <c r="AE216" s="2">
        <v>5.1055139550700002E-4</v>
      </c>
      <c r="AF216" s="2">
        <v>0.12988891639299999</v>
      </c>
      <c r="AG216" s="2">
        <v>5.02815768302E-3</v>
      </c>
      <c r="AH216" s="2">
        <v>4.7001670895500003E-2</v>
      </c>
      <c r="AI216" s="5">
        <v>257663.392857</v>
      </c>
      <c r="AJ216" s="5">
        <v>262184.75423100003</v>
      </c>
      <c r="AK216">
        <v>2.45432600518</v>
      </c>
      <c r="AL216" s="13">
        <v>1.7394931190298737E-2</v>
      </c>
      <c r="AM216" s="1" t="s">
        <v>53</v>
      </c>
      <c r="AN216" t="s">
        <v>4076</v>
      </c>
      <c r="AO216" t="s">
        <v>53</v>
      </c>
      <c r="AP216">
        <v>-5</v>
      </c>
      <c r="AQ216">
        <v>3.1126996482161622</v>
      </c>
      <c r="AR216">
        <v>-5</v>
      </c>
      <c r="AS216">
        <v>1.0683134869247517</v>
      </c>
      <c r="AT216">
        <v>-0.59275204282833804</v>
      </c>
      <c r="AU216">
        <v>0.86022673621141521</v>
      </c>
      <c r="AV216">
        <v>3.1596779073887951</v>
      </c>
      <c r="AW216">
        <v>-2.4700303574361131</v>
      </c>
      <c r="AX216">
        <v>-1.3438292439120532</v>
      </c>
      <c r="AY216">
        <v>-3.9073844852861148</v>
      </c>
      <c r="AZ216">
        <v>-0.12690515319046863</v>
      </c>
      <c r="BA216">
        <v>-1.6548348385170411</v>
      </c>
      <c r="BB216">
        <v>-3.291960532398682</v>
      </c>
      <c r="BC216">
        <v>-0.88642790631517365</v>
      </c>
      <c r="BD216">
        <v>-2.2985911112979962</v>
      </c>
      <c r="BE216">
        <v>-1.3278867027494565</v>
      </c>
      <c r="BF216">
        <v>5.4110527211915258</v>
      </c>
      <c r="BG216">
        <f t="shared" si="3"/>
        <v>5.4186074343187798</v>
      </c>
      <c r="BH216" s="1" t="s">
        <v>3249</v>
      </c>
      <c r="BI216" s="1">
        <v>1</v>
      </c>
    </row>
    <row r="217" spans="1:61">
      <c r="A217" s="1">
        <v>642</v>
      </c>
      <c r="B217" s="1" t="s">
        <v>3087</v>
      </c>
      <c r="C217" s="1" t="s">
        <v>4959</v>
      </c>
      <c r="D217" s="1" t="s">
        <v>30</v>
      </c>
      <c r="E217" s="1" t="s">
        <v>52</v>
      </c>
      <c r="F217" s="2">
        <v>40.683636999999997</v>
      </c>
      <c r="G217" s="2">
        <v>-110.954792</v>
      </c>
      <c r="H217" s="2">
        <v>40.682625999999999</v>
      </c>
      <c r="I217" s="2">
        <v>-110.956616</v>
      </c>
      <c r="K217" s="1" t="s">
        <v>4086</v>
      </c>
      <c r="L217" s="17">
        <v>0.17596529866568741</v>
      </c>
      <c r="M217" s="17">
        <v>1</v>
      </c>
      <c r="N217" s="1">
        <v>16</v>
      </c>
      <c r="O217" s="1" t="s">
        <v>3090</v>
      </c>
      <c r="P217" s="1">
        <v>510640</v>
      </c>
      <c r="Q217" s="1" t="s">
        <v>3088</v>
      </c>
      <c r="R217" s="1" t="s">
        <v>3089</v>
      </c>
      <c r="S217" s="26">
        <v>7.4502620000000004</v>
      </c>
      <c r="T217" s="4">
        <v>961.92761230500003</v>
      </c>
      <c r="U217" s="4">
        <v>-5.8618183135999997</v>
      </c>
      <c r="V217" s="4">
        <v>8.5672731399500002</v>
      </c>
      <c r="W217" s="2">
        <v>9.1346152126800001E-2</v>
      </c>
      <c r="X217" s="3">
        <v>11.076821327199999</v>
      </c>
      <c r="Y217" s="1">
        <v>415.19140625</v>
      </c>
      <c r="Z217" s="2">
        <v>2.0229832141099999E-2</v>
      </c>
      <c r="AA217" s="2">
        <v>1.97871662299E-2</v>
      </c>
      <c r="AB217" s="2">
        <v>3.6820950492200001E-2</v>
      </c>
      <c r="AC217" s="2">
        <v>0.83207025993299999</v>
      </c>
      <c r="AD217" s="2">
        <v>5.0198314328200003E-2</v>
      </c>
      <c r="AE217" s="2">
        <v>2.9437283093700001E-2</v>
      </c>
      <c r="AF217" s="2">
        <v>0</v>
      </c>
      <c r="AG217" s="2">
        <v>0</v>
      </c>
      <c r="AH217" s="2">
        <v>1.14561937814E-2</v>
      </c>
      <c r="AI217" s="5">
        <v>262528.36643699999</v>
      </c>
      <c r="AJ217" s="5">
        <v>263500.54554600001</v>
      </c>
      <c r="AK217">
        <v>2.12501583895</v>
      </c>
      <c r="AL217" s="13">
        <v>3.6962953436728107E-3</v>
      </c>
      <c r="AM217" s="1" t="s">
        <v>36</v>
      </c>
      <c r="AN217" t="s">
        <v>4077</v>
      </c>
      <c r="AO217" t="s">
        <v>36</v>
      </c>
      <c r="AP217">
        <v>0.87217154565480559</v>
      </c>
      <c r="AQ217">
        <v>2.9831423914147894</v>
      </c>
      <c r="AR217">
        <v>-5</v>
      </c>
      <c r="AS217">
        <v>0.93284261320434769</v>
      </c>
      <c r="AT217">
        <v>-1.0393097421843971</v>
      </c>
      <c r="AU217">
        <v>1.0444151504543786</v>
      </c>
      <c r="AV217">
        <v>2.6182483557825287</v>
      </c>
      <c r="AW217">
        <v>-1.6940077208128066</v>
      </c>
      <c r="AX217">
        <v>-1.7036163977510757</v>
      </c>
      <c r="AY217">
        <v>-1.433905004854557</v>
      </c>
      <c r="AZ217">
        <v>-7.9840000376480424E-2</v>
      </c>
      <c r="BA217">
        <v>-1.2993108663261477</v>
      </c>
      <c r="BB217">
        <v>-1.5311022755798944</v>
      </c>
      <c r="BC217">
        <v>-5</v>
      </c>
      <c r="BD217">
        <v>-5</v>
      </c>
      <c r="BE217">
        <v>-1.9409596488873941</v>
      </c>
      <c r="BF217">
        <v>5.4191762362047404</v>
      </c>
      <c r="BG217">
        <f t="shared" si="3"/>
        <v>5.4207815187036781</v>
      </c>
      <c r="BH217" s="1" t="s">
        <v>3091</v>
      </c>
      <c r="BI217" s="1">
        <v>1</v>
      </c>
    </row>
    <row r="218" spans="1:61">
      <c r="A218" s="1">
        <v>350</v>
      </c>
      <c r="B218" s="1" t="s">
        <v>1654</v>
      </c>
      <c r="C218" s="1" t="s">
        <v>4528</v>
      </c>
      <c r="D218" s="1" t="s">
        <v>30</v>
      </c>
      <c r="E218" s="1" t="s">
        <v>651</v>
      </c>
      <c r="F218" s="2">
        <v>33.747329999999998</v>
      </c>
      <c r="G218" s="2">
        <v>-117.440186</v>
      </c>
      <c r="H218" s="2">
        <v>33.749299000000001</v>
      </c>
      <c r="I218" s="2">
        <v>-117.444273</v>
      </c>
      <c r="K218" s="1" t="s">
        <v>4086</v>
      </c>
      <c r="L218" s="17">
        <v>0.27483449666760856</v>
      </c>
      <c r="M218" s="17">
        <v>1</v>
      </c>
      <c r="N218" s="1">
        <v>18</v>
      </c>
      <c r="O218" s="1" t="s">
        <v>1657</v>
      </c>
      <c r="P218" s="1">
        <v>508060</v>
      </c>
      <c r="Q218" s="1" t="s">
        <v>1655</v>
      </c>
      <c r="R218" s="1" t="s">
        <v>1656</v>
      </c>
      <c r="S218" s="26">
        <v>4.5439230000000004</v>
      </c>
      <c r="T218" s="4">
        <v>371.24972534199998</v>
      </c>
      <c r="U218" s="4">
        <v>10.3219461441</v>
      </c>
      <c r="V218" s="4">
        <v>25.418432235699999</v>
      </c>
      <c r="W218" s="2">
        <v>0.28373134136200001</v>
      </c>
      <c r="X218" s="3">
        <v>15.2929372787</v>
      </c>
      <c r="Y218" s="1">
        <v>310.77160644499997</v>
      </c>
      <c r="Z218" s="2">
        <v>1.5000506773899999E-3</v>
      </c>
      <c r="AA218" s="2">
        <v>0.19104023784599999</v>
      </c>
      <c r="AB218" s="2">
        <v>1.1419304706199999E-2</v>
      </c>
      <c r="AC218" s="2">
        <v>4.70151018615E-2</v>
      </c>
      <c r="AD218" s="2">
        <v>0.5471333491</v>
      </c>
      <c r="AE218" s="2">
        <v>0.18652657184400001</v>
      </c>
      <c r="AF218" s="2">
        <v>5.0947667150899999E-3</v>
      </c>
      <c r="AG218" s="2">
        <v>7.6826919828399997E-3</v>
      </c>
      <c r="AH218" s="2">
        <v>2.5879252677500002E-3</v>
      </c>
      <c r="AI218" s="5">
        <v>232643.03164999999</v>
      </c>
      <c r="AJ218" s="5">
        <v>267345.59396699996</v>
      </c>
      <c r="AK218">
        <v>2.43548751297</v>
      </c>
      <c r="AL218" s="13">
        <v>0.13881340710171575</v>
      </c>
      <c r="AM218" s="1" t="s">
        <v>53</v>
      </c>
      <c r="AN218" t="s">
        <v>4077</v>
      </c>
      <c r="AO218" t="s">
        <v>36</v>
      </c>
      <c r="AP218">
        <v>0.65743096333710793</v>
      </c>
      <c r="AQ218">
        <v>2.569666141025611</v>
      </c>
      <c r="AR218">
        <v>1.0137615887601676</v>
      </c>
      <c r="AS218">
        <v>1.4051487605224167</v>
      </c>
      <c r="AT218">
        <v>-0.5470926887766604</v>
      </c>
      <c r="AU218">
        <v>1.1844909073494296</v>
      </c>
      <c r="AV218">
        <v>2.4924413327557828</v>
      </c>
      <c r="AW218">
        <v>-2.8238940685849467</v>
      </c>
      <c r="AX218">
        <v>-0.71887514985170353</v>
      </c>
      <c r="AY218">
        <v>-1.9423603384240875</v>
      </c>
      <c r="AZ218">
        <v>-1.327762618625123</v>
      </c>
      <c r="BA218">
        <v>-0.26190681311743025</v>
      </c>
      <c r="BB218">
        <v>-0.72925929155924951</v>
      </c>
      <c r="BC218">
        <v>-2.2928756971666102</v>
      </c>
      <c r="BD218">
        <v>-2.1144865783483473</v>
      </c>
      <c r="BE218">
        <v>-2.5870482690668646</v>
      </c>
      <c r="BF218">
        <v>5.3666900486540436</v>
      </c>
      <c r="BG218">
        <f t="shared" si="3"/>
        <v>5.4270730310337525</v>
      </c>
      <c r="BH218" s="1" t="s">
        <v>1658</v>
      </c>
      <c r="BI218" s="1">
        <v>1</v>
      </c>
    </row>
    <row r="219" spans="1:61">
      <c r="A219" s="1">
        <v>99</v>
      </c>
      <c r="B219" s="1" t="s">
        <v>430</v>
      </c>
      <c r="C219" s="1" t="s">
        <v>4185</v>
      </c>
      <c r="D219" s="1" t="s">
        <v>30</v>
      </c>
      <c r="E219" s="1" t="s">
        <v>72</v>
      </c>
      <c r="F219" s="2">
        <v>39.639175999999999</v>
      </c>
      <c r="G219" s="2">
        <v>-95.452706000000006</v>
      </c>
      <c r="H219" s="2">
        <v>39.635579999999997</v>
      </c>
      <c r="I219" s="2">
        <v>-95.459959999999995</v>
      </c>
      <c r="K219" s="1" t="s">
        <v>4086</v>
      </c>
      <c r="L219" s="17">
        <v>9.7094681113958345E-2</v>
      </c>
      <c r="M219" s="17">
        <v>1</v>
      </c>
      <c r="N219" s="1">
        <v>10</v>
      </c>
      <c r="O219" s="1" t="s">
        <v>433</v>
      </c>
      <c r="P219" s="1">
        <v>503940</v>
      </c>
      <c r="Q219" s="1" t="s">
        <v>431</v>
      </c>
      <c r="R219" s="1" t="s">
        <v>432</v>
      </c>
      <c r="S219" s="26">
        <v>2.7976510000000001</v>
      </c>
      <c r="T219" s="4">
        <v>941.19586181600005</v>
      </c>
      <c r="U219" s="4">
        <v>5.8640103340099996</v>
      </c>
      <c r="V219" s="4">
        <v>18.485633850100001</v>
      </c>
      <c r="W219" s="2">
        <v>0.360383480787</v>
      </c>
      <c r="X219" s="3">
        <v>2.3228499889399998</v>
      </c>
      <c r="Y219" s="1">
        <v>1175.92700195</v>
      </c>
      <c r="Z219" s="2">
        <v>1.19076965215E-2</v>
      </c>
      <c r="AA219" s="2">
        <v>5.0958641468100002E-2</v>
      </c>
      <c r="AB219" s="2">
        <v>0</v>
      </c>
      <c r="AC219" s="2">
        <v>7.6889893180000002E-2</v>
      </c>
      <c r="AD219" s="2">
        <v>1.9035880580700001E-3</v>
      </c>
      <c r="AE219" s="2">
        <v>3.3258011503700002E-2</v>
      </c>
      <c r="AF219" s="2">
        <v>0.370980553273</v>
      </c>
      <c r="AG219" s="2">
        <v>0.446192823884</v>
      </c>
      <c r="AH219" s="2">
        <v>7.9087921117499994E-3</v>
      </c>
      <c r="AI219" s="5">
        <v>260273.03759399999</v>
      </c>
      <c r="AJ219" s="5">
        <v>268643.939159</v>
      </c>
      <c r="AK219">
        <v>4.0199149373400003</v>
      </c>
      <c r="AL219" s="13">
        <v>3.1652988778649666E-2</v>
      </c>
      <c r="AM219" s="1" t="s">
        <v>36</v>
      </c>
      <c r="AN219" t="s">
        <v>4077</v>
      </c>
      <c r="AO219" t="s">
        <v>36</v>
      </c>
      <c r="AP219">
        <v>0.44679353637893077</v>
      </c>
      <c r="AQ219">
        <v>2.9736800090326416</v>
      </c>
      <c r="AR219">
        <v>0.76819472698088265</v>
      </c>
      <c r="AS219">
        <v>1.2668343465986718</v>
      </c>
      <c r="AT219">
        <v>-0.44323512437297985</v>
      </c>
      <c r="AU219">
        <v>0.36602116370500626</v>
      </c>
      <c r="AV219">
        <v>3.0703803628674264</v>
      </c>
      <c r="AW219">
        <v>-1.9241722422750123</v>
      </c>
      <c r="AX219">
        <v>-1.2927821585920973</v>
      </c>
      <c r="AY219">
        <v>-5</v>
      </c>
      <c r="AZ219">
        <v>-1.1141307424433271</v>
      </c>
      <c r="BA219">
        <v>-2.7204270283587655</v>
      </c>
      <c r="BB219">
        <v>-1.4781037208046226</v>
      </c>
      <c r="BC219">
        <v>-0.43064885541886738</v>
      </c>
      <c r="BD219">
        <v>-0.3504774187510647</v>
      </c>
      <c r="BE219">
        <v>-2.1018898400495378</v>
      </c>
      <c r="BF219">
        <v>5.4154291806692054</v>
      </c>
      <c r="BG219">
        <f t="shared" si="3"/>
        <v>5.4291770469538694</v>
      </c>
      <c r="BH219" s="1" t="s">
        <v>434</v>
      </c>
      <c r="BI219" s="1">
        <v>1</v>
      </c>
    </row>
    <row r="220" spans="1:61">
      <c r="A220" s="1">
        <v>389</v>
      </c>
      <c r="B220" s="1" t="s">
        <v>1848</v>
      </c>
      <c r="C220" s="1" t="s">
        <v>4586</v>
      </c>
      <c r="D220" s="1" t="s">
        <v>30</v>
      </c>
      <c r="E220" s="1" t="s">
        <v>87</v>
      </c>
      <c r="F220" s="2">
        <v>35.873449000000001</v>
      </c>
      <c r="G220" s="2">
        <v>-96.556556</v>
      </c>
      <c r="H220" s="2">
        <v>35.872399999999999</v>
      </c>
      <c r="I220" s="2">
        <v>-96.555779999999999</v>
      </c>
      <c r="K220" s="1" t="s">
        <v>4086</v>
      </c>
      <c r="L220" s="17">
        <v>1.6102429479360577E-2</v>
      </c>
      <c r="M220" s="17">
        <v>1</v>
      </c>
      <c r="N220" s="1">
        <v>11</v>
      </c>
      <c r="O220" s="1" t="s">
        <v>1851</v>
      </c>
      <c r="P220" s="1">
        <v>508580</v>
      </c>
      <c r="Q220" s="1" t="s">
        <v>1849</v>
      </c>
      <c r="R220" s="1" t="s">
        <v>1850</v>
      </c>
      <c r="S220" s="26">
        <v>1.9913670000000001</v>
      </c>
      <c r="T220" s="4">
        <v>1015.54925537</v>
      </c>
      <c r="U220" s="4">
        <v>9.2967891693099993</v>
      </c>
      <c r="V220" s="4">
        <v>22.254312515300001</v>
      </c>
      <c r="W220" s="2">
        <v>0.30700001120600001</v>
      </c>
      <c r="X220" s="3">
        <v>3.6098353862799999</v>
      </c>
      <c r="Y220" s="1">
        <v>343.977050781</v>
      </c>
      <c r="Z220" s="2">
        <v>1.1502849002800001E-2</v>
      </c>
      <c r="AA220" s="2">
        <v>8.4591642925000002E-2</v>
      </c>
      <c r="AB220" s="2">
        <v>0</v>
      </c>
      <c r="AC220" s="2">
        <v>0.57714862298199998</v>
      </c>
      <c r="AD220" s="2">
        <v>0</v>
      </c>
      <c r="AE220" s="2">
        <v>0.247412155745</v>
      </c>
      <c r="AF220" s="2">
        <v>7.9344729344699994E-2</v>
      </c>
      <c r="AG220" s="2">
        <v>0</v>
      </c>
      <c r="AH220" s="2">
        <v>0</v>
      </c>
      <c r="AI220" s="5">
        <v>264820.501132</v>
      </c>
      <c r="AJ220" s="5">
        <v>272097.89357500005</v>
      </c>
      <c r="AK220">
        <v>3.3177393605400001</v>
      </c>
      <c r="AL220" s="13">
        <v>2.7108001941231193E-2</v>
      </c>
      <c r="AM220" s="1" t="s">
        <v>36</v>
      </c>
      <c r="AN220" t="s">
        <v>4077</v>
      </c>
      <c r="AO220" t="s">
        <v>36</v>
      </c>
      <c r="AP220">
        <v>0.29915130592740308</v>
      </c>
      <c r="AQ220">
        <v>3.0067009920605043</v>
      </c>
      <c r="AR220">
        <v>0.96833298222887187</v>
      </c>
      <c r="AS220">
        <v>1.3474141825132477</v>
      </c>
      <c r="AT220">
        <v>-0.5128616086703579</v>
      </c>
      <c r="AU220">
        <v>0.55748739790004587</v>
      </c>
      <c r="AV220">
        <v>2.5365294685841913</v>
      </c>
      <c r="AW220">
        <v>-1.9391945811285149</v>
      </c>
      <c r="AX220">
        <v>-1.0726725401623114</v>
      </c>
      <c r="AY220">
        <v>-5</v>
      </c>
      <c r="AZ220">
        <v>-0.23871233618649695</v>
      </c>
      <c r="BA220">
        <v>-5</v>
      </c>
      <c r="BB220">
        <v>-0.60657896661761845</v>
      </c>
      <c r="BC220">
        <v>-1.100481916956237</v>
      </c>
      <c r="BD220">
        <v>-5</v>
      </c>
      <c r="BE220">
        <v>-5</v>
      </c>
      <c r="BF220">
        <v>5.4229516030631961</v>
      </c>
      <c r="BG220">
        <f t="shared" si="3"/>
        <v>5.4347251797353069</v>
      </c>
      <c r="BH220" s="1" t="s">
        <v>1852</v>
      </c>
      <c r="BI220" s="1">
        <v>1</v>
      </c>
    </row>
    <row r="221" spans="1:61">
      <c r="A221" s="1">
        <v>195</v>
      </c>
      <c r="B221" s="1" t="s">
        <v>886</v>
      </c>
      <c r="C221" s="1">
        <v>0</v>
      </c>
      <c r="D221" s="1" t="s">
        <v>30</v>
      </c>
      <c r="E221" s="1" t="s">
        <v>72</v>
      </c>
      <c r="F221" s="2">
        <v>45.093356</v>
      </c>
      <c r="G221" s="2">
        <v>-97.754384000000002</v>
      </c>
      <c r="H221" s="2">
        <v>45.077719999999999</v>
      </c>
      <c r="I221" s="2">
        <v>-97.742140000000006</v>
      </c>
      <c r="K221" s="1" t="s">
        <v>4086</v>
      </c>
      <c r="L221" s="17">
        <v>0.10693515278398989</v>
      </c>
      <c r="M221" s="17">
        <v>1</v>
      </c>
      <c r="N221" s="1">
        <v>10</v>
      </c>
      <c r="O221" s="1" t="s">
        <v>889</v>
      </c>
      <c r="P221" s="1">
        <v>506060</v>
      </c>
      <c r="Q221" s="1" t="s">
        <v>887</v>
      </c>
      <c r="R221" s="1" t="s">
        <v>888</v>
      </c>
      <c r="S221" s="26">
        <v>12.651509000000001</v>
      </c>
      <c r="T221" s="4">
        <v>546.84075927699996</v>
      </c>
      <c r="U221" s="4">
        <v>8.9999996125700005E-2</v>
      </c>
      <c r="V221" s="4">
        <v>12.2262878418</v>
      </c>
      <c r="W221" s="2">
        <v>0.32766249775900003</v>
      </c>
      <c r="X221" s="3">
        <v>1.7824584245699999</v>
      </c>
      <c r="Y221" s="1">
        <v>1827.1248779299999</v>
      </c>
      <c r="Z221" s="2">
        <v>0.13356002332899999</v>
      </c>
      <c r="AA221" s="2">
        <v>3.6666556623000002E-2</v>
      </c>
      <c r="AB221" s="2">
        <v>0</v>
      </c>
      <c r="AC221" s="2">
        <v>3.6754591572899999E-3</v>
      </c>
      <c r="AD221" s="2">
        <v>2.3329261716899998E-3</v>
      </c>
      <c r="AE221" s="2">
        <v>0.36382643909599999</v>
      </c>
      <c r="AF221" s="2">
        <v>0.25272633235399999</v>
      </c>
      <c r="AG221" s="2">
        <v>0.17600387353800001</v>
      </c>
      <c r="AH221" s="2">
        <v>3.12083897307E-2</v>
      </c>
      <c r="AI221" s="5">
        <v>305092.76336699998</v>
      </c>
      <c r="AJ221" s="5">
        <v>274683.107036</v>
      </c>
      <c r="AK221">
        <v>1.95143363937</v>
      </c>
      <c r="AL221" s="13">
        <v>0.10490142099174408</v>
      </c>
      <c r="AM221" s="1" t="s">
        <v>53</v>
      </c>
      <c r="AN221" t="s">
        <v>4076</v>
      </c>
      <c r="AO221" t="s">
        <v>53</v>
      </c>
      <c r="AP221">
        <v>1.1021423287757424</v>
      </c>
      <c r="AQ221">
        <v>2.7378608776393309</v>
      </c>
      <c r="AR221">
        <v>-1.0457575092560878</v>
      </c>
      <c r="AS221">
        <v>1.0872946161089116</v>
      </c>
      <c r="AT221">
        <v>-0.48457326245755633</v>
      </c>
      <c r="AU221">
        <v>0.25101940882381568</v>
      </c>
      <c r="AV221">
        <v>3.2617682309554485</v>
      </c>
      <c r="AW221">
        <v>-0.87432351375921313</v>
      </c>
      <c r="AX221">
        <v>-1.4357298729640442</v>
      </c>
      <c r="AY221">
        <v>-5</v>
      </c>
      <c r="AZ221">
        <v>-2.4346883988869363</v>
      </c>
      <c r="BA221">
        <v>-2.6320990047703177</v>
      </c>
      <c r="BB221">
        <v>-0.43910574415026865</v>
      </c>
      <c r="BC221">
        <v>-0.59734950521011776</v>
      </c>
      <c r="BD221">
        <v>-0.75447777401728799</v>
      </c>
      <c r="BE221">
        <v>-1.5057286391883316</v>
      </c>
      <c r="BF221">
        <v>5.4844319065376794</v>
      </c>
      <c r="BG221">
        <f t="shared" si="3"/>
        <v>5.4388319512056329</v>
      </c>
      <c r="BH221" s="1" t="s">
        <v>890</v>
      </c>
      <c r="BI221" s="1">
        <v>1</v>
      </c>
    </row>
    <row r="222" spans="1:61">
      <c r="A222" s="1">
        <v>130</v>
      </c>
      <c r="B222" s="1" t="s">
        <v>578</v>
      </c>
      <c r="C222" s="1" t="s">
        <v>4233</v>
      </c>
      <c r="D222" s="1" t="s">
        <v>30</v>
      </c>
      <c r="E222" s="1" t="s">
        <v>140</v>
      </c>
      <c r="F222" s="2">
        <v>33.584130000000002</v>
      </c>
      <c r="G222" s="2">
        <v>-84.207530000000006</v>
      </c>
      <c r="H222" s="2">
        <v>33.581890000000001</v>
      </c>
      <c r="I222" s="2">
        <v>-84.204300000000003</v>
      </c>
      <c r="K222" s="1" t="s">
        <v>4086</v>
      </c>
      <c r="L222" s="17">
        <v>4.4718530960381024E-2</v>
      </c>
      <c r="M222" s="17">
        <v>1</v>
      </c>
      <c r="N222" s="1">
        <v>3</v>
      </c>
      <c r="O222" s="1" t="s">
        <v>581</v>
      </c>
      <c r="P222" s="1">
        <v>502600</v>
      </c>
      <c r="Q222" s="1" t="s">
        <v>579</v>
      </c>
      <c r="R222" s="1" t="s">
        <v>580</v>
      </c>
      <c r="S222" s="26">
        <v>3.5065590000000002</v>
      </c>
      <c r="T222" s="4">
        <v>1284.3220214800001</v>
      </c>
      <c r="U222" s="4">
        <v>10.217115402199999</v>
      </c>
      <c r="V222" s="4">
        <v>22.9870510101</v>
      </c>
      <c r="W222" s="2">
        <v>0.28833928704299999</v>
      </c>
      <c r="X222" s="3">
        <v>3.2318739891099999</v>
      </c>
      <c r="Y222" s="1">
        <v>577.72613525400004</v>
      </c>
      <c r="Z222" s="2">
        <v>8.8723526044599994E-3</v>
      </c>
      <c r="AA222" s="2">
        <v>0.28613132717299999</v>
      </c>
      <c r="AB222" s="2">
        <v>2.87022651075E-3</v>
      </c>
      <c r="AC222" s="2">
        <v>0.43092648622099999</v>
      </c>
      <c r="AD222" s="2">
        <v>9.3875214653700006E-3</v>
      </c>
      <c r="AE222" s="2">
        <v>3.3870308283599999E-2</v>
      </c>
      <c r="AF222" s="2">
        <v>0.18026003761600001</v>
      </c>
      <c r="AG222" s="2">
        <v>0</v>
      </c>
      <c r="AH222" s="2">
        <v>4.7681740125899999E-2</v>
      </c>
      <c r="AI222" s="5">
        <v>325056.43790199998</v>
      </c>
      <c r="AJ222" s="5">
        <v>275773.18887199997</v>
      </c>
      <c r="AK222">
        <v>4.2332715240000001</v>
      </c>
      <c r="AL222" s="13">
        <v>0.16405066206409868</v>
      </c>
      <c r="AM222" s="1" t="s">
        <v>36</v>
      </c>
      <c r="AN222" t="s">
        <v>4077</v>
      </c>
      <c r="AO222" t="s">
        <v>36</v>
      </c>
      <c r="AP222">
        <v>0.54488115056657571</v>
      </c>
      <c r="AQ222">
        <v>3.1086739291982561</v>
      </c>
      <c r="AR222">
        <v>1.009328298759854</v>
      </c>
      <c r="AS222">
        <v>1.3614832595603121</v>
      </c>
      <c r="AT222">
        <v>-0.54009617972920609</v>
      </c>
      <c r="AU222">
        <v>0.50945441927425217</v>
      </c>
      <c r="AV222">
        <v>2.7617220146590449</v>
      </c>
      <c r="AW222">
        <v>-2.0519612068128743</v>
      </c>
      <c r="AX222">
        <v>-0.54343459073177103</v>
      </c>
      <c r="AY222">
        <v>-2.5420838285318368</v>
      </c>
      <c r="AZ222">
        <v>-0.36559681186169457</v>
      </c>
      <c r="BA222">
        <v>-2.0274490569351964</v>
      </c>
      <c r="BB222">
        <v>-1.4701808504396026</v>
      </c>
      <c r="BC222">
        <v>-0.74410054264255987</v>
      </c>
      <c r="BD222">
        <v>-5</v>
      </c>
      <c r="BE222">
        <v>-1.3216479035764181</v>
      </c>
      <c r="BF222">
        <v>5.5119587718756557</v>
      </c>
      <c r="BG222">
        <f t="shared" si="3"/>
        <v>5.4405520410604744</v>
      </c>
      <c r="BH222" s="1" t="s">
        <v>582</v>
      </c>
      <c r="BI222" s="1">
        <v>1</v>
      </c>
    </row>
    <row r="223" spans="1:61">
      <c r="A223" s="1">
        <v>321</v>
      </c>
      <c r="B223" s="1" t="s">
        <v>1513</v>
      </c>
      <c r="C223" s="1" t="s">
        <v>4486</v>
      </c>
      <c r="D223" s="1" t="s">
        <v>30</v>
      </c>
      <c r="E223" s="1" t="s">
        <v>166</v>
      </c>
      <c r="F223" s="2">
        <v>44.326047000000003</v>
      </c>
      <c r="G223" s="2">
        <v>-72.333037000000004</v>
      </c>
      <c r="H223" s="2">
        <v>44.325510000000001</v>
      </c>
      <c r="I223" s="2">
        <v>-72.329790000000003</v>
      </c>
      <c r="K223" s="1" t="s">
        <v>4086</v>
      </c>
      <c r="L223" s="17">
        <v>0.2696443661116063</v>
      </c>
      <c r="M223" s="17">
        <v>1</v>
      </c>
      <c r="N223" s="1">
        <v>2</v>
      </c>
      <c r="O223" s="1" t="s">
        <v>1516</v>
      </c>
      <c r="P223" s="1">
        <v>514230</v>
      </c>
      <c r="Q223" s="1" t="s">
        <v>1514</v>
      </c>
      <c r="R223" s="1" t="s">
        <v>1515</v>
      </c>
      <c r="S223" s="26">
        <v>18.107679999999998</v>
      </c>
      <c r="T223" s="4">
        <v>1133.0883789100001</v>
      </c>
      <c r="U223" s="4">
        <v>-1.1546181440400001</v>
      </c>
      <c r="V223" s="4">
        <v>11.0490541458</v>
      </c>
      <c r="W223" s="2">
        <v>0.25823169946699998</v>
      </c>
      <c r="X223" s="3">
        <v>7.34214019775</v>
      </c>
      <c r="Y223" s="1">
        <v>5505.9106445300004</v>
      </c>
      <c r="Z223" s="2">
        <v>4.4499060755799997E-3</v>
      </c>
      <c r="AA223" s="2">
        <v>3.8657882342800001E-2</v>
      </c>
      <c r="AB223" s="2">
        <v>4.54734927432E-4</v>
      </c>
      <c r="AC223" s="2">
        <v>0.81834963702399999</v>
      </c>
      <c r="AD223" s="2">
        <v>1.8005337721900001E-2</v>
      </c>
      <c r="AE223" s="2">
        <v>6.8210239114800003E-4</v>
      </c>
      <c r="AF223" s="2">
        <v>5.4016013165699997E-2</v>
      </c>
      <c r="AG223" s="2">
        <v>4.7330327030200001E-2</v>
      </c>
      <c r="AH223" s="2">
        <v>1.8054059321300001E-2</v>
      </c>
      <c r="AI223" s="5">
        <v>282180.54251699999</v>
      </c>
      <c r="AJ223" s="5">
        <v>278275.96172800002</v>
      </c>
      <c r="AK223">
        <v>2.9448930122300001</v>
      </c>
      <c r="AL223" s="13">
        <v>1.3933572933585256E-2</v>
      </c>
      <c r="AM223" s="1" t="s">
        <v>53</v>
      </c>
      <c r="AN223" t="s">
        <v>4076</v>
      </c>
      <c r="AO223" t="s">
        <v>53</v>
      </c>
      <c r="AP223">
        <v>1.2578628110130654</v>
      </c>
      <c r="AQ223">
        <v>3.0542637853938541</v>
      </c>
      <c r="AR223">
        <v>-5</v>
      </c>
      <c r="AS223">
        <v>1.0433251018363674</v>
      </c>
      <c r="AT223">
        <v>-0.58799044658323751</v>
      </c>
      <c r="AU223">
        <v>0.86582267307560601</v>
      </c>
      <c r="AV223">
        <v>3.7408291589457163</v>
      </c>
      <c r="AW223">
        <v>-2.3516491556005978</v>
      </c>
      <c r="AX223">
        <v>-1.4127619400649938</v>
      </c>
      <c r="AY223">
        <v>-3.3422416870783205</v>
      </c>
      <c r="AZ223">
        <v>-8.7061105878974296E-2</v>
      </c>
      <c r="BA223">
        <v>-1.7445987282564812</v>
      </c>
      <c r="BB223">
        <v>-3.1661504280226391</v>
      </c>
      <c r="BC223">
        <v>-1.2674774735368188</v>
      </c>
      <c r="BD223">
        <v>-1.3248604947519382</v>
      </c>
      <c r="BE223">
        <v>-1.7434251348866379</v>
      </c>
      <c r="BF223">
        <v>5.450527064100001</v>
      </c>
      <c r="BG223">
        <f t="shared" si="3"/>
        <v>5.4444756923571251</v>
      </c>
      <c r="BH223" s="1" t="s">
        <v>1517</v>
      </c>
      <c r="BI223" s="1">
        <v>1</v>
      </c>
    </row>
    <row r="224" spans="1:61">
      <c r="A224" s="1">
        <v>712</v>
      </c>
      <c r="B224" s="1" t="s">
        <v>3419</v>
      </c>
      <c r="C224" s="1" t="s">
        <v>5077</v>
      </c>
      <c r="D224" s="1" t="s">
        <v>2895</v>
      </c>
      <c r="E224" s="1" t="s">
        <v>52</v>
      </c>
      <c r="F224" s="2">
        <v>44.299985</v>
      </c>
      <c r="G224" s="2">
        <v>-115.25395899999999</v>
      </c>
      <c r="H224" s="2">
        <v>44.298549999999999</v>
      </c>
      <c r="I224" s="2">
        <v>-115.25351999999999</v>
      </c>
      <c r="K224" s="1" t="s">
        <v>4086</v>
      </c>
      <c r="L224" s="17">
        <v>0.82698790472932149</v>
      </c>
      <c r="M224" s="17">
        <v>0</v>
      </c>
      <c r="N224" s="1">
        <v>17</v>
      </c>
      <c r="O224" s="1" t="s">
        <v>3422</v>
      </c>
      <c r="P224" s="1">
        <v>516190</v>
      </c>
      <c r="Q224" s="1" t="s">
        <v>3420</v>
      </c>
      <c r="R224" s="1" t="s">
        <v>3421</v>
      </c>
      <c r="S224" s="26">
        <v>5.6233449999999996</v>
      </c>
      <c r="T224" s="4">
        <v>1109.2258300799999</v>
      </c>
      <c r="U224" s="4">
        <v>-3.6879861354800001</v>
      </c>
      <c r="V224" s="4">
        <v>9.1834726333599992</v>
      </c>
      <c r="W224" s="2">
        <v>3.7217389792199997E-2</v>
      </c>
      <c r="X224" s="3">
        <v>18.3430404663</v>
      </c>
      <c r="Y224" s="1">
        <v>823.13165283199999</v>
      </c>
      <c r="Z224" s="2">
        <v>4.3983040773500001E-3</v>
      </c>
      <c r="AA224" s="2">
        <v>0</v>
      </c>
      <c r="AB224" s="2">
        <v>1.2976978246200001E-3</v>
      </c>
      <c r="AC224" s="2">
        <v>0.61056187344000001</v>
      </c>
      <c r="AD224" s="2">
        <v>0.202074335301</v>
      </c>
      <c r="AE224" s="2">
        <v>0.17337639180600001</v>
      </c>
      <c r="AF224" s="2">
        <v>0</v>
      </c>
      <c r="AG224" s="2">
        <v>0</v>
      </c>
      <c r="AH224" s="2">
        <v>8.2913975512100002E-3</v>
      </c>
      <c r="AI224" s="5">
        <v>279809.52634099999</v>
      </c>
      <c r="AJ224" s="5">
        <v>279384.79177199997</v>
      </c>
      <c r="AK224">
        <v>2.2228230624099998</v>
      </c>
      <c r="AL224" s="13">
        <v>1.5190947233987926E-3</v>
      </c>
      <c r="AM224" s="1" t="s">
        <v>53</v>
      </c>
      <c r="AN224" t="s">
        <v>4076</v>
      </c>
      <c r="AO224" t="s">
        <v>53</v>
      </c>
      <c r="AP224">
        <v>0.74999472889442409</v>
      </c>
      <c r="AQ224">
        <v>3.0450199742583277</v>
      </c>
      <c r="AR224">
        <v>-5</v>
      </c>
      <c r="AS224">
        <v>0.96300693613864008</v>
      </c>
      <c r="AT224">
        <v>-1.4292540889858858</v>
      </c>
      <c r="AU224">
        <v>1.2634713241526314</v>
      </c>
      <c r="AV224">
        <v>2.9154693024368239</v>
      </c>
      <c r="AW224">
        <v>-2.3567147489292735</v>
      </c>
      <c r="AX224">
        <v>-5</v>
      </c>
      <c r="AY224">
        <v>-2.8868264233893126</v>
      </c>
      <c r="AZ224">
        <v>-0.21427031872651273</v>
      </c>
      <c r="BA224">
        <v>-0.69448884108604936</v>
      </c>
      <c r="BB224">
        <v>-0.76101003953804158</v>
      </c>
      <c r="BC224">
        <v>-5</v>
      </c>
      <c r="BD224">
        <v>-5</v>
      </c>
      <c r="BE224">
        <v>-2.0813722610511891</v>
      </c>
      <c r="BF224">
        <v>5.4468624963134227</v>
      </c>
      <c r="BG224">
        <f t="shared" si="3"/>
        <v>5.4462027617306932</v>
      </c>
      <c r="BH224" s="1" t="s">
        <v>3423</v>
      </c>
      <c r="BI224" s="1">
        <v>1</v>
      </c>
    </row>
    <row r="225" spans="1:61">
      <c r="A225" s="1">
        <v>379</v>
      </c>
      <c r="B225" s="1" t="s">
        <v>1799</v>
      </c>
      <c r="C225" s="1" t="s">
        <v>4567</v>
      </c>
      <c r="D225" s="1" t="s">
        <v>30</v>
      </c>
      <c r="E225" s="1" t="s">
        <v>140</v>
      </c>
      <c r="F225" s="2">
        <v>37.395646999999997</v>
      </c>
      <c r="G225" s="2">
        <v>-88.684753000000001</v>
      </c>
      <c r="H225" s="2">
        <v>37.391219999999997</v>
      </c>
      <c r="I225" s="2">
        <v>-88.688450000000003</v>
      </c>
      <c r="K225" s="1" t="s">
        <v>4086</v>
      </c>
      <c r="L225" s="17">
        <v>0.26454033539630467</v>
      </c>
      <c r="M225" s="17">
        <v>1</v>
      </c>
      <c r="N225" s="1">
        <v>5</v>
      </c>
      <c r="O225" s="1" t="s">
        <v>1802</v>
      </c>
      <c r="P225" s="1">
        <v>503050</v>
      </c>
      <c r="Q225" s="1" t="s">
        <v>1800</v>
      </c>
      <c r="R225" s="1" t="s">
        <v>1801</v>
      </c>
      <c r="S225" s="26">
        <v>3.1201590000000001</v>
      </c>
      <c r="T225" s="4">
        <v>1229.8094482399999</v>
      </c>
      <c r="U225" s="4">
        <v>8.0200004577600001</v>
      </c>
      <c r="V225" s="4">
        <v>19.8805122375</v>
      </c>
      <c r="W225" s="2">
        <v>0.38747271895399998</v>
      </c>
      <c r="X225" s="3">
        <v>3.6113593578300001</v>
      </c>
      <c r="Y225" s="1">
        <v>630.43127441399997</v>
      </c>
      <c r="Z225" s="2">
        <v>1.29198539495E-2</v>
      </c>
      <c r="AA225" s="2">
        <v>6.1129743750700002E-2</v>
      </c>
      <c r="AB225" s="2">
        <v>0</v>
      </c>
      <c r="AC225" s="2">
        <v>0.61653476960700004</v>
      </c>
      <c r="AD225" s="2">
        <v>0</v>
      </c>
      <c r="AE225" s="2">
        <v>4.8903795000599997E-3</v>
      </c>
      <c r="AF225" s="2">
        <v>0.231929552101</v>
      </c>
      <c r="AG225" s="2">
        <v>5.5743717679700003E-2</v>
      </c>
      <c r="AH225" s="2">
        <v>1.6851983412400001E-2</v>
      </c>
      <c r="AI225" s="5">
        <v>245882.87768899999</v>
      </c>
      <c r="AJ225" s="5">
        <v>279480.09311900003</v>
      </c>
      <c r="AK225">
        <v>3.2751119206400001</v>
      </c>
      <c r="AL225" s="13">
        <v>0.12790096484465985</v>
      </c>
      <c r="AM225" s="1" t="s">
        <v>36</v>
      </c>
      <c r="AN225" t="s">
        <v>4077</v>
      </c>
      <c r="AO225" t="s">
        <v>36</v>
      </c>
      <c r="AP225">
        <v>0.4941767257694567</v>
      </c>
      <c r="AQ225">
        <v>3.0898378252696421</v>
      </c>
      <c r="AR225">
        <v>0.90417439307252212</v>
      </c>
      <c r="AS225">
        <v>1.2984275701545387</v>
      </c>
      <c r="AT225">
        <v>-0.41175886973786135</v>
      </c>
      <c r="AU225">
        <v>0.55767070619403936</v>
      </c>
      <c r="AV225">
        <v>2.7996377494823301</v>
      </c>
      <c r="AW225">
        <v>-1.8887423957282985</v>
      </c>
      <c r="AX225">
        <v>-1.2137474247220836</v>
      </c>
      <c r="AY225">
        <v>-5</v>
      </c>
      <c r="AZ225">
        <v>-0.21004242624966199</v>
      </c>
      <c r="BA225">
        <v>-5</v>
      </c>
      <c r="BB225">
        <v>-2.3106574377297848</v>
      </c>
      <c r="BC225">
        <v>-0.63464391071218917</v>
      </c>
      <c r="BD225">
        <v>-1.2538040705359128</v>
      </c>
      <c r="BE225">
        <v>-1.7733489770260047</v>
      </c>
      <c r="BF225">
        <v>5.3907282872418083</v>
      </c>
      <c r="BG225">
        <f t="shared" si="3"/>
        <v>5.446350879283397</v>
      </c>
      <c r="BH225" s="1" t="s">
        <v>1803</v>
      </c>
      <c r="BI225" s="1">
        <v>1</v>
      </c>
    </row>
    <row r="226" spans="1:61">
      <c r="A226" s="1">
        <v>693</v>
      </c>
      <c r="B226" s="1" t="s">
        <v>3335</v>
      </c>
      <c r="C226" s="1" t="s">
        <v>4450</v>
      </c>
      <c r="D226" s="1" t="s">
        <v>2895</v>
      </c>
      <c r="E226" s="1" t="s">
        <v>140</v>
      </c>
      <c r="F226" s="2">
        <v>30.247737000000001</v>
      </c>
      <c r="G226" s="2">
        <v>-82.913722000000007</v>
      </c>
      <c r="H226" s="2">
        <v>30.2484</v>
      </c>
      <c r="I226" s="2">
        <v>-82.914500000000004</v>
      </c>
      <c r="K226" s="1" t="s">
        <v>4086</v>
      </c>
      <c r="L226" s="17">
        <v>0.10940978210419415</v>
      </c>
      <c r="M226" s="17">
        <v>1</v>
      </c>
      <c r="N226" s="1">
        <v>3</v>
      </c>
      <c r="O226" s="1" t="s">
        <v>3338</v>
      </c>
      <c r="P226" s="1">
        <v>507890</v>
      </c>
      <c r="Q226" s="1" t="s">
        <v>3336</v>
      </c>
      <c r="R226" s="1" t="s">
        <v>3337</v>
      </c>
      <c r="S226" s="26">
        <v>25.937304999999999</v>
      </c>
      <c r="T226" s="4">
        <v>1363.1486816399999</v>
      </c>
      <c r="U226" s="4">
        <v>13.3479909897</v>
      </c>
      <c r="V226" s="4">
        <v>27.092382431000001</v>
      </c>
      <c r="W226" s="2">
        <v>0.15104347467400001</v>
      </c>
      <c r="X226" s="3">
        <v>0.97692650556600003</v>
      </c>
      <c r="Y226" s="1">
        <v>707.64575195299994</v>
      </c>
      <c r="Z226" s="2">
        <v>8.2778295688099995E-3</v>
      </c>
      <c r="AA226" s="2">
        <v>0.162080352229</v>
      </c>
      <c r="AB226" s="2">
        <v>3.9198948704399997E-3</v>
      </c>
      <c r="AC226" s="2">
        <v>0.27836307885799999</v>
      </c>
      <c r="AD226" s="2">
        <v>0.19128862331900001</v>
      </c>
      <c r="AE226" s="2">
        <v>6.2650927184300001E-2</v>
      </c>
      <c r="AF226" s="2">
        <v>0.15667786101799999</v>
      </c>
      <c r="AG226" s="2">
        <v>3.1067132411600001E-2</v>
      </c>
      <c r="AH226" s="2">
        <v>0.10567430054</v>
      </c>
      <c r="AI226" s="5">
        <v>190276.76501500001</v>
      </c>
      <c r="AJ226" s="5">
        <v>282498.556996</v>
      </c>
      <c r="AK226">
        <v>2.55985830387</v>
      </c>
      <c r="AL226" s="13">
        <v>0.39012946610125421</v>
      </c>
      <c r="AM226" s="1" t="s">
        <v>53</v>
      </c>
      <c r="AN226" t="s">
        <v>4076</v>
      </c>
      <c r="AO226" t="s">
        <v>53</v>
      </c>
      <c r="AP226">
        <v>1.4139248489865845</v>
      </c>
      <c r="AQ226">
        <v>3.1345432278773733</v>
      </c>
      <c r="AR226">
        <v>1.1254159048208663</v>
      </c>
      <c r="AS226">
        <v>1.4328471973972194</v>
      </c>
      <c r="AT226">
        <v>-0.8208980322198195</v>
      </c>
      <c r="AU226">
        <v>-1.0138107138662889E-2</v>
      </c>
      <c r="AV226">
        <v>2.8498159039131816</v>
      </c>
      <c r="AW226">
        <v>-2.0820835194775786</v>
      </c>
      <c r="AX226">
        <v>-0.79026962818477675</v>
      </c>
      <c r="AY226">
        <v>-2.4067255803775116</v>
      </c>
      <c r="AZ226">
        <v>-0.55538836860019691</v>
      </c>
      <c r="BA226">
        <v>-0.71831085839247921</v>
      </c>
      <c r="BB226">
        <v>-1.2030724974065339</v>
      </c>
      <c r="BC226">
        <v>-0.80499236611587788</v>
      </c>
      <c r="BD226">
        <v>-1.5076988315629449</v>
      </c>
      <c r="BE226">
        <v>-0.97603061809202274</v>
      </c>
      <c r="BF226">
        <v>5.2793857591653675</v>
      </c>
      <c r="BG226">
        <f t="shared" si="3"/>
        <v>5.4510162337828021</v>
      </c>
      <c r="BH226" s="1" t="s">
        <v>3339</v>
      </c>
      <c r="BI226" s="1">
        <v>1</v>
      </c>
    </row>
    <row r="227" spans="1:61">
      <c r="A227" s="1">
        <v>717</v>
      </c>
      <c r="B227" s="1" t="s">
        <v>3445</v>
      </c>
      <c r="C227" s="1" t="s">
        <v>5088</v>
      </c>
      <c r="D227" s="1" t="s">
        <v>2895</v>
      </c>
      <c r="E227" s="1" t="s">
        <v>140</v>
      </c>
      <c r="F227" s="2">
        <v>37.315286999999998</v>
      </c>
      <c r="G227" s="2">
        <v>-79.819211999999993</v>
      </c>
      <c r="H227" s="2">
        <v>37.315159999999999</v>
      </c>
      <c r="I227" s="2">
        <v>-79.819040000000001</v>
      </c>
      <c r="K227" s="1" t="s">
        <v>4086</v>
      </c>
      <c r="L227" s="17">
        <v>0.6636210954748093</v>
      </c>
      <c r="M227" s="17">
        <v>0</v>
      </c>
      <c r="N227" s="1">
        <v>3</v>
      </c>
      <c r="O227" s="1" t="s">
        <v>3448</v>
      </c>
      <c r="P227" s="1">
        <v>505000</v>
      </c>
      <c r="Q227" s="1" t="s">
        <v>3446</v>
      </c>
      <c r="R227" s="1" t="s">
        <v>3447</v>
      </c>
      <c r="S227" s="26">
        <v>7.5345579999999996</v>
      </c>
      <c r="T227" s="4">
        <v>1141.9980468799999</v>
      </c>
      <c r="U227" s="4">
        <v>6.6506924629200004</v>
      </c>
      <c r="V227" s="4">
        <v>19.4513072968</v>
      </c>
      <c r="W227" s="2">
        <v>0.220397591591</v>
      </c>
      <c r="X227" s="3">
        <v>9.0842361450200002</v>
      </c>
      <c r="Y227" s="1">
        <v>748.55114746100003</v>
      </c>
      <c r="Z227" s="2">
        <v>1.4414543080399999E-2</v>
      </c>
      <c r="AA227" s="2">
        <v>9.4566747597600004E-2</v>
      </c>
      <c r="AB227" s="2">
        <v>2.6523575378000001E-4</v>
      </c>
      <c r="AC227" s="2">
        <v>0.60347254809899997</v>
      </c>
      <c r="AD227" s="2">
        <v>1.2853732683199999E-3</v>
      </c>
      <c r="AE227" s="2">
        <v>0</v>
      </c>
      <c r="AF227" s="2">
        <v>0.2859955522</v>
      </c>
      <c r="AG227" s="2">
        <v>0</v>
      </c>
      <c r="AH227" s="2">
        <v>0</v>
      </c>
      <c r="AI227" s="5">
        <v>270927.183036</v>
      </c>
      <c r="AJ227" s="5">
        <v>283774.753937</v>
      </c>
      <c r="AK227">
        <v>4.9601311040000002</v>
      </c>
      <c r="AL227" s="13">
        <v>4.6322430280698129E-2</v>
      </c>
      <c r="AM227" s="1" t="s">
        <v>36</v>
      </c>
      <c r="AN227" t="s">
        <v>4077</v>
      </c>
      <c r="AO227" t="s">
        <v>36</v>
      </c>
      <c r="AP227">
        <v>0.87705778036779525</v>
      </c>
      <c r="AQ227">
        <v>3.0576653611515421</v>
      </c>
      <c r="AR227">
        <v>0.82286686592995373</v>
      </c>
      <c r="AS227">
        <v>1.2889487950039937</v>
      </c>
      <c r="AT227">
        <v>-0.65679315557548734</v>
      </c>
      <c r="AU227">
        <v>0.95828841519390229</v>
      </c>
      <c r="AV227">
        <v>2.87422148043213</v>
      </c>
      <c r="AW227">
        <v>-1.8411991195474355</v>
      </c>
      <c r="AX227">
        <v>-1.0242615472511694</v>
      </c>
      <c r="AY227">
        <v>-3.5763679334243186</v>
      </c>
      <c r="AZ227">
        <v>-0.21934248112634691</v>
      </c>
      <c r="BA227">
        <v>-2.8909707362770538</v>
      </c>
      <c r="BB227">
        <v>-5</v>
      </c>
      <c r="BC227">
        <v>-0.54364072096192573</v>
      </c>
      <c r="BD227">
        <v>-5</v>
      </c>
      <c r="BE227">
        <v>-5</v>
      </c>
      <c r="BF227">
        <v>5.4328525814461486</v>
      </c>
      <c r="BG227">
        <f t="shared" si="3"/>
        <v>5.4529737557671449</v>
      </c>
      <c r="BH227" s="1" t="s">
        <v>3449</v>
      </c>
      <c r="BI227" s="1">
        <v>1</v>
      </c>
    </row>
    <row r="228" spans="1:61">
      <c r="A228" s="1">
        <v>731</v>
      </c>
      <c r="B228" s="1" t="s">
        <v>3513</v>
      </c>
      <c r="C228" s="1" t="s">
        <v>5106</v>
      </c>
      <c r="D228" s="1" t="s">
        <v>2895</v>
      </c>
      <c r="E228" s="1" t="s">
        <v>87</v>
      </c>
      <c r="F228" s="2">
        <v>37.092089999999999</v>
      </c>
      <c r="G228" s="2">
        <v>-96.798912000000001</v>
      </c>
      <c r="H228" s="2">
        <v>37.098640000000003</v>
      </c>
      <c r="I228" s="2">
        <v>-96.804079999999999</v>
      </c>
      <c r="K228" s="1" t="s">
        <v>4086</v>
      </c>
      <c r="L228" s="17">
        <v>0.59278802876360703</v>
      </c>
      <c r="M228" s="17">
        <v>0</v>
      </c>
      <c r="N228" s="1">
        <v>11</v>
      </c>
      <c r="O228" s="1" t="s">
        <v>3516</v>
      </c>
      <c r="P228" s="1">
        <v>508470</v>
      </c>
      <c r="Q228" s="1" t="s">
        <v>3514</v>
      </c>
      <c r="R228" s="1" t="s">
        <v>3515</v>
      </c>
      <c r="S228" s="26">
        <v>4.6980069999999996</v>
      </c>
      <c r="T228" s="4">
        <v>948.23663330099998</v>
      </c>
      <c r="U228" s="4">
        <v>7.8162832260100004</v>
      </c>
      <c r="V228" s="4">
        <v>20.916372299199999</v>
      </c>
      <c r="W228" s="2">
        <v>0.32425674796100001</v>
      </c>
      <c r="X228" s="3">
        <v>3.6568048000300002</v>
      </c>
      <c r="Y228" s="1">
        <v>919.98956298799999</v>
      </c>
      <c r="Z228" s="2">
        <v>1.17058434815E-2</v>
      </c>
      <c r="AA228" s="2">
        <v>4.6835174171599998E-2</v>
      </c>
      <c r="AB228" s="2">
        <v>9.5581988105400005E-4</v>
      </c>
      <c r="AC228" s="2">
        <v>5.2699896157799998E-2</v>
      </c>
      <c r="AD228" s="2">
        <v>0</v>
      </c>
      <c r="AE228" s="2">
        <v>0.748737373737</v>
      </c>
      <c r="AF228" s="2">
        <v>4.2056074766399998E-2</v>
      </c>
      <c r="AG228" s="2">
        <v>4.9785235532899999E-2</v>
      </c>
      <c r="AH228" s="2">
        <v>4.7224582271299997E-2</v>
      </c>
      <c r="AI228" s="5">
        <v>299075.75978800002</v>
      </c>
      <c r="AJ228" s="5">
        <v>285581.38483599998</v>
      </c>
      <c r="AK228">
        <v>4.6888253221399996</v>
      </c>
      <c r="AL228" s="13">
        <v>4.6161669539430454E-2</v>
      </c>
      <c r="AM228" s="1" t="s">
        <v>36</v>
      </c>
      <c r="AN228" t="s">
        <v>4077</v>
      </c>
      <c r="AO228" t="s">
        <v>36</v>
      </c>
      <c r="AP228">
        <v>0.67191365953803406</v>
      </c>
      <c r="AQ228">
        <v>2.9769167294401777</v>
      </c>
      <c r="AR228">
        <v>0.89300028782237328</v>
      </c>
      <c r="AS228">
        <v>1.3204863634143209</v>
      </c>
      <c r="AT228">
        <v>-0.48911097724316538</v>
      </c>
      <c r="AU228">
        <v>0.56310177834941422</v>
      </c>
      <c r="AV228">
        <v>2.9637829004298699</v>
      </c>
      <c r="AW228">
        <v>-1.9315972871221723</v>
      </c>
      <c r="AX228">
        <v>-1.329427860367751</v>
      </c>
      <c r="AY228">
        <v>-3.0196239403958378</v>
      </c>
      <c r="AZ228">
        <v>-1.2781902405396144</v>
      </c>
      <c r="BA228">
        <v>-5</v>
      </c>
      <c r="BB228">
        <v>-0.12567048822544769</v>
      </c>
      <c r="BC228">
        <v>-1.3761712639094028</v>
      </c>
      <c r="BD228">
        <v>-1.3028994338928142</v>
      </c>
      <c r="BE228">
        <v>-1.3258318749746139</v>
      </c>
      <c r="BF228">
        <v>5.4757812147132814</v>
      </c>
      <c r="BG228">
        <f t="shared" si="3"/>
        <v>5.4557298952382913</v>
      </c>
      <c r="BH228" s="1" t="s">
        <v>3517</v>
      </c>
      <c r="BI228" s="1">
        <v>1</v>
      </c>
    </row>
    <row r="229" spans="1:61">
      <c r="A229" s="1">
        <v>377</v>
      </c>
      <c r="B229" s="1" t="s">
        <v>1789</v>
      </c>
      <c r="C229" s="1" t="s">
        <v>4564</v>
      </c>
      <c r="D229" s="1" t="s">
        <v>30</v>
      </c>
      <c r="E229" s="1" t="s">
        <v>87</v>
      </c>
      <c r="F229" s="2">
        <v>35.528573999999999</v>
      </c>
      <c r="G229" s="2">
        <v>-98.025784999999999</v>
      </c>
      <c r="H229" s="2">
        <v>35.52937</v>
      </c>
      <c r="I229" s="2">
        <v>-98.026679999999999</v>
      </c>
      <c r="K229" s="1" t="s">
        <v>4086</v>
      </c>
      <c r="L229" s="17">
        <v>0.10268192808143793</v>
      </c>
      <c r="M229" s="17">
        <v>1</v>
      </c>
      <c r="N229" s="1">
        <v>11</v>
      </c>
      <c r="O229" s="1" t="s">
        <v>1792</v>
      </c>
      <c r="P229" s="1">
        <v>511630</v>
      </c>
      <c r="Q229" s="1" t="s">
        <v>1790</v>
      </c>
      <c r="R229" s="1" t="s">
        <v>1791</v>
      </c>
      <c r="S229" s="26">
        <v>2.0556230000000002</v>
      </c>
      <c r="T229" s="4">
        <v>859.44055175799997</v>
      </c>
      <c r="U229" s="4">
        <v>9.0976362228400003</v>
      </c>
      <c r="V229" s="4">
        <v>22.2479400635</v>
      </c>
      <c r="W229" s="2">
        <v>0.33537930250199999</v>
      </c>
      <c r="X229" s="3">
        <v>0.87251085042999998</v>
      </c>
      <c r="Y229" s="1">
        <v>787.85028076200001</v>
      </c>
      <c r="Z229" s="2">
        <v>1.1224235631099999E-2</v>
      </c>
      <c r="AA229" s="2">
        <v>5.5981069805100002E-2</v>
      </c>
      <c r="AB229" s="2">
        <v>5.4486580733499998E-5</v>
      </c>
      <c r="AC229" s="2">
        <v>4.03512049318E-2</v>
      </c>
      <c r="AD229" s="2">
        <v>0</v>
      </c>
      <c r="AE229" s="2">
        <v>0.31598324926799998</v>
      </c>
      <c r="AF229" s="2">
        <v>9.4261784668999999E-3</v>
      </c>
      <c r="AG229" s="2">
        <v>0.56697957531599996</v>
      </c>
      <c r="AH229" s="2">
        <v>0</v>
      </c>
      <c r="AI229" s="5">
        <v>223970.59711199999</v>
      </c>
      <c r="AJ229" s="5">
        <v>286260.242692</v>
      </c>
      <c r="AK229">
        <v>3.9063490073899998</v>
      </c>
      <c r="AL229" s="13">
        <v>0.24416260531773401</v>
      </c>
      <c r="AM229" s="1" t="s">
        <v>53</v>
      </c>
      <c r="AN229" t="s">
        <v>4077</v>
      </c>
      <c r="AO229" t="s">
        <v>36</v>
      </c>
      <c r="AP229">
        <v>0.31294346828400627</v>
      </c>
      <c r="AQ229">
        <v>2.9342158415392237</v>
      </c>
      <c r="AR229">
        <v>0.9589285671859783</v>
      </c>
      <c r="AS229">
        <v>1.3472898058576188</v>
      </c>
      <c r="AT229">
        <v>-0.47446374282275133</v>
      </c>
      <c r="AU229">
        <v>-5.9229163506232932E-2</v>
      </c>
      <c r="AV229">
        <v>2.8964436941180298</v>
      </c>
      <c r="AW229">
        <v>-1.9498432247120252</v>
      </c>
      <c r="AX229">
        <v>-1.2519588063698166</v>
      </c>
      <c r="AY229">
        <v>-4.2637104450811396</v>
      </c>
      <c r="AZ229">
        <v>-1.3941434922326508</v>
      </c>
      <c r="BA229">
        <v>-5</v>
      </c>
      <c r="BB229">
        <v>-0.50033593935404741</v>
      </c>
      <c r="BC229">
        <v>-2.0256643419521372</v>
      </c>
      <c r="BD229">
        <v>-0.24643258570554982</v>
      </c>
      <c r="BE229">
        <v>-5</v>
      </c>
      <c r="BF229">
        <v>5.3501910078423531</v>
      </c>
      <c r="BG229">
        <f t="shared" si="3"/>
        <v>5.456761035138447</v>
      </c>
      <c r="BH229" s="1" t="s">
        <v>1793</v>
      </c>
      <c r="BI229" s="1">
        <v>1</v>
      </c>
    </row>
    <row r="230" spans="1:61">
      <c r="A230" s="1">
        <v>670</v>
      </c>
      <c r="B230" s="1" t="s">
        <v>3225</v>
      </c>
      <c r="C230" s="1">
        <v>0</v>
      </c>
      <c r="D230" s="1" t="s">
        <v>30</v>
      </c>
      <c r="E230" s="1" t="s">
        <v>87</v>
      </c>
      <c r="F230" s="2">
        <v>40.156686999999998</v>
      </c>
      <c r="G230" s="2">
        <v>-96.779702</v>
      </c>
      <c r="H230" s="2">
        <v>40.154870000000003</v>
      </c>
      <c r="I230" s="2">
        <v>-96.778499999999994</v>
      </c>
      <c r="K230" s="1" t="s">
        <v>4086</v>
      </c>
      <c r="L230" s="17">
        <v>0.66976375621743489</v>
      </c>
      <c r="M230" s="17">
        <v>0</v>
      </c>
      <c r="N230" s="1">
        <v>10</v>
      </c>
      <c r="O230" s="1" t="s">
        <v>3228</v>
      </c>
      <c r="P230" s="1">
        <v>506460</v>
      </c>
      <c r="Q230" s="1" t="s">
        <v>3226</v>
      </c>
      <c r="R230" s="1" t="s">
        <v>3227</v>
      </c>
      <c r="S230" s="26">
        <v>6.7894699999999997</v>
      </c>
      <c r="T230" s="4">
        <v>793.03240966800001</v>
      </c>
      <c r="U230" s="4">
        <v>4.6890907287600001</v>
      </c>
      <c r="V230" s="4">
        <v>17.571298599199999</v>
      </c>
      <c r="W230" s="2">
        <v>0.35917475819599998</v>
      </c>
      <c r="X230" s="3">
        <v>1.8769785165799999</v>
      </c>
      <c r="Y230" s="1">
        <v>1112.4943847699999</v>
      </c>
      <c r="Z230" s="2">
        <v>1.21389113684E-2</v>
      </c>
      <c r="AA230" s="2">
        <v>4.2477393476700001E-2</v>
      </c>
      <c r="AB230" s="2">
        <v>0</v>
      </c>
      <c r="AC230" s="2">
        <v>3.62408078533E-2</v>
      </c>
      <c r="AD230" s="2">
        <v>8.7963125857600002E-5</v>
      </c>
      <c r="AE230" s="2">
        <v>0.206986031456</v>
      </c>
      <c r="AF230" s="2">
        <v>2.92037577847E-2</v>
      </c>
      <c r="AG230" s="2">
        <v>0.67214383730299998</v>
      </c>
      <c r="AH230" s="2">
        <v>7.2129763203300002E-4</v>
      </c>
      <c r="AI230" s="5">
        <v>124016.446384</v>
      </c>
      <c r="AJ230" s="5">
        <v>287630.88071200001</v>
      </c>
      <c r="AK230">
        <v>5.9633125403199996</v>
      </c>
      <c r="AL230" s="13">
        <v>0.79492528462279355</v>
      </c>
      <c r="AM230" s="1" t="s">
        <v>36</v>
      </c>
      <c r="AN230" t="s">
        <v>4077</v>
      </c>
      <c r="AO230" t="s">
        <v>36</v>
      </c>
      <c r="AP230">
        <v>0.83183587368268375</v>
      </c>
      <c r="AQ230">
        <v>2.8992909364378474</v>
      </c>
      <c r="AR230">
        <v>0.67108863594179524</v>
      </c>
      <c r="AS230">
        <v>1.2448038590266612</v>
      </c>
      <c r="AT230">
        <v>-0.44469419194177151</v>
      </c>
      <c r="AU230">
        <v>0.27345930182531358</v>
      </c>
      <c r="AV230">
        <v>3.0462978275904451</v>
      </c>
      <c r="AW230">
        <v>-1.9158202595454483</v>
      </c>
      <c r="AX230">
        <v>-1.3718421405475059</v>
      </c>
      <c r="AY230">
        <v>-5</v>
      </c>
      <c r="AZ230">
        <v>-1.4408021299157558</v>
      </c>
      <c r="BA230">
        <v>-4.0556993459485167</v>
      </c>
      <c r="BB230">
        <v>-0.68405896210962203</v>
      </c>
      <c r="BC230">
        <v>-1.5345612622448253</v>
      </c>
      <c r="BD230">
        <v>-0.17253777893646097</v>
      </c>
      <c r="BE230">
        <v>-3.1418854935643905</v>
      </c>
      <c r="BF230">
        <v>5.0934792827444362</v>
      </c>
      <c r="BG230">
        <f t="shared" si="3"/>
        <v>5.4588355110670959</v>
      </c>
      <c r="BH230" s="1" t="s">
        <v>3229</v>
      </c>
      <c r="BI230" s="1">
        <v>1</v>
      </c>
    </row>
    <row r="231" spans="1:61">
      <c r="A231" s="1">
        <v>37</v>
      </c>
      <c r="B231" s="1" t="s">
        <v>184</v>
      </c>
      <c r="C231" s="1" t="s">
        <v>4135</v>
      </c>
      <c r="D231" s="1" t="s">
        <v>30</v>
      </c>
      <c r="E231" s="1" t="s">
        <v>140</v>
      </c>
      <c r="F231" s="2">
        <v>37.293205</v>
      </c>
      <c r="G231" s="2">
        <v>-77.889860999999996</v>
      </c>
      <c r="H231" s="2">
        <v>37.294559999999997</v>
      </c>
      <c r="I231" s="2">
        <v>-77.887680000000003</v>
      </c>
      <c r="K231" s="1" t="s">
        <v>4086</v>
      </c>
      <c r="L231" s="17">
        <v>0.62850958295166481</v>
      </c>
      <c r="M231" s="17">
        <v>0</v>
      </c>
      <c r="N231" s="1">
        <v>2</v>
      </c>
      <c r="O231" s="1" t="s">
        <v>187</v>
      </c>
      <c r="P231" s="1">
        <v>508990</v>
      </c>
      <c r="Q231" s="1" t="s">
        <v>185</v>
      </c>
      <c r="R231" s="1" t="s">
        <v>186</v>
      </c>
      <c r="S231" s="26">
        <v>5.0460250000000002</v>
      </c>
      <c r="T231" s="4">
        <v>1140.3952636700001</v>
      </c>
      <c r="U231" s="4">
        <v>6.9937272071800001</v>
      </c>
      <c r="V231" s="4">
        <v>20.524454116800001</v>
      </c>
      <c r="W231" s="2">
        <v>0.27832877635999997</v>
      </c>
      <c r="X231" s="3">
        <v>2.4092864990199998</v>
      </c>
      <c r="Y231" s="1">
        <v>563.292480469</v>
      </c>
      <c r="Z231" s="2">
        <v>8.5726954722400005E-3</v>
      </c>
      <c r="AA231" s="2">
        <v>2.4745036212199999E-2</v>
      </c>
      <c r="AB231" s="2">
        <v>5.9861063211299999E-3</v>
      </c>
      <c r="AC231" s="2">
        <v>0.56035374685899997</v>
      </c>
      <c r="AD231" s="2">
        <v>3.10637039957E-2</v>
      </c>
      <c r="AE231" s="2">
        <v>5.1534709562999999E-2</v>
      </c>
      <c r="AF231" s="2">
        <v>0.25750110853800001</v>
      </c>
      <c r="AG231" s="2">
        <v>2.1653446322099999E-2</v>
      </c>
      <c r="AH231" s="2">
        <v>3.8589446716299998E-2</v>
      </c>
      <c r="AI231" s="5">
        <v>280348.35376999999</v>
      </c>
      <c r="AJ231" s="5">
        <v>288381.98159500002</v>
      </c>
      <c r="AK231">
        <v>4.0863688157300002</v>
      </c>
      <c r="AL231" s="13">
        <v>2.8251096610994762E-2</v>
      </c>
      <c r="AM231" s="1" t="s">
        <v>36</v>
      </c>
      <c r="AN231" t="s">
        <v>4077</v>
      </c>
      <c r="AO231" t="s">
        <v>36</v>
      </c>
      <c r="AP231">
        <v>0.70294939785320698</v>
      </c>
      <c r="AQ231">
        <v>3.0570554049139438</v>
      </c>
      <c r="AR231">
        <v>0.84470868849268144</v>
      </c>
      <c r="AS231">
        <v>1.3122716151354885</v>
      </c>
      <c r="AT231">
        <v>-0.55544188971955988</v>
      </c>
      <c r="AU231">
        <v>0.38188844696604801</v>
      </c>
      <c r="AV231">
        <v>2.7507339537693167</v>
      </c>
      <c r="AW231">
        <v>-2.0668826034370085</v>
      </c>
      <c r="AX231">
        <v>-1.6065119063003042</v>
      </c>
      <c r="AY231">
        <v>-2.2228555737855027</v>
      </c>
      <c r="AZ231">
        <v>-0.25153771976906514</v>
      </c>
      <c r="BA231">
        <v>-1.507746760810148</v>
      </c>
      <c r="BB231">
        <v>-1.2879001671884034</v>
      </c>
      <c r="BC231">
        <v>-0.58922089698822666</v>
      </c>
      <c r="BD231">
        <v>-1.664472972310288</v>
      </c>
      <c r="BE231">
        <v>-1.4135314481655927</v>
      </c>
      <c r="BF231">
        <v>5.447698010226901</v>
      </c>
      <c r="BG231">
        <f t="shared" si="3"/>
        <v>5.4599681217258746</v>
      </c>
      <c r="BH231" s="1" t="s">
        <v>188</v>
      </c>
      <c r="BI231" s="1">
        <v>2</v>
      </c>
    </row>
    <row r="232" spans="1:61">
      <c r="A232" s="1">
        <v>38</v>
      </c>
      <c r="B232" s="1" t="s">
        <v>184</v>
      </c>
      <c r="C232" s="1" t="s">
        <v>4135</v>
      </c>
      <c r="D232" s="1" t="s">
        <v>30</v>
      </c>
      <c r="E232" s="1" t="s">
        <v>140</v>
      </c>
      <c r="F232" s="2">
        <v>37.293205</v>
      </c>
      <c r="G232" s="2">
        <v>-77.889860999999996</v>
      </c>
      <c r="H232" s="2">
        <v>37.294559999999997</v>
      </c>
      <c r="I232" s="2">
        <v>-77.887680000000003</v>
      </c>
      <c r="K232" s="1" t="s">
        <v>4085</v>
      </c>
      <c r="L232" s="17">
        <v>0.75917123281396914</v>
      </c>
      <c r="M232" s="17">
        <v>0</v>
      </c>
      <c r="N232" s="1">
        <v>2</v>
      </c>
      <c r="O232" s="1" t="s">
        <v>187</v>
      </c>
      <c r="P232" s="1">
        <v>514090</v>
      </c>
      <c r="Q232" s="1" t="s">
        <v>189</v>
      </c>
      <c r="R232" s="1" t="s">
        <v>190</v>
      </c>
      <c r="S232" s="26">
        <v>4.9669949999999998</v>
      </c>
      <c r="T232" s="4">
        <v>1140.3952636700001</v>
      </c>
      <c r="U232" s="4">
        <v>6.9937272071800001</v>
      </c>
      <c r="V232" s="4">
        <v>20.524454116800001</v>
      </c>
      <c r="W232" s="2">
        <v>0.27832877635999997</v>
      </c>
      <c r="X232" s="3">
        <v>2.4092864990199998</v>
      </c>
      <c r="Y232" s="1">
        <v>563.292480469</v>
      </c>
      <c r="Z232" s="2">
        <v>8.5726954722400005E-3</v>
      </c>
      <c r="AA232" s="2">
        <v>2.4745036212199999E-2</v>
      </c>
      <c r="AB232" s="2">
        <v>5.9861063211299999E-3</v>
      </c>
      <c r="AC232" s="2">
        <v>0.56035374685899997</v>
      </c>
      <c r="AD232" s="2">
        <v>3.10637039957E-2</v>
      </c>
      <c r="AE232" s="2">
        <v>5.1534709562999999E-2</v>
      </c>
      <c r="AF232" s="2">
        <v>0.25750110853800001</v>
      </c>
      <c r="AG232" s="2">
        <v>2.1653446322099999E-2</v>
      </c>
      <c r="AH232" s="2">
        <v>3.8589446716299998E-2</v>
      </c>
      <c r="AI232" s="5">
        <v>280348.35376999999</v>
      </c>
      <c r="AJ232" s="5">
        <v>288381.98159500002</v>
      </c>
      <c r="AK232">
        <v>4.0863688157300002</v>
      </c>
      <c r="AL232" s="13">
        <v>2.8251096610994762E-2</v>
      </c>
      <c r="AM232" s="1" t="s">
        <v>36</v>
      </c>
      <c r="AN232" t="s">
        <v>4077</v>
      </c>
      <c r="AO232" t="s">
        <v>36</v>
      </c>
      <c r="AP232">
        <v>0.69609372281513426</v>
      </c>
      <c r="AQ232">
        <v>3.0570554049139438</v>
      </c>
      <c r="AR232">
        <v>0.84470868849268144</v>
      </c>
      <c r="AS232">
        <v>1.3122716151354885</v>
      </c>
      <c r="AT232">
        <v>-0.55544188971955988</v>
      </c>
      <c r="AU232">
        <v>0.38188844696604801</v>
      </c>
      <c r="AV232">
        <v>2.7507339537693167</v>
      </c>
      <c r="AW232">
        <v>-2.0668826034370085</v>
      </c>
      <c r="AX232">
        <v>-1.6065119063003042</v>
      </c>
      <c r="AY232">
        <v>-2.2228555737855027</v>
      </c>
      <c r="AZ232">
        <v>-0.25153771976906514</v>
      </c>
      <c r="BA232">
        <v>-1.507746760810148</v>
      </c>
      <c r="BB232">
        <v>-1.2879001671884034</v>
      </c>
      <c r="BC232">
        <v>-0.58922089698822666</v>
      </c>
      <c r="BD232">
        <v>-1.664472972310288</v>
      </c>
      <c r="BE232">
        <v>-1.4135314481655927</v>
      </c>
      <c r="BF232">
        <v>5.447698010226901</v>
      </c>
      <c r="BG232">
        <f t="shared" si="3"/>
        <v>5.4599681217258746</v>
      </c>
      <c r="BH232" s="1" t="s">
        <v>188</v>
      </c>
      <c r="BI232" s="1">
        <v>2</v>
      </c>
    </row>
    <row r="233" spans="1:61">
      <c r="A233" s="1">
        <v>728</v>
      </c>
      <c r="B233" s="1" t="s">
        <v>3499</v>
      </c>
      <c r="C233" s="1" t="s">
        <v>4194</v>
      </c>
      <c r="D233" s="1" t="s">
        <v>2895</v>
      </c>
      <c r="E233" s="1" t="s">
        <v>115</v>
      </c>
      <c r="F233" s="2">
        <v>42.526966000000002</v>
      </c>
      <c r="G233" s="2">
        <v>-100.71725600000001</v>
      </c>
      <c r="H233" s="2">
        <v>42.526299999999999</v>
      </c>
      <c r="I233" s="2">
        <v>-100.7196</v>
      </c>
      <c r="K233" s="1" t="s">
        <v>4086</v>
      </c>
      <c r="L233" s="17">
        <v>0.68847481859847892</v>
      </c>
      <c r="M233" s="17">
        <v>0</v>
      </c>
      <c r="N233" s="1">
        <v>10</v>
      </c>
      <c r="O233" s="1" t="s">
        <v>3493</v>
      </c>
      <c r="P233" s="1">
        <v>515670</v>
      </c>
      <c r="Q233" s="1" t="s">
        <v>3500</v>
      </c>
      <c r="R233" s="1" t="s">
        <v>3501</v>
      </c>
      <c r="S233" s="26">
        <v>18.719889999999999</v>
      </c>
      <c r="T233" s="4">
        <v>558.87274169900002</v>
      </c>
      <c r="U233" s="4">
        <v>1.44000005722</v>
      </c>
      <c r="V233" s="4">
        <v>16.1970214844</v>
      </c>
      <c r="W233" s="2">
        <v>0.145056009293</v>
      </c>
      <c r="X233" s="3">
        <v>2.4398152828200002</v>
      </c>
      <c r="Y233" s="1">
        <v>718.73126220699999</v>
      </c>
      <c r="Z233" s="2">
        <v>0.139855640521</v>
      </c>
      <c r="AA233" s="2">
        <v>0</v>
      </c>
      <c r="AB233" s="2">
        <v>1.8488662752000001E-4</v>
      </c>
      <c r="AC233" s="2">
        <v>6.72247777663E-3</v>
      </c>
      <c r="AD233" s="2">
        <v>1.5530476711699999E-3</v>
      </c>
      <c r="AE233" s="2">
        <v>0.75519531423300001</v>
      </c>
      <c r="AF233" s="2">
        <v>0</v>
      </c>
      <c r="AG233" s="2">
        <v>2.8916268544099998E-3</v>
      </c>
      <c r="AH233" s="2">
        <v>9.3597006315700004E-2</v>
      </c>
      <c r="AI233" s="5">
        <v>272999.95422199997</v>
      </c>
      <c r="AJ233" s="5">
        <v>292151.79907499999</v>
      </c>
      <c r="AK233">
        <v>4.0675663150399997</v>
      </c>
      <c r="AL233" s="13">
        <v>6.7775937139967754E-2</v>
      </c>
      <c r="AM233" s="1" t="s">
        <v>53</v>
      </c>
      <c r="AN233" t="s">
        <v>4076</v>
      </c>
      <c r="AO233" t="s">
        <v>53</v>
      </c>
      <c r="AP233">
        <v>1.2723032924505178</v>
      </c>
      <c r="AQ233">
        <v>2.7473129279762549</v>
      </c>
      <c r="AR233">
        <v>0.1583625093524231</v>
      </c>
      <c r="AS233">
        <v>1.2094351582574716</v>
      </c>
      <c r="AT233">
        <v>-0.83846427479836894</v>
      </c>
      <c r="AU233">
        <v>0.38735694736795878</v>
      </c>
      <c r="AV233">
        <v>2.8565665355047409</v>
      </c>
      <c r="AW233">
        <v>-0.85432001339866559</v>
      </c>
      <c r="AX233">
        <v>-5</v>
      </c>
      <c r="AY233">
        <v>-3.7330944993562087</v>
      </c>
      <c r="AZ233">
        <v>-2.1724706248060981</v>
      </c>
      <c r="BA233">
        <v>-2.808815213293768</v>
      </c>
      <c r="BB233">
        <v>-0.12194071337241444</v>
      </c>
      <c r="BC233">
        <v>-5</v>
      </c>
      <c r="BD233">
        <v>-2.5388577506328005</v>
      </c>
      <c r="BE233">
        <v>-1.0287380418747603</v>
      </c>
      <c r="BF233">
        <v>5.4361625742160875</v>
      </c>
      <c r="BG233">
        <f t="shared" si="3"/>
        <v>5.4656085650462156</v>
      </c>
      <c r="BH233" s="1" t="s">
        <v>3502</v>
      </c>
      <c r="BI233" s="1">
        <v>1</v>
      </c>
    </row>
    <row r="234" spans="1:61">
      <c r="A234" s="1">
        <v>299</v>
      </c>
      <c r="B234" s="1" t="s">
        <v>1406</v>
      </c>
      <c r="C234" s="1" t="s">
        <v>4456</v>
      </c>
      <c r="D234" s="1" t="s">
        <v>30</v>
      </c>
      <c r="E234" s="1" t="s">
        <v>72</v>
      </c>
      <c r="F234" s="2">
        <v>45.638733000000002</v>
      </c>
      <c r="G234" s="2">
        <v>-97.341874000000004</v>
      </c>
      <c r="H234" s="2">
        <v>45.636339999999997</v>
      </c>
      <c r="I234" s="2">
        <v>-97.342230000000001</v>
      </c>
      <c r="K234" s="1" t="s">
        <v>4086</v>
      </c>
      <c r="L234" s="17">
        <v>0.9149799037259071</v>
      </c>
      <c r="M234" s="17">
        <v>0</v>
      </c>
      <c r="N234" s="1">
        <v>10</v>
      </c>
      <c r="O234" s="1" t="s">
        <v>1409</v>
      </c>
      <c r="P234" s="1">
        <v>514510</v>
      </c>
      <c r="Q234" s="1" t="s">
        <v>1407</v>
      </c>
      <c r="R234" s="1" t="s">
        <v>1408</v>
      </c>
      <c r="S234" s="26">
        <v>13.570997</v>
      </c>
      <c r="T234" s="4">
        <v>567.11090087900004</v>
      </c>
      <c r="U234" s="4">
        <v>-0.187882348895</v>
      </c>
      <c r="V234" s="4">
        <v>11.924588203400001</v>
      </c>
      <c r="W234" s="2">
        <v>0.23785001039500001</v>
      </c>
      <c r="X234" s="3">
        <v>2.1072702407800001</v>
      </c>
      <c r="Y234" s="1">
        <v>1908.36486816</v>
      </c>
      <c r="Z234" s="2">
        <v>0.19459320242600001</v>
      </c>
      <c r="AA234" s="2">
        <v>2.7264895780599999E-2</v>
      </c>
      <c r="AB234" s="2">
        <v>1.5097825025100001E-4</v>
      </c>
      <c r="AC234" s="2">
        <v>1.6518796792199999E-2</v>
      </c>
      <c r="AD234" s="2">
        <v>9.7691808985899995E-5</v>
      </c>
      <c r="AE234" s="2">
        <v>0.70102754020900004</v>
      </c>
      <c r="AF234" s="2">
        <v>1.0657288252999999E-3</v>
      </c>
      <c r="AG234" s="2">
        <v>3.3375074379000003E-2</v>
      </c>
      <c r="AH234" s="2">
        <v>2.59060915283E-2</v>
      </c>
      <c r="AI234" s="5">
        <v>293864.54773599998</v>
      </c>
      <c r="AJ234" s="5">
        <v>292317.30217799998</v>
      </c>
      <c r="AK234">
        <v>2.1961527222599999</v>
      </c>
      <c r="AL234" s="13">
        <v>5.2790633426367433E-3</v>
      </c>
      <c r="AM234" s="1" t="s">
        <v>53</v>
      </c>
      <c r="AN234" t="s">
        <v>4076</v>
      </c>
      <c r="AO234" t="s">
        <v>53</v>
      </c>
      <c r="AP234">
        <v>1.1326117544904737</v>
      </c>
      <c r="AQ234">
        <v>2.7536679952777066</v>
      </c>
      <c r="AR234">
        <v>-5</v>
      </c>
      <c r="AS234">
        <v>1.0764433903051072</v>
      </c>
      <c r="AT234">
        <v>-0.62369682526366732</v>
      </c>
      <c r="AU234">
        <v>0.32372023401992223</v>
      </c>
      <c r="AV234">
        <v>3.2806614128624223</v>
      </c>
      <c r="AW234">
        <v>-0.71087233467630251</v>
      </c>
      <c r="AX234">
        <v>-1.5643961580540655</v>
      </c>
      <c r="AY234">
        <v>-3.8210856121526313</v>
      </c>
      <c r="AZ234">
        <v>-1.782021589312154</v>
      </c>
      <c r="BA234">
        <v>-4.0101418483728635</v>
      </c>
      <c r="BB234">
        <v>-0.15426492022755264</v>
      </c>
      <c r="BC234">
        <v>-2.9723532874837599</v>
      </c>
      <c r="BD234">
        <v>-1.4765777577665959</v>
      </c>
      <c r="BE234">
        <v>-1.5865981044102249</v>
      </c>
      <c r="BF234">
        <v>5.4681471952889078</v>
      </c>
      <c r="BG234">
        <f t="shared" si="3"/>
        <v>5.4658545218851238</v>
      </c>
      <c r="BH234" s="1" t="s">
        <v>1410</v>
      </c>
      <c r="BI234" s="1">
        <v>1</v>
      </c>
    </row>
    <row r="235" spans="1:61">
      <c r="A235" s="1">
        <v>169</v>
      </c>
      <c r="B235" s="1" t="s">
        <v>759</v>
      </c>
      <c r="C235" s="1" t="s">
        <v>4277</v>
      </c>
      <c r="D235" s="1" t="s">
        <v>30</v>
      </c>
      <c r="E235" s="1" t="s">
        <v>153</v>
      </c>
      <c r="F235" s="2">
        <v>36.944209000000001</v>
      </c>
      <c r="G235" s="2">
        <v>-82.202714999999998</v>
      </c>
      <c r="H235" s="2">
        <v>36.944110000000002</v>
      </c>
      <c r="I235" s="2">
        <v>-82.203270000000003</v>
      </c>
      <c r="K235" s="1" t="s">
        <v>4086</v>
      </c>
      <c r="L235" s="17">
        <v>0.27547495765611524</v>
      </c>
      <c r="M235" s="17">
        <v>1</v>
      </c>
      <c r="N235" s="1">
        <v>6</v>
      </c>
      <c r="O235" s="1" t="s">
        <v>762</v>
      </c>
      <c r="P235" s="1">
        <v>512650</v>
      </c>
      <c r="Q235" s="1" t="s">
        <v>760</v>
      </c>
      <c r="R235" s="1" t="s">
        <v>761</v>
      </c>
      <c r="S235" s="26">
        <v>2.4669720000000002</v>
      </c>
      <c r="T235" s="4">
        <v>1182.3250732399999</v>
      </c>
      <c r="U235" s="4">
        <v>5.6212711334199996</v>
      </c>
      <c r="V235" s="4">
        <v>18.0521183014</v>
      </c>
      <c r="W235" s="2">
        <v>0.197951212525</v>
      </c>
      <c r="X235" s="3">
        <v>18.744569778399999</v>
      </c>
      <c r="Y235" s="1">
        <v>369.40057373000002</v>
      </c>
      <c r="Z235" s="2">
        <v>8.4835630965000002E-3</v>
      </c>
      <c r="AA235" s="2">
        <v>6.0849886849400001E-2</v>
      </c>
      <c r="AB235" s="2">
        <v>2.6030107903100001E-2</v>
      </c>
      <c r="AC235" s="2">
        <v>0.75534322353500005</v>
      </c>
      <c r="AD235" s="2">
        <v>4.0122005881600004E-3</v>
      </c>
      <c r="AE235" s="2">
        <v>6.1932197089800002E-2</v>
      </c>
      <c r="AF235" s="2">
        <v>8.3348820937799994E-2</v>
      </c>
      <c r="AG235" s="2">
        <v>0</v>
      </c>
      <c r="AH235" s="2">
        <v>0</v>
      </c>
      <c r="AI235" s="5">
        <v>304937.332566</v>
      </c>
      <c r="AJ235" s="5">
        <v>296825.55006599997</v>
      </c>
      <c r="AK235">
        <v>3.49113215158</v>
      </c>
      <c r="AL235" s="13">
        <v>2.696006262307369E-2</v>
      </c>
      <c r="AM235" s="1" t="s">
        <v>36</v>
      </c>
      <c r="AN235" t="s">
        <v>4077</v>
      </c>
      <c r="AO235" t="s">
        <v>36</v>
      </c>
      <c r="AP235">
        <v>0.39216422029861236</v>
      </c>
      <c r="AQ235">
        <v>3.0727368996455824</v>
      </c>
      <c r="AR235">
        <v>0.74983453332857763</v>
      </c>
      <c r="AS235">
        <v>1.2565281709303635</v>
      </c>
      <c r="AT235">
        <v>-0.70344183368796309</v>
      </c>
      <c r="AU235">
        <v>1.2728754770322535</v>
      </c>
      <c r="AV235">
        <v>2.5674975656239294</v>
      </c>
      <c r="AW235">
        <v>-2.0714217057454118</v>
      </c>
      <c r="AX235">
        <v>-1.2157402250054345</v>
      </c>
      <c r="AY235">
        <v>-1.5845240315978799</v>
      </c>
      <c r="AZ235">
        <v>-0.1218556626540382</v>
      </c>
      <c r="BA235">
        <v>-2.3966173627519769</v>
      </c>
      <c r="BB235">
        <v>-1.2080835128040732</v>
      </c>
      <c r="BC235">
        <v>-1.0791005393732176</v>
      </c>
      <c r="BD235">
        <v>-5</v>
      </c>
      <c r="BE235">
        <v>-5</v>
      </c>
      <c r="BF235">
        <v>5.4842105969954034</v>
      </c>
      <c r="BG235">
        <f t="shared" si="3"/>
        <v>5.4725012812939582</v>
      </c>
      <c r="BH235" s="1" t="s">
        <v>763</v>
      </c>
      <c r="BI235" s="1">
        <v>1</v>
      </c>
    </row>
    <row r="236" spans="1:61">
      <c r="A236" s="1">
        <v>597</v>
      </c>
      <c r="B236" s="1" t="s">
        <v>2864</v>
      </c>
      <c r="C236" s="1" t="s">
        <v>4890</v>
      </c>
      <c r="D236" s="1" t="s">
        <v>30</v>
      </c>
      <c r="E236" s="1" t="s">
        <v>44</v>
      </c>
      <c r="F236" s="2">
        <v>39.588920999999999</v>
      </c>
      <c r="G236" s="2">
        <v>-118.672321</v>
      </c>
      <c r="H236" s="2">
        <v>39.592030000000001</v>
      </c>
      <c r="I236" s="2">
        <v>-118.66955</v>
      </c>
      <c r="K236" s="1" t="s">
        <v>4086</v>
      </c>
      <c r="L236" s="17">
        <v>0.35870086401700968</v>
      </c>
      <c r="M236" s="17">
        <v>1</v>
      </c>
      <c r="N236" s="1">
        <v>16</v>
      </c>
      <c r="O236" s="1" t="s">
        <v>2867</v>
      </c>
      <c r="P236" s="1">
        <v>504170</v>
      </c>
      <c r="Q236" s="1" t="s">
        <v>2865</v>
      </c>
      <c r="R236" s="1" t="s">
        <v>2866</v>
      </c>
      <c r="S236" s="26">
        <v>5.7541419999999999</v>
      </c>
      <c r="T236" s="4">
        <v>127.501686096</v>
      </c>
      <c r="U236" s="4">
        <v>2.9851350784299999</v>
      </c>
      <c r="V236" s="4">
        <v>20.058649063099999</v>
      </c>
      <c r="W236" s="2">
        <v>0.22790995240199999</v>
      </c>
      <c r="X236" s="3">
        <v>0.71567040681799998</v>
      </c>
      <c r="Y236" s="1">
        <v>173.25077819800001</v>
      </c>
      <c r="Z236" s="2">
        <v>6.99945178515E-3</v>
      </c>
      <c r="AA236" s="2">
        <v>6.2576350788400001E-2</v>
      </c>
      <c r="AB236" s="2">
        <v>0.15497429433500001</v>
      </c>
      <c r="AC236" s="2">
        <v>0</v>
      </c>
      <c r="AD236" s="2">
        <v>0.61081062414499998</v>
      </c>
      <c r="AE236" s="2">
        <v>1.5777364338400001E-3</v>
      </c>
      <c r="AF236" s="2">
        <v>5.36624636862E-2</v>
      </c>
      <c r="AG236" s="2">
        <v>5.7586300672100001E-2</v>
      </c>
      <c r="AH236" s="2">
        <v>5.18127781543E-2</v>
      </c>
      <c r="AI236" s="5">
        <v>242980.168209</v>
      </c>
      <c r="AJ236" s="5">
        <v>297043.23367500002</v>
      </c>
      <c r="AK236">
        <v>3.5387132223300002</v>
      </c>
      <c r="AL236" s="13">
        <v>0.20022489868916113</v>
      </c>
      <c r="AM236" s="1" t="s">
        <v>53</v>
      </c>
      <c r="AN236" t="s">
        <v>4077</v>
      </c>
      <c r="AO236" t="s">
        <v>36</v>
      </c>
      <c r="AP236">
        <v>0.75998057515171491</v>
      </c>
      <c r="AQ236">
        <v>2.1055159279648521</v>
      </c>
      <c r="AR236">
        <v>0.47496398789067223</v>
      </c>
      <c r="AS236">
        <v>1.3023016802199074</v>
      </c>
      <c r="AT236">
        <v>-0.64223670957655243</v>
      </c>
      <c r="AU236">
        <v>-0.14528694061945319</v>
      </c>
      <c r="AV236">
        <v>2.2386751940274991</v>
      </c>
      <c r="AW236">
        <v>-2.1549359737011411</v>
      </c>
      <c r="AX236">
        <v>-1.2035897668317388</v>
      </c>
      <c r="AY236">
        <v>-0.8097403325025273</v>
      </c>
      <c r="AZ236">
        <v>-5</v>
      </c>
      <c r="BA236">
        <v>-0.21409341764144929</v>
      </c>
      <c r="BB236">
        <v>-2.8019655454163832</v>
      </c>
      <c r="BC236">
        <v>-1.2703293924028061</v>
      </c>
      <c r="BD236">
        <v>-1.2396808195304567</v>
      </c>
      <c r="BE236">
        <v>-1.2855631206112561</v>
      </c>
      <c r="BF236">
        <v>5.3855708283766104</v>
      </c>
      <c r="BG236">
        <f t="shared" si="3"/>
        <v>5.4728196640647377</v>
      </c>
      <c r="BH236" s="1" t="s">
        <v>2868</v>
      </c>
      <c r="BI236" s="1">
        <v>1</v>
      </c>
    </row>
    <row r="237" spans="1:61">
      <c r="A237" s="1">
        <v>640</v>
      </c>
      <c r="B237" s="1" t="s">
        <v>3077</v>
      </c>
      <c r="C237" s="1" t="s">
        <v>4621</v>
      </c>
      <c r="D237" s="1" t="s">
        <v>30</v>
      </c>
      <c r="E237" s="1" t="s">
        <v>35</v>
      </c>
      <c r="F237" s="2">
        <v>28.166637000000001</v>
      </c>
      <c r="G237" s="2">
        <v>-81.832723000000001</v>
      </c>
      <c r="H237" s="2">
        <v>28.168319</v>
      </c>
      <c r="I237" s="2">
        <v>-81.832674999999995</v>
      </c>
      <c r="K237" s="1" t="s">
        <v>4086</v>
      </c>
      <c r="L237" s="17">
        <v>0.4925995953381061</v>
      </c>
      <c r="M237" s="17">
        <v>1</v>
      </c>
      <c r="N237" s="1">
        <v>3</v>
      </c>
      <c r="O237" s="1" t="s">
        <v>3080</v>
      </c>
      <c r="P237" s="1">
        <v>513730</v>
      </c>
      <c r="Q237" s="1" t="s">
        <v>3078</v>
      </c>
      <c r="R237" s="1" t="s">
        <v>3079</v>
      </c>
      <c r="S237" s="26">
        <v>1.68</v>
      </c>
      <c r="T237" s="4">
        <v>1295.55627441</v>
      </c>
      <c r="U237" s="4">
        <v>16.418857574499999</v>
      </c>
      <c r="V237" s="4">
        <v>28.6047344208</v>
      </c>
      <c r="W237" s="2">
        <v>0.13137568533399999</v>
      </c>
      <c r="X237" s="3">
        <v>0.229019150138</v>
      </c>
      <c r="Y237" s="1">
        <v>1984.3557128899999</v>
      </c>
      <c r="Z237" s="2">
        <v>1.61897424069E-2</v>
      </c>
      <c r="AA237" s="2">
        <v>9.7045212517999996E-2</v>
      </c>
      <c r="AB237" s="2">
        <v>4.6081140103399996E-3</v>
      </c>
      <c r="AC237" s="2">
        <v>1.77650401676E-3</v>
      </c>
      <c r="AD237" s="2">
        <v>1.3981381060100001E-2</v>
      </c>
      <c r="AE237" s="2">
        <v>1.2499325222899999E-2</v>
      </c>
      <c r="AF237" s="2">
        <v>0.35879001428099999</v>
      </c>
      <c r="AG237" s="2">
        <v>1.65823399797E-2</v>
      </c>
      <c r="AH237" s="2">
        <v>0.478527366505</v>
      </c>
      <c r="AI237" s="5">
        <v>321988.36980599997</v>
      </c>
      <c r="AJ237" s="5">
        <v>300350.79288700002</v>
      </c>
      <c r="AK237">
        <v>2.7666702395999998</v>
      </c>
      <c r="AL237" s="13">
        <v>6.9536285730016884E-2</v>
      </c>
      <c r="AM237" s="1" t="s">
        <v>53</v>
      </c>
      <c r="AN237" t="s">
        <v>4076</v>
      </c>
      <c r="AO237" t="s">
        <v>53</v>
      </c>
      <c r="AP237">
        <v>0.22530928172586284</v>
      </c>
      <c r="AQ237">
        <v>3.112456281957074</v>
      </c>
      <c r="AR237">
        <v>1.2153429355878504</v>
      </c>
      <c r="AS237">
        <v>1.4564379199354047</v>
      </c>
      <c r="AT237">
        <v>-0.8814850054185206</v>
      </c>
      <c r="AU237">
        <v>-0.64012820127786718</v>
      </c>
      <c r="AV237">
        <v>3.2976195258313319</v>
      </c>
      <c r="AW237">
        <v>-1.790760061200418</v>
      </c>
      <c r="AX237">
        <v>-1.0130258845754583</v>
      </c>
      <c r="AY237">
        <v>-2.3364767844787209</v>
      </c>
      <c r="AZ237">
        <v>-2.7504338062130822</v>
      </c>
      <c r="BA237">
        <v>-1.8544499275061739</v>
      </c>
      <c r="BB237">
        <v>-1.9031134317824332</v>
      </c>
      <c r="BC237">
        <v>-0.44515965259285173</v>
      </c>
      <c r="BD237">
        <v>-1.7803541849699509</v>
      </c>
      <c r="BE237">
        <v>-0.32009322030666776</v>
      </c>
      <c r="BF237">
        <v>5.5078401852973959</v>
      </c>
      <c r="BG237">
        <f t="shared" si="3"/>
        <v>5.4776287827657928</v>
      </c>
      <c r="BH237" s="1" t="s">
        <v>3081</v>
      </c>
      <c r="BI237" s="1">
        <v>1</v>
      </c>
    </row>
    <row r="238" spans="1:61">
      <c r="A238" s="1">
        <v>11</v>
      </c>
      <c r="B238" s="1" t="s">
        <v>75</v>
      </c>
      <c r="C238" s="1" t="s">
        <v>4113</v>
      </c>
      <c r="D238" s="1" t="s">
        <v>30</v>
      </c>
      <c r="E238" s="1" t="s">
        <v>59</v>
      </c>
      <c r="F238" s="2">
        <v>42.618229999999997</v>
      </c>
      <c r="G238" s="2">
        <v>-83.505887999999999</v>
      </c>
      <c r="H238" s="2">
        <v>42.620489999999997</v>
      </c>
      <c r="I238" s="2">
        <v>-83.504360000000005</v>
      </c>
      <c r="K238" s="1" t="s">
        <v>4086</v>
      </c>
      <c r="L238" s="17">
        <v>0.87784239370375861</v>
      </c>
      <c r="M238" s="17">
        <v>0</v>
      </c>
      <c r="N238" s="1">
        <v>4</v>
      </c>
      <c r="O238" s="1" t="s">
        <v>78</v>
      </c>
      <c r="P238" s="1">
        <v>508800</v>
      </c>
      <c r="Q238" s="1" t="s">
        <v>76</v>
      </c>
      <c r="R238" s="1" t="s">
        <v>77</v>
      </c>
      <c r="S238" s="26">
        <v>14.046796000000001</v>
      </c>
      <c r="T238" s="4">
        <v>800.48919677699996</v>
      </c>
      <c r="U238" s="4">
        <v>3.5033333301499998</v>
      </c>
      <c r="V238" s="4">
        <v>13.914326667799999</v>
      </c>
      <c r="W238" s="2">
        <v>0.19157609343500001</v>
      </c>
      <c r="X238" s="3">
        <v>1.34786295891</v>
      </c>
      <c r="Y238" s="1">
        <v>1919.2286377</v>
      </c>
      <c r="Z238" s="2">
        <v>0.118463674225</v>
      </c>
      <c r="AA238" s="2">
        <v>0.50487898114800001</v>
      </c>
      <c r="AB238" s="2">
        <v>2.3338631470900002E-3</v>
      </c>
      <c r="AC238" s="2">
        <v>0.174778182403</v>
      </c>
      <c r="AD238" s="2">
        <v>7.4442186588299995E-4</v>
      </c>
      <c r="AE238" s="2">
        <v>1.41238959419E-2</v>
      </c>
      <c r="AF238" s="2">
        <v>2.46564593686E-2</v>
      </c>
      <c r="AG238" s="2">
        <v>6.8708126270000001E-3</v>
      </c>
      <c r="AH238" s="2">
        <v>0.15314970927300001</v>
      </c>
      <c r="AI238" s="5">
        <v>305505.06995899999</v>
      </c>
      <c r="AJ238" s="5">
        <v>300373.32381899998</v>
      </c>
      <c r="AK238">
        <v>2.4234677466700001</v>
      </c>
      <c r="AL238" s="13">
        <v>1.6939855233987191E-2</v>
      </c>
      <c r="AM238" s="1" t="s">
        <v>53</v>
      </c>
      <c r="AN238" t="s">
        <v>4076</v>
      </c>
      <c r="AO238" t="s">
        <v>53</v>
      </c>
      <c r="AP238">
        <v>1.147577275258713</v>
      </c>
      <c r="AQ238">
        <v>2.9033554751537629</v>
      </c>
      <c r="AR238">
        <v>0.54448146091395444</v>
      </c>
      <c r="AS238">
        <v>1.1434621951088522</v>
      </c>
      <c r="AT238">
        <v>-0.71765868699569668</v>
      </c>
      <c r="AU238">
        <v>0.12964573847921998</v>
      </c>
      <c r="AV238">
        <v>3.2831267153173678</v>
      </c>
      <c r="AW238">
        <v>-0.92641480157101008</v>
      </c>
      <c r="AX238">
        <v>-0.29681270924400799</v>
      </c>
      <c r="AY238">
        <v>-2.6319246136746113</v>
      </c>
      <c r="AZ238">
        <v>-0.757512781389032</v>
      </c>
      <c r="BA238">
        <v>-3.1281808788340419</v>
      </c>
      <c r="BB238">
        <v>-1.8500454907708708</v>
      </c>
      <c r="BC238">
        <v>-1.6080692873136142</v>
      </c>
      <c r="BD238">
        <v>-2.1629918948835614</v>
      </c>
      <c r="BE238">
        <v>-0.81488382328608422</v>
      </c>
      <c r="BF238">
        <v>5.4850184219008211</v>
      </c>
      <c r="BG238">
        <f t="shared" si="3"/>
        <v>5.4776613603140287</v>
      </c>
      <c r="BH238" s="1" t="s">
        <v>79</v>
      </c>
      <c r="BI238" s="1">
        <v>2</v>
      </c>
    </row>
    <row r="239" spans="1:61">
      <c r="A239" s="1">
        <v>12</v>
      </c>
      <c r="B239" s="1" t="s">
        <v>75</v>
      </c>
      <c r="C239" s="1" t="s">
        <v>4113</v>
      </c>
      <c r="D239" s="1" t="s">
        <v>30</v>
      </c>
      <c r="E239" s="1" t="s">
        <v>59</v>
      </c>
      <c r="F239" s="2">
        <v>42.618229999999997</v>
      </c>
      <c r="G239" s="2">
        <v>-83.505887999999999</v>
      </c>
      <c r="H239" s="2">
        <v>42.620489999999997</v>
      </c>
      <c r="I239" s="2">
        <v>-83.504360000000005</v>
      </c>
      <c r="K239" s="1" t="s">
        <v>4085</v>
      </c>
      <c r="L239" s="17">
        <v>0.36643796577118332</v>
      </c>
      <c r="M239" s="17">
        <v>1</v>
      </c>
      <c r="N239" s="1">
        <v>4</v>
      </c>
      <c r="O239" s="1" t="s">
        <v>78</v>
      </c>
      <c r="P239" s="1">
        <v>515790</v>
      </c>
      <c r="Q239" s="1" t="s">
        <v>80</v>
      </c>
      <c r="R239" s="1" t="s">
        <v>81</v>
      </c>
      <c r="S239" s="26">
        <v>14.379467999999999</v>
      </c>
      <c r="T239" s="4">
        <v>800.48919677699996</v>
      </c>
      <c r="U239" s="4">
        <v>3.5033333301499998</v>
      </c>
      <c r="V239" s="4">
        <v>13.914326667799999</v>
      </c>
      <c r="W239" s="2">
        <v>0.19157609343500001</v>
      </c>
      <c r="X239" s="3">
        <v>1.34786295891</v>
      </c>
      <c r="Y239" s="1">
        <v>1919.2286377</v>
      </c>
      <c r="Z239" s="2">
        <v>0.118463674225</v>
      </c>
      <c r="AA239" s="2">
        <v>0.50487898114800001</v>
      </c>
      <c r="AB239" s="2">
        <v>2.3338631470900002E-3</v>
      </c>
      <c r="AC239" s="2">
        <v>0.174778182403</v>
      </c>
      <c r="AD239" s="2">
        <v>7.4442186588299995E-4</v>
      </c>
      <c r="AE239" s="2">
        <v>1.41238959419E-2</v>
      </c>
      <c r="AF239" s="2">
        <v>2.46564593686E-2</v>
      </c>
      <c r="AG239" s="2">
        <v>6.8708126270000001E-3</v>
      </c>
      <c r="AH239" s="2">
        <v>0.15314970927300001</v>
      </c>
      <c r="AI239" s="5">
        <v>305505.06995899999</v>
      </c>
      <c r="AJ239" s="5">
        <v>300373.32381899998</v>
      </c>
      <c r="AK239">
        <v>2.4234677466700001</v>
      </c>
      <c r="AL239" s="13">
        <v>1.6939855233987191E-2</v>
      </c>
      <c r="AM239" s="1" t="s">
        <v>53</v>
      </c>
      <c r="AN239" t="s">
        <v>4076</v>
      </c>
      <c r="AO239" t="s">
        <v>53</v>
      </c>
      <c r="AP239">
        <v>1.1577428186658956</v>
      </c>
      <c r="AQ239">
        <v>2.9033554751537629</v>
      </c>
      <c r="AR239">
        <v>0.54448146091395444</v>
      </c>
      <c r="AS239">
        <v>1.1434621951088522</v>
      </c>
      <c r="AT239">
        <v>-0.71765868699569668</v>
      </c>
      <c r="AU239">
        <v>0.12964573847921998</v>
      </c>
      <c r="AV239">
        <v>3.2831267153173678</v>
      </c>
      <c r="AW239">
        <v>-0.92641480157101008</v>
      </c>
      <c r="AX239">
        <v>-0.29681270924400799</v>
      </c>
      <c r="AY239">
        <v>-2.6319246136746113</v>
      </c>
      <c r="AZ239">
        <v>-0.757512781389032</v>
      </c>
      <c r="BA239">
        <v>-3.1281808788340419</v>
      </c>
      <c r="BB239">
        <v>-1.8500454907708708</v>
      </c>
      <c r="BC239">
        <v>-1.6080692873136142</v>
      </c>
      <c r="BD239">
        <v>-2.1629918948835614</v>
      </c>
      <c r="BE239">
        <v>-0.81488382328608422</v>
      </c>
      <c r="BF239">
        <v>5.4850184219008211</v>
      </c>
      <c r="BG239">
        <f t="shared" si="3"/>
        <v>5.4776613603140287</v>
      </c>
      <c r="BH239" s="1" t="s">
        <v>79</v>
      </c>
      <c r="BI239" s="1">
        <v>2</v>
      </c>
    </row>
    <row r="240" spans="1:61">
      <c r="A240" s="1">
        <v>327</v>
      </c>
      <c r="B240" s="1" t="s">
        <v>1542</v>
      </c>
      <c r="C240" s="1" t="s">
        <v>4492</v>
      </c>
      <c r="D240" s="1" t="s">
        <v>30</v>
      </c>
      <c r="E240" s="1" t="s">
        <v>140</v>
      </c>
      <c r="F240" s="2">
        <v>36.041955999999999</v>
      </c>
      <c r="G240" s="2">
        <v>-85.589090999999996</v>
      </c>
      <c r="H240" s="2">
        <v>36.042112000000003</v>
      </c>
      <c r="I240" s="2">
        <v>-85.590129000000005</v>
      </c>
      <c r="K240" s="1" t="s">
        <v>4086</v>
      </c>
      <c r="L240" s="17">
        <v>0.88398980814963568</v>
      </c>
      <c r="M240" s="17">
        <v>0</v>
      </c>
      <c r="N240" s="1">
        <v>5</v>
      </c>
      <c r="O240" s="1" t="s">
        <v>1545</v>
      </c>
      <c r="P240" s="1">
        <v>505540</v>
      </c>
      <c r="Q240" s="1" t="s">
        <v>1543</v>
      </c>
      <c r="R240" s="1" t="s">
        <v>1544</v>
      </c>
      <c r="S240" s="26">
        <v>3.2915030000000001</v>
      </c>
      <c r="T240" s="4">
        <v>1454.6072998</v>
      </c>
      <c r="U240" s="4">
        <v>7.4480991363499998</v>
      </c>
      <c r="V240" s="4">
        <v>20.603387832599999</v>
      </c>
      <c r="W240" s="2">
        <v>0.28255420923199998</v>
      </c>
      <c r="X240" s="3">
        <v>3.8025550842300002</v>
      </c>
      <c r="Y240" s="1">
        <v>665.67340087900004</v>
      </c>
      <c r="Z240" s="2">
        <v>6.1006336510499998E-3</v>
      </c>
      <c r="AA240" s="2">
        <v>0.12645144689000001</v>
      </c>
      <c r="AB240" s="2">
        <v>8.8989910902900001E-4</v>
      </c>
      <c r="AC240" s="2">
        <v>0.35048086716900001</v>
      </c>
      <c r="AD240" s="2">
        <v>4.2886704049599998E-4</v>
      </c>
      <c r="AE240" s="2">
        <v>9.1348679625600001E-3</v>
      </c>
      <c r="AF240" s="2">
        <v>0.27678006626000001</v>
      </c>
      <c r="AG240" s="2">
        <v>0.226130868777</v>
      </c>
      <c r="AH240" s="2">
        <v>3.60248314016E-3</v>
      </c>
      <c r="AI240" s="5">
        <v>246028.79663699999</v>
      </c>
      <c r="AJ240" s="5">
        <v>302184.86450500001</v>
      </c>
      <c r="AK240">
        <v>6.8019933354499997</v>
      </c>
      <c r="AL240" s="13">
        <v>0.20486927578936889</v>
      </c>
      <c r="AM240" s="1" t="s">
        <v>36</v>
      </c>
      <c r="AN240" t="s">
        <v>4077</v>
      </c>
      <c r="AO240" t="s">
        <v>36</v>
      </c>
      <c r="AP240">
        <v>0.51739425526065175</v>
      </c>
      <c r="AQ240">
        <v>3.1627457627039322</v>
      </c>
      <c r="AR240">
        <v>0.87204544859670541</v>
      </c>
      <c r="AS240">
        <v>1.3139386376522704</v>
      </c>
      <c r="AT240">
        <v>-0.54889821859926535</v>
      </c>
      <c r="AU240">
        <v>0.58007551400810087</v>
      </c>
      <c r="AV240">
        <v>2.8232612036660072</v>
      </c>
      <c r="AW240">
        <v>-2.2146250540281822</v>
      </c>
      <c r="AX240">
        <v>-0.89807619698191021</v>
      </c>
      <c r="AY240">
        <v>-3.0506592280468783</v>
      </c>
      <c r="AZ240">
        <v>-0.45533568528569685</v>
      </c>
      <c r="BA240">
        <v>-3.3676773290948923</v>
      </c>
      <c r="BB240">
        <v>-2.0392977256563825</v>
      </c>
      <c r="BC240">
        <v>-0.55786519103977938</v>
      </c>
      <c r="BD240">
        <v>-0.64564014873625541</v>
      </c>
      <c r="BE240">
        <v>-2.4433980430337821</v>
      </c>
      <c r="BF240">
        <v>5.3909859424229634</v>
      </c>
      <c r="BG240">
        <f t="shared" si="3"/>
        <v>5.4802727080950859</v>
      </c>
      <c r="BH240" s="1" t="s">
        <v>1546</v>
      </c>
      <c r="BI240" s="1">
        <v>1</v>
      </c>
    </row>
    <row r="241" spans="1:61">
      <c r="A241" s="1">
        <v>645</v>
      </c>
      <c r="B241" s="1" t="s">
        <v>3102</v>
      </c>
      <c r="C241" s="1" t="s">
        <v>4963</v>
      </c>
      <c r="D241" s="1" t="s">
        <v>30</v>
      </c>
      <c r="E241" s="1" t="s">
        <v>52</v>
      </c>
      <c r="F241" s="2">
        <v>43.827801999999998</v>
      </c>
      <c r="G241" s="2">
        <v>-104.109353</v>
      </c>
      <c r="H241" s="2">
        <v>43.825380000000003</v>
      </c>
      <c r="I241" s="2">
        <v>-104.10971000000001</v>
      </c>
      <c r="K241" s="1" t="s">
        <v>4086</v>
      </c>
      <c r="L241" s="17">
        <v>0.85006733518093813</v>
      </c>
      <c r="M241" s="17">
        <v>0</v>
      </c>
      <c r="N241" s="1">
        <v>10</v>
      </c>
      <c r="O241" s="1" t="s">
        <v>3105</v>
      </c>
      <c r="P241" s="1">
        <v>505020</v>
      </c>
      <c r="Q241" s="1" t="s">
        <v>3103</v>
      </c>
      <c r="R241" s="1" t="s">
        <v>3104</v>
      </c>
      <c r="S241" s="26">
        <v>7.9924249999999999</v>
      </c>
      <c r="T241" s="4">
        <v>513.22991943399995</v>
      </c>
      <c r="U241" s="4">
        <v>-1.3786885738400001</v>
      </c>
      <c r="V241" s="4">
        <v>13.1596717834</v>
      </c>
      <c r="W241" s="2">
        <v>0.29970470070799998</v>
      </c>
      <c r="X241" s="3">
        <v>9.8881616592399997</v>
      </c>
      <c r="Y241" s="1">
        <v>2501.8334960900002</v>
      </c>
      <c r="Z241" s="2">
        <v>2.3337429692299998E-3</v>
      </c>
      <c r="AA241" s="2">
        <v>4.2184619747599999E-3</v>
      </c>
      <c r="AB241" s="2">
        <v>3.6217327598399999E-3</v>
      </c>
      <c r="AC241" s="2">
        <v>0.51861676986299998</v>
      </c>
      <c r="AD241" s="2">
        <v>0.18947629626099999</v>
      </c>
      <c r="AE241" s="2">
        <v>0.26271446802499998</v>
      </c>
      <c r="AF241" s="2">
        <v>8.5905374107899998E-3</v>
      </c>
      <c r="AG241" s="2">
        <v>1.8079122749E-3</v>
      </c>
      <c r="AH241" s="2">
        <v>8.6200784610300004E-3</v>
      </c>
      <c r="AI241" s="5">
        <v>281162.042013</v>
      </c>
      <c r="AJ241" s="5">
        <v>302994.63930800004</v>
      </c>
      <c r="AK241">
        <v>2.76267325839</v>
      </c>
      <c r="AL241" s="13">
        <v>7.474911438358714E-2</v>
      </c>
      <c r="AM241" s="1" t="s">
        <v>36</v>
      </c>
      <c r="AN241" t="s">
        <v>4077</v>
      </c>
      <c r="AO241" t="s">
        <v>36</v>
      </c>
      <c r="AP241">
        <v>0.90267856959321335</v>
      </c>
      <c r="AQ241">
        <v>2.7103119662265338</v>
      </c>
      <c r="AR241">
        <v>-5</v>
      </c>
      <c r="AS241">
        <v>1.1192450576338775</v>
      </c>
      <c r="AT241">
        <v>-0.52330644532417347</v>
      </c>
      <c r="AU241">
        <v>0.99511555798159057</v>
      </c>
      <c r="AV241">
        <v>3.3982584028252081</v>
      </c>
      <c r="AW241">
        <v>-2.6319469774217463</v>
      </c>
      <c r="AX241">
        <v>-2.3748458612720373</v>
      </c>
      <c r="AY241">
        <v>-2.4410835985301529</v>
      </c>
      <c r="AZ241">
        <v>-0.28515344410116344</v>
      </c>
      <c r="BA241">
        <v>-0.72244511312041093</v>
      </c>
      <c r="BB241">
        <v>-0.58051600939740389</v>
      </c>
      <c r="BC241">
        <v>-2.0659796665249792</v>
      </c>
      <c r="BD241">
        <v>-2.7428226465659455</v>
      </c>
      <c r="BE241">
        <v>-2.0644887811547195</v>
      </c>
      <c r="BF241">
        <v>5.4489566888335101</v>
      </c>
      <c r="BG241">
        <f t="shared" si="3"/>
        <v>5.4814349448734285</v>
      </c>
      <c r="BH241" s="1" t="s">
        <v>3106</v>
      </c>
      <c r="BI241" s="1">
        <v>1</v>
      </c>
    </row>
    <row r="242" spans="1:61">
      <c r="A242" s="1">
        <v>374</v>
      </c>
      <c r="B242" s="1" t="s">
        <v>1774</v>
      </c>
      <c r="C242" s="1" t="s">
        <v>4561</v>
      </c>
      <c r="D242" s="1" t="s">
        <v>30</v>
      </c>
      <c r="E242" s="1" t="s">
        <v>115</v>
      </c>
      <c r="F242" s="2">
        <v>43.800891</v>
      </c>
      <c r="G242" s="2">
        <v>-99.237712999999999</v>
      </c>
      <c r="H242" s="2">
        <v>43.801119999999997</v>
      </c>
      <c r="I242" s="2">
        <v>-99.233040000000003</v>
      </c>
      <c r="J242" s="1" t="s">
        <v>514</v>
      </c>
      <c r="K242" s="1" t="s">
        <v>4086</v>
      </c>
      <c r="L242" s="17">
        <v>0.50126887881197024</v>
      </c>
      <c r="M242" s="17">
        <v>0</v>
      </c>
      <c r="N242" s="1">
        <v>10</v>
      </c>
      <c r="O242" s="1" t="s">
        <v>1777</v>
      </c>
      <c r="P242" s="1">
        <v>507340</v>
      </c>
      <c r="Q242" s="1" t="s">
        <v>1775</v>
      </c>
      <c r="R242" s="1" t="s">
        <v>1776</v>
      </c>
      <c r="S242" s="26">
        <v>4.0171029999999996</v>
      </c>
      <c r="T242" s="4">
        <v>554.26727294900002</v>
      </c>
      <c r="U242" s="4">
        <v>1.5547499656699999</v>
      </c>
      <c r="V242" s="4">
        <v>15.4860496521</v>
      </c>
      <c r="W242" s="2">
        <v>0.38716533780099999</v>
      </c>
      <c r="X242" s="3">
        <v>1.6232537031200001</v>
      </c>
      <c r="Y242" s="1">
        <v>1073.6682128899999</v>
      </c>
      <c r="Z242" s="2">
        <v>1.0658510255499999E-2</v>
      </c>
      <c r="AA242" s="2">
        <v>5.3155811443000002E-2</v>
      </c>
      <c r="AB242" s="2">
        <v>1.7992083483300001E-4</v>
      </c>
      <c r="AC242" s="2">
        <v>6.7794170565000002E-3</v>
      </c>
      <c r="AD242" s="2">
        <v>6.9809283915099997E-4</v>
      </c>
      <c r="AE242" s="2">
        <v>0.197027707809</v>
      </c>
      <c r="AF242" s="2">
        <v>0.32049658150400001</v>
      </c>
      <c r="AG242" s="2">
        <v>0.40132421734399998</v>
      </c>
      <c r="AH242" s="2">
        <v>9.6797409139999999E-3</v>
      </c>
      <c r="AI242" s="5">
        <v>257969.57071</v>
      </c>
      <c r="AJ242" s="5">
        <v>303218.76526399999</v>
      </c>
      <c r="AK242">
        <v>7.7511521209299996</v>
      </c>
      <c r="AL242" s="13">
        <v>0.16126206356539954</v>
      </c>
      <c r="AM242" s="1" t="s">
        <v>36</v>
      </c>
      <c r="AN242" t="s">
        <v>4077</v>
      </c>
      <c r="AO242" t="s">
        <v>36</v>
      </c>
      <c r="AP242">
        <v>0.603912967344854</v>
      </c>
      <c r="AQ242">
        <v>2.7437192361655032</v>
      </c>
      <c r="AR242">
        <v>0.19166055589602574</v>
      </c>
      <c r="AS242">
        <v>1.1899406473851177</v>
      </c>
      <c r="AT242">
        <v>-0.41210353120764404</v>
      </c>
      <c r="AU242">
        <v>0.21038640229960484</v>
      </c>
      <c r="AV242">
        <v>3.0308700955416104</v>
      </c>
      <c r="AW242">
        <v>-1.9723034925916765</v>
      </c>
      <c r="AX242">
        <v>-1.2744492477981455</v>
      </c>
      <c r="AY242">
        <v>-3.7449185424405651</v>
      </c>
      <c r="AZ242">
        <v>-2.1688076483202021</v>
      </c>
      <c r="BA242">
        <v>-3.1560868168470049</v>
      </c>
      <c r="BB242">
        <v>-0.70547269514604261</v>
      </c>
      <c r="BC242">
        <v>-0.49417659841307926</v>
      </c>
      <c r="BD242">
        <v>-0.39650463258729618</v>
      </c>
      <c r="BE242">
        <v>-2.0141362667748672</v>
      </c>
      <c r="BF242">
        <v>5.41156848095501</v>
      </c>
      <c r="BG242">
        <f t="shared" si="3"/>
        <v>5.4817560749231529</v>
      </c>
      <c r="BH242" s="1" t="s">
        <v>1778</v>
      </c>
      <c r="BI242" s="1">
        <v>1</v>
      </c>
    </row>
    <row r="243" spans="1:61">
      <c r="A243" s="1">
        <v>231</v>
      </c>
      <c r="B243" s="1" t="s">
        <v>1066</v>
      </c>
      <c r="C243" s="1" t="s">
        <v>4359</v>
      </c>
      <c r="D243" s="1" t="s">
        <v>30</v>
      </c>
      <c r="E243" s="1" t="s">
        <v>59</v>
      </c>
      <c r="F243" s="2">
        <v>42.827314000000001</v>
      </c>
      <c r="G243" s="2">
        <v>-83.746939999999995</v>
      </c>
      <c r="H243" s="2">
        <v>42.826830000000001</v>
      </c>
      <c r="I243" s="2">
        <v>-83.748019999999997</v>
      </c>
      <c r="K243" s="1" t="s">
        <v>4086</v>
      </c>
      <c r="L243" s="17">
        <v>0.92930738884024311</v>
      </c>
      <c r="M243" s="17">
        <v>0</v>
      </c>
      <c r="N243" s="1">
        <v>4</v>
      </c>
      <c r="O243" s="1" t="s">
        <v>1069</v>
      </c>
      <c r="P243" s="1">
        <v>515470</v>
      </c>
      <c r="Q243" s="1" t="s">
        <v>1067</v>
      </c>
      <c r="R243" s="1" t="s">
        <v>1068</v>
      </c>
      <c r="S243" s="26">
        <v>14.583939000000001</v>
      </c>
      <c r="T243" s="4">
        <v>804.15557861299999</v>
      </c>
      <c r="U243" s="4">
        <v>3.3531532287600001</v>
      </c>
      <c r="V243" s="4">
        <v>13.826666832000001</v>
      </c>
      <c r="W243" s="2">
        <v>0.27028170227999998</v>
      </c>
      <c r="X243" s="3">
        <v>1.3857225179699999</v>
      </c>
      <c r="Y243" s="1">
        <v>1794.69824219</v>
      </c>
      <c r="Z243" s="2">
        <v>0.121047933926</v>
      </c>
      <c r="AA243" s="2">
        <v>0.40065621582200001</v>
      </c>
      <c r="AB243" s="2">
        <v>2.8033741058699998E-3</v>
      </c>
      <c r="AC243" s="2">
        <v>0.14999937144100001</v>
      </c>
      <c r="AD243" s="2">
        <v>8.17126981533E-4</v>
      </c>
      <c r="AE243" s="2">
        <v>7.4169987554499996E-3</v>
      </c>
      <c r="AF243" s="2">
        <v>0.108891598678</v>
      </c>
      <c r="AG243" s="2">
        <v>6.2981633499699999E-2</v>
      </c>
      <c r="AH243" s="2">
        <v>0.145385746791</v>
      </c>
      <c r="AI243" s="5">
        <v>311254.57116499997</v>
      </c>
      <c r="AJ243" s="5">
        <v>303353.36547199998</v>
      </c>
      <c r="AK243">
        <v>2.9631556527499998</v>
      </c>
      <c r="AL243" s="13">
        <v>2.5711368897166097E-2</v>
      </c>
      <c r="AM243" s="1" t="s">
        <v>53</v>
      </c>
      <c r="AN243" t="s">
        <v>4076</v>
      </c>
      <c r="AO243" t="s">
        <v>53</v>
      </c>
      <c r="AP243">
        <v>1.1638748391343856</v>
      </c>
      <c r="AQ243">
        <v>2.9053400790925763</v>
      </c>
      <c r="AR243">
        <v>0.52545339980055616</v>
      </c>
      <c r="AS243">
        <v>1.1407174981904475</v>
      </c>
      <c r="AT243">
        <v>-0.56818335447814683</v>
      </c>
      <c r="AU243">
        <v>0.14167627430232549</v>
      </c>
      <c r="AV243">
        <v>3.2539914374443897</v>
      </c>
      <c r="AW243">
        <v>-0.91704261879717519</v>
      </c>
      <c r="AX243">
        <v>-0.39722811518113921</v>
      </c>
      <c r="AY243">
        <v>-2.5523189424560244</v>
      </c>
      <c r="AZ243">
        <v>-0.82391056081283343</v>
      </c>
      <c r="BA243">
        <v>-3.0877104488605926</v>
      </c>
      <c r="BB243">
        <v>-2.1297717938615026</v>
      </c>
      <c r="BC243">
        <v>-0.96300562610771334</v>
      </c>
      <c r="BD243">
        <v>-1.2007860796361847</v>
      </c>
      <c r="BE243">
        <v>-0.83747816839746025</v>
      </c>
      <c r="BF243">
        <v>5.4931157383115279</v>
      </c>
      <c r="BG243">
        <f t="shared" si="3"/>
        <v>5.4819488174696529</v>
      </c>
      <c r="BH243" s="1" t="s">
        <v>1070</v>
      </c>
      <c r="BI243" s="1">
        <v>1</v>
      </c>
    </row>
    <row r="244" spans="1:61">
      <c r="A244" s="1">
        <v>545</v>
      </c>
      <c r="B244" s="1" t="s">
        <v>2608</v>
      </c>
      <c r="C244" s="1" t="s">
        <v>4818</v>
      </c>
      <c r="D244" s="1" t="s">
        <v>30</v>
      </c>
      <c r="E244" s="1" t="s">
        <v>72</v>
      </c>
      <c r="F244" s="2">
        <v>37.668129</v>
      </c>
      <c r="G244" s="2">
        <v>-94.410734000000005</v>
      </c>
      <c r="H244" s="2">
        <v>37.667499999999997</v>
      </c>
      <c r="I244" s="2">
        <v>-94.412639999999996</v>
      </c>
      <c r="K244" s="1" t="s">
        <v>4086</v>
      </c>
      <c r="L244" s="17">
        <v>0.68456006934866298</v>
      </c>
      <c r="M244" s="17">
        <v>0</v>
      </c>
      <c r="N244" s="1">
        <v>10</v>
      </c>
      <c r="O244" s="1" t="s">
        <v>2611</v>
      </c>
      <c r="P244" s="1">
        <v>503510</v>
      </c>
      <c r="Q244" s="1" t="s">
        <v>2609</v>
      </c>
      <c r="R244" s="1" t="s">
        <v>2610</v>
      </c>
      <c r="S244" s="26">
        <v>3.8682810000000001</v>
      </c>
      <c r="T244" s="4">
        <v>1131.8074951200001</v>
      </c>
      <c r="U244" s="4">
        <v>7.1600704193100002</v>
      </c>
      <c r="V244" s="4">
        <v>19.7375354767</v>
      </c>
      <c r="W244" s="2">
        <v>0.32629591226600002</v>
      </c>
      <c r="X244" s="3">
        <v>1.7542616128899999</v>
      </c>
      <c r="Y244" s="1">
        <v>869.39868164100005</v>
      </c>
      <c r="Z244" s="2">
        <v>1.40577755036E-2</v>
      </c>
      <c r="AA244" s="2">
        <v>2.84504814625E-2</v>
      </c>
      <c r="AB244" s="2">
        <v>8.1871889100799998E-4</v>
      </c>
      <c r="AC244" s="2">
        <v>0.239075219798</v>
      </c>
      <c r="AD244" s="2">
        <v>3.8889147322900002E-3</v>
      </c>
      <c r="AE244" s="2">
        <v>2.23380006513E-2</v>
      </c>
      <c r="AF244" s="2">
        <v>0.43229287807599998</v>
      </c>
      <c r="AG244" s="2">
        <v>0.25234218728199997</v>
      </c>
      <c r="AH244" s="2">
        <v>6.7358236032899997E-3</v>
      </c>
      <c r="AI244" s="5">
        <v>613485.38882800005</v>
      </c>
      <c r="AJ244" s="5">
        <v>303935.57660899998</v>
      </c>
      <c r="AK244">
        <v>2.7012978942200001</v>
      </c>
      <c r="AL244" s="13">
        <v>0.67482611337871612</v>
      </c>
      <c r="AM244" s="1" t="s">
        <v>53</v>
      </c>
      <c r="AN244" t="s">
        <v>4077</v>
      </c>
      <c r="AO244" t="s">
        <v>36</v>
      </c>
      <c r="AP244">
        <v>0.58751801461386099</v>
      </c>
      <c r="AQ244">
        <v>3.053772565618464</v>
      </c>
      <c r="AR244">
        <v>0.85491729361614632</v>
      </c>
      <c r="AS244">
        <v>1.2952929236279378</v>
      </c>
      <c r="AT244">
        <v>-0.48638836688463416</v>
      </c>
      <c r="AU244">
        <v>0.24409436016015346</v>
      </c>
      <c r="AV244">
        <v>2.9392189772897468</v>
      </c>
      <c r="AW244">
        <v>-1.8520833964530412</v>
      </c>
      <c r="AX244">
        <v>-1.545910379717496</v>
      </c>
      <c r="AY244">
        <v>-3.086865188643201</v>
      </c>
      <c r="AZ244">
        <v>-0.62146543627530326</v>
      </c>
      <c r="BA244">
        <v>-2.4101715790181113</v>
      </c>
      <c r="BB244">
        <v>-1.6509557007354163</v>
      </c>
      <c r="BC244">
        <v>-0.36422191930736592</v>
      </c>
      <c r="BD244">
        <v>-0.59801013683019966</v>
      </c>
      <c r="BE244">
        <v>-2.171609294596422</v>
      </c>
      <c r="BF244">
        <v>5.7878042237428309</v>
      </c>
      <c r="BG244">
        <f t="shared" si="3"/>
        <v>5.4827815385816221</v>
      </c>
      <c r="BH244" s="1" t="s">
        <v>2612</v>
      </c>
      <c r="BI244" s="1">
        <v>1</v>
      </c>
    </row>
    <row r="245" spans="1:61">
      <c r="A245" s="1">
        <v>594</v>
      </c>
      <c r="B245" s="1" t="s">
        <v>2849</v>
      </c>
      <c r="C245" s="1" t="s">
        <v>4887</v>
      </c>
      <c r="D245" s="1" t="s">
        <v>30</v>
      </c>
      <c r="E245" s="1" t="s">
        <v>140</v>
      </c>
      <c r="F245" s="2">
        <v>31.196332000000002</v>
      </c>
      <c r="G245" s="2">
        <v>-89.303355999999994</v>
      </c>
      <c r="H245" s="2">
        <v>31.116430000000001</v>
      </c>
      <c r="I245" s="2">
        <v>-89.303332999999995</v>
      </c>
      <c r="J245" s="1" t="s">
        <v>514</v>
      </c>
      <c r="K245" s="1" t="s">
        <v>4086</v>
      </c>
      <c r="L245" s="17">
        <v>0.55799969867803145</v>
      </c>
      <c r="M245" s="17">
        <v>0</v>
      </c>
      <c r="N245" s="1">
        <v>3</v>
      </c>
      <c r="O245" s="1" t="s">
        <v>2852</v>
      </c>
      <c r="P245" s="1">
        <v>511810</v>
      </c>
      <c r="Q245" s="1" t="s">
        <v>2850</v>
      </c>
      <c r="R245" s="1" t="s">
        <v>2851</v>
      </c>
      <c r="S245" s="26">
        <v>8.3858759999999997</v>
      </c>
      <c r="T245" s="4">
        <v>1603.87597656</v>
      </c>
      <c r="U245" s="4">
        <v>12.047517776499999</v>
      </c>
      <c r="V245" s="4">
        <v>25.215248107899999</v>
      </c>
      <c r="W245" s="2">
        <v>0.23508824408099999</v>
      </c>
      <c r="X245" s="3">
        <v>2.6862235069299998</v>
      </c>
      <c r="Y245" s="1">
        <v>845.10656738299997</v>
      </c>
      <c r="Z245" s="2">
        <v>4.4962137147699999E-3</v>
      </c>
      <c r="AA245" s="2">
        <v>6.9204880100999996E-2</v>
      </c>
      <c r="AB245" s="2">
        <v>1.8756135184400001E-3</v>
      </c>
      <c r="AC245" s="2">
        <v>0.31292069835899999</v>
      </c>
      <c r="AD245" s="2">
        <v>0.20734293927899999</v>
      </c>
      <c r="AE245" s="2">
        <v>6.7583438507899996E-2</v>
      </c>
      <c r="AF245" s="2">
        <v>8.4446431075600001E-2</v>
      </c>
      <c r="AG245" s="2">
        <v>4.69779834525E-3</v>
      </c>
      <c r="AH245" s="2">
        <v>0.24743198709899999</v>
      </c>
      <c r="AI245" s="5">
        <v>305813.577399</v>
      </c>
      <c r="AJ245" s="5">
        <v>307481.44258700003</v>
      </c>
      <c r="AK245">
        <v>3.1480145449600001</v>
      </c>
      <c r="AL245" s="13">
        <v>5.4390305926113611E-3</v>
      </c>
      <c r="AM245" s="1" t="s">
        <v>36</v>
      </c>
      <c r="AN245" t="s">
        <v>4077</v>
      </c>
      <c r="AO245" t="s">
        <v>36</v>
      </c>
      <c r="AP245">
        <v>0.92354843630342986</v>
      </c>
      <c r="AQ245">
        <v>3.2051707824156672</v>
      </c>
      <c r="AR245">
        <v>1.0808975757891963</v>
      </c>
      <c r="AS245">
        <v>1.401663245799208</v>
      </c>
      <c r="AT245">
        <v>-0.62876908783977314</v>
      </c>
      <c r="AU245">
        <v>0.4291421452604684</v>
      </c>
      <c r="AV245">
        <v>2.9269114766517323</v>
      </c>
      <c r="AW245">
        <v>-2.3471530539916143</v>
      </c>
      <c r="AX245">
        <v>-1.1598632794419839</v>
      </c>
      <c r="AY245">
        <v>-2.7268566457547183</v>
      </c>
      <c r="AZ245">
        <v>-0.50456570919067567</v>
      </c>
      <c r="BA245">
        <v>-0.68331074922872681</v>
      </c>
      <c r="BB245">
        <v>-1.1701597159790327</v>
      </c>
      <c r="BC245">
        <v>-1.0734187001122211</v>
      </c>
      <c r="BD245">
        <v>-2.3281056294112861</v>
      </c>
      <c r="BE245">
        <v>-0.60654415708116127</v>
      </c>
      <c r="BF245">
        <v>5.4854567631514</v>
      </c>
      <c r="BG245">
        <f t="shared" si="3"/>
        <v>5.4878189099479782</v>
      </c>
      <c r="BH245" s="1" t="s">
        <v>2853</v>
      </c>
      <c r="BI245" s="1">
        <v>1</v>
      </c>
    </row>
    <row r="246" spans="1:61">
      <c r="A246" s="1">
        <v>260</v>
      </c>
      <c r="B246" s="1" t="s">
        <v>1211</v>
      </c>
      <c r="C246" s="1">
        <v>0</v>
      </c>
      <c r="D246" s="1" t="s">
        <v>30</v>
      </c>
      <c r="E246" s="1" t="s">
        <v>35</v>
      </c>
      <c r="F246" s="2">
        <v>36.590093000000003</v>
      </c>
      <c r="G246" s="2">
        <v>-89.269750999999999</v>
      </c>
      <c r="H246" s="2">
        <v>36.587940000000003</v>
      </c>
      <c r="I246" s="2">
        <v>-89.260769999999994</v>
      </c>
      <c r="K246" s="1" t="s">
        <v>4086</v>
      </c>
      <c r="L246" s="17">
        <v>0.59048757213167835</v>
      </c>
      <c r="M246" s="17">
        <v>0</v>
      </c>
      <c r="N246" s="1">
        <v>8</v>
      </c>
      <c r="O246" s="1" t="s">
        <v>1214</v>
      </c>
      <c r="P246" s="1">
        <v>511040</v>
      </c>
      <c r="Q246" s="1" t="s">
        <v>1212</v>
      </c>
      <c r="R246" s="1" t="s">
        <v>1213</v>
      </c>
      <c r="S246" s="26">
        <v>2.4411619999999998</v>
      </c>
      <c r="T246" s="4">
        <v>1281.30761719</v>
      </c>
      <c r="U246" s="4">
        <v>8.7524557113599997</v>
      </c>
      <c r="V246" s="4">
        <v>20.3629074097</v>
      </c>
      <c r="W246" s="2">
        <v>0.20601454377199999</v>
      </c>
      <c r="X246" s="3">
        <v>0.66092884540600005</v>
      </c>
      <c r="Y246" s="1">
        <v>761.70617675799997</v>
      </c>
      <c r="Z246" s="2">
        <v>0.36144785347699998</v>
      </c>
      <c r="AA246" s="2">
        <v>2.0432579297E-2</v>
      </c>
      <c r="AB246" s="2">
        <v>5.8587227530500002E-3</v>
      </c>
      <c r="AC246" s="2">
        <v>6.2730806765899996E-2</v>
      </c>
      <c r="AD246" s="2">
        <v>8.7670095872999995E-3</v>
      </c>
      <c r="AE246" s="2">
        <v>3.49513178073E-3</v>
      </c>
      <c r="AF246" s="2">
        <v>3.4367715098100002E-4</v>
      </c>
      <c r="AG246" s="2">
        <v>0.232617555418</v>
      </c>
      <c r="AH246" s="2">
        <v>0.30430666376999999</v>
      </c>
      <c r="AI246" s="5">
        <v>271976.36583299999</v>
      </c>
      <c r="AJ246" s="5">
        <v>308371.76936199999</v>
      </c>
      <c r="AK246">
        <v>5.0818397189400004</v>
      </c>
      <c r="AL246" s="13">
        <v>0.12542610657918615</v>
      </c>
      <c r="AM246" s="1" t="s">
        <v>53</v>
      </c>
      <c r="AN246" t="s">
        <v>4076</v>
      </c>
      <c r="AO246" t="s">
        <v>53</v>
      </c>
      <c r="AP246">
        <v>0.38759660095407905</v>
      </c>
      <c r="AQ246">
        <v>3.1076534079725628</v>
      </c>
      <c r="AR246">
        <v>0.94212992185230848</v>
      </c>
      <c r="AS246">
        <v>1.3088397865253838</v>
      </c>
      <c r="AT246">
        <v>-0.68610211916012409</v>
      </c>
      <c r="AU246">
        <v>-0.17984529348094111</v>
      </c>
      <c r="AV246">
        <v>2.8817874773487202</v>
      </c>
      <c r="AW246">
        <v>-0.44195435004514094</v>
      </c>
      <c r="AX246">
        <v>-1.6896768069481218</v>
      </c>
      <c r="AY246">
        <v>-2.2321970532246755</v>
      </c>
      <c r="AZ246">
        <v>-1.2025191270693052</v>
      </c>
      <c r="BA246">
        <v>-2.0571485185159024</v>
      </c>
      <c r="BB246">
        <v>-2.4565364449354918</v>
      </c>
      <c r="BC246">
        <v>-3.4638493405212798</v>
      </c>
      <c r="BD246">
        <v>-0.63335751259354878</v>
      </c>
      <c r="BE246">
        <v>-0.51668853726768793</v>
      </c>
      <c r="BF246">
        <v>5.434531166408215</v>
      </c>
      <c r="BG246">
        <f t="shared" si="3"/>
        <v>5.4890746126620211</v>
      </c>
      <c r="BH246" s="1" t="s">
        <v>1215</v>
      </c>
      <c r="BI246" s="1">
        <v>1</v>
      </c>
    </row>
    <row r="247" spans="1:61">
      <c r="A247" s="1">
        <v>472</v>
      </c>
      <c r="B247" s="1" t="s">
        <v>2251</v>
      </c>
      <c r="C247" s="1" t="s">
        <v>4703</v>
      </c>
      <c r="D247" s="1" t="s">
        <v>30</v>
      </c>
      <c r="E247" s="1" t="s">
        <v>465</v>
      </c>
      <c r="F247" s="2">
        <v>47.742559</v>
      </c>
      <c r="G247" s="2">
        <v>-92.040841999999998</v>
      </c>
      <c r="H247" s="2">
        <v>47.741399999999999</v>
      </c>
      <c r="I247" s="2">
        <v>-92.040189999999996</v>
      </c>
      <c r="K247" s="1" t="s">
        <v>4086</v>
      </c>
      <c r="L247" s="17">
        <v>0.51294981013052154</v>
      </c>
      <c r="M247" s="17">
        <v>0</v>
      </c>
      <c r="N247" s="1">
        <v>9</v>
      </c>
      <c r="O247" s="1" t="s">
        <v>2254</v>
      </c>
      <c r="P247" s="1">
        <v>514850</v>
      </c>
      <c r="Q247" s="1" t="s">
        <v>2252</v>
      </c>
      <c r="R247" s="1" t="s">
        <v>2253</v>
      </c>
      <c r="S247" s="26">
        <v>11.267626999999999</v>
      </c>
      <c r="T247" s="4">
        <v>725.11169433600003</v>
      </c>
      <c r="U247" s="4">
        <v>-3.1039843559300002</v>
      </c>
      <c r="V247" s="4">
        <v>9.49421882629</v>
      </c>
      <c r="W247" s="2">
        <v>0.166920006275</v>
      </c>
      <c r="X247" s="3">
        <v>1.3844417333600001</v>
      </c>
      <c r="Y247" s="1">
        <v>1894.88769531</v>
      </c>
      <c r="Z247" s="2">
        <v>7.4803764830300004E-2</v>
      </c>
      <c r="AA247" s="2">
        <v>2.4834417184599999E-2</v>
      </c>
      <c r="AB247" s="2">
        <v>0</v>
      </c>
      <c r="AC247" s="2">
        <v>0.38642401221299999</v>
      </c>
      <c r="AD247" s="2">
        <v>0.11486819487699999</v>
      </c>
      <c r="AE247" s="2">
        <v>2.3932877354500001E-2</v>
      </c>
      <c r="AF247" s="2">
        <v>6.0463271267300004E-3</v>
      </c>
      <c r="AG247" s="2">
        <v>1.5867101008500001E-3</v>
      </c>
      <c r="AH247" s="2">
        <v>0.36750369631300001</v>
      </c>
      <c r="AI247" s="5">
        <v>287595.43301199999</v>
      </c>
      <c r="AJ247" s="5">
        <v>309200.19942700001</v>
      </c>
      <c r="AK247">
        <v>3.2025917565099999</v>
      </c>
      <c r="AL247" s="13">
        <v>7.2402562085466651E-2</v>
      </c>
      <c r="AM247" s="1" t="s">
        <v>53</v>
      </c>
      <c r="AN247" t="s">
        <v>4076</v>
      </c>
      <c r="AO247" t="s">
        <v>53</v>
      </c>
      <c r="AP247">
        <v>1.0518324618029988</v>
      </c>
      <c r="AQ247">
        <v>2.8604049093262369</v>
      </c>
      <c r="AR247">
        <v>-5</v>
      </c>
      <c r="AS247">
        <v>0.97745923727859485</v>
      </c>
      <c r="AT247">
        <v>-0.77749160763395786</v>
      </c>
      <c r="AU247">
        <v>0.141274682427044</v>
      </c>
      <c r="AV247">
        <v>3.2775834756484401</v>
      </c>
      <c r="AW247">
        <v>-1.1260765437949174</v>
      </c>
      <c r="AX247">
        <v>-1.6049460275947576</v>
      </c>
      <c r="AY247">
        <v>-5</v>
      </c>
      <c r="AZ247">
        <v>-0.41293589455574115</v>
      </c>
      <c r="BA247">
        <v>-0.93980020370080397</v>
      </c>
      <c r="BB247">
        <v>-1.6210050847521935</v>
      </c>
      <c r="BC247">
        <v>-2.2185083597234616</v>
      </c>
      <c r="BD247">
        <v>-2.7995024135739799</v>
      </c>
      <c r="BE247">
        <v>-0.434738288470218</v>
      </c>
      <c r="BF247">
        <v>5.458781985210722</v>
      </c>
      <c r="BG247">
        <f t="shared" si="3"/>
        <v>5.4902397653563062</v>
      </c>
      <c r="BH247" s="1" t="s">
        <v>2255</v>
      </c>
      <c r="BI247" s="1">
        <v>1</v>
      </c>
    </row>
    <row r="248" spans="1:61">
      <c r="A248" s="1">
        <v>328</v>
      </c>
      <c r="B248" s="1" t="s">
        <v>1547</v>
      </c>
      <c r="C248" s="1" t="s">
        <v>4495</v>
      </c>
      <c r="D248" s="1" t="s">
        <v>30</v>
      </c>
      <c r="E248" s="1" t="s">
        <v>44</v>
      </c>
      <c r="F248" s="2">
        <v>37.650226000000004</v>
      </c>
      <c r="G248" s="2">
        <v>-113.52413300000001</v>
      </c>
      <c r="H248" s="2">
        <v>37.650252999999999</v>
      </c>
      <c r="I248" s="2">
        <v>-113.523849</v>
      </c>
      <c r="K248" s="1" t="s">
        <v>4086</v>
      </c>
      <c r="L248" s="17">
        <v>0.56750849774107326</v>
      </c>
      <c r="M248" s="17">
        <v>0</v>
      </c>
      <c r="N248" s="1">
        <v>16</v>
      </c>
      <c r="O248" s="1" t="s">
        <v>1550</v>
      </c>
      <c r="P248" s="1">
        <v>510630</v>
      </c>
      <c r="Q248" s="1" t="s">
        <v>1548</v>
      </c>
      <c r="R248" s="1" t="s">
        <v>1549</v>
      </c>
      <c r="S248" s="26">
        <v>7.1486390000000002</v>
      </c>
      <c r="T248" s="4">
        <v>328.95565795900001</v>
      </c>
      <c r="U248" s="4">
        <v>1.3395541906399999</v>
      </c>
      <c r="V248" s="4">
        <v>18.302228927600002</v>
      </c>
      <c r="W248" s="2">
        <v>0.33243808150300003</v>
      </c>
      <c r="X248" s="3">
        <v>6.6318039894099998</v>
      </c>
      <c r="Y248" s="1">
        <v>465.72528076200001</v>
      </c>
      <c r="Z248" s="2">
        <v>3.4776649963599998E-3</v>
      </c>
      <c r="AA248" s="2">
        <v>6.2786414835800004E-3</v>
      </c>
      <c r="AB248" s="2">
        <v>6.7754507687699996E-3</v>
      </c>
      <c r="AC248" s="2">
        <v>0.17987065827199999</v>
      </c>
      <c r="AD248" s="2">
        <v>0.68603366311199998</v>
      </c>
      <c r="AE248" s="2">
        <v>4.5115422501999999E-2</v>
      </c>
      <c r="AF248" s="2">
        <v>6.17670992334E-2</v>
      </c>
      <c r="AG248" s="2">
        <v>1.06300055677E-2</v>
      </c>
      <c r="AH248" s="2">
        <v>5.1394063985599997E-5</v>
      </c>
      <c r="AI248" s="5">
        <v>612818.09195699997</v>
      </c>
      <c r="AJ248" s="5">
        <v>314137.30219000002</v>
      </c>
      <c r="AK248">
        <v>3.00651711131</v>
      </c>
      <c r="AL248" s="13">
        <v>0.64443400761878311</v>
      </c>
      <c r="AM248" s="1" t="s">
        <v>36</v>
      </c>
      <c r="AN248" t="s">
        <v>4077</v>
      </c>
      <c r="AO248" t="s">
        <v>36</v>
      </c>
      <c r="AP248">
        <v>0.8542233661294093</v>
      </c>
      <c r="AQ248">
        <v>2.5171373605591372</v>
      </c>
      <c r="AR248">
        <v>0.12696028735063103</v>
      </c>
      <c r="AS248">
        <v>1.2625039832829152</v>
      </c>
      <c r="AT248">
        <v>-0.47828923266375739</v>
      </c>
      <c r="AU248">
        <v>0.82163168165928258</v>
      </c>
      <c r="AV248">
        <v>2.6681298131902733</v>
      </c>
      <c r="AW248">
        <v>-2.4587122559272068</v>
      </c>
      <c r="AX248">
        <v>-2.2021343148630002</v>
      </c>
      <c r="AY248">
        <v>-2.1690618060067464</v>
      </c>
      <c r="AZ248">
        <v>-0.74503967595329179</v>
      </c>
      <c r="BA248">
        <v>-0.16365457329457345</v>
      </c>
      <c r="BB248">
        <v>-1.3456749711473022</v>
      </c>
      <c r="BC248">
        <v>-1.2092427939433306</v>
      </c>
      <c r="BD248">
        <v>-1.9734665080053246</v>
      </c>
      <c r="BE248">
        <v>-4.28908703912089</v>
      </c>
      <c r="BF248">
        <v>5.7873315782973735</v>
      </c>
      <c r="BG248">
        <f t="shared" si="3"/>
        <v>5.4971195096980923</v>
      </c>
      <c r="BH248" s="1" t="s">
        <v>1551</v>
      </c>
      <c r="BI248" s="1">
        <v>1</v>
      </c>
    </row>
    <row r="249" spans="1:61">
      <c r="A249" s="1">
        <v>622</v>
      </c>
      <c r="B249" s="1" t="s">
        <v>2988</v>
      </c>
      <c r="C249" s="1" t="s">
        <v>4925</v>
      </c>
      <c r="D249" s="1" t="s">
        <v>30</v>
      </c>
      <c r="E249" s="1" t="s">
        <v>59</v>
      </c>
      <c r="F249" s="2">
        <v>41.517859000000001</v>
      </c>
      <c r="G249" s="2">
        <v>-85.300574999999995</v>
      </c>
      <c r="H249" s="2">
        <v>41.518056000000001</v>
      </c>
      <c r="I249" s="2">
        <v>-85.300278000000006</v>
      </c>
      <c r="K249" s="1" t="s">
        <v>4086</v>
      </c>
      <c r="L249" s="17">
        <v>0.17024044995196161</v>
      </c>
      <c r="M249" s="17">
        <v>1</v>
      </c>
      <c r="N249" s="1">
        <v>4</v>
      </c>
      <c r="O249" s="1" t="s">
        <v>2991</v>
      </c>
      <c r="P249" s="1">
        <v>505770</v>
      </c>
      <c r="Q249" s="1" t="s">
        <v>2989</v>
      </c>
      <c r="R249" s="1" t="s">
        <v>2990</v>
      </c>
      <c r="S249" s="26">
        <v>13.03</v>
      </c>
      <c r="T249" s="4">
        <v>937.003417969</v>
      </c>
      <c r="U249" s="4">
        <v>3.59434199333</v>
      </c>
      <c r="V249" s="4">
        <v>14.757104873699999</v>
      </c>
      <c r="W249" s="2">
        <v>0.29996001720400001</v>
      </c>
      <c r="X249" s="3">
        <v>1.5535465478899999</v>
      </c>
      <c r="Y249" s="1">
        <v>1488.3231201200001</v>
      </c>
      <c r="Z249" s="2">
        <v>1.38794247391E-2</v>
      </c>
      <c r="AA249" s="2">
        <v>7.4615357027599999E-2</v>
      </c>
      <c r="AB249" s="2">
        <v>0</v>
      </c>
      <c r="AC249" s="2">
        <v>6.8285335150500004E-2</v>
      </c>
      <c r="AD249" s="2">
        <v>4.4256356920000003E-2</v>
      </c>
      <c r="AE249" s="2">
        <v>1.2337266434699999E-2</v>
      </c>
      <c r="AF249" s="2">
        <v>0.113940393788</v>
      </c>
      <c r="AG249" s="2">
        <v>0.49718466449100002</v>
      </c>
      <c r="AH249" s="2">
        <v>0.175501201449</v>
      </c>
      <c r="AI249" s="5">
        <v>334338.59730999998</v>
      </c>
      <c r="AJ249" s="5">
        <v>315038.70145300002</v>
      </c>
      <c r="AK249">
        <v>2.6646692678299999</v>
      </c>
      <c r="AL249" s="13">
        <v>5.9441239765431822E-2</v>
      </c>
      <c r="AM249" s="1" t="s">
        <v>53</v>
      </c>
      <c r="AN249" t="s">
        <v>4076</v>
      </c>
      <c r="AO249" t="s">
        <v>53</v>
      </c>
      <c r="AP249">
        <v>1.1149444157125847</v>
      </c>
      <c r="AQ249">
        <v>2.9717411750952154</v>
      </c>
      <c r="AR249">
        <v>0.55561939685472983</v>
      </c>
      <c r="AS249">
        <v>1.1690011636723912</v>
      </c>
      <c r="AT249">
        <v>-0.52293663016333525</v>
      </c>
      <c r="AU249">
        <v>0.19132427026490151</v>
      </c>
      <c r="AV249">
        <v>3.1726972282871566</v>
      </c>
      <c r="AW249">
        <v>-1.8576285337235172</v>
      </c>
      <c r="AX249">
        <v>-1.1271717786137083</v>
      </c>
      <c r="AY249">
        <v>-5</v>
      </c>
      <c r="AZ249">
        <v>-1.1656725546940205</v>
      </c>
      <c r="BA249">
        <v>-1.3540243390454441</v>
      </c>
      <c r="BB249">
        <v>-1.9087810561728542</v>
      </c>
      <c r="BC249">
        <v>-0.9433222839169032</v>
      </c>
      <c r="BD249">
        <v>-0.3034822755043462</v>
      </c>
      <c r="BE249">
        <v>-0.75571990608770145</v>
      </c>
      <c r="BF249">
        <v>5.52418651608148</v>
      </c>
      <c r="BG249">
        <f t="shared" si="3"/>
        <v>5.498363908694504</v>
      </c>
      <c r="BH249" s="1" t="s">
        <v>2992</v>
      </c>
      <c r="BI249" s="1">
        <v>1</v>
      </c>
    </row>
    <row r="250" spans="1:61">
      <c r="A250" s="1">
        <v>188</v>
      </c>
      <c r="B250" s="1" t="s">
        <v>851</v>
      </c>
      <c r="C250" s="1" t="s">
        <v>4309</v>
      </c>
      <c r="D250" s="1" t="s">
        <v>30</v>
      </c>
      <c r="E250" s="1" t="s">
        <v>153</v>
      </c>
      <c r="F250" s="2">
        <v>40.491574999999997</v>
      </c>
      <c r="G250" s="2">
        <v>-78.460661999999999</v>
      </c>
      <c r="H250" s="2">
        <v>40.49156</v>
      </c>
      <c r="I250" s="2">
        <v>-78.459540000000004</v>
      </c>
      <c r="K250" s="1" t="s">
        <v>4086</v>
      </c>
      <c r="L250" s="17">
        <v>0.70751638012006868</v>
      </c>
      <c r="M250" s="17">
        <v>0</v>
      </c>
      <c r="N250" s="1">
        <v>2</v>
      </c>
      <c r="O250" s="1" t="s">
        <v>854</v>
      </c>
      <c r="P250" s="1">
        <v>512970</v>
      </c>
      <c r="Q250" s="1" t="s">
        <v>852</v>
      </c>
      <c r="R250" s="1" t="s">
        <v>853</v>
      </c>
      <c r="S250" s="26">
        <v>5.0395789999999998</v>
      </c>
      <c r="T250" s="4">
        <v>1077.1948242200001</v>
      </c>
      <c r="U250" s="4">
        <v>3.5797817707099999</v>
      </c>
      <c r="V250" s="4">
        <v>14.3569869995</v>
      </c>
      <c r="W250" s="2">
        <v>0.20372258126699999</v>
      </c>
      <c r="X250" s="3">
        <v>8.2072582244899994</v>
      </c>
      <c r="Y250" s="1">
        <v>604.69458007799994</v>
      </c>
      <c r="Z250" s="2">
        <v>5.6334560461499998E-3</v>
      </c>
      <c r="AA250" s="2">
        <v>0.29860248083099999</v>
      </c>
      <c r="AB250" s="2">
        <v>7.3158721598200003E-3</v>
      </c>
      <c r="AC250" s="2">
        <v>0.63139259502400003</v>
      </c>
      <c r="AD250" s="2">
        <v>0</v>
      </c>
      <c r="AE250" s="2">
        <v>0</v>
      </c>
      <c r="AF250" s="2">
        <v>5.2864210847199999E-2</v>
      </c>
      <c r="AG250" s="2">
        <v>4.0506952423399996E-3</v>
      </c>
      <c r="AH250" s="2">
        <v>1.40689849227E-4</v>
      </c>
      <c r="AI250" s="5">
        <v>334762.55193900003</v>
      </c>
      <c r="AJ250" s="5">
        <v>315466.01356499997</v>
      </c>
      <c r="AK250">
        <v>2.6520909594400002</v>
      </c>
      <c r="AL250" s="13">
        <v>5.9353093351237417E-2</v>
      </c>
      <c r="AM250" s="1" t="s">
        <v>36</v>
      </c>
      <c r="AN250" t="s">
        <v>4077</v>
      </c>
      <c r="AO250" t="s">
        <v>36</v>
      </c>
      <c r="AP250">
        <v>0.70239425755391927</v>
      </c>
      <c r="AQ250">
        <v>3.0322942580164005</v>
      </c>
      <c r="AR250">
        <v>0.55385655215638263</v>
      </c>
      <c r="AS250">
        <v>1.1570633071216376</v>
      </c>
      <c r="AT250">
        <v>-0.69096082973269246</v>
      </c>
      <c r="AU250">
        <v>0.91419809782033024</v>
      </c>
      <c r="AV250">
        <v>2.7815360760100005</v>
      </c>
      <c r="AW250">
        <v>-2.2492250898245647</v>
      </c>
      <c r="AX250">
        <v>-0.5249065884169607</v>
      </c>
      <c r="AY250">
        <v>-2.13573389214721</v>
      </c>
      <c r="AZ250">
        <v>-0.1997005158221252</v>
      </c>
      <c r="BA250">
        <v>-5</v>
      </c>
      <c r="BB250">
        <v>-5</v>
      </c>
      <c r="BC250">
        <v>-1.2768382465227419</v>
      </c>
      <c r="BD250">
        <v>-2.3924704301190132</v>
      </c>
      <c r="BE250">
        <v>-3.8517372357829589</v>
      </c>
      <c r="BF250">
        <v>5.5247368698831396</v>
      </c>
      <c r="BG250">
        <f t="shared" si="3"/>
        <v>5.4989525777917683</v>
      </c>
      <c r="BH250" s="1" t="s">
        <v>855</v>
      </c>
      <c r="BI250" s="1">
        <v>1</v>
      </c>
    </row>
    <row r="251" spans="1:61">
      <c r="A251" s="1">
        <v>266</v>
      </c>
      <c r="B251" s="1" t="s">
        <v>1241</v>
      </c>
      <c r="C251" s="1" t="s">
        <v>4416</v>
      </c>
      <c r="D251" s="1" t="s">
        <v>30</v>
      </c>
      <c r="E251" s="1" t="s">
        <v>140</v>
      </c>
      <c r="F251" s="2">
        <v>39.376832999999998</v>
      </c>
      <c r="G251" s="2">
        <v>-89.027434999999997</v>
      </c>
      <c r="H251" s="2">
        <v>39.366943999999997</v>
      </c>
      <c r="I251" s="2">
        <v>-89.021111000000005</v>
      </c>
      <c r="K251" s="1" t="s">
        <v>4086</v>
      </c>
      <c r="L251" s="17">
        <v>0.81047906773164857</v>
      </c>
      <c r="M251" s="17">
        <v>0</v>
      </c>
      <c r="N251" s="1">
        <v>7</v>
      </c>
      <c r="O251" s="1" t="s">
        <v>1244</v>
      </c>
      <c r="P251" s="1">
        <v>502180</v>
      </c>
      <c r="Q251" s="1" t="s">
        <v>1242</v>
      </c>
      <c r="R251" s="1" t="s">
        <v>1243</v>
      </c>
      <c r="S251" s="26">
        <v>4.2370450000000002</v>
      </c>
      <c r="T251" s="4">
        <v>1023.91534424</v>
      </c>
      <c r="U251" s="4">
        <v>6.1479454040499997</v>
      </c>
      <c r="V251" s="4">
        <v>17.5302734375</v>
      </c>
      <c r="W251" s="2">
        <v>0.37465956807099998</v>
      </c>
      <c r="X251" s="3">
        <v>1.37086033821</v>
      </c>
      <c r="Y251" s="1">
        <v>984.35614013700001</v>
      </c>
      <c r="Z251" s="2">
        <v>1.9621941758599999E-2</v>
      </c>
      <c r="AA251" s="2">
        <v>0.14454388919399999</v>
      </c>
      <c r="AB251" s="2">
        <v>0</v>
      </c>
      <c r="AC251" s="2">
        <v>0.166360763685</v>
      </c>
      <c r="AD251" s="2">
        <v>0</v>
      </c>
      <c r="AE251" s="2">
        <v>9.0824802739900002E-4</v>
      </c>
      <c r="AF251" s="2">
        <v>0.11099547768199999</v>
      </c>
      <c r="AG251" s="2">
        <v>0.55679388446300004</v>
      </c>
      <c r="AH251" s="2">
        <v>7.7579519007000002E-4</v>
      </c>
      <c r="AI251" s="5">
        <v>286355.46424499998</v>
      </c>
      <c r="AJ251" s="5">
        <v>318215.256345</v>
      </c>
      <c r="AK251">
        <v>5.4466983770599997</v>
      </c>
      <c r="AL251" s="13">
        <v>0.10539641108953499</v>
      </c>
      <c r="AM251" s="1" t="s">
        <v>53</v>
      </c>
      <c r="AN251" t="s">
        <v>4077</v>
      </c>
      <c r="AO251" t="s">
        <v>36</v>
      </c>
      <c r="AP251">
        <v>0.62706307649754489</v>
      </c>
      <c r="AQ251">
        <v>3.0102640513182823</v>
      </c>
      <c r="AR251">
        <v>0.78873000215478972</v>
      </c>
      <c r="AS251">
        <v>1.2437886902792621</v>
      </c>
      <c r="AT251">
        <v>-0.426363171894447</v>
      </c>
      <c r="AU251">
        <v>0.13699321158431585</v>
      </c>
      <c r="AV251">
        <v>2.993152254643896</v>
      </c>
      <c r="AW251">
        <v>-1.7072580176839922</v>
      </c>
      <c r="AX251">
        <v>-0.84000026404467953</v>
      </c>
      <c r="AY251">
        <v>-5</v>
      </c>
      <c r="AZ251">
        <v>-0.77894909465826923</v>
      </c>
      <c r="BA251">
        <v>-5</v>
      </c>
      <c r="BB251">
        <v>-3.0417955366974629</v>
      </c>
      <c r="BC251">
        <v>-0.95469471542741935</v>
      </c>
      <c r="BD251">
        <v>-0.25430554343800915</v>
      </c>
      <c r="BE251">
        <v>-3.1102529173533031</v>
      </c>
      <c r="BF251">
        <v>5.4569054747509353</v>
      </c>
      <c r="BG251">
        <f t="shared" si="3"/>
        <v>5.5027209973960884</v>
      </c>
      <c r="BH251" s="1" t="s">
        <v>1245</v>
      </c>
      <c r="BI251" s="1">
        <v>1</v>
      </c>
    </row>
    <row r="252" spans="1:61">
      <c r="A252" s="1">
        <v>742</v>
      </c>
      <c r="B252" s="1" t="s">
        <v>3568</v>
      </c>
      <c r="C252" s="1" t="s">
        <v>5117</v>
      </c>
      <c r="D252" s="1" t="s">
        <v>2895</v>
      </c>
      <c r="E252" s="1" t="s">
        <v>153</v>
      </c>
      <c r="F252" s="2">
        <v>38.428910999999999</v>
      </c>
      <c r="G252" s="2">
        <v>-91.480991000000003</v>
      </c>
      <c r="H252" s="2">
        <v>38.429540000000003</v>
      </c>
      <c r="I252" s="2">
        <v>-91.480770000000007</v>
      </c>
      <c r="K252" s="1" t="s">
        <v>4086</v>
      </c>
      <c r="L252" s="17">
        <v>0.54882420040667046</v>
      </c>
      <c r="M252" s="17">
        <v>0</v>
      </c>
      <c r="N252" s="1">
        <v>10</v>
      </c>
      <c r="O252" s="1" t="s">
        <v>3571</v>
      </c>
      <c r="P252" s="1">
        <v>505980</v>
      </c>
      <c r="Q252" s="1" t="s">
        <v>3569</v>
      </c>
      <c r="R252" s="1" t="s">
        <v>3570</v>
      </c>
      <c r="S252" s="26">
        <v>0.87</v>
      </c>
      <c r="T252" s="4">
        <v>1073.3217773399999</v>
      </c>
      <c r="U252" s="4">
        <v>5.8071680068999996</v>
      </c>
      <c r="V252" s="4">
        <v>19.122344970699999</v>
      </c>
      <c r="W252" s="2">
        <v>0.32165789604200001</v>
      </c>
      <c r="X252" s="3">
        <v>5.9953155517600001</v>
      </c>
      <c r="Y252" s="1">
        <v>644.66790771499996</v>
      </c>
      <c r="Z252" s="2">
        <v>5.6436553339100004E-3</v>
      </c>
      <c r="AA252" s="2">
        <v>4.5747991819099998E-2</v>
      </c>
      <c r="AB252" s="2">
        <v>1.3397753208600001E-3</v>
      </c>
      <c r="AC252" s="2">
        <v>0.69147227080100004</v>
      </c>
      <c r="AD252" s="2">
        <v>1.00779559534E-4</v>
      </c>
      <c r="AE252" s="2">
        <v>1.8057325784699998E-2</v>
      </c>
      <c r="AF252" s="2">
        <v>0.201565047277</v>
      </c>
      <c r="AG252" s="2">
        <v>2.8876307911200001E-2</v>
      </c>
      <c r="AH252" s="2">
        <v>7.1968461926099998E-3</v>
      </c>
      <c r="AI252" s="5">
        <v>312365.94009500003</v>
      </c>
      <c r="AJ252" s="5">
        <v>319279.07021400001</v>
      </c>
      <c r="AK252">
        <v>4.2042825551799998</v>
      </c>
      <c r="AL252" s="13">
        <v>2.1889289098058682E-2</v>
      </c>
      <c r="AM252" s="1" t="s">
        <v>36</v>
      </c>
      <c r="AN252" t="s">
        <v>4077</v>
      </c>
      <c r="AO252" t="s">
        <v>36</v>
      </c>
      <c r="AP252">
        <v>-6.0480747381381476E-2</v>
      </c>
      <c r="AQ252">
        <v>3.0307299411396889</v>
      </c>
      <c r="AR252">
        <v>0.76396439076797473</v>
      </c>
      <c r="AS252">
        <v>1.2815411486821875</v>
      </c>
      <c r="AT252">
        <v>-0.49260578309346192</v>
      </c>
      <c r="AU252">
        <v>0.77781204628083578</v>
      </c>
      <c r="AV252">
        <v>2.8093360510871821</v>
      </c>
      <c r="AW252">
        <v>-2.2484395170919775</v>
      </c>
      <c r="AX252">
        <v>-1.3396279652265008</v>
      </c>
      <c r="AY252">
        <v>-2.8729680263307329</v>
      </c>
      <c r="AZ252">
        <v>-0.16022523114335471</v>
      </c>
      <c r="BA252">
        <v>-3.9966275440986396</v>
      </c>
      <c r="BB252">
        <v>-1.7433465664778292</v>
      </c>
      <c r="BC252">
        <v>-0.69558477525621165</v>
      </c>
      <c r="BD252">
        <v>-1.5394583359048906</v>
      </c>
      <c r="BE252">
        <v>-2.1428577787373411</v>
      </c>
      <c r="BF252">
        <v>5.4946636729798577</v>
      </c>
      <c r="BG252">
        <f t="shared" si="3"/>
        <v>5.5041704500505935</v>
      </c>
      <c r="BH252" s="1" t="s">
        <v>3572</v>
      </c>
      <c r="BI252" s="1">
        <v>1</v>
      </c>
    </row>
    <row r="253" spans="1:61">
      <c r="A253" s="1">
        <v>126</v>
      </c>
      <c r="B253" s="1" t="s">
        <v>558</v>
      </c>
      <c r="C253" s="1" t="s">
        <v>4227</v>
      </c>
      <c r="D253" s="1" t="s">
        <v>30</v>
      </c>
      <c r="E253" s="1" t="s">
        <v>72</v>
      </c>
      <c r="F253" s="2">
        <v>40.328550999999997</v>
      </c>
      <c r="G253" s="2">
        <v>-96.528775999999993</v>
      </c>
      <c r="H253" s="2">
        <v>40.328429999999997</v>
      </c>
      <c r="I253" s="2">
        <v>-96.531739999999999</v>
      </c>
      <c r="K253" s="1" t="s">
        <v>4086</v>
      </c>
      <c r="L253" s="17">
        <v>0.76916774385608722</v>
      </c>
      <c r="M253" s="17">
        <v>0</v>
      </c>
      <c r="N253" s="1">
        <v>10</v>
      </c>
      <c r="O253" s="1" t="s">
        <v>561</v>
      </c>
      <c r="P253" s="1">
        <v>511610</v>
      </c>
      <c r="Q253" s="1" t="s">
        <v>559</v>
      </c>
      <c r="R253" s="1" t="s">
        <v>560</v>
      </c>
      <c r="S253" s="26">
        <v>2.2677200000000002</v>
      </c>
      <c r="T253" s="4">
        <v>805.32794189499998</v>
      </c>
      <c r="U253" s="4">
        <v>4.5973229408299998</v>
      </c>
      <c r="V253" s="4">
        <v>17.199054717999999</v>
      </c>
      <c r="W253" s="2">
        <v>0.36335712671300002</v>
      </c>
      <c r="X253" s="3">
        <v>1.9091444015500001</v>
      </c>
      <c r="Y253" s="1">
        <v>1111.5637207</v>
      </c>
      <c r="Z253" s="2">
        <v>8.4813741323399999E-3</v>
      </c>
      <c r="AA253" s="2">
        <v>3.6021775633999997E-2</v>
      </c>
      <c r="AB253" s="2">
        <v>0</v>
      </c>
      <c r="AC253" s="2">
        <v>3.6952266869200001E-2</v>
      </c>
      <c r="AD253" s="2">
        <v>0</v>
      </c>
      <c r="AE253" s="2">
        <v>0.11852533182199999</v>
      </c>
      <c r="AF253" s="2">
        <v>2.5968192173200001E-2</v>
      </c>
      <c r="AG253" s="2">
        <v>0.77316334934099995</v>
      </c>
      <c r="AH253" s="2">
        <v>8.8771002898399998E-4</v>
      </c>
      <c r="AI253" s="5">
        <v>246579.747126</v>
      </c>
      <c r="AJ253" s="5">
        <v>320840.76955500001</v>
      </c>
      <c r="AK253">
        <v>4.58272255346</v>
      </c>
      <c r="AL253" s="13">
        <v>0.26174951467519475</v>
      </c>
      <c r="AM253" s="1" t="s">
        <v>36</v>
      </c>
      <c r="AN253" t="s">
        <v>4077</v>
      </c>
      <c r="AO253" t="s">
        <v>36</v>
      </c>
      <c r="AP253">
        <v>0.35558943030822565</v>
      </c>
      <c r="AQ253">
        <v>2.9059727677628482</v>
      </c>
      <c r="AR253">
        <v>0.66250501201533585</v>
      </c>
      <c r="AS253">
        <v>1.2355045781844161</v>
      </c>
      <c r="AT253">
        <v>-0.4396663173428087</v>
      </c>
      <c r="AU253">
        <v>0.28083877827558729</v>
      </c>
      <c r="AV253">
        <v>3.0459343638008041</v>
      </c>
      <c r="AW253">
        <v>-2.0715337786694934</v>
      </c>
      <c r="AX253">
        <v>-1.4434348831588639</v>
      </c>
      <c r="AY253">
        <v>-5</v>
      </c>
      <c r="AZ253">
        <v>-1.4323589142762738</v>
      </c>
      <c r="BA253">
        <v>-5</v>
      </c>
      <c r="BB253">
        <v>-0.92618882016203807</v>
      </c>
      <c r="BC253">
        <v>-1.5855582835833273</v>
      </c>
      <c r="BD253">
        <v>-0.11172874123973522</v>
      </c>
      <c r="BE253">
        <v>-3.0517288736109665</v>
      </c>
      <c r="BF253">
        <v>5.3919574028654322</v>
      </c>
      <c r="BG253">
        <f t="shared" si="3"/>
        <v>5.506289549349531</v>
      </c>
      <c r="BH253" s="1" t="s">
        <v>562</v>
      </c>
      <c r="BI253" s="1">
        <v>1</v>
      </c>
    </row>
    <row r="254" spans="1:61">
      <c r="A254" s="1">
        <v>326</v>
      </c>
      <c r="B254" s="1" t="s">
        <v>1537</v>
      </c>
      <c r="C254" s="1" t="s">
        <v>4491</v>
      </c>
      <c r="D254" s="1" t="s">
        <v>30</v>
      </c>
      <c r="E254" s="1" t="s">
        <v>140</v>
      </c>
      <c r="F254" s="2">
        <v>32.070036000000002</v>
      </c>
      <c r="G254" s="2">
        <v>-84.297003000000004</v>
      </c>
      <c r="H254" s="2">
        <v>32.071379999999998</v>
      </c>
      <c r="I254" s="2">
        <v>-84.292659999999998</v>
      </c>
      <c r="K254" s="1" t="s">
        <v>4086</v>
      </c>
      <c r="L254" s="17">
        <v>0.31472666515037412</v>
      </c>
      <c r="M254" s="17">
        <v>1</v>
      </c>
      <c r="N254" s="1">
        <v>3</v>
      </c>
      <c r="O254" s="1" t="s">
        <v>1540</v>
      </c>
      <c r="P254" s="1">
        <v>511940</v>
      </c>
      <c r="Q254" s="1" t="s">
        <v>1538</v>
      </c>
      <c r="R254" s="1" t="s">
        <v>1539</v>
      </c>
      <c r="S254" s="26">
        <v>8.1659679999999994</v>
      </c>
      <c r="T254" s="4">
        <v>1259.8068847699999</v>
      </c>
      <c r="U254" s="4">
        <v>11.537837982199999</v>
      </c>
      <c r="V254" s="4">
        <v>24.7223644257</v>
      </c>
      <c r="W254" s="2">
        <v>0.227247700095</v>
      </c>
      <c r="X254" s="3">
        <v>2.4485731124900001</v>
      </c>
      <c r="Y254" s="1">
        <v>483.925872803</v>
      </c>
      <c r="Z254" s="2">
        <v>6.2748750952700003E-3</v>
      </c>
      <c r="AA254" s="2">
        <v>0.211745279024</v>
      </c>
      <c r="AB254" s="2">
        <v>1.0161741045E-4</v>
      </c>
      <c r="AC254" s="2">
        <v>0.39541028029500003</v>
      </c>
      <c r="AD254" s="2">
        <v>1.2761453129000001E-2</v>
      </c>
      <c r="AE254" s="2">
        <v>6.9413159454700002E-2</v>
      </c>
      <c r="AF254" s="2">
        <v>0.101600474215</v>
      </c>
      <c r="AG254" s="2">
        <v>0.14610043187399999</v>
      </c>
      <c r="AH254" s="2">
        <v>5.6592429502899999E-2</v>
      </c>
      <c r="AI254" s="5">
        <v>99012.388880600003</v>
      </c>
      <c r="AJ254" s="5">
        <v>322688.33642200002</v>
      </c>
      <c r="AK254">
        <v>4.8365839880100001</v>
      </c>
      <c r="AL254" s="13">
        <v>1.0608279005491241</v>
      </c>
      <c r="AM254" s="1" t="s">
        <v>36</v>
      </c>
      <c r="AN254" t="s">
        <v>4077</v>
      </c>
      <c r="AO254" t="s">
        <v>36</v>
      </c>
      <c r="AP254">
        <v>0.91200767371939917</v>
      </c>
      <c r="AQ254">
        <v>3.1003039774139571</v>
      </c>
      <c r="AR254">
        <v>1.0621244361708719</v>
      </c>
      <c r="AS254">
        <v>1.3930900039543572</v>
      </c>
      <c r="AT254">
        <v>-0.64350050344639032</v>
      </c>
      <c r="AU254">
        <v>0.38891307624352023</v>
      </c>
      <c r="AV254">
        <v>2.6847788420201653</v>
      </c>
      <c r="AW254">
        <v>-2.2023949146237993</v>
      </c>
      <c r="AX254">
        <v>-0.67418626372066537</v>
      </c>
      <c r="AY254">
        <v>-3.9930318765542916</v>
      </c>
      <c r="AZ254">
        <v>-0.40295204362793158</v>
      </c>
      <c r="BA254">
        <v>-1.8940998702877099</v>
      </c>
      <c r="BB254">
        <v>-1.1585581875164694</v>
      </c>
      <c r="BC254">
        <v>-0.99310426500015947</v>
      </c>
      <c r="BD254">
        <v>-0.83534850028597796</v>
      </c>
      <c r="BE254">
        <v>-1.2472416614798538</v>
      </c>
      <c r="BF254">
        <v>4.9956895388991258</v>
      </c>
      <c r="BG254">
        <f t="shared" si="3"/>
        <v>5.50878326810267</v>
      </c>
      <c r="BH254" s="1" t="s">
        <v>1541</v>
      </c>
      <c r="BI254" s="1">
        <v>1</v>
      </c>
    </row>
    <row r="255" spans="1:61">
      <c r="A255" s="1">
        <v>453</v>
      </c>
      <c r="B255" s="1" t="s">
        <v>2160</v>
      </c>
      <c r="C255" s="1" t="s">
        <v>4680</v>
      </c>
      <c r="D255" s="1" t="s">
        <v>30</v>
      </c>
      <c r="E255" s="1" t="s">
        <v>140</v>
      </c>
      <c r="F255" s="2">
        <v>40.935481000000003</v>
      </c>
      <c r="G255" s="2">
        <v>-74.255386999999999</v>
      </c>
      <c r="H255" s="2">
        <v>40.937787999999998</v>
      </c>
      <c r="I255" s="2">
        <v>-74.253461000000001</v>
      </c>
      <c r="K255" s="1" t="s">
        <v>4086</v>
      </c>
      <c r="L255" s="17">
        <v>0.78963046264834691</v>
      </c>
      <c r="M255" s="17">
        <v>0</v>
      </c>
      <c r="N255" s="1">
        <v>2</v>
      </c>
      <c r="O255" s="1" t="s">
        <v>2163</v>
      </c>
      <c r="P255" s="1">
        <v>517560</v>
      </c>
      <c r="Q255" s="1" t="s">
        <v>2161</v>
      </c>
      <c r="R255" s="1" t="s">
        <v>2162</v>
      </c>
      <c r="S255" s="26">
        <v>7.5305340000000003</v>
      </c>
      <c r="T255" s="4">
        <v>1294.9255371100001</v>
      </c>
      <c r="U255" s="4">
        <v>4.7121648788500003</v>
      </c>
      <c r="V255" s="4">
        <v>16.223505020099999</v>
      </c>
      <c r="W255" s="2">
        <v>0.23684614896799999</v>
      </c>
      <c r="X255" s="3">
        <v>3.0891931057000002</v>
      </c>
      <c r="Y255" s="1">
        <v>1223.85424805</v>
      </c>
      <c r="Z255" s="2">
        <v>1.3708356881E-2</v>
      </c>
      <c r="AA255" s="2">
        <v>0.56496978654999996</v>
      </c>
      <c r="AB255" s="2">
        <v>7.2454317552800003E-4</v>
      </c>
      <c r="AC255" s="2">
        <v>0.20966830413400001</v>
      </c>
      <c r="AD255" s="2">
        <v>2.0866843455199999E-3</v>
      </c>
      <c r="AE255" s="2">
        <v>3.33289860743E-4</v>
      </c>
      <c r="AF255" s="2">
        <v>8.5351186077200006E-3</v>
      </c>
      <c r="AG255" s="2">
        <v>1.49690620064E-2</v>
      </c>
      <c r="AH255" s="2">
        <v>0.185004854439</v>
      </c>
      <c r="AI255" s="5">
        <v>332350.08677400002</v>
      </c>
      <c r="AJ255" s="5">
        <v>326834.71376099996</v>
      </c>
      <c r="AK255">
        <v>4.3494454987599998</v>
      </c>
      <c r="AL255" s="13">
        <v>1.6733920468201751E-2</v>
      </c>
      <c r="AM255" s="1" t="s">
        <v>36</v>
      </c>
      <c r="AN255" t="s">
        <v>4077</v>
      </c>
      <c r="AO255" t="s">
        <v>36</v>
      </c>
      <c r="AP255">
        <v>0.87682577368151149</v>
      </c>
      <c r="AQ255">
        <v>3.1122447956357919</v>
      </c>
      <c r="AR255">
        <v>0.67322047802734208</v>
      </c>
      <c r="AS255">
        <v>1.2101446875103352</v>
      </c>
      <c r="AT255">
        <v>-0.62553367234849711</v>
      </c>
      <c r="AU255">
        <v>0.48984505693164937</v>
      </c>
      <c r="AV255">
        <v>3.0877296996423054</v>
      </c>
      <c r="AW255">
        <v>-1.863014597747316</v>
      </c>
      <c r="AX255">
        <v>-0.24797477675660518</v>
      </c>
      <c r="AY255">
        <v>-3.1399357298134145</v>
      </c>
      <c r="AZ255">
        <v>-0.67846721750849426</v>
      </c>
      <c r="BA255">
        <v>-2.6805432420543167</v>
      </c>
      <c r="BB255">
        <v>-3.4771778981316839</v>
      </c>
      <c r="BC255">
        <v>-2.0687904393623233</v>
      </c>
      <c r="BD255">
        <v>-1.8248054126300586</v>
      </c>
      <c r="BE255">
        <v>-0.73281687576774091</v>
      </c>
      <c r="BF255">
        <v>5.5215957965010558</v>
      </c>
      <c r="BG255">
        <f t="shared" si="3"/>
        <v>5.5143281775855755</v>
      </c>
      <c r="BH255" s="1" t="s">
        <v>2164</v>
      </c>
      <c r="BI255" s="1">
        <v>1</v>
      </c>
    </row>
    <row r="256" spans="1:61">
      <c r="A256" s="1">
        <v>76</v>
      </c>
      <c r="B256" s="1" t="s">
        <v>329</v>
      </c>
      <c r="C256" s="1" t="s">
        <v>4158</v>
      </c>
      <c r="D256" s="1" t="s">
        <v>30</v>
      </c>
      <c r="E256" s="1" t="s">
        <v>44</v>
      </c>
      <c r="F256" s="2">
        <v>43.460453999999999</v>
      </c>
      <c r="G256" s="2">
        <v>-116.14143199999999</v>
      </c>
      <c r="H256" s="2">
        <v>43.461280000000002</v>
      </c>
      <c r="I256" s="2">
        <v>-116.14376</v>
      </c>
      <c r="K256" s="1" t="s">
        <v>4086</v>
      </c>
      <c r="L256" s="17">
        <v>0.71482444601133455</v>
      </c>
      <c r="M256" s="17">
        <v>0</v>
      </c>
      <c r="N256" s="1">
        <v>17</v>
      </c>
      <c r="O256" s="1" t="s">
        <v>332</v>
      </c>
      <c r="P256" s="1">
        <v>502030</v>
      </c>
      <c r="Q256" s="1" t="s">
        <v>330</v>
      </c>
      <c r="R256" s="1" t="s">
        <v>331</v>
      </c>
      <c r="S256" s="26">
        <v>2.4001139999999999</v>
      </c>
      <c r="T256" s="4">
        <v>334.82696533199999</v>
      </c>
      <c r="U256" s="4">
        <v>2.7242050170900001</v>
      </c>
      <c r="V256" s="4">
        <v>17.161026001</v>
      </c>
      <c r="W256" s="2">
        <v>0.31234782934200001</v>
      </c>
      <c r="X256" s="3">
        <v>1.58090233803</v>
      </c>
      <c r="Y256" s="1">
        <v>598.77563476600005</v>
      </c>
      <c r="Z256" s="2">
        <v>1.1571827452899999E-3</v>
      </c>
      <c r="AA256" s="2">
        <v>0.17391336807400001</v>
      </c>
      <c r="AB256" s="2">
        <v>4.1807892732899999E-3</v>
      </c>
      <c r="AC256" s="2">
        <v>0</v>
      </c>
      <c r="AD256" s="2">
        <v>0.34462395293600001</v>
      </c>
      <c r="AE256" s="2">
        <v>0.20821823719999999</v>
      </c>
      <c r="AF256" s="2">
        <v>5.1072820390299999E-2</v>
      </c>
      <c r="AG256" s="2">
        <v>0.21647529601500001</v>
      </c>
      <c r="AH256" s="2">
        <v>3.5835336628200001E-4</v>
      </c>
      <c r="AI256" s="5">
        <v>99756.831367000006</v>
      </c>
      <c r="AJ256" s="5">
        <v>334234.47665000003</v>
      </c>
      <c r="AK256">
        <v>2.7867102313999998</v>
      </c>
      <c r="AL256" s="13">
        <v>1.0805637852720091</v>
      </c>
      <c r="AM256" s="1" t="s">
        <v>36</v>
      </c>
      <c r="AN256" t="s">
        <v>4077</v>
      </c>
      <c r="AO256" t="s">
        <v>36</v>
      </c>
      <c r="AP256">
        <v>0.38023187020957344</v>
      </c>
      <c r="AQ256">
        <v>2.5248204266907219</v>
      </c>
      <c r="AR256">
        <v>0.43523978842445321</v>
      </c>
      <c r="AS256">
        <v>1.2345432493199353</v>
      </c>
      <c r="AT256">
        <v>-0.50536150783246925</v>
      </c>
      <c r="AU256">
        <v>0.19890504174452839</v>
      </c>
      <c r="AV256">
        <v>2.777264119824042</v>
      </c>
      <c r="AW256">
        <v>-2.9365980507250642</v>
      </c>
      <c r="AX256">
        <v>-0.75966703411209135</v>
      </c>
      <c r="AY256">
        <v>-2.3787417218907971</v>
      </c>
      <c r="AZ256">
        <v>-5</v>
      </c>
      <c r="BA256">
        <v>-0.46265454039232351</v>
      </c>
      <c r="BB256">
        <v>-0.68148123463116417</v>
      </c>
      <c r="BC256">
        <v>-1.291810158472583</v>
      </c>
      <c r="BD256">
        <v>-0.66459165781650231</v>
      </c>
      <c r="BE256">
        <v>-3.4456885115214102</v>
      </c>
      <c r="BF256">
        <v>4.9989426459468085</v>
      </c>
      <c r="BG256">
        <f t="shared" si="3"/>
        <v>5.5240512458164428</v>
      </c>
      <c r="BH256" s="1" t="s">
        <v>333</v>
      </c>
      <c r="BI256" s="1">
        <v>2</v>
      </c>
    </row>
    <row r="257" spans="1:61">
      <c r="A257" s="1">
        <v>77</v>
      </c>
      <c r="B257" s="1" t="s">
        <v>329</v>
      </c>
      <c r="C257" s="1" t="s">
        <v>4158</v>
      </c>
      <c r="D257" s="1" t="s">
        <v>30</v>
      </c>
      <c r="E257" s="1" t="s">
        <v>44</v>
      </c>
      <c r="F257" s="2">
        <v>43.460453999999999</v>
      </c>
      <c r="G257" s="2">
        <v>-116.14143199999999</v>
      </c>
      <c r="H257" s="2">
        <v>43.461280000000002</v>
      </c>
      <c r="I257" s="2">
        <v>-116.14376</v>
      </c>
      <c r="K257" s="1" t="s">
        <v>4085</v>
      </c>
      <c r="L257" s="17">
        <v>0.82644429663196195</v>
      </c>
      <c r="M257" s="17">
        <v>0</v>
      </c>
      <c r="N257" s="1">
        <v>17</v>
      </c>
      <c r="O257" s="1" t="s">
        <v>332</v>
      </c>
      <c r="P257" s="1">
        <v>506260</v>
      </c>
      <c r="Q257" s="1" t="s">
        <v>334</v>
      </c>
      <c r="R257" s="1" t="s">
        <v>335</v>
      </c>
      <c r="S257" s="26">
        <v>2.5663819999999999</v>
      </c>
      <c r="T257" s="4">
        <v>334.82696533199999</v>
      </c>
      <c r="U257" s="4">
        <v>2.7242050170900001</v>
      </c>
      <c r="V257" s="4">
        <v>17.161026001</v>
      </c>
      <c r="W257" s="2">
        <v>0.31234782934200001</v>
      </c>
      <c r="X257" s="3">
        <v>1.58090233803</v>
      </c>
      <c r="Y257" s="1">
        <v>598.77563476600005</v>
      </c>
      <c r="Z257" s="2">
        <v>1.1571827452899999E-3</v>
      </c>
      <c r="AA257" s="2">
        <v>0.17391336807400001</v>
      </c>
      <c r="AB257" s="2">
        <v>4.1807892732899999E-3</v>
      </c>
      <c r="AC257" s="2">
        <v>0</v>
      </c>
      <c r="AD257" s="2">
        <v>0.34462395293600001</v>
      </c>
      <c r="AE257" s="2">
        <v>0.20821823719999999</v>
      </c>
      <c r="AF257" s="2">
        <v>5.1072820390299999E-2</v>
      </c>
      <c r="AG257" s="2">
        <v>0.21647529601500001</v>
      </c>
      <c r="AH257" s="2">
        <v>3.5835336628200001E-4</v>
      </c>
      <c r="AI257" s="5">
        <v>99756.831367000006</v>
      </c>
      <c r="AJ257" s="5">
        <v>334234.47665000003</v>
      </c>
      <c r="AK257">
        <v>2.7867102313999998</v>
      </c>
      <c r="AL257" s="13">
        <v>1.0805637852720091</v>
      </c>
      <c r="AM257" s="1" t="s">
        <v>36</v>
      </c>
      <c r="AN257" t="s">
        <v>4077</v>
      </c>
      <c r="AO257" t="s">
        <v>36</v>
      </c>
      <c r="AP257">
        <v>0.40932130057535665</v>
      </c>
      <c r="AQ257">
        <v>2.5248204266907219</v>
      </c>
      <c r="AR257">
        <v>0.43523978842445321</v>
      </c>
      <c r="AS257">
        <v>1.2345432493199353</v>
      </c>
      <c r="AT257">
        <v>-0.50536150783246925</v>
      </c>
      <c r="AU257">
        <v>0.19890504174452839</v>
      </c>
      <c r="AV257">
        <v>2.777264119824042</v>
      </c>
      <c r="AW257">
        <v>-2.9365980507250642</v>
      </c>
      <c r="AX257">
        <v>-0.75966703411209135</v>
      </c>
      <c r="AY257">
        <v>-2.3787417218907971</v>
      </c>
      <c r="AZ257">
        <v>-5</v>
      </c>
      <c r="BA257">
        <v>-0.46265454039232351</v>
      </c>
      <c r="BB257">
        <v>-0.68148123463116417</v>
      </c>
      <c r="BC257">
        <v>-1.291810158472583</v>
      </c>
      <c r="BD257">
        <v>-0.66459165781650231</v>
      </c>
      <c r="BE257">
        <v>-3.4456885115214102</v>
      </c>
      <c r="BF257">
        <v>4.9989426459468085</v>
      </c>
      <c r="BG257">
        <f t="shared" si="3"/>
        <v>5.5240512458164428</v>
      </c>
      <c r="BH257" s="1" t="s">
        <v>333</v>
      </c>
      <c r="BI257" s="1">
        <v>2</v>
      </c>
    </row>
    <row r="258" spans="1:61">
      <c r="A258" s="1">
        <v>228</v>
      </c>
      <c r="B258" s="1" t="s">
        <v>1051</v>
      </c>
      <c r="C258" s="1" t="s">
        <v>4355</v>
      </c>
      <c r="D258" s="1" t="s">
        <v>30</v>
      </c>
      <c r="E258" s="1" t="s">
        <v>44</v>
      </c>
      <c r="F258" s="2">
        <v>42.107652999999999</v>
      </c>
      <c r="G258" s="2">
        <v>-111.815938</v>
      </c>
      <c r="H258" s="2">
        <v>42.107399999999998</v>
      </c>
      <c r="I258" s="2">
        <v>-111.8159</v>
      </c>
      <c r="K258" s="1" t="s">
        <v>4086</v>
      </c>
      <c r="L258" s="17">
        <v>0.72861316241323937</v>
      </c>
      <c r="M258" s="17">
        <v>0</v>
      </c>
      <c r="N258" s="1">
        <v>16</v>
      </c>
      <c r="O258" s="1" t="s">
        <v>1054</v>
      </c>
      <c r="P258" s="1">
        <v>506330</v>
      </c>
      <c r="Q258" s="1" t="s">
        <v>1052</v>
      </c>
      <c r="R258" s="1" t="s">
        <v>1053</v>
      </c>
      <c r="S258" s="26">
        <v>2.9862169999999999</v>
      </c>
      <c r="T258" s="4">
        <v>478.20062255900001</v>
      </c>
      <c r="U258" s="4">
        <v>0.52789914607999999</v>
      </c>
      <c r="V258" s="4">
        <v>14.841176033</v>
      </c>
      <c r="W258" s="2">
        <v>0.29737085103999999</v>
      </c>
      <c r="X258" s="3">
        <v>6.0900835990899997</v>
      </c>
      <c r="Y258" s="1">
        <v>989.33380126999998</v>
      </c>
      <c r="Z258" s="2">
        <v>1.21020349129E-2</v>
      </c>
      <c r="AA258" s="2">
        <v>6.9630976486599994E-2</v>
      </c>
      <c r="AB258" s="2">
        <v>4.95888259845E-4</v>
      </c>
      <c r="AC258" s="2">
        <v>6.9914341206500003E-2</v>
      </c>
      <c r="AD258" s="2">
        <v>0.239189340764</v>
      </c>
      <c r="AE258" s="2">
        <v>2.2255937376400001E-2</v>
      </c>
      <c r="AF258" s="2">
        <v>0.118623555873</v>
      </c>
      <c r="AG258" s="2">
        <v>0.46236267142100002</v>
      </c>
      <c r="AH258" s="2">
        <v>5.4252536999799999E-3</v>
      </c>
      <c r="AI258" s="5">
        <v>358288.02493900002</v>
      </c>
      <c r="AJ258" s="5">
        <v>342264.25256300002</v>
      </c>
      <c r="AK258">
        <v>3.6390890317300002</v>
      </c>
      <c r="AL258" s="13">
        <v>4.5746114574452323E-2</v>
      </c>
      <c r="AM258" s="1" t="s">
        <v>36</v>
      </c>
      <c r="AN258" t="s">
        <v>4077</v>
      </c>
      <c r="AO258" t="s">
        <v>36</v>
      </c>
      <c r="AP258">
        <v>0.4751213634956184</v>
      </c>
      <c r="AQ258">
        <v>2.6796101371786736</v>
      </c>
      <c r="AR258">
        <v>-0.27744904050528124</v>
      </c>
      <c r="AS258">
        <v>1.1714683163342405</v>
      </c>
      <c r="AT258">
        <v>-0.52670160425019164</v>
      </c>
      <c r="AU258">
        <v>0.78462325427068913</v>
      </c>
      <c r="AV258">
        <v>2.9953428473006669</v>
      </c>
      <c r="AW258">
        <v>-1.917141598514982</v>
      </c>
      <c r="AX258">
        <v>-1.1571975143495039</v>
      </c>
      <c r="AY258">
        <v>-3.3046161735094315</v>
      </c>
      <c r="AZ258">
        <v>-1.1554337302913549</v>
      </c>
      <c r="BA258">
        <v>-0.62125817815571494</v>
      </c>
      <c r="BB258">
        <v>-1.6525541093650671</v>
      </c>
      <c r="BC258">
        <v>-0.92582906164751611</v>
      </c>
      <c r="BD258">
        <v>-0.33501723568241537</v>
      </c>
      <c r="BE258">
        <v>-2.2655799481844725</v>
      </c>
      <c r="BF258">
        <v>5.5542322929837962</v>
      </c>
      <c r="BG258">
        <f t="shared" ref="BG258:BG321" si="4">LOG10(AJ258)</f>
        <v>5.5343615420670478</v>
      </c>
      <c r="BH258" s="1" t="s">
        <v>1055</v>
      </c>
      <c r="BI258" s="1">
        <v>1</v>
      </c>
    </row>
    <row r="259" spans="1:61">
      <c r="A259" s="1">
        <v>103</v>
      </c>
      <c r="B259" s="1" t="s">
        <v>450</v>
      </c>
      <c r="C259" s="1" t="s">
        <v>4193</v>
      </c>
      <c r="D259" s="1" t="s">
        <v>30</v>
      </c>
      <c r="E259" s="1" t="s">
        <v>140</v>
      </c>
      <c r="F259" s="2">
        <v>37.214184000000003</v>
      </c>
      <c r="G259" s="2">
        <v>-78.625387000000003</v>
      </c>
      <c r="H259" s="2">
        <v>37.213949999999997</v>
      </c>
      <c r="I259" s="2">
        <v>-78.618840000000006</v>
      </c>
      <c r="K259" s="1" t="s">
        <v>4086</v>
      </c>
      <c r="L259" s="17">
        <v>0.80825251108035434</v>
      </c>
      <c r="M259" s="17">
        <v>0</v>
      </c>
      <c r="N259" s="1">
        <v>2</v>
      </c>
      <c r="O259" s="1" t="s">
        <v>453</v>
      </c>
      <c r="P259" s="1">
        <v>506150</v>
      </c>
      <c r="Q259" s="1" t="s">
        <v>451</v>
      </c>
      <c r="R259" s="1" t="s">
        <v>452</v>
      </c>
      <c r="S259" s="26">
        <v>3.1037859999999999</v>
      </c>
      <c r="T259" s="4">
        <v>1152.6774902300001</v>
      </c>
      <c r="U259" s="4">
        <v>6.8921704292300001</v>
      </c>
      <c r="V259" s="4">
        <v>20.193332672099999</v>
      </c>
      <c r="W259" s="2">
        <v>0.287697672844</v>
      </c>
      <c r="X259" s="3">
        <v>3.70033526421</v>
      </c>
      <c r="Y259" s="1">
        <v>481.04940795900001</v>
      </c>
      <c r="Z259" s="2">
        <v>5.8426782016900002E-3</v>
      </c>
      <c r="AA259" s="2">
        <v>2.5882039402200002E-2</v>
      </c>
      <c r="AB259" s="2">
        <v>7.0727157178299995E-4</v>
      </c>
      <c r="AC259" s="2">
        <v>0.64665122286200005</v>
      </c>
      <c r="AD259" s="2">
        <v>1.9957358699400001E-2</v>
      </c>
      <c r="AE259" s="2">
        <v>1.38071711187E-2</v>
      </c>
      <c r="AF259" s="2">
        <v>0.255294286476</v>
      </c>
      <c r="AG259" s="2">
        <v>1.8553065868499999E-3</v>
      </c>
      <c r="AH259" s="2">
        <v>3.0002665081299999E-2</v>
      </c>
      <c r="AI259" s="5">
        <v>321152.51964700001</v>
      </c>
      <c r="AJ259" s="5">
        <v>342781.30382799997</v>
      </c>
      <c r="AK259">
        <v>4.1835211344700003</v>
      </c>
      <c r="AL259" s="13">
        <v>6.5153433719631504E-2</v>
      </c>
      <c r="AM259" s="1" t="s">
        <v>36</v>
      </c>
      <c r="AN259" t="s">
        <v>4077</v>
      </c>
      <c r="AO259" t="s">
        <v>36</v>
      </c>
      <c r="AP259">
        <v>0.49189176985965732</v>
      </c>
      <c r="AQ259">
        <v>3.0617078122330716</v>
      </c>
      <c r="AR259">
        <v>0.83835600812001276</v>
      </c>
      <c r="AS259">
        <v>1.3052080000561448</v>
      </c>
      <c r="AT259">
        <v>-0.54106365105752563</v>
      </c>
      <c r="AU259">
        <v>0.56824107455350237</v>
      </c>
      <c r="AV259">
        <v>2.6821896844860498</v>
      </c>
      <c r="AW259">
        <v>-2.2333880327516717</v>
      </c>
      <c r="AX259">
        <v>-1.587001505969873</v>
      </c>
      <c r="AY259">
        <v>-3.1504137976872308</v>
      </c>
      <c r="AZ259">
        <v>-0.18932989680887713</v>
      </c>
      <c r="BA259">
        <v>-1.6998969369053696</v>
      </c>
      <c r="BB259">
        <v>-1.8598952927021393</v>
      </c>
      <c r="BC259">
        <v>-0.59295890466191392</v>
      </c>
      <c r="BD259">
        <v>-2.7315843135555493</v>
      </c>
      <c r="BE259">
        <v>-1.5228401659905142</v>
      </c>
      <c r="BF259">
        <v>5.5067113336815714</v>
      </c>
      <c r="BG259">
        <f t="shared" si="4"/>
        <v>5.5350171263615415</v>
      </c>
      <c r="BH259" s="1" t="s">
        <v>454</v>
      </c>
      <c r="BI259" s="1">
        <v>1</v>
      </c>
    </row>
    <row r="260" spans="1:61">
      <c r="A260" s="1">
        <v>345</v>
      </c>
      <c r="B260" s="1" t="s">
        <v>1629</v>
      </c>
      <c r="C260" s="1" t="s">
        <v>4517</v>
      </c>
      <c r="D260" s="1" t="s">
        <v>30</v>
      </c>
      <c r="E260" s="1" t="s">
        <v>140</v>
      </c>
      <c r="F260" s="2">
        <v>37.615786999999997</v>
      </c>
      <c r="G260" s="2">
        <v>-87.858356000000001</v>
      </c>
      <c r="H260" s="2">
        <v>37.618834</v>
      </c>
      <c r="I260" s="2">
        <v>-87.856629999999996</v>
      </c>
      <c r="K260" s="1" t="s">
        <v>4086</v>
      </c>
      <c r="L260" s="17">
        <v>0.53837544028647233</v>
      </c>
      <c r="M260" s="17">
        <v>0</v>
      </c>
      <c r="N260" s="1">
        <v>5</v>
      </c>
      <c r="O260" s="1" t="s">
        <v>1632</v>
      </c>
      <c r="P260" s="1">
        <v>516120</v>
      </c>
      <c r="Q260" s="1" t="s">
        <v>1630</v>
      </c>
      <c r="R260" s="1" t="s">
        <v>1631</v>
      </c>
      <c r="S260" s="26">
        <v>3.608927</v>
      </c>
      <c r="T260" s="4">
        <v>1175.44238281</v>
      </c>
      <c r="U260" s="4">
        <v>7.9697637557999998</v>
      </c>
      <c r="V260" s="4">
        <v>19.645904541</v>
      </c>
      <c r="W260" s="2">
        <v>0.42101150751100003</v>
      </c>
      <c r="X260" s="3">
        <v>1.62091612816</v>
      </c>
      <c r="Y260" s="1">
        <v>763.98345947300004</v>
      </c>
      <c r="Z260" s="2">
        <v>1.4920821854399999E-2</v>
      </c>
      <c r="AA260" s="2">
        <v>6.50038905596E-2</v>
      </c>
      <c r="AB260" s="2">
        <v>2.8075119345499998E-3</v>
      </c>
      <c r="AC260" s="2">
        <v>0.12621185674300001</v>
      </c>
      <c r="AD260" s="2">
        <v>1.9978549347000001E-4</v>
      </c>
      <c r="AE260" s="2">
        <v>2.9442072721900001E-4</v>
      </c>
      <c r="AF260" s="2">
        <v>3.0030914176400001E-2</v>
      </c>
      <c r="AG260" s="2">
        <v>0.75373809173299999</v>
      </c>
      <c r="AH260" s="2">
        <v>6.7927067779899996E-3</v>
      </c>
      <c r="AI260" s="5">
        <v>326053.575167</v>
      </c>
      <c r="AJ260" s="5">
        <v>347656.266473</v>
      </c>
      <c r="AK260">
        <v>4.14288187942</v>
      </c>
      <c r="AL260" s="13">
        <v>6.4130549891962221E-2</v>
      </c>
      <c r="AM260" s="1" t="s">
        <v>36</v>
      </c>
      <c r="AN260" t="s">
        <v>4077</v>
      </c>
      <c r="AO260" t="s">
        <v>36</v>
      </c>
      <c r="AP260">
        <v>0.55737809740508215</v>
      </c>
      <c r="AQ260">
        <v>3.0702013459739761</v>
      </c>
      <c r="AR260">
        <v>0.90144544798669157</v>
      </c>
      <c r="AS260">
        <v>1.2932720294889433</v>
      </c>
      <c r="AT260">
        <v>-0.37570603342745107</v>
      </c>
      <c r="AU260">
        <v>0.2097605435223811</v>
      </c>
      <c r="AV260">
        <v>2.8830839560398709</v>
      </c>
      <c r="AW260">
        <v>-1.8262072548123636</v>
      </c>
      <c r="AX260">
        <v>-1.1870606495417435</v>
      </c>
      <c r="AY260">
        <v>-2.5516783889050827</v>
      </c>
      <c r="AZ260">
        <v>-0.89889984417128999</v>
      </c>
      <c r="BA260">
        <v>-3.6994360493165033</v>
      </c>
      <c r="BB260">
        <v>-3.5310316189270354</v>
      </c>
      <c r="BC260">
        <v>-1.5224314471642211</v>
      </c>
      <c r="BD260">
        <v>-0.12277953619242322</v>
      </c>
      <c r="BE260">
        <v>-2.1679571322736089</v>
      </c>
      <c r="BF260">
        <v>5.5132889665946587</v>
      </c>
      <c r="BG260">
        <f t="shared" si="4"/>
        <v>5.5411500619112433</v>
      </c>
      <c r="BH260" s="1" t="s">
        <v>1633</v>
      </c>
      <c r="BI260" s="1">
        <v>1</v>
      </c>
    </row>
    <row r="261" spans="1:61">
      <c r="A261" s="1">
        <v>601</v>
      </c>
      <c r="B261" s="1" t="s">
        <v>2884</v>
      </c>
      <c r="C261" s="1" t="s">
        <v>4111</v>
      </c>
      <c r="D261" s="1" t="s">
        <v>30</v>
      </c>
      <c r="E261" s="1" t="s">
        <v>153</v>
      </c>
      <c r="F261" s="2">
        <v>35.151386000000002</v>
      </c>
      <c r="G261" s="2">
        <v>-93.42662</v>
      </c>
      <c r="H261" s="2">
        <v>35.150080000000003</v>
      </c>
      <c r="I261" s="2">
        <v>-93.426339999999996</v>
      </c>
      <c r="K261" s="1" t="s">
        <v>4086</v>
      </c>
      <c r="L261" s="17">
        <v>0.34134448505938048</v>
      </c>
      <c r="M261" s="17">
        <v>1</v>
      </c>
      <c r="N261" s="1">
        <v>11</v>
      </c>
      <c r="O261" s="1" t="s">
        <v>2887</v>
      </c>
      <c r="P261" s="1">
        <v>511160</v>
      </c>
      <c r="Q261" s="1" t="s">
        <v>2885</v>
      </c>
      <c r="R261" s="1" t="s">
        <v>2886</v>
      </c>
      <c r="S261" s="26">
        <v>3.8036249999999998</v>
      </c>
      <c r="T261" s="4">
        <v>1255.7102050799999</v>
      </c>
      <c r="U261" s="4">
        <v>9.2270479202299995</v>
      </c>
      <c r="V261" s="4">
        <v>22.2729530334</v>
      </c>
      <c r="W261" s="2">
        <v>0.29458108544299999</v>
      </c>
      <c r="X261" s="3">
        <v>4.3745970726000003</v>
      </c>
      <c r="Y261" s="1">
        <v>584.84808349599996</v>
      </c>
      <c r="Z261" s="2">
        <v>6.7768045764200003E-3</v>
      </c>
      <c r="AA261" s="2">
        <v>3.1534097652399999E-2</v>
      </c>
      <c r="AB261" s="2">
        <v>3.3231265873900001E-4</v>
      </c>
      <c r="AC261" s="2">
        <v>0.73538417717000004</v>
      </c>
      <c r="AD261" s="2">
        <v>1.3256901421799999E-2</v>
      </c>
      <c r="AE261" s="2">
        <v>2.73445844905E-2</v>
      </c>
      <c r="AF261" s="2">
        <v>0.182665147523</v>
      </c>
      <c r="AG261" s="2">
        <v>4.5099575114499997E-4</v>
      </c>
      <c r="AH261" s="2">
        <v>2.2549787557300002E-3</v>
      </c>
      <c r="AI261" s="5">
        <v>329386.59350900003</v>
      </c>
      <c r="AJ261" s="5">
        <v>351052.48859600001</v>
      </c>
      <c r="AK261">
        <v>3.9157955305800001</v>
      </c>
      <c r="AL261" s="13">
        <v>6.368210073993566E-2</v>
      </c>
      <c r="AM261" s="1" t="s">
        <v>53</v>
      </c>
      <c r="AN261" t="s">
        <v>4077</v>
      </c>
      <c r="AO261" t="s">
        <v>36</v>
      </c>
      <c r="AP261">
        <v>0.58019769321315029</v>
      </c>
      <c r="AQ261">
        <v>3.0988894237513436</v>
      </c>
      <c r="AR261">
        <v>0.96506277610457869</v>
      </c>
      <c r="AS261">
        <v>1.3477778012768886</v>
      </c>
      <c r="AT261">
        <v>-0.53079514191784938</v>
      </c>
      <c r="AU261">
        <v>0.64093805799719594</v>
      </c>
      <c r="AV261">
        <v>2.7670430710950384</v>
      </c>
      <c r="AW261">
        <v>-2.1689750379849029</v>
      </c>
      <c r="AX261">
        <v>-1.5012195918211377</v>
      </c>
      <c r="AY261">
        <v>-3.4784531148880533</v>
      </c>
      <c r="AZ261">
        <v>-0.13348571882625954</v>
      </c>
      <c r="BA261">
        <v>-1.8775579731159073</v>
      </c>
      <c r="BB261">
        <v>-1.5631286714794703</v>
      </c>
      <c r="BC261">
        <v>-0.7383443080516533</v>
      </c>
      <c r="BD261">
        <v>-3.3458275496142189</v>
      </c>
      <c r="BE261">
        <v>-2.6468575452772374</v>
      </c>
      <c r="BF261">
        <v>5.5177059188059561</v>
      </c>
      <c r="BG261">
        <f t="shared" si="4"/>
        <v>5.5453720560765181</v>
      </c>
      <c r="BH261" s="1" t="s">
        <v>2888</v>
      </c>
      <c r="BI261" s="1">
        <v>1</v>
      </c>
    </row>
    <row r="262" spans="1:61">
      <c r="A262" s="1">
        <v>235</v>
      </c>
      <c r="B262" s="1" t="s">
        <v>1086</v>
      </c>
      <c r="C262" s="1" t="s">
        <v>4365</v>
      </c>
      <c r="D262" s="1" t="s">
        <v>30</v>
      </c>
      <c r="E262" s="1" t="s">
        <v>72</v>
      </c>
      <c r="F262" s="2">
        <v>48.924348000000002</v>
      </c>
      <c r="G262" s="2">
        <v>-100.30534900000001</v>
      </c>
      <c r="H262" s="2">
        <v>48.927030000000002</v>
      </c>
      <c r="I262" s="2">
        <v>-100.305063</v>
      </c>
      <c r="K262" s="1" t="s">
        <v>4086</v>
      </c>
      <c r="L262" s="17">
        <v>0.38508560671471054</v>
      </c>
      <c r="M262" s="17">
        <v>1</v>
      </c>
      <c r="N262" s="1">
        <v>9</v>
      </c>
      <c r="O262" s="1" t="s">
        <v>1089</v>
      </c>
      <c r="P262" s="1">
        <v>505850</v>
      </c>
      <c r="Q262" s="1" t="s">
        <v>1087</v>
      </c>
      <c r="R262" s="1" t="s">
        <v>1088</v>
      </c>
      <c r="S262" s="26">
        <v>16.189596000000002</v>
      </c>
      <c r="T262" s="4">
        <v>512.30871581999997</v>
      </c>
      <c r="U262" s="4">
        <v>-3.6578724384300001</v>
      </c>
      <c r="V262" s="4">
        <v>8.3346805572499996</v>
      </c>
      <c r="W262" s="2">
        <v>0.36100000143099997</v>
      </c>
      <c r="X262" s="3">
        <v>2.3889565467799998</v>
      </c>
      <c r="Y262" s="1">
        <v>2096.3369140599998</v>
      </c>
      <c r="Z262" s="2">
        <v>0.19478607985900001</v>
      </c>
      <c r="AA262" s="2">
        <v>3.4878405048900003E-2</v>
      </c>
      <c r="AB262" s="2">
        <v>0</v>
      </c>
      <c r="AC262" s="2">
        <v>0.47540782533999998</v>
      </c>
      <c r="AD262" s="2">
        <v>0</v>
      </c>
      <c r="AE262" s="2">
        <v>4.3977119409499998E-2</v>
      </c>
      <c r="AF262" s="2">
        <v>0.125977052507</v>
      </c>
      <c r="AG262" s="2">
        <v>9.6250125441800005E-2</v>
      </c>
      <c r="AH262" s="2">
        <v>2.8701091622700001E-2</v>
      </c>
      <c r="AI262" s="5">
        <v>333035.52236900001</v>
      </c>
      <c r="AJ262" s="5">
        <v>351130.02624400001</v>
      </c>
      <c r="AK262">
        <v>4.2040861097500004</v>
      </c>
      <c r="AL262" s="13">
        <v>5.2895103858072799E-2</v>
      </c>
      <c r="AM262" s="1" t="s">
        <v>53</v>
      </c>
      <c r="AN262" t="s">
        <v>4076</v>
      </c>
      <c r="AO262" t="s">
        <v>53</v>
      </c>
      <c r="AP262">
        <v>1.2092360113747544</v>
      </c>
      <c r="AQ262">
        <v>2.7095317445164588</v>
      </c>
      <c r="AR262">
        <v>-5</v>
      </c>
      <c r="AS262">
        <v>0.92088895930713566</v>
      </c>
      <c r="AT262">
        <v>-0.44249279637280359</v>
      </c>
      <c r="AU262">
        <v>0.37820825035042427</v>
      </c>
      <c r="AV262">
        <v>3.3214610818224508</v>
      </c>
      <c r="AW262">
        <v>-0.71044208265469966</v>
      </c>
      <c r="AX262">
        <v>-1.4574433830943758</v>
      </c>
      <c r="AY262">
        <v>-5</v>
      </c>
      <c r="AZ262">
        <v>-0.32293367394563677</v>
      </c>
      <c r="BA262">
        <v>-5</v>
      </c>
      <c r="BB262">
        <v>-1.3567732212128409</v>
      </c>
      <c r="BC262">
        <v>-0.89970855708251296</v>
      </c>
      <c r="BD262">
        <v>-1.0165986958075548</v>
      </c>
      <c r="BE262">
        <v>-1.5421015849141233</v>
      </c>
      <c r="BF262">
        <v>5.5224905588698698</v>
      </c>
      <c r="BG262">
        <f t="shared" si="4"/>
        <v>5.5454679689541289</v>
      </c>
      <c r="BH262" s="1" t="s">
        <v>1090</v>
      </c>
      <c r="BI262" s="1">
        <v>1</v>
      </c>
    </row>
    <row r="263" spans="1:61">
      <c r="A263" s="1">
        <v>179</v>
      </c>
      <c r="B263" s="1" t="s">
        <v>806</v>
      </c>
      <c r="C263" s="1" t="s">
        <v>4292</v>
      </c>
      <c r="D263" s="1" t="s">
        <v>30</v>
      </c>
      <c r="E263" s="1" t="s">
        <v>465</v>
      </c>
      <c r="F263" s="2">
        <v>45.764688999999997</v>
      </c>
      <c r="G263" s="2">
        <v>-90.660669999999996</v>
      </c>
      <c r="H263" s="2">
        <v>45.763055999999999</v>
      </c>
      <c r="I263" s="2">
        <v>-90.625833</v>
      </c>
      <c r="J263" s="1" t="s">
        <v>514</v>
      </c>
      <c r="K263" s="1" t="s">
        <v>4086</v>
      </c>
      <c r="L263" s="17">
        <v>0.73083521495573212</v>
      </c>
      <c r="M263" s="17">
        <v>0</v>
      </c>
      <c r="N263" s="1">
        <v>7</v>
      </c>
      <c r="O263" s="1" t="s">
        <v>809</v>
      </c>
      <c r="P263" s="1">
        <v>504300</v>
      </c>
      <c r="Q263" s="1" t="s">
        <v>807</v>
      </c>
      <c r="R263" s="1" t="s">
        <v>808</v>
      </c>
      <c r="S263" s="26">
        <v>18.286473000000001</v>
      </c>
      <c r="T263" s="4">
        <v>830.946777344</v>
      </c>
      <c r="U263" s="4">
        <v>-1.4656250476799999</v>
      </c>
      <c r="V263" s="4">
        <v>10.9017705917</v>
      </c>
      <c r="W263" s="2">
        <v>0.179851859808</v>
      </c>
      <c r="X263" s="3">
        <v>1.0049983263</v>
      </c>
      <c r="Y263" s="1">
        <v>2961.56762695</v>
      </c>
      <c r="Z263" s="2">
        <v>1.8426207577499999E-2</v>
      </c>
      <c r="AA263" s="2">
        <v>1.2422162411800001E-2</v>
      </c>
      <c r="AB263" s="2">
        <v>0</v>
      </c>
      <c r="AC263" s="2">
        <v>0.39598031565000003</v>
      </c>
      <c r="AD263" s="2">
        <v>7.8514436782299996E-3</v>
      </c>
      <c r="AE263" s="2">
        <v>2.0464716280999998E-2</v>
      </c>
      <c r="AF263" s="2">
        <v>2.8188753165299999E-3</v>
      </c>
      <c r="AG263" s="2">
        <v>1.46517813062E-3</v>
      </c>
      <c r="AH263" s="2">
        <v>0.54057110095399996</v>
      </c>
      <c r="AI263" s="5">
        <v>360370.54626899998</v>
      </c>
      <c r="AJ263" s="5">
        <v>352866.978948</v>
      </c>
      <c r="AK263">
        <v>2.2492086809599998</v>
      </c>
      <c r="AL263" s="13">
        <v>2.1040865225696159E-2</v>
      </c>
      <c r="AM263" s="1" t="s">
        <v>53</v>
      </c>
      <c r="AN263" t="s">
        <v>4076</v>
      </c>
      <c r="AO263" t="s">
        <v>53</v>
      </c>
      <c r="AP263">
        <v>1.2621299490878541</v>
      </c>
      <c r="AQ263">
        <v>2.9195732078442314</v>
      </c>
      <c r="AR263">
        <v>-5</v>
      </c>
      <c r="AS263">
        <v>1.0374970388357743</v>
      </c>
      <c r="AT263">
        <v>-0.74508506687980069</v>
      </c>
      <c r="AU263">
        <v>2.1653384935428617E-3</v>
      </c>
      <c r="AV263">
        <v>3.4715216541391709</v>
      </c>
      <c r="AW263">
        <v>-1.7345640406705722</v>
      </c>
      <c r="AX263">
        <v>-1.9058027969317628</v>
      </c>
      <c r="AY263">
        <v>-5</v>
      </c>
      <c r="AZ263">
        <v>-0.40232640250141616</v>
      </c>
      <c r="BA263">
        <v>-2.1050504803448713</v>
      </c>
      <c r="BB263">
        <v>-1.6889942719544673</v>
      </c>
      <c r="BC263">
        <v>-2.5499241332594886</v>
      </c>
      <c r="BD263">
        <v>-2.8341095722774479</v>
      </c>
      <c r="BE263">
        <v>-0.26714717549205763</v>
      </c>
      <c r="BF263">
        <v>5.556749288090681</v>
      </c>
      <c r="BG263">
        <f t="shared" si="4"/>
        <v>5.5476110192790591</v>
      </c>
      <c r="BH263" s="1" t="s">
        <v>810</v>
      </c>
      <c r="BI263" s="1">
        <v>1</v>
      </c>
    </row>
    <row r="264" spans="1:61">
      <c r="A264" s="1">
        <v>302</v>
      </c>
      <c r="B264" s="1" t="s">
        <v>1421</v>
      </c>
      <c r="C264" s="1" t="s">
        <v>4194</v>
      </c>
      <c r="D264" s="1" t="s">
        <v>30</v>
      </c>
      <c r="E264" s="1" t="s">
        <v>59</v>
      </c>
      <c r="F264" s="2">
        <v>45.283650000000002</v>
      </c>
      <c r="G264" s="2">
        <v>-93.847037999999998</v>
      </c>
      <c r="H264" s="2">
        <v>45.29316</v>
      </c>
      <c r="I264" s="2">
        <v>-93.845529999999997</v>
      </c>
      <c r="K264" s="1" t="s">
        <v>4086</v>
      </c>
      <c r="L264" s="17">
        <v>0.62360009341500688</v>
      </c>
      <c r="M264" s="17">
        <v>0</v>
      </c>
      <c r="N264" s="1">
        <v>7</v>
      </c>
      <c r="O264" s="1" t="s">
        <v>1424</v>
      </c>
      <c r="P264" s="1">
        <v>515230</v>
      </c>
      <c r="Q264" s="1" t="s">
        <v>1422</v>
      </c>
      <c r="R264" s="1" t="s">
        <v>1423</v>
      </c>
      <c r="S264" s="26">
        <v>14.342523999999999</v>
      </c>
      <c r="T264" s="4">
        <v>745.04223632799994</v>
      </c>
      <c r="U264" s="4">
        <v>0.80303573608400003</v>
      </c>
      <c r="V264" s="4">
        <v>12.4170532227</v>
      </c>
      <c r="W264" s="2">
        <v>0.21851515769999999</v>
      </c>
      <c r="X264" s="3">
        <v>1.65308380127</v>
      </c>
      <c r="Y264" s="1">
        <v>1581.1993408200001</v>
      </c>
      <c r="Z264" s="2">
        <v>9.5345100139799993E-2</v>
      </c>
      <c r="AA264" s="2">
        <v>9.7487686659799996E-2</v>
      </c>
      <c r="AB264" s="2">
        <v>9.1451863658300003E-5</v>
      </c>
      <c r="AC264" s="2">
        <v>0.20609330703000001</v>
      </c>
      <c r="AD264" s="2">
        <v>3.7652038723300002E-2</v>
      </c>
      <c r="AE264" s="2">
        <v>5.9652744209100002E-2</v>
      </c>
      <c r="AF264" s="2">
        <v>0.16757900787800001</v>
      </c>
      <c r="AG264" s="2">
        <v>0.27632833831999998</v>
      </c>
      <c r="AH264" s="2">
        <v>5.9770325176700001E-2</v>
      </c>
      <c r="AI264" s="5">
        <v>349437.37912400003</v>
      </c>
      <c r="AJ264" s="5">
        <v>353639.77989399998</v>
      </c>
      <c r="AK264">
        <v>4.2884705742699998</v>
      </c>
      <c r="AL264" s="13">
        <v>1.1954308900802622E-2</v>
      </c>
      <c r="AM264" s="1" t="s">
        <v>53</v>
      </c>
      <c r="AN264" t="s">
        <v>4076</v>
      </c>
      <c r="AO264" t="s">
        <v>53</v>
      </c>
      <c r="AP264">
        <v>1.1566255852798644</v>
      </c>
      <c r="AQ264">
        <v>2.8721808935325148</v>
      </c>
      <c r="AR264">
        <v>-9.5265127649399164E-2</v>
      </c>
      <c r="AS264">
        <v>1.0940185426228293</v>
      </c>
      <c r="AT264">
        <v>-0.66051843202470129</v>
      </c>
      <c r="AU264">
        <v>0.21829487021187946</v>
      </c>
      <c r="AV264">
        <v>3.1989866246196454</v>
      </c>
      <c r="AW264">
        <v>-1.0207016207818493</v>
      </c>
      <c r="AX264">
        <v>-1.0110502351056485</v>
      </c>
      <c r="AY264">
        <v>-4.0388074397964342</v>
      </c>
      <c r="AZ264">
        <v>-0.68593611189442383</v>
      </c>
      <c r="BA264">
        <v>-1.4242115033329197</v>
      </c>
      <c r="BB264">
        <v>-1.2243695726565766</v>
      </c>
      <c r="BC264">
        <v>-0.77578038507172686</v>
      </c>
      <c r="BD264">
        <v>-0.5585745745662557</v>
      </c>
      <c r="BE264">
        <v>-1.22351438140804</v>
      </c>
      <c r="BF264">
        <v>5.5433693593733402</v>
      </c>
      <c r="BG264">
        <f t="shared" si="4"/>
        <v>5.5485611115920106</v>
      </c>
      <c r="BH264" s="1" t="s">
        <v>1425</v>
      </c>
      <c r="BI264" s="1">
        <v>1</v>
      </c>
    </row>
    <row r="265" spans="1:61">
      <c r="A265" s="1">
        <v>325</v>
      </c>
      <c r="B265" s="1" t="s">
        <v>1533</v>
      </c>
      <c r="C265" s="1" t="s">
        <v>4490</v>
      </c>
      <c r="D265" s="1" t="s">
        <v>30</v>
      </c>
      <c r="E265" s="1" t="s">
        <v>140</v>
      </c>
      <c r="F265" s="2">
        <v>31.892139</v>
      </c>
      <c r="G265" s="2">
        <v>-90.600938999999997</v>
      </c>
      <c r="H265" s="2">
        <v>31.892222</v>
      </c>
      <c r="I265" s="2">
        <v>-90.601667000000006</v>
      </c>
      <c r="K265" s="1" t="s">
        <v>4086</v>
      </c>
      <c r="L265" s="17">
        <v>0.83407233399339009</v>
      </c>
      <c r="M265" s="17">
        <v>0</v>
      </c>
      <c r="N265" s="1">
        <v>8</v>
      </c>
      <c r="O265" s="1" t="s">
        <v>1536</v>
      </c>
      <c r="P265" s="1">
        <v>503450</v>
      </c>
      <c r="Q265" s="1" t="s">
        <v>1534</v>
      </c>
      <c r="R265" s="1" t="s">
        <v>1535</v>
      </c>
      <c r="S265" s="26">
        <v>4.0665849999999999</v>
      </c>
      <c r="T265" s="4">
        <v>1526.4952392600001</v>
      </c>
      <c r="U265" s="4">
        <v>11.758461952199999</v>
      </c>
      <c r="V265" s="4">
        <v>24.701538085900001</v>
      </c>
      <c r="W265" s="2">
        <v>0.35903126001399999</v>
      </c>
      <c r="X265" s="3">
        <v>2.9861688613899999</v>
      </c>
      <c r="Y265" s="1">
        <v>550.95635986299999</v>
      </c>
      <c r="Z265" s="2">
        <v>6.3729165465099998E-3</v>
      </c>
      <c r="AA265" s="2">
        <v>2.1468942845600001E-2</v>
      </c>
      <c r="AB265" s="2">
        <v>1.0957956052800001E-3</v>
      </c>
      <c r="AC265" s="2">
        <v>0.72776688390300004</v>
      </c>
      <c r="AD265" s="2">
        <v>8.5919026472099994E-2</v>
      </c>
      <c r="AE265" s="2">
        <v>2.7409308495299999E-2</v>
      </c>
      <c r="AF265" s="2">
        <v>7.4499682796E-2</v>
      </c>
      <c r="AG265" s="2">
        <v>2.4222850221999998E-3</v>
      </c>
      <c r="AH265" s="2">
        <v>5.3045158313600002E-2</v>
      </c>
      <c r="AI265" s="5"/>
      <c r="AJ265" s="5">
        <v>354987.72484899999</v>
      </c>
      <c r="AK265">
        <v>3.2186063590099998</v>
      </c>
      <c r="AL265" s="13">
        <v>2.1159342236981979</v>
      </c>
      <c r="AN265" t="s">
        <v>4077</v>
      </c>
      <c r="AO265" t="s">
        <v>36</v>
      </c>
      <c r="AP265">
        <v>0.60922985437996591</v>
      </c>
      <c r="AQ265">
        <v>3.1836954541857216</v>
      </c>
      <c r="AR265">
        <v>1.070350518223397</v>
      </c>
      <c r="AS265">
        <v>1.3927239962322193</v>
      </c>
      <c r="AT265">
        <v>-0.44486773676833907</v>
      </c>
      <c r="AU265">
        <v>0.47511436249696387</v>
      </c>
      <c r="AV265">
        <v>2.7411172006280644</v>
      </c>
      <c r="AW265">
        <v>-2.1956617685792126</v>
      </c>
      <c r="AX265">
        <v>-1.6681893401760453</v>
      </c>
      <c r="AY265">
        <v>-2.9602704456484097</v>
      </c>
      <c r="AZ265">
        <v>-0.13800771031258177</v>
      </c>
      <c r="BA265">
        <v>-1.0659106525033448</v>
      </c>
      <c r="BB265">
        <v>-1.562101921062607</v>
      </c>
      <c r="BC265">
        <v>-1.1278455763824469</v>
      </c>
      <c r="BD265">
        <v>-2.6157747562029607</v>
      </c>
      <c r="BE265">
        <v>-1.2753542500971604</v>
      </c>
      <c r="BF265">
        <v>-5</v>
      </c>
      <c r="BG265">
        <f t="shared" si="4"/>
        <v>5.5502133358085759</v>
      </c>
      <c r="BI265" s="1">
        <v>1</v>
      </c>
    </row>
    <row r="266" spans="1:61">
      <c r="A266" s="1">
        <v>538</v>
      </c>
      <c r="B266" s="1" t="s">
        <v>2573</v>
      </c>
      <c r="C266" s="1" t="s">
        <v>4806</v>
      </c>
      <c r="D266" s="1" t="s">
        <v>30</v>
      </c>
      <c r="E266" s="1" t="s">
        <v>465</v>
      </c>
      <c r="F266" s="2">
        <v>46.574033999999997</v>
      </c>
      <c r="G266" s="2">
        <v>-87.460651999999996</v>
      </c>
      <c r="H266" s="2">
        <v>46.573259999999998</v>
      </c>
      <c r="I266" s="2">
        <v>-87.456670000000003</v>
      </c>
      <c r="K266" s="1" t="s">
        <v>4086</v>
      </c>
      <c r="L266" s="17">
        <v>0.22132147476077077</v>
      </c>
      <c r="M266" s="17">
        <v>1</v>
      </c>
      <c r="N266" s="1">
        <v>4</v>
      </c>
      <c r="O266" s="1" t="s">
        <v>2576</v>
      </c>
      <c r="P266" s="1">
        <v>514860</v>
      </c>
      <c r="Q266" s="1" t="s">
        <v>2574</v>
      </c>
      <c r="R266" s="1" t="s">
        <v>2575</v>
      </c>
      <c r="S266" s="26">
        <v>8.3741109999999992</v>
      </c>
      <c r="T266" s="4">
        <v>852.30700683600003</v>
      </c>
      <c r="U266" s="4">
        <v>-0.216052636504</v>
      </c>
      <c r="V266" s="4">
        <v>10.0611400604</v>
      </c>
      <c r="W266" s="2">
        <v>0.16966666281199999</v>
      </c>
      <c r="X266" s="3">
        <v>4.5480918884300001</v>
      </c>
      <c r="Y266" s="1">
        <v>1157.61682129</v>
      </c>
      <c r="Z266" s="2">
        <v>2.0857967826199999E-2</v>
      </c>
      <c r="AA266" s="2">
        <v>0.142650900591</v>
      </c>
      <c r="AB266" s="2">
        <v>2.10367111233E-3</v>
      </c>
      <c r="AC266" s="2">
        <v>0.76364636326099999</v>
      </c>
      <c r="AD266" s="2">
        <v>3.4923690361599998E-3</v>
      </c>
      <c r="AE266" s="2">
        <v>1.22232916266E-2</v>
      </c>
      <c r="AF266" s="2">
        <v>9.8996287639200003E-4</v>
      </c>
      <c r="AG266" s="2">
        <v>0</v>
      </c>
      <c r="AH266" s="2">
        <v>5.4035473669699997E-2</v>
      </c>
      <c r="AI266" s="5">
        <v>336358.51242099999</v>
      </c>
      <c r="AJ266" s="5">
        <v>357000.71912100003</v>
      </c>
      <c r="AK266">
        <v>3.76622519997</v>
      </c>
      <c r="AL266" s="13">
        <v>5.9542602913334519E-2</v>
      </c>
      <c r="AM266" s="1" t="s">
        <v>36</v>
      </c>
      <c r="AN266" t="s">
        <v>4077</v>
      </c>
      <c r="AO266" t="s">
        <v>36</v>
      </c>
      <c r="AP266">
        <v>0.92293871322681376</v>
      </c>
      <c r="AQ266">
        <v>2.9305960588024504</v>
      </c>
      <c r="AR266">
        <v>-5</v>
      </c>
      <c r="AS266">
        <v>1.0026471948240598</v>
      </c>
      <c r="AT266">
        <v>-0.77040348224966493</v>
      </c>
      <c r="AU266">
        <v>0.65782923047369313</v>
      </c>
      <c r="AV266">
        <v>3.0635648288749304</v>
      </c>
      <c r="AW266">
        <v>-1.6807280067848396</v>
      </c>
      <c r="AX266">
        <v>-0.84572548218799759</v>
      </c>
      <c r="AY266">
        <v>-2.6770221567545143</v>
      </c>
      <c r="AZ266">
        <v>-0.11710771215741027</v>
      </c>
      <c r="BA266">
        <v>-2.4568798709516386</v>
      </c>
      <c r="BB266">
        <v>-1.9128118265999416</v>
      </c>
      <c r="BC266">
        <v>-3.0043810911402251</v>
      </c>
      <c r="BD266">
        <v>-5</v>
      </c>
      <c r="BE266">
        <v>-1.267321037196308</v>
      </c>
      <c r="BF266">
        <v>5.5268024231015849</v>
      </c>
      <c r="BG266">
        <f t="shared" si="4"/>
        <v>5.5526690909300296</v>
      </c>
      <c r="BH266" s="1" t="s">
        <v>2577</v>
      </c>
      <c r="BI266" s="1">
        <v>1</v>
      </c>
    </row>
    <row r="267" spans="1:61">
      <c r="A267" s="1">
        <v>118</v>
      </c>
      <c r="B267" s="1" t="s">
        <v>524</v>
      </c>
      <c r="C267" s="1" t="s">
        <v>4220</v>
      </c>
      <c r="D267" s="1" t="s">
        <v>30</v>
      </c>
      <c r="E267" s="1" t="s">
        <v>87</v>
      </c>
      <c r="F267" s="2">
        <v>35.435924</v>
      </c>
      <c r="G267" s="2">
        <v>-99.241974999999996</v>
      </c>
      <c r="H267" s="2">
        <v>35.425530000000002</v>
      </c>
      <c r="I267" s="2">
        <v>-99.239379999999997</v>
      </c>
      <c r="J267" s="1" t="s">
        <v>514</v>
      </c>
      <c r="K267" s="1" t="s">
        <v>4086</v>
      </c>
      <c r="L267" s="17">
        <v>0.29587075510062272</v>
      </c>
      <c r="M267" s="17">
        <v>1</v>
      </c>
      <c r="N267" s="1">
        <v>11</v>
      </c>
      <c r="O267" s="1" t="s">
        <v>527</v>
      </c>
      <c r="P267" s="1">
        <v>516640</v>
      </c>
      <c r="Q267" s="1" t="s">
        <v>525</v>
      </c>
      <c r="R267" s="1" t="s">
        <v>526</v>
      </c>
      <c r="S267" s="26">
        <v>3.0374970000000001</v>
      </c>
      <c r="T267" s="4">
        <v>737.83471679700006</v>
      </c>
      <c r="U267" s="4">
        <v>8.2338495254499993</v>
      </c>
      <c r="V267" s="4">
        <v>22.576349258400001</v>
      </c>
      <c r="W267" s="2">
        <v>0.30057144164999999</v>
      </c>
      <c r="X267" s="3">
        <v>1.8682806491899999</v>
      </c>
      <c r="Y267" s="1">
        <v>331.75497436500001</v>
      </c>
      <c r="Z267" s="2">
        <v>8.9449920572500004E-3</v>
      </c>
      <c r="AA267" s="2">
        <v>7.1765395659299999E-2</v>
      </c>
      <c r="AB267" s="2">
        <v>1.9042560121899999E-4</v>
      </c>
      <c r="AC267" s="2">
        <v>2.2600512144599998E-2</v>
      </c>
      <c r="AD267" s="2">
        <v>0.124017178394</v>
      </c>
      <c r="AE267" s="2">
        <v>0.37081376877299999</v>
      </c>
      <c r="AF267" s="2">
        <v>0</v>
      </c>
      <c r="AG267" s="2">
        <v>0.401061372167</v>
      </c>
      <c r="AH267" s="2">
        <v>6.0635520388100002E-4</v>
      </c>
      <c r="AI267" s="5">
        <v>183827.97405700001</v>
      </c>
      <c r="AJ267" s="5">
        <v>357705.53201900003</v>
      </c>
      <c r="AK267">
        <v>3.2505776209900001</v>
      </c>
      <c r="AL267" s="13">
        <v>0.64216731194319732</v>
      </c>
      <c r="AM267" s="1" t="s">
        <v>36</v>
      </c>
      <c r="AN267" t="s">
        <v>4077</v>
      </c>
      <c r="AO267" t="s">
        <v>36</v>
      </c>
      <c r="AP267">
        <v>0.48251585767333516</v>
      </c>
      <c r="AQ267">
        <v>2.8679590859119966</v>
      </c>
      <c r="AR267">
        <v>0.9156029259522287</v>
      </c>
      <c r="AS267">
        <v>1.3536537150416781</v>
      </c>
      <c r="AT267">
        <v>-0.52205228563537909</v>
      </c>
      <c r="AU267">
        <v>0.27144211559830389</v>
      </c>
      <c r="AV267">
        <v>2.5208174434372244</v>
      </c>
      <c r="AW267">
        <v>-2.048420040730373</v>
      </c>
      <c r="AX267">
        <v>-1.1440849164387739</v>
      </c>
      <c r="AY267">
        <v>-3.720274664561245</v>
      </c>
      <c r="AZ267">
        <v>-1.6458817193015558</v>
      </c>
      <c r="BA267">
        <v>-0.90651815382970569</v>
      </c>
      <c r="BB267">
        <v>-0.43084414833790124</v>
      </c>
      <c r="BC267">
        <v>-5</v>
      </c>
      <c r="BD267">
        <v>-0.39678916465153408</v>
      </c>
      <c r="BE267">
        <v>-3.2172728908620005</v>
      </c>
      <c r="BF267">
        <v>5.2644116009247286</v>
      </c>
      <c r="BG267">
        <f t="shared" si="4"/>
        <v>5.5535256566900584</v>
      </c>
      <c r="BH267" s="1" t="s">
        <v>528</v>
      </c>
      <c r="BI267" s="1">
        <v>1</v>
      </c>
    </row>
    <row r="268" spans="1:61">
      <c r="A268" s="1">
        <v>242</v>
      </c>
      <c r="B268" s="1" t="s">
        <v>1121</v>
      </c>
      <c r="C268" s="1" t="s">
        <v>4374</v>
      </c>
      <c r="D268" s="1" t="s">
        <v>30</v>
      </c>
      <c r="E268" s="1" t="s">
        <v>153</v>
      </c>
      <c r="F268" s="2">
        <v>37.695588999999998</v>
      </c>
      <c r="G268" s="2">
        <v>-81.054832000000005</v>
      </c>
      <c r="H268" s="2">
        <v>37.691200000000002</v>
      </c>
      <c r="I268" s="2">
        <v>-81.052199999999999</v>
      </c>
      <c r="K268" s="1" t="s">
        <v>4086</v>
      </c>
      <c r="L268" s="17">
        <v>0.70259340945631255</v>
      </c>
      <c r="M268" s="17">
        <v>0</v>
      </c>
      <c r="N268" s="1">
        <v>5</v>
      </c>
      <c r="O268" s="1" t="s">
        <v>1124</v>
      </c>
      <c r="P268" s="1">
        <v>502080</v>
      </c>
      <c r="Q268" s="1" t="s">
        <v>1122</v>
      </c>
      <c r="R268" s="1" t="s">
        <v>1123</v>
      </c>
      <c r="S268" s="26">
        <v>3.5098020000000001</v>
      </c>
      <c r="T268" s="4">
        <v>1144.0957031299999</v>
      </c>
      <c r="U268" s="4">
        <v>5.0093879699699997</v>
      </c>
      <c r="V268" s="4">
        <v>15.427857399000001</v>
      </c>
      <c r="W268" s="2">
        <v>0.254545450211</v>
      </c>
      <c r="X268" s="3">
        <v>5.8686904907199997</v>
      </c>
      <c r="Y268" s="1">
        <v>1208.98010254</v>
      </c>
      <c r="Z268" s="2">
        <v>3.03018183757E-2</v>
      </c>
      <c r="AA268" s="2">
        <v>7.95072788354E-2</v>
      </c>
      <c r="AB268" s="2">
        <v>2.53292806484E-3</v>
      </c>
      <c r="AC268" s="2">
        <v>0.49056151015799998</v>
      </c>
      <c r="AD268" s="2">
        <v>0</v>
      </c>
      <c r="AE268" s="2">
        <v>3.0715085586300001E-2</v>
      </c>
      <c r="AF268" s="2">
        <v>0.36484829093999999</v>
      </c>
      <c r="AG268" s="2">
        <v>1.5330880392499999E-3</v>
      </c>
      <c r="AH268" s="2">
        <v>0</v>
      </c>
      <c r="AI268" s="5">
        <v>356153.384212</v>
      </c>
      <c r="AJ268" s="5">
        <v>358693.40622200002</v>
      </c>
      <c r="AK268">
        <v>5.4587915775700004</v>
      </c>
      <c r="AL268" s="13">
        <v>7.1064794414420155E-3</v>
      </c>
      <c r="AM268" s="1" t="s">
        <v>36</v>
      </c>
      <c r="AN268" t="s">
        <v>4077</v>
      </c>
      <c r="AO268" t="s">
        <v>36</v>
      </c>
      <c r="AP268">
        <v>0.54528261711172843</v>
      </c>
      <c r="AQ268">
        <v>3.0584623545294121</v>
      </c>
      <c r="AR268">
        <v>0.69978466848172172</v>
      </c>
      <c r="AS268">
        <v>1.188305615991669</v>
      </c>
      <c r="AT268">
        <v>-0.59423466121126534</v>
      </c>
      <c r="AU268">
        <v>0.76854120583034213</v>
      </c>
      <c r="AV268">
        <v>3.0824191532774869</v>
      </c>
      <c r="AW268">
        <v>-1.5185313092258379</v>
      </c>
      <c r="AX268">
        <v>-1.0995931101693965</v>
      </c>
      <c r="AY268">
        <v>-2.5963771439981063</v>
      </c>
      <c r="AZ268">
        <v>-0.3093065298796232</v>
      </c>
      <c r="BA268">
        <v>-5</v>
      </c>
      <c r="BB268">
        <v>-1.5126482701993411</v>
      </c>
      <c r="BC268">
        <v>-0.43788768377356035</v>
      </c>
      <c r="BD268">
        <v>-2.8144329045959817</v>
      </c>
      <c r="BE268">
        <v>-5</v>
      </c>
      <c r="BF268">
        <v>5.5516370754182391</v>
      </c>
      <c r="BG268">
        <f t="shared" si="4"/>
        <v>5.5547233932142408</v>
      </c>
      <c r="BH268" s="1" t="s">
        <v>1125</v>
      </c>
      <c r="BI268" s="1">
        <v>1</v>
      </c>
    </row>
    <row r="269" spans="1:61">
      <c r="A269" s="1">
        <v>491</v>
      </c>
      <c r="B269" s="1" t="s">
        <v>2340</v>
      </c>
      <c r="C269" s="1" t="s">
        <v>4732</v>
      </c>
      <c r="D269" s="1" t="s">
        <v>30</v>
      </c>
      <c r="E269" s="1" t="s">
        <v>465</v>
      </c>
      <c r="F269" s="2">
        <v>46.431637000000002</v>
      </c>
      <c r="G269" s="2">
        <v>-87.082283000000004</v>
      </c>
      <c r="H269" s="2">
        <v>46.431750000000001</v>
      </c>
      <c r="I269" s="2">
        <v>-87.083920000000006</v>
      </c>
      <c r="K269" s="1" t="s">
        <v>4086</v>
      </c>
      <c r="L269" s="17">
        <v>0.56978901685215522</v>
      </c>
      <c r="M269" s="17">
        <v>0</v>
      </c>
      <c r="N269" s="1">
        <v>4</v>
      </c>
      <c r="O269" s="1" t="s">
        <v>2343</v>
      </c>
      <c r="P269" s="1">
        <v>507930</v>
      </c>
      <c r="Q269" s="1" t="s">
        <v>2341</v>
      </c>
      <c r="R269" s="1" t="s">
        <v>2342</v>
      </c>
      <c r="S269" s="26">
        <v>30.382045999999999</v>
      </c>
      <c r="T269" s="4">
        <v>825.981933594</v>
      </c>
      <c r="U269" s="4">
        <v>-0.16160255670500001</v>
      </c>
      <c r="V269" s="4">
        <v>11.033654213</v>
      </c>
      <c r="W269" s="2">
        <v>0.22543749213200001</v>
      </c>
      <c r="X269" s="3">
        <v>1.39945733547</v>
      </c>
      <c r="Y269" s="1">
        <v>2026.7133789100001</v>
      </c>
      <c r="Z269" s="2">
        <v>6.4727762645299999E-3</v>
      </c>
      <c r="AA269" s="2">
        <v>2.15759208818E-2</v>
      </c>
      <c r="AB269" s="2">
        <v>4.1004012535500001E-4</v>
      </c>
      <c r="AC269" s="2">
        <v>0.60492633922000005</v>
      </c>
      <c r="AD269" s="2">
        <v>7.1073621728200004E-3</v>
      </c>
      <c r="AE269" s="2">
        <v>1.03583945953E-2</v>
      </c>
      <c r="AF269" s="2">
        <v>1.7914848333999998E-2</v>
      </c>
      <c r="AG269" s="2">
        <v>1.3521561276599999E-2</v>
      </c>
      <c r="AH269" s="2">
        <v>0.31771275712899999</v>
      </c>
      <c r="AI269" s="5">
        <v>335126.97486999998</v>
      </c>
      <c r="AJ269" s="5">
        <v>362313.78225400002</v>
      </c>
      <c r="AK269">
        <v>2.6158331211600001</v>
      </c>
      <c r="AL269" s="13">
        <v>7.796162500198256E-2</v>
      </c>
      <c r="AM269" s="1" t="s">
        <v>53</v>
      </c>
      <c r="AN269" t="s">
        <v>4076</v>
      </c>
      <c r="AO269" t="s">
        <v>53</v>
      </c>
      <c r="AP269">
        <v>1.4826170169457997</v>
      </c>
      <c r="AQ269">
        <v>2.9169705482571366</v>
      </c>
      <c r="AR269">
        <v>-5</v>
      </c>
      <c r="AS269">
        <v>1.0427193693499108</v>
      </c>
      <c r="AT269">
        <v>-0.64697385549488484</v>
      </c>
      <c r="AU269">
        <v>0.14595966289336326</v>
      </c>
      <c r="AV269">
        <v>3.3067923344062269</v>
      </c>
      <c r="AW269">
        <v>-2.1889094043769912</v>
      </c>
      <c r="AX269">
        <v>-1.6660306590959826</v>
      </c>
      <c r="AY269">
        <v>-3.3871736423836962</v>
      </c>
      <c r="AZ269">
        <v>-0.21829750537714815</v>
      </c>
      <c r="BA269">
        <v>-2.1482915534685594</v>
      </c>
      <c r="BB269">
        <v>-1.9847075488793127</v>
      </c>
      <c r="BC269">
        <v>-1.7467868641925794</v>
      </c>
      <c r="BD269">
        <v>-1.8689731593807277</v>
      </c>
      <c r="BE269">
        <v>-0.49796534658457053</v>
      </c>
      <c r="BF269">
        <v>5.5252093862527527</v>
      </c>
      <c r="BG269">
        <f t="shared" si="4"/>
        <v>5.5590848547163336</v>
      </c>
      <c r="BH269" s="1" t="s">
        <v>2344</v>
      </c>
      <c r="BI269" s="1">
        <v>1</v>
      </c>
    </row>
    <row r="270" spans="1:61">
      <c r="A270" s="1">
        <v>229</v>
      </c>
      <c r="B270" s="1" t="s">
        <v>1056</v>
      </c>
      <c r="C270" s="1" t="s">
        <v>4356</v>
      </c>
      <c r="D270" s="1" t="s">
        <v>30</v>
      </c>
      <c r="E270" s="1" t="s">
        <v>59</v>
      </c>
      <c r="F270" s="2">
        <v>41.950955</v>
      </c>
      <c r="G270" s="2">
        <v>-71.951330999999996</v>
      </c>
      <c r="H270" s="2">
        <v>41.950234999999999</v>
      </c>
      <c r="I270" s="2">
        <v>-71.950978000000006</v>
      </c>
      <c r="K270" s="1" t="s">
        <v>4086</v>
      </c>
      <c r="L270" s="17">
        <v>0.46258797962218517</v>
      </c>
      <c r="M270" s="17">
        <v>1</v>
      </c>
      <c r="N270" s="1">
        <v>1</v>
      </c>
      <c r="O270" s="1" t="s">
        <v>1059</v>
      </c>
      <c r="P270" s="1">
        <v>505810</v>
      </c>
      <c r="Q270" s="1" t="s">
        <v>1057</v>
      </c>
      <c r="R270" s="1" t="s">
        <v>1058</v>
      </c>
      <c r="S270" s="26">
        <v>12.569680999999999</v>
      </c>
      <c r="T270" s="4">
        <v>1292.9165039100001</v>
      </c>
      <c r="U270" s="4">
        <v>2.7113664150200001</v>
      </c>
      <c r="V270" s="4">
        <v>14.587950706499999</v>
      </c>
      <c r="W270" s="2">
        <v>0.238115385175</v>
      </c>
      <c r="X270" s="3">
        <v>3.8707990646399999</v>
      </c>
      <c r="Y270" s="1">
        <v>2441.9204101599998</v>
      </c>
      <c r="Z270" s="2">
        <v>1.0410842186499999E-2</v>
      </c>
      <c r="AA270" s="2">
        <v>8.7804315218599993E-2</v>
      </c>
      <c r="AB270" s="2">
        <v>2.2987281554299999E-3</v>
      </c>
      <c r="AC270" s="2">
        <v>0.59203344250099998</v>
      </c>
      <c r="AD270" s="2">
        <v>6.8163058817299997E-3</v>
      </c>
      <c r="AE270" s="2">
        <v>1.4910669116300001E-3</v>
      </c>
      <c r="AF270" s="2">
        <v>0.18472366447399999</v>
      </c>
      <c r="AG270" s="2">
        <v>3.6389132962299999E-3</v>
      </c>
      <c r="AH270" s="2">
        <v>0.110782721375</v>
      </c>
      <c r="AI270" s="5">
        <v>390056.332223</v>
      </c>
      <c r="AJ270" s="5">
        <v>367322.38121700002</v>
      </c>
      <c r="AK270">
        <v>2.8726616748799998</v>
      </c>
      <c r="AL270" s="13">
        <v>6.0033245198410197E-2</v>
      </c>
      <c r="AM270" s="1" t="s">
        <v>53</v>
      </c>
      <c r="AN270" t="s">
        <v>4076</v>
      </c>
      <c r="AO270" t="s">
        <v>53</v>
      </c>
      <c r="AP270">
        <v>1.0993242560711858</v>
      </c>
      <c r="AQ270">
        <v>3.111570479202117</v>
      </c>
      <c r="AR270">
        <v>0.43318821225706583</v>
      </c>
      <c r="AS270">
        <v>1.1639942871389186</v>
      </c>
      <c r="AT270">
        <v>-0.62321254293724038</v>
      </c>
      <c r="AU270">
        <v>0.58780062743287431</v>
      </c>
      <c r="AV270">
        <v>3.3877315048211409</v>
      </c>
      <c r="AW270">
        <v>-1.9825141367569659</v>
      </c>
      <c r="AX270">
        <v>-1.0564841397935114</v>
      </c>
      <c r="AY270">
        <v>-2.638512384788684</v>
      </c>
      <c r="AZ270">
        <v>-0.22765376036588386</v>
      </c>
      <c r="BA270">
        <v>-2.1664509288389575</v>
      </c>
      <c r="BB270">
        <v>-2.8265028671441517</v>
      </c>
      <c r="BC270">
        <v>-0.73347746464560193</v>
      </c>
      <c r="BD270">
        <v>-2.4390282921514581</v>
      </c>
      <c r="BE270">
        <v>-0.95552797062434902</v>
      </c>
      <c r="BF270">
        <v>5.5911273326852351</v>
      </c>
      <c r="BG270">
        <f t="shared" si="4"/>
        <v>5.5650473910267824</v>
      </c>
      <c r="BH270" s="1" t="s">
        <v>1060</v>
      </c>
      <c r="BI270" s="1">
        <v>1</v>
      </c>
    </row>
    <row r="271" spans="1:61">
      <c r="A271" s="1">
        <v>256</v>
      </c>
      <c r="B271" s="1" t="s">
        <v>1191</v>
      </c>
      <c r="C271" s="1" t="s">
        <v>4397</v>
      </c>
      <c r="D271" s="1" t="s">
        <v>30</v>
      </c>
      <c r="E271" s="1" t="s">
        <v>465</v>
      </c>
      <c r="F271" s="2">
        <v>45.907637000000001</v>
      </c>
      <c r="G271" s="2">
        <v>-89.916962999999996</v>
      </c>
      <c r="H271" s="2">
        <v>45.908911000000003</v>
      </c>
      <c r="I271" s="2">
        <v>-89.917722999999995</v>
      </c>
      <c r="K271" s="1" t="s">
        <v>4086</v>
      </c>
      <c r="L271" s="17">
        <v>0.39189393119886512</v>
      </c>
      <c r="M271" s="17">
        <v>1</v>
      </c>
      <c r="N271" s="1">
        <v>7</v>
      </c>
      <c r="O271" s="1" t="s">
        <v>1194</v>
      </c>
      <c r="P271" s="1">
        <v>510730</v>
      </c>
      <c r="Q271" s="1" t="s">
        <v>1192</v>
      </c>
      <c r="R271" s="1" t="s">
        <v>1193</v>
      </c>
      <c r="S271" s="26">
        <v>25.76257</v>
      </c>
      <c r="T271" s="4">
        <v>809.07446289100005</v>
      </c>
      <c r="U271" s="4">
        <v>-1.82940006256</v>
      </c>
      <c r="V271" s="4">
        <v>10.2953338623</v>
      </c>
      <c r="W271" s="2">
        <v>0.12625274062200001</v>
      </c>
      <c r="X271" s="3">
        <v>1.8201841115999999</v>
      </c>
      <c r="Y271" s="1">
        <v>2376.7744140599998</v>
      </c>
      <c r="Z271" s="2">
        <v>0.104189142427</v>
      </c>
      <c r="AA271" s="2">
        <v>2.8039570908100001E-2</v>
      </c>
      <c r="AB271" s="2">
        <v>0</v>
      </c>
      <c r="AC271" s="2">
        <v>0.42127546970099999</v>
      </c>
      <c r="AD271" s="2">
        <v>7.9080749893099996E-3</v>
      </c>
      <c r="AE271" s="2">
        <v>1.6386101329200001E-3</v>
      </c>
      <c r="AF271" s="2">
        <v>1.01777026889E-5</v>
      </c>
      <c r="AG271" s="2">
        <v>1.09715634987E-2</v>
      </c>
      <c r="AH271" s="2">
        <v>0.42596739064099998</v>
      </c>
      <c r="AI271" s="5">
        <v>361663.80888899998</v>
      </c>
      <c r="AJ271" s="5">
        <v>368696.83947200002</v>
      </c>
      <c r="AK271">
        <v>3.37784081593</v>
      </c>
      <c r="AL271" s="13">
        <v>1.9259062214764294E-2</v>
      </c>
      <c r="AM271" s="1" t="s">
        <v>53</v>
      </c>
      <c r="AN271" t="s">
        <v>4076</v>
      </c>
      <c r="AO271" t="s">
        <v>53</v>
      </c>
      <c r="AP271">
        <v>1.4109891848191929</v>
      </c>
      <c r="AQ271">
        <v>2.9079884935955556</v>
      </c>
      <c r="AR271">
        <v>-5</v>
      </c>
      <c r="AS271">
        <v>1.0126404347037929</v>
      </c>
      <c r="AT271">
        <v>-0.89875918569173263</v>
      </c>
      <c r="AU271">
        <v>0.26011531908831087</v>
      </c>
      <c r="AV271">
        <v>3.3759879636473555</v>
      </c>
      <c r="AW271">
        <v>-0.9821775366001011</v>
      </c>
      <c r="AX271">
        <v>-1.5522286366993259</v>
      </c>
      <c r="AY271">
        <v>-5</v>
      </c>
      <c r="AZ271">
        <v>-0.37543382851534274</v>
      </c>
      <c r="BA271">
        <v>-2.1019292210871057</v>
      </c>
      <c r="BB271">
        <v>-2.7855243638561942</v>
      </c>
      <c r="BC271">
        <v>-4.9923502398899258</v>
      </c>
      <c r="BD271">
        <v>-1.9597314790366009</v>
      </c>
      <c r="BE271">
        <v>-0.37062364645300211</v>
      </c>
      <c r="BF271">
        <v>5.5583050517912236</v>
      </c>
      <c r="BG271">
        <f t="shared" si="4"/>
        <v>5.5666694147806393</v>
      </c>
      <c r="BH271" s="1" t="s">
        <v>1195</v>
      </c>
      <c r="BI271" s="1">
        <v>1</v>
      </c>
    </row>
    <row r="272" spans="1:61">
      <c r="A272" s="1">
        <v>673</v>
      </c>
      <c r="B272" s="1" t="s">
        <v>3240</v>
      </c>
      <c r="C272" s="1">
        <v>0</v>
      </c>
      <c r="D272" s="1" t="s">
        <v>30</v>
      </c>
      <c r="E272" s="1" t="s">
        <v>35</v>
      </c>
      <c r="F272" s="2">
        <v>30.537139</v>
      </c>
      <c r="G272" s="2">
        <v>-92.443104000000005</v>
      </c>
      <c r="H272" s="2">
        <v>30.536169999999998</v>
      </c>
      <c r="I272" s="2">
        <v>-92.446789999999993</v>
      </c>
      <c r="K272" s="1" t="s">
        <v>4086</v>
      </c>
      <c r="L272" s="17">
        <v>0.15291220182552931</v>
      </c>
      <c r="M272" s="17">
        <v>1</v>
      </c>
      <c r="N272" s="1">
        <v>8</v>
      </c>
      <c r="O272" s="1" t="s">
        <v>3243</v>
      </c>
      <c r="P272" s="1">
        <v>510980</v>
      </c>
      <c r="Q272" s="1" t="s">
        <v>3241</v>
      </c>
      <c r="R272" s="1" t="s">
        <v>3242</v>
      </c>
      <c r="S272" s="26">
        <v>3.7449089999999998</v>
      </c>
      <c r="T272" s="4">
        <v>1554.8139648399999</v>
      </c>
      <c r="U272" s="4">
        <v>14.1283330917</v>
      </c>
      <c r="V272" s="4">
        <v>25.761800766</v>
      </c>
      <c r="W272" s="2">
        <v>0.37300869822499999</v>
      </c>
      <c r="X272" s="3">
        <v>0.30039617419199999</v>
      </c>
      <c r="Y272" s="1">
        <v>850.70355224599996</v>
      </c>
      <c r="Z272" s="2">
        <v>9.6204596708399995E-3</v>
      </c>
      <c r="AA272" s="2">
        <v>0.12688930473599999</v>
      </c>
      <c r="AB272" s="2">
        <v>1.9992642707499999E-4</v>
      </c>
      <c r="AC272" s="2">
        <v>1.3115173616100001E-3</v>
      </c>
      <c r="AD272" s="2">
        <v>2.2951553828200002E-3</v>
      </c>
      <c r="AE272" s="2">
        <v>1.10359387745E-3</v>
      </c>
      <c r="AF272" s="2">
        <v>6.6423556131299993E-2</v>
      </c>
      <c r="AG272" s="2">
        <v>0.55657917886200003</v>
      </c>
      <c r="AH272" s="2">
        <v>0.23557730755100001</v>
      </c>
      <c r="AI272" s="5">
        <v>378690.77639100002</v>
      </c>
      <c r="AJ272" s="5">
        <v>369705.11493699998</v>
      </c>
      <c r="AK272">
        <v>3.4364873578099999</v>
      </c>
      <c r="AL272" s="13">
        <v>2.4013123423367092E-2</v>
      </c>
      <c r="AM272" s="1" t="s">
        <v>53</v>
      </c>
      <c r="AN272" t="s">
        <v>4077</v>
      </c>
      <c r="AO272" t="s">
        <v>36</v>
      </c>
      <c r="AP272">
        <v>0.57344126895724223</v>
      </c>
      <c r="AQ272">
        <v>3.191678432670392</v>
      </c>
      <c r="AR272">
        <v>1.1500909253460361</v>
      </c>
      <c r="AS272">
        <v>1.4109762172049727</v>
      </c>
      <c r="AT272">
        <v>-0.42828104071926276</v>
      </c>
      <c r="AU272">
        <v>-0.52230560275270177</v>
      </c>
      <c r="AV272">
        <v>2.9297782462733575</v>
      </c>
      <c r="AW272">
        <v>-2.0168041766378675</v>
      </c>
      <c r="AX272">
        <v>-0.89657498223852572</v>
      </c>
      <c r="AY272">
        <v>-3.6991297953052684</v>
      </c>
      <c r="AZ272">
        <v>-2.8822259559302705</v>
      </c>
      <c r="BA272">
        <v>-2.6391879072435032</v>
      </c>
      <c r="BB272">
        <v>-2.9571907175776437</v>
      </c>
      <c r="BC272">
        <v>-1.1776778772040875</v>
      </c>
      <c r="BD272">
        <v>-0.25447304427304002</v>
      </c>
      <c r="BE272">
        <v>-0.62786654614311666</v>
      </c>
      <c r="BF272">
        <v>5.5782847273250118</v>
      </c>
      <c r="BG272">
        <f t="shared" si="4"/>
        <v>5.5678554591572222</v>
      </c>
      <c r="BH272" s="1" t="s">
        <v>3244</v>
      </c>
      <c r="BI272" s="1">
        <v>1</v>
      </c>
    </row>
    <row r="273" spans="1:61">
      <c r="A273" s="1">
        <v>15</v>
      </c>
      <c r="B273" s="1" t="s">
        <v>90</v>
      </c>
      <c r="C273" s="1" t="s">
        <v>4115</v>
      </c>
      <c r="D273" s="1" t="s">
        <v>30</v>
      </c>
      <c r="E273" s="1" t="s">
        <v>35</v>
      </c>
      <c r="F273" s="2">
        <v>39.97428</v>
      </c>
      <c r="G273" s="2">
        <v>-74.562550999999999</v>
      </c>
      <c r="H273" s="2">
        <v>39.972893999999997</v>
      </c>
      <c r="I273" s="2">
        <v>-74.563728999999995</v>
      </c>
      <c r="K273" s="1" t="s">
        <v>4086</v>
      </c>
      <c r="L273" s="17">
        <v>0.11741942656226455</v>
      </c>
      <c r="M273" s="17">
        <v>1</v>
      </c>
      <c r="N273" s="1">
        <v>2</v>
      </c>
      <c r="O273" s="1" t="s">
        <v>93</v>
      </c>
      <c r="P273" s="1">
        <v>516570</v>
      </c>
      <c r="Q273" s="1" t="s">
        <v>91</v>
      </c>
      <c r="R273" s="1" t="s">
        <v>92</v>
      </c>
      <c r="S273" s="26">
        <v>10.909685</v>
      </c>
      <c r="T273" s="4">
        <v>1200.1275634799999</v>
      </c>
      <c r="U273" s="4">
        <v>6.2470855712900004</v>
      </c>
      <c r="V273" s="4">
        <v>18.260904312099999</v>
      </c>
      <c r="W273" s="2">
        <v>0.21160937845700001</v>
      </c>
      <c r="X273" s="3">
        <v>0.75904345512399995</v>
      </c>
      <c r="Y273" s="1">
        <v>2011.09643555</v>
      </c>
      <c r="Z273" s="2">
        <v>1.18567471694E-2</v>
      </c>
      <c r="AA273" s="2">
        <v>0.189388627797</v>
      </c>
      <c r="AB273" s="2">
        <v>2.5664165272500001E-2</v>
      </c>
      <c r="AC273" s="2">
        <v>0.35905534768500003</v>
      </c>
      <c r="AD273" s="2">
        <v>4.8489097762599999E-2</v>
      </c>
      <c r="AE273" s="2">
        <v>1.3807418103099999E-2</v>
      </c>
      <c r="AF273" s="2">
        <v>2.2720804148500001E-2</v>
      </c>
      <c r="AG273" s="2">
        <v>5.6486154401499997E-2</v>
      </c>
      <c r="AH273" s="2">
        <v>0.27253163766100003</v>
      </c>
      <c r="AI273" s="5">
        <v>496164.68342800002</v>
      </c>
      <c r="AJ273" s="5">
        <v>371402.55762799998</v>
      </c>
      <c r="AK273">
        <v>8.2846881778799997</v>
      </c>
      <c r="AL273" s="13">
        <v>0.28761373158382508</v>
      </c>
      <c r="AM273" s="1" t="s">
        <v>36</v>
      </c>
      <c r="AN273" t="s">
        <v>4077</v>
      </c>
      <c r="AO273" t="s">
        <v>36</v>
      </c>
      <c r="AP273">
        <v>1.0378122111990877</v>
      </c>
      <c r="AQ273">
        <v>3.0792274103568484</v>
      </c>
      <c r="AR273">
        <v>0.79567745486302655</v>
      </c>
      <c r="AS273">
        <v>1.2615222807574398</v>
      </c>
      <c r="AT273">
        <v>-0.67446508842387798</v>
      </c>
      <c r="AU273">
        <v>-0.11973336009880879</v>
      </c>
      <c r="AV273">
        <v>3.3034328962670876</v>
      </c>
      <c r="AW273">
        <v>-1.9260344408320962</v>
      </c>
      <c r="AX273">
        <v>-0.72264610259404116</v>
      </c>
      <c r="AY273">
        <v>-1.5906728566104082</v>
      </c>
      <c r="AZ273">
        <v>-0.44483860060986186</v>
      </c>
      <c r="BA273">
        <v>-1.3143558967335089</v>
      </c>
      <c r="BB273">
        <v>-1.8598875240577335</v>
      </c>
      <c r="BC273">
        <v>-1.6435763018749316</v>
      </c>
      <c r="BD273">
        <v>-1.2480579911878744</v>
      </c>
      <c r="BE273">
        <v>-0.56458307406978492</v>
      </c>
      <c r="BF273">
        <v>5.6956258483316118</v>
      </c>
      <c r="BG273">
        <f t="shared" si="4"/>
        <v>5.5698448901412485</v>
      </c>
      <c r="BH273" s="1" t="s">
        <v>94</v>
      </c>
      <c r="BI273" s="1">
        <v>1</v>
      </c>
    </row>
    <row r="274" spans="1:61">
      <c r="A274" s="1">
        <v>274</v>
      </c>
      <c r="B274" s="1" t="s">
        <v>1281</v>
      </c>
      <c r="C274" s="1" t="s">
        <v>4430</v>
      </c>
      <c r="D274" s="1" t="s">
        <v>30</v>
      </c>
      <c r="E274" s="1" t="s">
        <v>72</v>
      </c>
      <c r="F274" s="2">
        <v>48.188074</v>
      </c>
      <c r="G274" s="2">
        <v>-98.066225000000003</v>
      </c>
      <c r="H274" s="2">
        <v>48.186660000000003</v>
      </c>
      <c r="I274" s="2">
        <v>-98.060209999999998</v>
      </c>
      <c r="K274" s="1" t="s">
        <v>4086</v>
      </c>
      <c r="L274" s="17">
        <v>0.63593648909591127</v>
      </c>
      <c r="M274" s="17">
        <v>0</v>
      </c>
      <c r="N274" s="1">
        <v>9</v>
      </c>
      <c r="O274" s="1" t="s">
        <v>1284</v>
      </c>
      <c r="P274" s="1">
        <v>512860</v>
      </c>
      <c r="Q274" s="1" t="s">
        <v>1282</v>
      </c>
      <c r="R274" s="1" t="s">
        <v>1283</v>
      </c>
      <c r="S274" s="26">
        <v>5.9637979999999997</v>
      </c>
      <c r="T274" s="4">
        <v>482.97500610399999</v>
      </c>
      <c r="U274" s="4">
        <v>-2.5783107280699999</v>
      </c>
      <c r="V274" s="4">
        <v>9.6831760406500003</v>
      </c>
      <c r="W274" s="2">
        <v>0.32666277885400002</v>
      </c>
      <c r="X274" s="3">
        <v>0.65738618373900004</v>
      </c>
      <c r="Y274" s="1">
        <v>1875.3337402300001</v>
      </c>
      <c r="Z274" s="2">
        <v>2.84707158351E-2</v>
      </c>
      <c r="AA274" s="2">
        <v>4.0443016853000002E-2</v>
      </c>
      <c r="AB274" s="2">
        <v>0</v>
      </c>
      <c r="AC274" s="2">
        <v>6.3615885199400004E-4</v>
      </c>
      <c r="AD274" s="2">
        <v>0</v>
      </c>
      <c r="AE274" s="2">
        <v>3.2652678124499998E-2</v>
      </c>
      <c r="AF274" s="2">
        <v>0.295605289504</v>
      </c>
      <c r="AG274" s="2">
        <v>0.40622392791599998</v>
      </c>
      <c r="AH274" s="2">
        <v>0.195968212915</v>
      </c>
      <c r="AI274" s="5">
        <v>338721.670965</v>
      </c>
      <c r="AJ274" s="5">
        <v>372637.06893100002</v>
      </c>
      <c r="AK274">
        <v>5.2593628129400001</v>
      </c>
      <c r="AL274" s="13">
        <v>9.5353851900261799E-2</v>
      </c>
      <c r="AM274" s="1" t="s">
        <v>36</v>
      </c>
      <c r="AN274" t="s">
        <v>4077</v>
      </c>
      <c r="AO274" t="s">
        <v>36</v>
      </c>
      <c r="AP274">
        <v>0.77552292502726172</v>
      </c>
      <c r="AQ274">
        <v>2.6839246566480459</v>
      </c>
      <c r="AR274">
        <v>-5</v>
      </c>
      <c r="AS274">
        <v>0.98601782742156829</v>
      </c>
      <c r="AT274">
        <v>-0.4859003477995209</v>
      </c>
      <c r="AU274">
        <v>-0.18217942770947002</v>
      </c>
      <c r="AV274">
        <v>3.2730785673396787</v>
      </c>
      <c r="AW274">
        <v>-1.545601613312279</v>
      </c>
      <c r="AX274">
        <v>-1.3931564556096712</v>
      </c>
      <c r="AY274">
        <v>-5</v>
      </c>
      <c r="AZ274">
        <v>-3.1964344253416379</v>
      </c>
      <c r="BA274">
        <v>-5</v>
      </c>
      <c r="BB274">
        <v>-1.4860811927352093</v>
      </c>
      <c r="BC274">
        <v>-0.52928779902604062</v>
      </c>
      <c r="BD274">
        <v>-0.39123449881446692</v>
      </c>
      <c r="BE274">
        <v>-0.70781436780255114</v>
      </c>
      <c r="BF274">
        <v>5.5298429831206866</v>
      </c>
      <c r="BG274">
        <f t="shared" si="4"/>
        <v>5.571286055153414</v>
      </c>
      <c r="BH274" s="1" t="s">
        <v>1285</v>
      </c>
      <c r="BI274" s="1">
        <v>1</v>
      </c>
    </row>
    <row r="275" spans="1:61">
      <c r="A275" s="1">
        <v>222</v>
      </c>
      <c r="B275" s="1" t="s">
        <v>1021</v>
      </c>
      <c r="C275" s="1" t="s">
        <v>4349</v>
      </c>
      <c r="D275" s="1" t="s">
        <v>30</v>
      </c>
      <c r="E275" s="1" t="s">
        <v>140</v>
      </c>
      <c r="F275" s="2">
        <v>36.310678000000003</v>
      </c>
      <c r="G275" s="2">
        <v>-88.489818</v>
      </c>
      <c r="H275" s="2">
        <v>36.309308999999999</v>
      </c>
      <c r="I275" s="2">
        <v>-88.489988999999994</v>
      </c>
      <c r="K275" s="1" t="s">
        <v>4086</v>
      </c>
      <c r="L275" s="17">
        <v>0.17345565301366148</v>
      </c>
      <c r="M275" s="17">
        <v>1</v>
      </c>
      <c r="N275" s="1">
        <v>8</v>
      </c>
      <c r="O275" s="1" t="s">
        <v>1024</v>
      </c>
      <c r="P275" s="1">
        <v>507350</v>
      </c>
      <c r="Q275" s="1" t="s">
        <v>1022</v>
      </c>
      <c r="R275" s="1" t="s">
        <v>1023</v>
      </c>
      <c r="S275" s="26">
        <v>8.7222139999999992</v>
      </c>
      <c r="T275" s="4">
        <v>1364.8350830100001</v>
      </c>
      <c r="U275" s="4">
        <v>8.1960496902499997</v>
      </c>
      <c r="V275" s="4">
        <v>20.5899505615</v>
      </c>
      <c r="W275" s="2">
        <v>0.39168149232900001</v>
      </c>
      <c r="X275" s="3">
        <v>2.1540296077700001</v>
      </c>
      <c r="Y275" s="1">
        <v>552.00158691399997</v>
      </c>
      <c r="Z275" s="2">
        <v>6.5400981996700004E-3</v>
      </c>
      <c r="AA275" s="2">
        <v>5.6000000000000001E-2</v>
      </c>
      <c r="AB275" s="2">
        <v>0</v>
      </c>
      <c r="AC275" s="2">
        <v>0.35929950900199997</v>
      </c>
      <c r="AD275" s="2">
        <v>2.6972176759400002E-3</v>
      </c>
      <c r="AE275" s="2">
        <v>6.8870703764300004E-3</v>
      </c>
      <c r="AF275" s="2">
        <v>0.11095908347</v>
      </c>
      <c r="AG275" s="2">
        <v>0.37713256955800001</v>
      </c>
      <c r="AH275" s="2">
        <v>8.0484451718499994E-2</v>
      </c>
      <c r="AI275" s="5">
        <v>322456.004602</v>
      </c>
      <c r="AJ275" s="5">
        <v>373149.84886299999</v>
      </c>
      <c r="AK275">
        <v>3.7960016402600001</v>
      </c>
      <c r="AL275" s="13">
        <v>0.14575450740812576</v>
      </c>
      <c r="AM275" s="1" t="s">
        <v>36</v>
      </c>
      <c r="AN275" t="s">
        <v>4077</v>
      </c>
      <c r="AO275" t="s">
        <v>36</v>
      </c>
      <c r="AP275">
        <v>0.94062673790711482</v>
      </c>
      <c r="AQ275">
        <v>3.1350801774824637</v>
      </c>
      <c r="AR275">
        <v>0.91360458273744949</v>
      </c>
      <c r="AS275">
        <v>1.3136553038354417</v>
      </c>
      <c r="AT275">
        <v>-0.40706694918045966</v>
      </c>
      <c r="AU275">
        <v>0.3332516685082767</v>
      </c>
      <c r="AV275">
        <v>2.741940326256378</v>
      </c>
      <c r="AW275">
        <v>-2.1844157306887868</v>
      </c>
      <c r="AX275">
        <v>-1.2518119729937995</v>
      </c>
      <c r="AY275">
        <v>-5</v>
      </c>
      <c r="AZ275">
        <v>-0.4445433762767525</v>
      </c>
      <c r="BA275">
        <v>-2.5690840028816311</v>
      </c>
      <c r="BB275">
        <v>-2.1619654790970024</v>
      </c>
      <c r="BC275">
        <v>-0.95483713922357316</v>
      </c>
      <c r="BD275">
        <v>-0.42350595985499773</v>
      </c>
      <c r="BE275">
        <v>-1.0942880101297223</v>
      </c>
      <c r="BF275">
        <v>5.5084704685465322</v>
      </c>
      <c r="BG275">
        <f t="shared" si="4"/>
        <v>5.5718832700540197</v>
      </c>
      <c r="BH275" s="1" t="s">
        <v>1025</v>
      </c>
      <c r="BI275" s="1">
        <v>1</v>
      </c>
    </row>
    <row r="276" spans="1:61">
      <c r="A276" s="1">
        <v>694</v>
      </c>
      <c r="B276" s="1" t="s">
        <v>3340</v>
      </c>
      <c r="C276" s="1" t="s">
        <v>5053</v>
      </c>
      <c r="D276" s="1" t="s">
        <v>2895</v>
      </c>
      <c r="E276" s="1" t="s">
        <v>59</v>
      </c>
      <c r="F276" s="2">
        <v>41.562350000000002</v>
      </c>
      <c r="G276" s="2">
        <v>-85.392433999999994</v>
      </c>
      <c r="H276" s="2">
        <v>41.561329999999998</v>
      </c>
      <c r="I276" s="2">
        <v>-85.390979999999999</v>
      </c>
      <c r="K276" s="1" t="s">
        <v>4086</v>
      </c>
      <c r="L276" s="17">
        <v>0.96100862650200713</v>
      </c>
      <c r="M276" s="17">
        <v>0</v>
      </c>
      <c r="N276" s="1">
        <v>4</v>
      </c>
      <c r="O276" s="1" t="s">
        <v>3343</v>
      </c>
      <c r="P276" s="1">
        <v>502880</v>
      </c>
      <c r="Q276" s="1" t="s">
        <v>3341</v>
      </c>
      <c r="R276" s="1" t="s">
        <v>3342</v>
      </c>
      <c r="S276" s="26">
        <v>12.473686000000001</v>
      </c>
      <c r="T276" s="4">
        <v>937.05987548799999</v>
      </c>
      <c r="U276" s="4">
        <v>3.68803024292</v>
      </c>
      <c r="V276" s="4">
        <v>14.7163639069</v>
      </c>
      <c r="W276" s="2">
        <v>0.28112819790799998</v>
      </c>
      <c r="X276" s="3">
        <v>1.04548430443</v>
      </c>
      <c r="Y276" s="1">
        <v>1630.5759277300001</v>
      </c>
      <c r="Z276" s="2">
        <v>6.1962247585599997E-2</v>
      </c>
      <c r="AA276" s="2">
        <v>6.2291483757700002E-2</v>
      </c>
      <c r="AB276" s="2">
        <v>0</v>
      </c>
      <c r="AC276" s="2">
        <v>5.5223880597000001E-2</v>
      </c>
      <c r="AD276" s="2">
        <v>3.64354697103E-3</v>
      </c>
      <c r="AE276" s="2">
        <v>9.4161545215099996E-3</v>
      </c>
      <c r="AF276" s="2">
        <v>0.22600965759399999</v>
      </c>
      <c r="AG276" s="2">
        <v>0.395588235294</v>
      </c>
      <c r="AH276" s="2">
        <v>0.185864793679</v>
      </c>
      <c r="AI276" s="5">
        <v>355821.339347</v>
      </c>
      <c r="AJ276" s="5">
        <v>374815.98371399997</v>
      </c>
      <c r="AK276">
        <v>3.4474779884000002</v>
      </c>
      <c r="AL276" s="13">
        <v>5.1994727801262713E-2</v>
      </c>
      <c r="AM276" s="1" t="s">
        <v>53</v>
      </c>
      <c r="AN276" t="s">
        <v>4076</v>
      </c>
      <c r="AO276" t="s">
        <v>53</v>
      </c>
      <c r="AP276">
        <v>1.0959948073611201</v>
      </c>
      <c r="AQ276">
        <v>2.9717673419691484</v>
      </c>
      <c r="AR276">
        <v>0.56679447373718284</v>
      </c>
      <c r="AS276">
        <v>1.1678005185451004</v>
      </c>
      <c r="AT276">
        <v>-0.55109559131300745</v>
      </c>
      <c r="AU276">
        <v>1.9317517258321742E-2</v>
      </c>
      <c r="AV276">
        <v>3.2123410265252388</v>
      </c>
      <c r="AW276">
        <v>-1.2078728372601533</v>
      </c>
      <c r="AX276">
        <v>-1.2055713242854833</v>
      </c>
      <c r="AY276">
        <v>-5</v>
      </c>
      <c r="AZ276">
        <v>-1.2578730786339487</v>
      </c>
      <c r="BA276">
        <v>-2.4384756273666759</v>
      </c>
      <c r="BB276">
        <v>-2.026126423222343</v>
      </c>
      <c r="BC276">
        <v>-0.645873002666008</v>
      </c>
      <c r="BD276">
        <v>-0.40275663270395751</v>
      </c>
      <c r="BE276">
        <v>-0.73080286605890676</v>
      </c>
      <c r="BF276">
        <v>5.5512319900737817</v>
      </c>
      <c r="BG276">
        <f t="shared" si="4"/>
        <v>5.5738181027354265</v>
      </c>
      <c r="BH276" s="1" t="s">
        <v>3344</v>
      </c>
      <c r="BI276" s="1">
        <v>1</v>
      </c>
    </row>
    <row r="277" spans="1:61">
      <c r="A277" s="1">
        <v>162</v>
      </c>
      <c r="B277" s="1" t="s">
        <v>724</v>
      </c>
      <c r="C277" s="1" t="s">
        <v>4271</v>
      </c>
      <c r="D277" s="1" t="s">
        <v>30</v>
      </c>
      <c r="E277" s="1" t="s">
        <v>59</v>
      </c>
      <c r="F277" s="2">
        <v>41.456600999999999</v>
      </c>
      <c r="G277" s="2">
        <v>-85.244977000000006</v>
      </c>
      <c r="H277" s="2">
        <v>41.462778</v>
      </c>
      <c r="I277" s="2">
        <v>-85.248610999999997</v>
      </c>
      <c r="J277" s="1" t="s">
        <v>514</v>
      </c>
      <c r="K277" s="1" t="s">
        <v>4086</v>
      </c>
      <c r="L277" s="17">
        <v>0.42114423261955375</v>
      </c>
      <c r="M277" s="17">
        <v>1</v>
      </c>
      <c r="N277" s="1">
        <v>4</v>
      </c>
      <c r="O277" s="1" t="s">
        <v>727</v>
      </c>
      <c r="P277" s="1">
        <v>508570</v>
      </c>
      <c r="Q277" s="1" t="s">
        <v>725</v>
      </c>
      <c r="R277" s="1" t="s">
        <v>726</v>
      </c>
      <c r="S277" s="26">
        <v>11.672546000000001</v>
      </c>
      <c r="T277" s="4">
        <v>941.53112793000003</v>
      </c>
      <c r="U277" s="4">
        <v>3.6683332920099998</v>
      </c>
      <c r="V277" s="4">
        <v>14.891795158400001</v>
      </c>
      <c r="W277" s="2">
        <v>0.283716976643</v>
      </c>
      <c r="X277" s="3">
        <v>1.51349174976</v>
      </c>
      <c r="Y277" s="1">
        <v>1502.70495605</v>
      </c>
      <c r="Z277" s="2">
        <v>3.70569933777E-2</v>
      </c>
      <c r="AA277" s="2">
        <v>0.247666556585</v>
      </c>
      <c r="AB277" s="2">
        <v>4.0672309804799999E-3</v>
      </c>
      <c r="AC277" s="2">
        <v>8.1692246189099996E-2</v>
      </c>
      <c r="AD277" s="2">
        <v>2.5463646950400001E-2</v>
      </c>
      <c r="AE277" s="2">
        <v>1.1106669215900001E-2</v>
      </c>
      <c r="AF277" s="2">
        <v>8.8123337910400001E-2</v>
      </c>
      <c r="AG277" s="2">
        <v>0.39003702223100001</v>
      </c>
      <c r="AH277" s="2">
        <v>0.11478629656</v>
      </c>
      <c r="AI277" s="5">
        <v>386309.441154</v>
      </c>
      <c r="AJ277" s="5">
        <v>375227.80711400002</v>
      </c>
      <c r="AK277">
        <v>4.2266905308</v>
      </c>
      <c r="AL277" s="13">
        <v>2.91033276841112E-2</v>
      </c>
      <c r="AM277" s="1" t="s">
        <v>53</v>
      </c>
      <c r="AN277" t="s">
        <v>4076</v>
      </c>
      <c r="AO277" t="s">
        <v>53</v>
      </c>
      <c r="AP277">
        <v>1.0671655941048184</v>
      </c>
      <c r="AQ277">
        <v>2.9738346827857787</v>
      </c>
      <c r="AR277">
        <v>0.56446878727742922</v>
      </c>
      <c r="AS277">
        <v>1.1729470537222619</v>
      </c>
      <c r="AT277">
        <v>-0.54711467674631042</v>
      </c>
      <c r="AU277">
        <v>0.17998005790344598</v>
      </c>
      <c r="AV277">
        <v>3.1768737187520379</v>
      </c>
      <c r="AW277">
        <v>-1.4311298201073555</v>
      </c>
      <c r="AX277">
        <v>-0.60613263399221373</v>
      </c>
      <c r="AY277">
        <v>-2.390701163051669</v>
      </c>
      <c r="AZ277">
        <v>-1.0878191625262443</v>
      </c>
      <c r="BA277">
        <v>-1.5940793957723833</v>
      </c>
      <c r="BB277">
        <v>-1.9544161623044345</v>
      </c>
      <c r="BC277">
        <v>-1.0549090611284759</v>
      </c>
      <c r="BD277">
        <v>-0.4088941678772941</v>
      </c>
      <c r="BE277">
        <v>-0.94010995587186308</v>
      </c>
      <c r="BF277">
        <v>5.5869353221520193</v>
      </c>
      <c r="BG277">
        <f t="shared" si="4"/>
        <v>5.5742950152845303</v>
      </c>
      <c r="BH277" s="1" t="s">
        <v>728</v>
      </c>
      <c r="BI277" s="1">
        <v>1</v>
      </c>
    </row>
    <row r="278" spans="1:61">
      <c r="A278" s="1">
        <v>413</v>
      </c>
      <c r="B278" s="1" t="s">
        <v>1964</v>
      </c>
      <c r="C278" s="1" t="s">
        <v>4619</v>
      </c>
      <c r="D278" s="1" t="s">
        <v>30</v>
      </c>
      <c r="E278" s="1" t="s">
        <v>355</v>
      </c>
      <c r="F278" s="2">
        <v>41.638973</v>
      </c>
      <c r="G278" s="2">
        <v>-87.529596999999995</v>
      </c>
      <c r="H278" s="2">
        <v>41.642290000000003</v>
      </c>
      <c r="I278" s="2">
        <v>-87.52937</v>
      </c>
      <c r="K278" s="1" t="s">
        <v>4086</v>
      </c>
      <c r="L278" s="17">
        <v>0.95052502979524423</v>
      </c>
      <c r="M278" s="17">
        <v>0</v>
      </c>
      <c r="N278" s="1">
        <v>4</v>
      </c>
      <c r="O278" s="1" t="s">
        <v>1967</v>
      </c>
      <c r="P278" s="1">
        <v>502190</v>
      </c>
      <c r="Q278" s="1" t="s">
        <v>1965</v>
      </c>
      <c r="R278" s="1" t="s">
        <v>1966</v>
      </c>
      <c r="S278" s="26">
        <v>5.6848809999999999</v>
      </c>
      <c r="T278" s="4">
        <v>961.20410156299999</v>
      </c>
      <c r="U278" s="4">
        <v>5.2200908660899996</v>
      </c>
      <c r="V278" s="4">
        <v>15.044181823700001</v>
      </c>
      <c r="W278" s="2">
        <v>0.17908065021</v>
      </c>
      <c r="X278" s="3">
        <v>0.884732425213</v>
      </c>
      <c r="Y278" s="1">
        <v>1100.8563232399999</v>
      </c>
      <c r="Z278" s="2">
        <v>9.7722164232199996E-2</v>
      </c>
      <c r="AA278" s="2">
        <v>0.78421716605699998</v>
      </c>
      <c r="AB278" s="2">
        <v>1.5189840993400001E-2</v>
      </c>
      <c r="AC278" s="2">
        <v>4.2002599947499997E-2</v>
      </c>
      <c r="AD278" s="2">
        <v>3.5285001633000002E-3</v>
      </c>
      <c r="AE278" s="2">
        <v>8.9205094872500008E-3</v>
      </c>
      <c r="AF278" s="2">
        <v>0</v>
      </c>
      <c r="AG278" s="2">
        <v>4.8284739076699997E-3</v>
      </c>
      <c r="AH278" s="2">
        <v>4.3590745211499998E-2</v>
      </c>
      <c r="AI278" s="5">
        <v>407819.907917</v>
      </c>
      <c r="AJ278" s="5">
        <v>376378.64992900001</v>
      </c>
      <c r="AK278">
        <v>3.7821056662600001</v>
      </c>
      <c r="AL278" s="13">
        <v>8.0186982425372935E-2</v>
      </c>
      <c r="AM278" s="1" t="s">
        <v>53</v>
      </c>
      <c r="AN278" t="s">
        <v>4077</v>
      </c>
      <c r="AO278" t="s">
        <v>36</v>
      </c>
      <c r="AP278">
        <v>0.75472137815581075</v>
      </c>
      <c r="AQ278">
        <v>2.9828156153178567</v>
      </c>
      <c r="AR278">
        <v>0.71767806282946789</v>
      </c>
      <c r="AS278">
        <v>1.177368573657062</v>
      </c>
      <c r="AT278">
        <v>-0.74695133743968456</v>
      </c>
      <c r="AU278">
        <v>-5.3188055657187858E-2</v>
      </c>
      <c r="AV278">
        <v>3.0417306413189222</v>
      </c>
      <c r="AW278">
        <v>-1.0100069233636244</v>
      </c>
      <c r="AX278">
        <v>-0.10556365547850989</v>
      </c>
      <c r="AY278">
        <v>-1.8184467722893138</v>
      </c>
      <c r="AZ278">
        <v>-1.3767238260805525</v>
      </c>
      <c r="BA278">
        <v>-2.4524098581305736</v>
      </c>
      <c r="BB278">
        <v>-2.0496103405585853</v>
      </c>
      <c r="BC278">
        <v>-5</v>
      </c>
      <c r="BD278">
        <v>-2.316190111112916</v>
      </c>
      <c r="BE278">
        <v>-1.3606057063786028</v>
      </c>
      <c r="BF278">
        <v>5.6104684222451349</v>
      </c>
      <c r="BG278">
        <f t="shared" si="4"/>
        <v>5.5756249801085618</v>
      </c>
      <c r="BH278" s="1" t="s">
        <v>1968</v>
      </c>
      <c r="BI278" s="1">
        <v>1</v>
      </c>
    </row>
    <row r="279" spans="1:61">
      <c r="A279" s="1">
        <v>444</v>
      </c>
      <c r="B279" s="1" t="s">
        <v>2116</v>
      </c>
      <c r="C279" s="1" t="s">
        <v>4664</v>
      </c>
      <c r="D279" s="1" t="s">
        <v>30</v>
      </c>
      <c r="E279" s="1" t="s">
        <v>87</v>
      </c>
      <c r="F279" s="2">
        <v>34.524199000000003</v>
      </c>
      <c r="G279" s="2">
        <v>-96.503082000000006</v>
      </c>
      <c r="H279" s="2">
        <v>34.52637</v>
      </c>
      <c r="I279" s="2">
        <v>-96.502840000000006</v>
      </c>
      <c r="K279" s="1" t="s">
        <v>4086</v>
      </c>
      <c r="L279" s="17">
        <v>0.19593918439932165</v>
      </c>
      <c r="M279" s="17">
        <v>1</v>
      </c>
      <c r="N279" s="1">
        <v>11</v>
      </c>
      <c r="O279" s="1" t="s">
        <v>2119</v>
      </c>
      <c r="P279" s="1">
        <v>508280</v>
      </c>
      <c r="Q279" s="1" t="s">
        <v>2117</v>
      </c>
      <c r="R279" s="1" t="s">
        <v>2118</v>
      </c>
      <c r="S279" s="26">
        <v>4.8176589999999999</v>
      </c>
      <c r="T279" s="4">
        <v>1097.02734375</v>
      </c>
      <c r="U279" s="4">
        <v>10.172063827500001</v>
      </c>
      <c r="V279" s="4">
        <v>23.035554885900002</v>
      </c>
      <c r="W279" s="2">
        <v>0.33186364173900001</v>
      </c>
      <c r="X279" s="3">
        <v>3.0408103465999998</v>
      </c>
      <c r="Y279" s="1">
        <v>608.29357910199997</v>
      </c>
      <c r="Z279" s="2">
        <v>9.1948935142799997E-3</v>
      </c>
      <c r="AA279" s="2">
        <v>1.69310785389E-2</v>
      </c>
      <c r="AB279" s="2">
        <v>0</v>
      </c>
      <c r="AC279" s="2">
        <v>0.41700954699600001</v>
      </c>
      <c r="AD279" s="2">
        <v>0</v>
      </c>
      <c r="AE279" s="2">
        <v>0.33891331247500001</v>
      </c>
      <c r="AF279" s="2">
        <v>0.211029848194</v>
      </c>
      <c r="AG279" s="2">
        <v>6.8005995794900003E-3</v>
      </c>
      <c r="AH279" s="2">
        <v>1.20720702594E-4</v>
      </c>
      <c r="AI279" s="5">
        <v>285573.85076200002</v>
      </c>
      <c r="AJ279" s="5">
        <v>381338.84972999996</v>
      </c>
      <c r="AK279">
        <v>4.4541189121400002</v>
      </c>
      <c r="AL279" s="13">
        <v>0.28718900958806587</v>
      </c>
      <c r="AM279" s="1" t="s">
        <v>36</v>
      </c>
      <c r="AN279" t="s">
        <v>4077</v>
      </c>
      <c r="AO279" t="s">
        <v>36</v>
      </c>
      <c r="AP279">
        <v>0.6828360568372186</v>
      </c>
      <c r="AQ279">
        <v>3.040217452635551</v>
      </c>
      <c r="AR279">
        <v>1.0074090766161443</v>
      </c>
      <c r="AS279">
        <v>1.3623986781030026</v>
      </c>
      <c r="AT279">
        <v>-0.47904032534693058</v>
      </c>
      <c r="AU279">
        <v>0.48298933431921259</v>
      </c>
      <c r="AV279">
        <v>2.7841132322523565</v>
      </c>
      <c r="AW279">
        <v>-2.0364532959450319</v>
      </c>
      <c r="AX279">
        <v>-1.77131537570244</v>
      </c>
      <c r="AY279">
        <v>-5</v>
      </c>
      <c r="AZ279">
        <v>-0.37985400219597953</v>
      </c>
      <c r="BA279">
        <v>-5</v>
      </c>
      <c r="BB279">
        <v>-0.46991137179147247</v>
      </c>
      <c r="BC279">
        <v>-0.67565611347403731</v>
      </c>
      <c r="BD279">
        <v>-2.1674527957371867</v>
      </c>
      <c r="BE279">
        <v>-3.9182182456329859</v>
      </c>
      <c r="BF279">
        <v>5.4557184377340588</v>
      </c>
      <c r="BG279">
        <f t="shared" si="4"/>
        <v>5.581311052228525</v>
      </c>
      <c r="BH279" s="1" t="s">
        <v>2120</v>
      </c>
      <c r="BI279" s="1">
        <v>1</v>
      </c>
    </row>
    <row r="280" spans="1:61">
      <c r="A280" s="1">
        <v>669</v>
      </c>
      <c r="B280" s="1" t="s">
        <v>3220</v>
      </c>
      <c r="C280" s="1" t="s">
        <v>5008</v>
      </c>
      <c r="D280" s="1" t="s">
        <v>30</v>
      </c>
      <c r="E280" s="1" t="s">
        <v>115</v>
      </c>
      <c r="F280" s="2">
        <v>42.416466</v>
      </c>
      <c r="G280" s="2">
        <v>-99.291060999999999</v>
      </c>
      <c r="H280" s="2">
        <v>42.416890000000002</v>
      </c>
      <c r="I280" s="2">
        <v>-99.286569999999998</v>
      </c>
      <c r="K280" s="1" t="s">
        <v>4086</v>
      </c>
      <c r="L280" s="17">
        <v>0.76155233825556923</v>
      </c>
      <c r="M280" s="17">
        <v>0</v>
      </c>
      <c r="N280" s="1">
        <v>10</v>
      </c>
      <c r="O280" s="1" t="s">
        <v>3223</v>
      </c>
      <c r="P280" s="1">
        <v>510370</v>
      </c>
      <c r="Q280" s="1" t="s">
        <v>3221</v>
      </c>
      <c r="R280" s="1" t="s">
        <v>3222</v>
      </c>
      <c r="S280" s="26">
        <v>10.808491</v>
      </c>
      <c r="T280" s="4">
        <v>620.44512939499998</v>
      </c>
      <c r="U280" s="4">
        <v>2.07192516327</v>
      </c>
      <c r="V280" s="4">
        <v>15.865561485300001</v>
      </c>
      <c r="W280" s="2">
        <v>0.16037398576699999</v>
      </c>
      <c r="X280" s="3">
        <v>0.83394533395799997</v>
      </c>
      <c r="Y280" s="1">
        <v>878.52093505899995</v>
      </c>
      <c r="Z280" s="2">
        <v>1.8108482515299999E-2</v>
      </c>
      <c r="AA280" s="2">
        <v>1.1120720665599999E-2</v>
      </c>
      <c r="AB280" s="2">
        <v>1.1250832331999999E-3</v>
      </c>
      <c r="AC280" s="2">
        <v>2.1430156822799999E-4</v>
      </c>
      <c r="AD280" s="2">
        <v>0</v>
      </c>
      <c r="AE280" s="2">
        <v>0.82497684777699998</v>
      </c>
      <c r="AF280" s="2">
        <v>3.3040709644299997E-2</v>
      </c>
      <c r="AG280" s="2">
        <v>5.9139579203600003E-2</v>
      </c>
      <c r="AH280" s="2">
        <v>5.2274275392800003E-2</v>
      </c>
      <c r="AI280" s="5">
        <v>393862.55239700002</v>
      </c>
      <c r="AJ280" s="5">
        <v>382353.37864699995</v>
      </c>
      <c r="AK280">
        <v>3.8155929909399999</v>
      </c>
      <c r="AL280" s="13">
        <v>2.9654567214358486E-2</v>
      </c>
      <c r="AM280" s="1" t="s">
        <v>53</v>
      </c>
      <c r="AN280" t="s">
        <v>4076</v>
      </c>
      <c r="AO280" t="s">
        <v>53</v>
      </c>
      <c r="AP280">
        <v>1.0337650652651882</v>
      </c>
      <c r="AQ280">
        <v>2.7927033796225458</v>
      </c>
      <c r="AR280">
        <v>0.31637406489277192</v>
      </c>
      <c r="AS280">
        <v>1.2004554464744053</v>
      </c>
      <c r="AT280">
        <v>-0.79486607716222535</v>
      </c>
      <c r="AU280">
        <v>-7.886241691442053E-2</v>
      </c>
      <c r="AV280">
        <v>2.9437521151452248</v>
      </c>
      <c r="AW280">
        <v>-1.7421179418915891</v>
      </c>
      <c r="AX280">
        <v>-1.9538670678841801</v>
      </c>
      <c r="AY280">
        <v>-2.9488153474349819</v>
      </c>
      <c r="AZ280">
        <v>-3.6689746508420971</v>
      </c>
      <c r="BA280">
        <v>-5</v>
      </c>
      <c r="BB280">
        <v>-8.3558239357689384E-2</v>
      </c>
      <c r="BC280">
        <v>-1.4809506335279903</v>
      </c>
      <c r="BD280">
        <v>-1.228121769938489</v>
      </c>
      <c r="BE280">
        <v>-1.2817119785024393</v>
      </c>
      <c r="BF280">
        <v>5.5953446909882274</v>
      </c>
      <c r="BG280">
        <f t="shared" si="4"/>
        <v>5.5824649321639326</v>
      </c>
      <c r="BH280" s="1" t="s">
        <v>3224</v>
      </c>
      <c r="BI280" s="1">
        <v>1</v>
      </c>
    </row>
    <row r="281" spans="1:61">
      <c r="A281" s="1">
        <v>677</v>
      </c>
      <c r="B281" s="1" t="s">
        <v>3260</v>
      </c>
      <c r="C281" s="1" t="s">
        <v>5027</v>
      </c>
      <c r="D281" s="1" t="s">
        <v>30</v>
      </c>
      <c r="E281" s="1" t="s">
        <v>140</v>
      </c>
      <c r="F281" s="2">
        <v>32.090457999999998</v>
      </c>
      <c r="G281" s="2">
        <v>-93.489762999999996</v>
      </c>
      <c r="H281" s="2">
        <v>32.08934</v>
      </c>
      <c r="I281" s="2">
        <v>-93.47166</v>
      </c>
      <c r="K281" s="1" t="s">
        <v>4086</v>
      </c>
      <c r="L281" s="17">
        <v>0.96404200047254551</v>
      </c>
      <c r="M281" s="17">
        <v>0</v>
      </c>
      <c r="N281" s="1">
        <v>11</v>
      </c>
      <c r="O281" s="1" t="s">
        <v>3263</v>
      </c>
      <c r="P281" s="1">
        <v>510990</v>
      </c>
      <c r="Q281" s="1" t="s">
        <v>3261</v>
      </c>
      <c r="R281" s="1" t="s">
        <v>3262</v>
      </c>
      <c r="S281" s="26">
        <v>5.3967910000000003</v>
      </c>
      <c r="T281" s="4">
        <v>1359.96386719</v>
      </c>
      <c r="U281" s="4">
        <v>11.159486770599999</v>
      </c>
      <c r="V281" s="4">
        <v>24.402114868200002</v>
      </c>
      <c r="W281" s="2">
        <v>0.30522412061699999</v>
      </c>
      <c r="X281" s="3">
        <v>0.78895592689500005</v>
      </c>
      <c r="Y281" s="1">
        <v>920.12866210899995</v>
      </c>
      <c r="Z281" s="2">
        <v>2.84216249806E-2</v>
      </c>
      <c r="AA281" s="2">
        <v>6.5908031691799998E-2</v>
      </c>
      <c r="AB281" s="2">
        <v>2.95168556781E-4</v>
      </c>
      <c r="AC281" s="2">
        <v>0.16917818859700001</v>
      </c>
      <c r="AD281" s="2">
        <v>0.128095386049</v>
      </c>
      <c r="AE281" s="2">
        <v>3.2390865309900002E-3</v>
      </c>
      <c r="AF281" s="2">
        <v>0.22735746465699999</v>
      </c>
      <c r="AG281" s="2">
        <v>0.18567655740299999</v>
      </c>
      <c r="AH281" s="2">
        <v>0.191828491533</v>
      </c>
      <c r="AI281" s="5">
        <v>259849.68608399999</v>
      </c>
      <c r="AJ281" s="5">
        <v>385307.28482</v>
      </c>
      <c r="AK281">
        <v>10.824339111700001</v>
      </c>
      <c r="AL281" s="13">
        <v>0.38892115994719129</v>
      </c>
      <c r="AM281" s="1" t="s">
        <v>53</v>
      </c>
      <c r="AN281" t="s">
        <v>4076</v>
      </c>
      <c r="AO281" t="s">
        <v>53</v>
      </c>
      <c r="AP281">
        <v>0.73213559959119867</v>
      </c>
      <c r="AQ281">
        <v>3.1335273697757611</v>
      </c>
      <c r="AR281">
        <v>1.0476442216784636</v>
      </c>
      <c r="AS281">
        <v>1.3874274671496767</v>
      </c>
      <c r="AT281">
        <v>-0.51538114883990871</v>
      </c>
      <c r="AU281">
        <v>-0.10294725691848386</v>
      </c>
      <c r="AV281">
        <v>2.963848559233722</v>
      </c>
      <c r="AW281">
        <v>-1.5463510953060529</v>
      </c>
      <c r="AX281">
        <v>-1.1810616581391364</v>
      </c>
      <c r="AY281">
        <v>-3.5299299081763009</v>
      </c>
      <c r="AZ281">
        <v>-0.7716556293736373</v>
      </c>
      <c r="BA281">
        <v>-0.89246651310892</v>
      </c>
      <c r="BB281">
        <v>-2.4895774498195546</v>
      </c>
      <c r="BC281">
        <v>-0.64329078236001636</v>
      </c>
      <c r="BD281">
        <v>-0.7312429246565153</v>
      </c>
      <c r="BE281">
        <v>-0.71708688831964273</v>
      </c>
      <c r="BF281">
        <v>5.4147221965020806</v>
      </c>
      <c r="BG281">
        <f t="shared" si="4"/>
        <v>5.5858072200880589</v>
      </c>
      <c r="BH281" s="1" t="s">
        <v>3264</v>
      </c>
      <c r="BI281" s="1">
        <v>1</v>
      </c>
    </row>
    <row r="282" spans="1:61">
      <c r="A282" s="1">
        <v>689</v>
      </c>
      <c r="B282" s="1" t="s">
        <v>3315</v>
      </c>
      <c r="C282" s="1" t="s">
        <v>5048</v>
      </c>
      <c r="D282" s="1" t="s">
        <v>2895</v>
      </c>
      <c r="E282" s="1" t="s">
        <v>166</v>
      </c>
      <c r="F282" s="2">
        <v>46.353306000000003</v>
      </c>
      <c r="G282" s="2">
        <v>-69.056967999999998</v>
      </c>
      <c r="H282" s="2">
        <v>46.352221999999998</v>
      </c>
      <c r="I282" s="2">
        <v>-69.058333000000005</v>
      </c>
      <c r="K282" s="1" t="s">
        <v>4086</v>
      </c>
      <c r="L282" s="17">
        <v>0.82690708246082056</v>
      </c>
      <c r="M282" s="17">
        <v>0</v>
      </c>
      <c r="N282" s="1">
        <v>1</v>
      </c>
      <c r="O282" s="1" t="s">
        <v>3318</v>
      </c>
      <c r="P282" s="1">
        <v>506850</v>
      </c>
      <c r="Q282" s="1" t="s">
        <v>3316</v>
      </c>
      <c r="R282" s="1" t="s">
        <v>3317</v>
      </c>
      <c r="S282" s="26">
        <v>14.481301</v>
      </c>
      <c r="T282" s="4">
        <v>1018.49768066</v>
      </c>
      <c r="U282" s="4">
        <v>-2.5719766616799999</v>
      </c>
      <c r="V282" s="4">
        <v>8.9812793731700005</v>
      </c>
      <c r="W282" s="2">
        <v>0.28109803795799998</v>
      </c>
      <c r="X282" s="3">
        <v>5.9423089027399998</v>
      </c>
      <c r="Y282" s="1">
        <v>741.42791748000002</v>
      </c>
      <c r="Z282" s="2">
        <v>7.1054143646400003E-2</v>
      </c>
      <c r="AA282" s="2">
        <v>1.05193370166E-3</v>
      </c>
      <c r="AB282" s="2">
        <v>1.2552486187799999E-3</v>
      </c>
      <c r="AC282" s="2">
        <v>0.81454143646400001</v>
      </c>
      <c r="AD282" s="2">
        <v>7.2645303867399993E-2</v>
      </c>
      <c r="AE282" s="2">
        <v>3.9779005524900001E-4</v>
      </c>
      <c r="AF282" s="2">
        <v>0</v>
      </c>
      <c r="AG282" s="2">
        <v>0</v>
      </c>
      <c r="AH282" s="2">
        <v>3.9054143646400002E-2</v>
      </c>
      <c r="AI282" s="5">
        <v>387364.72087000002</v>
      </c>
      <c r="AJ282" s="5">
        <v>389932.58404099999</v>
      </c>
      <c r="AK282">
        <v>2.7737478687800001</v>
      </c>
      <c r="AL282" s="13">
        <v>6.6071583029455993E-3</v>
      </c>
      <c r="AM282" s="1" t="s">
        <v>53</v>
      </c>
      <c r="AN282" t="s">
        <v>4076</v>
      </c>
      <c r="AO282" t="s">
        <v>53</v>
      </c>
      <c r="AP282">
        <v>1.160807580627677</v>
      </c>
      <c r="AQ282">
        <v>3.0079600443546313</v>
      </c>
      <c r="AR282">
        <v>-5</v>
      </c>
      <c r="AS282">
        <v>0.9533382058356884</v>
      </c>
      <c r="AT282">
        <v>-0.55114218572300278</v>
      </c>
      <c r="AU282">
        <v>0.7739552242546599</v>
      </c>
      <c r="AV282">
        <v>2.8700689347812784</v>
      </c>
      <c r="AW282">
        <v>-1.1484105903572976</v>
      </c>
      <c r="AX282">
        <v>-2.9780116308196796</v>
      </c>
      <c r="AY282">
        <v>-2.9012702478317709</v>
      </c>
      <c r="AZ282">
        <v>-8.9086817838062299E-2</v>
      </c>
      <c r="BA282">
        <v>-1.1387924552874271</v>
      </c>
      <c r="BB282">
        <v>-3.4003460784374999</v>
      </c>
      <c r="BC282">
        <v>-5</v>
      </c>
      <c r="BD282">
        <v>-5</v>
      </c>
      <c r="BE282">
        <v>-1.4083328806779418</v>
      </c>
      <c r="BF282">
        <v>5.5881200649397096</v>
      </c>
      <c r="BG282">
        <f t="shared" si="4"/>
        <v>5.5909895277705282</v>
      </c>
      <c r="BH282" s="1" t="s">
        <v>3319</v>
      </c>
      <c r="BI282" s="1">
        <v>1</v>
      </c>
    </row>
    <row r="283" spans="1:61">
      <c r="A283" s="1">
        <v>743</v>
      </c>
      <c r="B283" s="1" t="s">
        <v>3573</v>
      </c>
      <c r="C283" s="1" t="s">
        <v>5118</v>
      </c>
      <c r="D283" s="1" t="s">
        <v>2895</v>
      </c>
      <c r="E283" s="1" t="s">
        <v>140</v>
      </c>
      <c r="F283" s="2">
        <v>38.228212999999997</v>
      </c>
      <c r="G283" s="2">
        <v>-90.536460000000005</v>
      </c>
      <c r="H283" s="2">
        <v>38.229259999999996</v>
      </c>
      <c r="I283" s="2">
        <v>-90.532989999999998</v>
      </c>
      <c r="K283" s="1" t="s">
        <v>4086</v>
      </c>
      <c r="L283" s="17">
        <v>0.28042476763948793</v>
      </c>
      <c r="M283" s="17">
        <v>1</v>
      </c>
      <c r="N283" s="1">
        <v>7</v>
      </c>
      <c r="O283" s="1" t="s">
        <v>3576</v>
      </c>
      <c r="P283" s="1">
        <v>508220</v>
      </c>
      <c r="Q283" s="1" t="s">
        <v>3574</v>
      </c>
      <c r="R283" s="1" t="s">
        <v>3575</v>
      </c>
      <c r="S283" s="26">
        <v>5.0527100000000003</v>
      </c>
      <c r="T283" s="4">
        <v>1041.5710449200001</v>
      </c>
      <c r="U283" s="4">
        <v>6.73432970047</v>
      </c>
      <c r="V283" s="4">
        <v>19.229381561299999</v>
      </c>
      <c r="W283" s="2">
        <v>0.310000002384</v>
      </c>
      <c r="X283" s="3">
        <v>5.2863454818699998</v>
      </c>
      <c r="Y283" s="1">
        <v>733.63439941399997</v>
      </c>
      <c r="Z283" s="2">
        <v>1.49799779158E-2</v>
      </c>
      <c r="AA283" s="2">
        <v>0.19702795109599999</v>
      </c>
      <c r="AB283" s="2">
        <v>6.3857809943199996E-4</v>
      </c>
      <c r="AC283" s="2">
        <v>0.62707038993200004</v>
      </c>
      <c r="AD283" s="2">
        <v>0</v>
      </c>
      <c r="AE283" s="2">
        <v>1.73613420783E-2</v>
      </c>
      <c r="AF283" s="2">
        <v>0.105964053374</v>
      </c>
      <c r="AG283" s="2">
        <v>2.4226056647200001E-2</v>
      </c>
      <c r="AH283" s="2">
        <v>1.2731650857400001E-2</v>
      </c>
      <c r="AI283" s="5">
        <v>376740.15694199997</v>
      </c>
      <c r="AJ283" s="5">
        <v>391651.41120500001</v>
      </c>
      <c r="AK283">
        <v>4.90752504675</v>
      </c>
      <c r="AL283" s="13">
        <v>3.8811603044939677E-2</v>
      </c>
      <c r="AM283" s="1" t="s">
        <v>36</v>
      </c>
      <c r="AN283" t="s">
        <v>4077</v>
      </c>
      <c r="AO283" t="s">
        <v>36</v>
      </c>
      <c r="AP283">
        <v>0.70352437264670131</v>
      </c>
      <c r="AQ283">
        <v>3.017688898253442</v>
      </c>
      <c r="AR283">
        <v>0.82829437483639645</v>
      </c>
      <c r="AS283">
        <v>1.2839653170604377</v>
      </c>
      <c r="AT283">
        <v>-0.50863830282586264</v>
      </c>
      <c r="AU283">
        <v>0.72315554244434344</v>
      </c>
      <c r="AV283">
        <v>2.8654796867914993</v>
      </c>
      <c r="AW283">
        <v>-1.8244888268937798</v>
      </c>
      <c r="AX283">
        <v>-0.70547215888574932</v>
      </c>
      <c r="AY283">
        <v>-3.1947859800322926</v>
      </c>
      <c r="AZ283">
        <v>-0.2026837059903126</v>
      </c>
      <c r="BA283">
        <v>-5</v>
      </c>
      <c r="BB283">
        <v>-1.7604167057337676</v>
      </c>
      <c r="BC283">
        <v>-0.97484143727276862</v>
      </c>
      <c r="BD283">
        <v>-1.6157172716129868</v>
      </c>
      <c r="BE283">
        <v>-1.8951152796319062</v>
      </c>
      <c r="BF283">
        <v>5.5760419143599478</v>
      </c>
      <c r="BG283">
        <f t="shared" si="4"/>
        <v>5.5928996957386801</v>
      </c>
      <c r="BH283" s="1" t="s">
        <v>3577</v>
      </c>
      <c r="BI283" s="1">
        <v>1</v>
      </c>
    </row>
    <row r="284" spans="1:61">
      <c r="A284" s="1">
        <v>187</v>
      </c>
      <c r="B284" s="1" t="s">
        <v>846</v>
      </c>
      <c r="C284" s="1" t="s">
        <v>4267</v>
      </c>
      <c r="D284" s="1" t="s">
        <v>30</v>
      </c>
      <c r="E284" s="1" t="s">
        <v>115</v>
      </c>
      <c r="F284" s="2">
        <v>48.243549999999999</v>
      </c>
      <c r="G284" s="2">
        <v>-112.867271</v>
      </c>
      <c r="H284" s="2">
        <v>48.244709999999998</v>
      </c>
      <c r="I284" s="2">
        <v>-112.86538</v>
      </c>
      <c r="K284" s="1" t="s">
        <v>4086</v>
      </c>
      <c r="L284" s="17">
        <v>0.11746381036937235</v>
      </c>
      <c r="M284" s="17">
        <v>1</v>
      </c>
      <c r="N284" s="1">
        <v>10</v>
      </c>
      <c r="O284" s="1" t="s">
        <v>849</v>
      </c>
      <c r="P284" s="1">
        <v>509700</v>
      </c>
      <c r="Q284" s="1" t="s">
        <v>847</v>
      </c>
      <c r="R284" s="1" t="s">
        <v>848</v>
      </c>
      <c r="S284" s="26">
        <v>6.9719439999999997</v>
      </c>
      <c r="T284" s="4">
        <v>482.66342163100001</v>
      </c>
      <c r="U284" s="4">
        <v>-2.1356129646299999</v>
      </c>
      <c r="V284" s="4">
        <v>10.809032440199999</v>
      </c>
      <c r="W284" s="2">
        <v>0.20173913240399999</v>
      </c>
      <c r="X284" s="3">
        <v>5.8340458869900003</v>
      </c>
      <c r="Y284" s="1">
        <v>994.19213867200006</v>
      </c>
      <c r="Z284" s="2">
        <v>5.5239836267499997E-3</v>
      </c>
      <c r="AA284" s="2">
        <v>1.20017485991E-2</v>
      </c>
      <c r="AB284" s="2">
        <v>3.9740889401099998E-5</v>
      </c>
      <c r="AC284" s="2">
        <v>0.33511504987500002</v>
      </c>
      <c r="AD284" s="2">
        <v>0.25331836426499998</v>
      </c>
      <c r="AE284" s="2">
        <v>0.38487064340499999</v>
      </c>
      <c r="AF284" s="2">
        <v>5.5339188491E-3</v>
      </c>
      <c r="AG284" s="2">
        <v>0</v>
      </c>
      <c r="AH284" s="2">
        <v>3.5965504908E-3</v>
      </c>
      <c r="AI284" s="5">
        <v>412927.10931000003</v>
      </c>
      <c r="AJ284" s="5">
        <v>398408.99267000001</v>
      </c>
      <c r="AK284">
        <v>2.7922944646699999</v>
      </c>
      <c r="AL284" s="13">
        <v>3.5788168687599958E-2</v>
      </c>
      <c r="AM284" s="1" t="s">
        <v>53</v>
      </c>
      <c r="AN284" t="s">
        <v>4076</v>
      </c>
      <c r="AO284" t="s">
        <v>53</v>
      </c>
      <c r="AP284">
        <v>0.84335389011485462</v>
      </c>
      <c r="AQ284">
        <v>2.6836443873089633</v>
      </c>
      <c r="AR284">
        <v>-5</v>
      </c>
      <c r="AS284">
        <v>1.0337868202540832</v>
      </c>
      <c r="AT284">
        <v>-0.69520985122347378</v>
      </c>
      <c r="AU284">
        <v>0.76596984069044061</v>
      </c>
      <c r="AV284">
        <v>2.9974703247405494</v>
      </c>
      <c r="AW284">
        <v>-2.2577476173531212</v>
      </c>
      <c r="AX284">
        <v>-1.9207554746510027</v>
      </c>
      <c r="AY284">
        <v>-4.4007624176069884</v>
      </c>
      <c r="AZ284">
        <v>-0.47480606774545842</v>
      </c>
      <c r="BA284">
        <v>-0.59633332497512281</v>
      </c>
      <c r="BB284">
        <v>-0.41468521411570741</v>
      </c>
      <c r="BC284">
        <v>-2.2569672137614707</v>
      </c>
      <c r="BD284">
        <v>-5</v>
      </c>
      <c r="BE284">
        <v>-2.4441138384017305</v>
      </c>
      <c r="BF284">
        <v>5.615873395922077</v>
      </c>
      <c r="BG284">
        <f t="shared" si="4"/>
        <v>5.6003291325199394</v>
      </c>
      <c r="BH284" s="1" t="s">
        <v>850</v>
      </c>
      <c r="BI284" s="1">
        <v>1</v>
      </c>
    </row>
    <row r="285" spans="1:61">
      <c r="A285" s="1">
        <v>576</v>
      </c>
      <c r="B285" s="1" t="s">
        <v>2763</v>
      </c>
      <c r="C285" s="1" t="s">
        <v>4868</v>
      </c>
      <c r="D285" s="1" t="s">
        <v>30</v>
      </c>
      <c r="E285" s="1" t="s">
        <v>72</v>
      </c>
      <c r="F285" s="2">
        <v>41.791612999999998</v>
      </c>
      <c r="G285" s="2">
        <v>-91.535328000000007</v>
      </c>
      <c r="H285" s="2">
        <v>41.793970000000002</v>
      </c>
      <c r="I285" s="2">
        <v>-91.572230000000005</v>
      </c>
      <c r="K285" s="1" t="s">
        <v>4086</v>
      </c>
      <c r="L285" s="17">
        <v>0.93254142138175655</v>
      </c>
      <c r="M285" s="17">
        <v>0</v>
      </c>
      <c r="N285" s="1">
        <v>7</v>
      </c>
      <c r="O285" s="1" t="s">
        <v>2766</v>
      </c>
      <c r="P285" s="1">
        <v>510090</v>
      </c>
      <c r="Q285" s="1" t="s">
        <v>2764</v>
      </c>
      <c r="R285" s="1" t="s">
        <v>2765</v>
      </c>
      <c r="S285" s="26">
        <v>5.4002749999999997</v>
      </c>
      <c r="T285" s="4">
        <v>905.260253906</v>
      </c>
      <c r="U285" s="4">
        <v>3.7087388038600002</v>
      </c>
      <c r="V285" s="4">
        <v>15.1732435226</v>
      </c>
      <c r="W285" s="2">
        <v>0.33311268687200002</v>
      </c>
      <c r="X285" s="3">
        <v>2.6355702876999998</v>
      </c>
      <c r="Y285" s="1">
        <v>1336.265625</v>
      </c>
      <c r="Z285" s="2">
        <v>4.2023823502599998E-2</v>
      </c>
      <c r="AA285" s="2">
        <v>9.5672368129200006E-2</v>
      </c>
      <c r="AB285" s="2">
        <v>5.2187300220500003E-4</v>
      </c>
      <c r="AC285" s="2">
        <v>0.101700001305</v>
      </c>
      <c r="AD285" s="2">
        <v>0</v>
      </c>
      <c r="AE285" s="2">
        <v>4.4059128211100002E-2</v>
      </c>
      <c r="AF285" s="2">
        <v>0.122809764244</v>
      </c>
      <c r="AG285" s="2">
        <v>0.571255235039</v>
      </c>
      <c r="AH285" s="2">
        <v>2.1957806567800001E-2</v>
      </c>
      <c r="AI285" s="5">
        <v>3504544.57014</v>
      </c>
      <c r="AJ285" s="5">
        <v>399966.53196400002</v>
      </c>
      <c r="AK285">
        <v>5.5121901639099997</v>
      </c>
      <c r="AL285" s="13">
        <v>1.5902518686670171</v>
      </c>
      <c r="AM285" s="1" t="s">
        <v>36</v>
      </c>
      <c r="AN285" t="s">
        <v>4077</v>
      </c>
      <c r="AO285" t="s">
        <v>36</v>
      </c>
      <c r="AP285">
        <v>0.7324158761084425</v>
      </c>
      <c r="AQ285">
        <v>2.9567734527815905</v>
      </c>
      <c r="AR285">
        <v>0.56922624825535728</v>
      </c>
      <c r="AS285">
        <v>1.181078428077194</v>
      </c>
      <c r="AT285">
        <v>-0.47740882652954519</v>
      </c>
      <c r="AU285">
        <v>0.42087460285156841</v>
      </c>
      <c r="AV285">
        <v>3.125892796466867</v>
      </c>
      <c r="AW285">
        <v>-1.376504436210465</v>
      </c>
      <c r="AX285">
        <v>-1.0192134760351275</v>
      </c>
      <c r="AY285">
        <v>-3.2824351697026319</v>
      </c>
      <c r="AZ285">
        <v>-0.99267904150445019</v>
      </c>
      <c r="BA285">
        <v>-5</v>
      </c>
      <c r="BB285">
        <v>-1.3559641003957459</v>
      </c>
      <c r="BC285">
        <v>-0.91076710234218372</v>
      </c>
      <c r="BD285">
        <v>-0.24316980698663129</v>
      </c>
      <c r="BE285">
        <v>-1.6584110450542835</v>
      </c>
      <c r="BF285">
        <v>6.5446315876303842</v>
      </c>
      <c r="BG285">
        <f t="shared" si="4"/>
        <v>5.6020236523493114</v>
      </c>
      <c r="BH285" s="1" t="s">
        <v>2767</v>
      </c>
      <c r="BI285" s="1">
        <v>1</v>
      </c>
    </row>
    <row r="286" spans="1:61">
      <c r="A286" s="1">
        <v>542</v>
      </c>
      <c r="B286" s="1" t="s">
        <v>2593</v>
      </c>
      <c r="C286" s="1" t="s">
        <v>4812</v>
      </c>
      <c r="D286" s="1" t="s">
        <v>30</v>
      </c>
      <c r="E286" s="1" t="s">
        <v>59</v>
      </c>
      <c r="F286" s="2">
        <v>42.275998999999999</v>
      </c>
      <c r="G286" s="2">
        <v>-84.218040999999999</v>
      </c>
      <c r="H286" s="2">
        <v>42.280920000000002</v>
      </c>
      <c r="I286" s="2">
        <v>-84.217939999999999</v>
      </c>
      <c r="K286" s="1" t="s">
        <v>4086</v>
      </c>
      <c r="L286" s="17">
        <v>0.22179028484970328</v>
      </c>
      <c r="M286" s="17">
        <v>1</v>
      </c>
      <c r="N286" s="1">
        <v>4</v>
      </c>
      <c r="O286" s="1" t="s">
        <v>2596</v>
      </c>
      <c r="P286" s="1">
        <v>508740</v>
      </c>
      <c r="Q286" s="1" t="s">
        <v>2594</v>
      </c>
      <c r="R286" s="1" t="s">
        <v>2595</v>
      </c>
      <c r="S286" s="26">
        <v>7.2299129999999998</v>
      </c>
      <c r="T286" s="4">
        <v>841.81451416000004</v>
      </c>
      <c r="U286" s="4">
        <v>3.3071973323799999</v>
      </c>
      <c r="V286" s="4">
        <v>14.1105098724</v>
      </c>
      <c r="W286" s="2">
        <v>0.193462267518</v>
      </c>
      <c r="X286" s="3">
        <v>1.1477445364000001</v>
      </c>
      <c r="Y286" s="1">
        <v>2319.9082031299999</v>
      </c>
      <c r="Z286" s="2">
        <v>3.6921096257599997E-2</v>
      </c>
      <c r="AA286" s="2">
        <v>0.101751260978</v>
      </c>
      <c r="AB286" s="2">
        <v>9.1972064477400008E-3</v>
      </c>
      <c r="AC286" s="2">
        <v>0.11483721914599999</v>
      </c>
      <c r="AD286" s="2">
        <v>6.5253430214100001E-4</v>
      </c>
      <c r="AE286" s="2">
        <v>4.8851892349500003E-3</v>
      </c>
      <c r="AF286" s="2">
        <v>0.25058199005300003</v>
      </c>
      <c r="AG286" s="2">
        <v>0.26171916334500001</v>
      </c>
      <c r="AH286" s="2">
        <v>0.21945434023499999</v>
      </c>
      <c r="AI286" s="5">
        <v>415583.55281000002</v>
      </c>
      <c r="AJ286" s="5">
        <v>408162.50939100003</v>
      </c>
      <c r="AK286">
        <v>3.30038904277</v>
      </c>
      <c r="AL286" s="13">
        <v>1.8017793976875376E-2</v>
      </c>
      <c r="AM286" s="1" t="s">
        <v>53</v>
      </c>
      <c r="AN286" t="s">
        <v>4076</v>
      </c>
      <c r="AO286" t="s">
        <v>53</v>
      </c>
      <c r="AP286">
        <v>0.85913307131289096</v>
      </c>
      <c r="AQ286">
        <v>2.9252164093726321</v>
      </c>
      <c r="AR286">
        <v>0.51946010897687744</v>
      </c>
      <c r="AS286">
        <v>1.1495427069342954</v>
      </c>
      <c r="AT286">
        <v>-0.71340372628673099</v>
      </c>
      <c r="AU286">
        <v>5.9845234074103769E-2</v>
      </c>
      <c r="AV286">
        <v>3.3654708005534704</v>
      </c>
      <c r="AW286">
        <v>-1.4327254124251554</v>
      </c>
      <c r="AX286">
        <v>-0.99246019996619361</v>
      </c>
      <c r="AY286">
        <v>-2.0363440648897355</v>
      </c>
      <c r="AZ286">
        <v>-0.93991733275659894</v>
      </c>
      <c r="BA286">
        <v>-3.185396653585097</v>
      </c>
      <c r="BB286">
        <v>-2.31111860858742</v>
      </c>
      <c r="BC286">
        <v>-0.60105014603809515</v>
      </c>
      <c r="BD286">
        <v>-0.5821644767094174</v>
      </c>
      <c r="BE286">
        <v>-0.65865582552089474</v>
      </c>
      <c r="BF286">
        <v>5.6186583515290218</v>
      </c>
      <c r="BG286">
        <f t="shared" si="4"/>
        <v>5.6108331113247951</v>
      </c>
      <c r="BH286" s="1" t="s">
        <v>2597</v>
      </c>
      <c r="BI286" s="1">
        <v>1</v>
      </c>
    </row>
    <row r="287" spans="1:61">
      <c r="A287" s="1">
        <v>646</v>
      </c>
      <c r="B287" s="1" t="s">
        <v>3107</v>
      </c>
      <c r="C287" s="1" t="s">
        <v>4965</v>
      </c>
      <c r="D287" s="1" t="s">
        <v>30</v>
      </c>
      <c r="E287" s="1" t="s">
        <v>52</v>
      </c>
      <c r="F287" s="2">
        <v>43.713787000000004</v>
      </c>
      <c r="G287" s="2">
        <v>-121.766543</v>
      </c>
      <c r="H287" s="2">
        <v>43.71219</v>
      </c>
      <c r="I287" s="2">
        <v>-121.7663</v>
      </c>
      <c r="K287" s="1" t="s">
        <v>4086</v>
      </c>
      <c r="L287" s="17">
        <v>0.50630969600751985</v>
      </c>
      <c r="M287" s="17">
        <v>0</v>
      </c>
      <c r="N287" s="1">
        <v>17</v>
      </c>
      <c r="O287" s="1" t="s">
        <v>3110</v>
      </c>
      <c r="P287" s="1">
        <v>516960</v>
      </c>
      <c r="Q287" s="1" t="s">
        <v>3108</v>
      </c>
      <c r="R287" s="1" t="s">
        <v>3109</v>
      </c>
      <c r="S287" s="26">
        <v>16.216107999999998</v>
      </c>
      <c r="T287" s="4">
        <v>634.90270996100003</v>
      </c>
      <c r="U287" s="4">
        <v>-1.2334319353100001</v>
      </c>
      <c r="V287" s="4">
        <v>13.6418933868</v>
      </c>
      <c r="W287" s="2">
        <v>7.9834863543500001E-2</v>
      </c>
      <c r="X287" s="3">
        <v>3.6637673378</v>
      </c>
      <c r="Y287" s="1">
        <v>737.65740966800001</v>
      </c>
      <c r="Z287" s="2">
        <v>0.23738606156700001</v>
      </c>
      <c r="AA287" s="2">
        <v>3.98312830704E-3</v>
      </c>
      <c r="AB287" s="2">
        <v>4.6539709692800003E-3</v>
      </c>
      <c r="AC287" s="2">
        <v>0.53833446537999996</v>
      </c>
      <c r="AD287" s="2">
        <v>0.11114185806599999</v>
      </c>
      <c r="AE287" s="2">
        <v>6.9759251339599995E-2</v>
      </c>
      <c r="AF287" s="2">
        <v>0</v>
      </c>
      <c r="AG287" s="2">
        <v>0</v>
      </c>
      <c r="AH287" s="2">
        <v>3.4741264370699999E-2</v>
      </c>
      <c r="AI287" s="5">
        <v>415628.93671699998</v>
      </c>
      <c r="AJ287" s="5">
        <v>408669.79041800002</v>
      </c>
      <c r="AK287">
        <v>2.3098612093700002</v>
      </c>
      <c r="AL287" s="13">
        <v>1.6885010421374139E-2</v>
      </c>
      <c r="AM287" s="1" t="s">
        <v>53</v>
      </c>
      <c r="AN287" t="s">
        <v>4076</v>
      </c>
      <c r="AO287" t="s">
        <v>53</v>
      </c>
      <c r="AP287">
        <v>1.2099466281151356</v>
      </c>
      <c r="AQ287">
        <v>2.8027071807813875</v>
      </c>
      <c r="AR287">
        <v>-5</v>
      </c>
      <c r="AS287">
        <v>1.1348746511396108</v>
      </c>
      <c r="AT287">
        <v>-1.0978074126835364</v>
      </c>
      <c r="AU287">
        <v>0.56392788663395066</v>
      </c>
      <c r="AV287">
        <v>2.8678547092003672</v>
      </c>
      <c r="AW287">
        <v>-0.62454478480118747</v>
      </c>
      <c r="AX287">
        <v>-2.3997757035977121</v>
      </c>
      <c r="AY287">
        <v>-2.3321763300997453</v>
      </c>
      <c r="AZ287">
        <v>-0.26894781478733276</v>
      </c>
      <c r="BA287">
        <v>-0.95412234696880138</v>
      </c>
      <c r="BB287">
        <v>-1.1563981889244748</v>
      </c>
      <c r="BC287">
        <v>-5</v>
      </c>
      <c r="BD287">
        <v>-5</v>
      </c>
      <c r="BE287">
        <v>-1.4591543799238698</v>
      </c>
      <c r="BF287">
        <v>5.6187057761783032</v>
      </c>
      <c r="BG287">
        <f t="shared" si="4"/>
        <v>5.611372535094338</v>
      </c>
      <c r="BH287" s="1" t="s">
        <v>3111</v>
      </c>
      <c r="BI287" s="1">
        <v>1</v>
      </c>
    </row>
    <row r="288" spans="1:61">
      <c r="A288" s="1">
        <v>110</v>
      </c>
      <c r="B288" s="1" t="s">
        <v>486</v>
      </c>
      <c r="C288" s="1" t="s">
        <v>4206</v>
      </c>
      <c r="D288" s="1" t="s">
        <v>30</v>
      </c>
      <c r="E288" s="1" t="s">
        <v>166</v>
      </c>
      <c r="F288" s="2">
        <v>43.892035999999997</v>
      </c>
      <c r="G288" s="2">
        <v>-73.052323000000001</v>
      </c>
      <c r="H288" s="2">
        <v>43.898330000000001</v>
      </c>
      <c r="I288" s="2">
        <v>-73.053332999999995</v>
      </c>
      <c r="K288" s="1" t="s">
        <v>4086</v>
      </c>
      <c r="L288" s="17">
        <v>0.71393554215319444</v>
      </c>
      <c r="M288" s="17">
        <v>0</v>
      </c>
      <c r="N288" s="1">
        <v>2</v>
      </c>
      <c r="O288" s="1" t="s">
        <v>489</v>
      </c>
      <c r="P288" s="1">
        <v>505150</v>
      </c>
      <c r="Q288" s="1" t="s">
        <v>487</v>
      </c>
      <c r="R288" s="1" t="s">
        <v>488</v>
      </c>
      <c r="S288" s="26">
        <v>11.701592</v>
      </c>
      <c r="T288" s="4">
        <v>1107.37890625</v>
      </c>
      <c r="U288" s="4">
        <v>-1.4771237969400001E-2</v>
      </c>
      <c r="V288" s="4">
        <v>12.282484054599999</v>
      </c>
      <c r="W288" s="2">
        <v>0.27832630276699999</v>
      </c>
      <c r="X288" s="3">
        <v>7.1774301528900004</v>
      </c>
      <c r="Y288" s="1">
        <v>1641.2982177700001</v>
      </c>
      <c r="Z288" s="2">
        <v>5.5866335031600003E-2</v>
      </c>
      <c r="AA288" s="2">
        <v>2.7674270233300002E-2</v>
      </c>
      <c r="AB288" s="2">
        <v>0</v>
      </c>
      <c r="AC288" s="2">
        <v>0.64503333302499999</v>
      </c>
      <c r="AD288" s="2">
        <v>2.7868443195200002E-2</v>
      </c>
      <c r="AE288" s="2">
        <v>1.69207866779E-3</v>
      </c>
      <c r="AF288" s="2">
        <v>0.100331943301</v>
      </c>
      <c r="AG288" s="2">
        <v>6.2690127691800001E-3</v>
      </c>
      <c r="AH288" s="2">
        <v>0.13526458377600001</v>
      </c>
      <c r="AI288" s="5">
        <v>422608.50446700002</v>
      </c>
      <c r="AJ288" s="5">
        <v>411261.949464</v>
      </c>
      <c r="AK288">
        <v>3.4794062968200001</v>
      </c>
      <c r="AL288" s="13">
        <v>2.7214191244000843E-2</v>
      </c>
      <c r="AM288" s="22" t="s">
        <v>53</v>
      </c>
      <c r="AN288" s="23" t="s">
        <v>4077</v>
      </c>
      <c r="AO288" s="23" t="s">
        <v>36</v>
      </c>
      <c r="AP288">
        <v>1.0682449514710193</v>
      </c>
      <c r="AQ288">
        <v>3.0442962466578747</v>
      </c>
      <c r="AR288">
        <v>-5</v>
      </c>
      <c r="AS288">
        <v>1.0892862089962567</v>
      </c>
      <c r="AT288">
        <v>-0.55544574944465952</v>
      </c>
      <c r="AU288">
        <v>0.8559689748554753</v>
      </c>
      <c r="AV288">
        <v>3.2151874979117574</v>
      </c>
      <c r="AW288">
        <v>-1.252849818486985</v>
      </c>
      <c r="AX288">
        <v>-1.5579238225840037</v>
      </c>
      <c r="AY288">
        <v>-5</v>
      </c>
      <c r="AZ288">
        <v>-0.19041784199299094</v>
      </c>
      <c r="BA288">
        <v>-1.5548872914452312</v>
      </c>
      <c r="BB288">
        <v>-2.7715794496936312</v>
      </c>
      <c r="BC288">
        <v>-0.99856077594529247</v>
      </c>
      <c r="BD288">
        <v>-2.2028008455576331</v>
      </c>
      <c r="BE288">
        <v>-0.86881589951534377</v>
      </c>
      <c r="BF288">
        <v>5.6259382324368969</v>
      </c>
      <c r="BG288">
        <f t="shared" si="4"/>
        <v>5.6141185298294785</v>
      </c>
      <c r="BH288" s="1" t="s">
        <v>490</v>
      </c>
      <c r="BI288" s="1">
        <v>1</v>
      </c>
    </row>
    <row r="289" spans="1:61">
      <c r="A289" s="1">
        <v>171</v>
      </c>
      <c r="B289" s="1" t="s">
        <v>769</v>
      </c>
      <c r="C289" s="1" t="s">
        <v>4280</v>
      </c>
      <c r="D289" s="1" t="s">
        <v>30</v>
      </c>
      <c r="E289" s="1" t="s">
        <v>35</v>
      </c>
      <c r="F289" s="2">
        <v>31.709737000000001</v>
      </c>
      <c r="G289" s="2">
        <v>-91.371249000000006</v>
      </c>
      <c r="H289" s="2">
        <v>31.715720000000001</v>
      </c>
      <c r="I289" s="2">
        <v>-91.365555999999998</v>
      </c>
      <c r="K289" s="1" t="s">
        <v>4086</v>
      </c>
      <c r="L289" s="17">
        <v>0.65319709572941054</v>
      </c>
      <c r="M289" s="17">
        <v>0</v>
      </c>
      <c r="N289" s="1">
        <v>8</v>
      </c>
      <c r="O289" s="1" t="s">
        <v>772</v>
      </c>
      <c r="P289" s="1">
        <v>503810</v>
      </c>
      <c r="Q289" s="1" t="s">
        <v>770</v>
      </c>
      <c r="R289" s="1" t="s">
        <v>771</v>
      </c>
      <c r="S289" s="26">
        <v>2.4210029999999998</v>
      </c>
      <c r="T289" s="4">
        <v>1535.2330322299999</v>
      </c>
      <c r="U289" s="4">
        <v>12.475382804900001</v>
      </c>
      <c r="V289" s="4">
        <v>24.601135253900001</v>
      </c>
      <c r="W289" s="2">
        <v>0.275829285383</v>
      </c>
      <c r="X289" s="3">
        <v>1.64584994316</v>
      </c>
      <c r="Y289" s="1">
        <v>792.341796875</v>
      </c>
      <c r="Z289" s="2">
        <v>0.26297712377299998</v>
      </c>
      <c r="AA289" s="2">
        <v>2.2113992365400001E-2</v>
      </c>
      <c r="AB289" s="2">
        <v>1.2284530919500001E-2</v>
      </c>
      <c r="AC289" s="2">
        <v>0.120543298915</v>
      </c>
      <c r="AD289" s="2">
        <v>3.3152621444799998E-3</v>
      </c>
      <c r="AE289" s="2">
        <v>7.6835715444600005E-4</v>
      </c>
      <c r="AF289" s="2">
        <v>5.1734007610099999E-4</v>
      </c>
      <c r="AG289" s="2">
        <v>9.9727248516100001E-2</v>
      </c>
      <c r="AH289" s="2">
        <v>0.477752846136</v>
      </c>
      <c r="AI289" s="5">
        <v>672127.27857700002</v>
      </c>
      <c r="AJ289" s="5">
        <v>413189.24202500004</v>
      </c>
      <c r="AK289">
        <v>8.2458814164799996</v>
      </c>
      <c r="AL289" s="13">
        <v>0.47716593571868426</v>
      </c>
      <c r="AM289" s="1" t="s">
        <v>53</v>
      </c>
      <c r="AN289" t="s">
        <v>4076</v>
      </c>
      <c r="AO289" t="s">
        <v>53</v>
      </c>
      <c r="AP289">
        <v>0.38399532760060867</v>
      </c>
      <c r="AQ289">
        <v>3.1861743061521683</v>
      </c>
      <c r="AR289">
        <v>1.0960538807487352</v>
      </c>
      <c r="AS289">
        <v>1.3909551486939593</v>
      </c>
      <c r="AT289">
        <v>-0.55935962574160725</v>
      </c>
      <c r="AU289">
        <v>0.21639023681287983</v>
      </c>
      <c r="AV289">
        <v>2.8989125660280535</v>
      </c>
      <c r="AW289">
        <v>-0.5800820288914631</v>
      </c>
      <c r="AX289">
        <v>-1.6553328446785673</v>
      </c>
      <c r="AY289">
        <v>-1.9106414222496015</v>
      </c>
      <c r="AZ289">
        <v>-0.91885692734482705</v>
      </c>
      <c r="BA289">
        <v>-2.4794821253587811</v>
      </c>
      <c r="BB289">
        <v>-3.1144368605027828</v>
      </c>
      <c r="BC289">
        <v>-3.2862238773702241</v>
      </c>
      <c r="BD289">
        <v>-1.0011861630188648</v>
      </c>
      <c r="BE289">
        <v>-0.32079671702548179</v>
      </c>
      <c r="BF289">
        <v>5.8274515217883041</v>
      </c>
      <c r="BG289">
        <f t="shared" si="4"/>
        <v>5.6161490055145693</v>
      </c>
      <c r="BH289" s="1" t="s">
        <v>773</v>
      </c>
      <c r="BI289" s="1">
        <v>1</v>
      </c>
    </row>
    <row r="290" spans="1:61">
      <c r="A290" s="1">
        <v>707</v>
      </c>
      <c r="B290" s="1" t="s">
        <v>3394</v>
      </c>
      <c r="C290" s="1" t="s">
        <v>5072</v>
      </c>
      <c r="D290" s="1" t="s">
        <v>2895</v>
      </c>
      <c r="E290" s="1" t="s">
        <v>166</v>
      </c>
      <c r="F290" s="2">
        <v>43.023372999999999</v>
      </c>
      <c r="G290" s="2">
        <v>-72.015990000000002</v>
      </c>
      <c r="H290" s="2">
        <v>43.023055999999997</v>
      </c>
      <c r="I290" s="2">
        <v>-72.016389000000004</v>
      </c>
      <c r="K290" s="1" t="s">
        <v>4086</v>
      </c>
      <c r="L290" s="17">
        <v>0.39162563881836826</v>
      </c>
      <c r="M290" s="17">
        <v>1</v>
      </c>
      <c r="N290" s="1">
        <v>1</v>
      </c>
      <c r="O290" s="1" t="s">
        <v>3397</v>
      </c>
      <c r="P290" s="1">
        <v>507710</v>
      </c>
      <c r="Q290" s="1" t="s">
        <v>3395</v>
      </c>
      <c r="R290" s="1" t="s">
        <v>3396</v>
      </c>
      <c r="S290" s="26">
        <v>18.470921000000001</v>
      </c>
      <c r="T290" s="4">
        <v>1216.78125</v>
      </c>
      <c r="U290" s="4">
        <v>1.71432435513</v>
      </c>
      <c r="V290" s="4">
        <v>13.2316217422</v>
      </c>
      <c r="W290" s="2">
        <v>0.205862745643</v>
      </c>
      <c r="X290" s="3">
        <v>5.3772511482200001</v>
      </c>
      <c r="Y290" s="1">
        <v>1133.8931884799999</v>
      </c>
      <c r="Z290" s="2">
        <v>5.4122323136600002E-2</v>
      </c>
      <c r="AA290" s="2">
        <v>5.5013837038699998E-2</v>
      </c>
      <c r="AB290" s="2">
        <v>6.8720863282599996E-4</v>
      </c>
      <c r="AC290" s="2">
        <v>0.78603666350900003</v>
      </c>
      <c r="AD290" s="2">
        <v>1.4542820527100001E-2</v>
      </c>
      <c r="AE290" s="2">
        <v>2.4888096432099998E-3</v>
      </c>
      <c r="AF290" s="2">
        <v>4.0043832766900003E-2</v>
      </c>
      <c r="AG290" s="2">
        <v>1.5787225348699999E-3</v>
      </c>
      <c r="AH290" s="2">
        <v>4.5485782210599998E-2</v>
      </c>
      <c r="AI290" s="5">
        <v>446780.642834</v>
      </c>
      <c r="AJ290" s="5">
        <v>422153.38901699998</v>
      </c>
      <c r="AK290">
        <v>2.9398967841800001</v>
      </c>
      <c r="AL290" s="13">
        <v>5.6683828493951691E-2</v>
      </c>
      <c r="AM290" s="21" t="s">
        <v>36</v>
      </c>
      <c r="AN290" s="19" t="s">
        <v>4076</v>
      </c>
      <c r="AO290" s="19" t="s">
        <v>53</v>
      </c>
      <c r="AP290">
        <v>1.2664885508406531</v>
      </c>
      <c r="AQ290">
        <v>3.0852125088323556</v>
      </c>
      <c r="AR290">
        <v>0.23409299513455498</v>
      </c>
      <c r="AS290">
        <v>1.1216130770313737</v>
      </c>
      <c r="AT290">
        <v>-0.68642223922727541</v>
      </c>
      <c r="AU290">
        <v>0.7305603209738456</v>
      </c>
      <c r="AV290">
        <v>3.0545721464100581</v>
      </c>
      <c r="AW290">
        <v>-1.2666235700982078</v>
      </c>
      <c r="AX290">
        <v>-1.2595280633465491</v>
      </c>
      <c r="AY290">
        <v>-3.1629113934650186</v>
      </c>
      <c r="AZ290">
        <v>-0.10455719646912461</v>
      </c>
      <c r="BA290">
        <v>-1.8373513554741168</v>
      </c>
      <c r="BB290">
        <v>-2.6040083191668004</v>
      </c>
      <c r="BC290">
        <v>-1.397464361016596</v>
      </c>
      <c r="BD290">
        <v>-2.8016941918178695</v>
      </c>
      <c r="BE290">
        <v>-1.3421243324069572</v>
      </c>
      <c r="BF290">
        <v>5.6500943486591257</v>
      </c>
      <c r="BG290">
        <f t="shared" si="4"/>
        <v>5.6254702801080532</v>
      </c>
      <c r="BH290" s="1" t="s">
        <v>3398</v>
      </c>
      <c r="BI290" s="1">
        <v>1</v>
      </c>
    </row>
    <row r="291" spans="1:61">
      <c r="A291" s="1">
        <v>518</v>
      </c>
      <c r="B291" s="1" t="s">
        <v>2474</v>
      </c>
      <c r="C291" s="1" t="s">
        <v>4771</v>
      </c>
      <c r="D291" s="1" t="s">
        <v>30</v>
      </c>
      <c r="E291" s="1" t="s">
        <v>355</v>
      </c>
      <c r="F291" s="2">
        <v>40.986412000000001</v>
      </c>
      <c r="G291" s="2">
        <v>-90.396767999999994</v>
      </c>
      <c r="H291" s="2">
        <v>40.98753</v>
      </c>
      <c r="I291" s="2">
        <v>-90.408739999999995</v>
      </c>
      <c r="K291" s="1" t="s">
        <v>4086</v>
      </c>
      <c r="L291" s="17">
        <v>0.82245028438046563</v>
      </c>
      <c r="M291" s="17">
        <v>0</v>
      </c>
      <c r="N291" s="1">
        <v>7</v>
      </c>
      <c r="O291" s="1" t="s">
        <v>2477</v>
      </c>
      <c r="P291" s="1">
        <v>502170</v>
      </c>
      <c r="Q291" s="1" t="s">
        <v>2475</v>
      </c>
      <c r="R291" s="1" t="s">
        <v>2476</v>
      </c>
      <c r="S291" s="26">
        <v>5.6582869999999996</v>
      </c>
      <c r="T291" s="4">
        <v>944.40582275400004</v>
      </c>
      <c r="U291" s="4">
        <v>4.5676069259599998</v>
      </c>
      <c r="V291" s="4">
        <v>15.493761062600001</v>
      </c>
      <c r="W291" s="2">
        <v>0.36199998855600002</v>
      </c>
      <c r="X291" s="3">
        <v>1.58388745785</v>
      </c>
      <c r="Y291" s="1">
        <v>1156.2858886700001</v>
      </c>
      <c r="Z291" s="2">
        <v>7.5589649074699998E-3</v>
      </c>
      <c r="AA291" s="2">
        <v>0.13662175288299999</v>
      </c>
      <c r="AB291" s="2">
        <v>0</v>
      </c>
      <c r="AC291" s="2">
        <v>0.124417822719</v>
      </c>
      <c r="AD291" s="2">
        <v>0</v>
      </c>
      <c r="AE291" s="2">
        <v>1.41964085577E-3</v>
      </c>
      <c r="AF291" s="2">
        <v>0.11159124305699999</v>
      </c>
      <c r="AG291" s="2">
        <v>0.61839057557699995</v>
      </c>
      <c r="AH291" s="2">
        <v>0</v>
      </c>
      <c r="AI291" s="5">
        <v>450502.05302599998</v>
      </c>
      <c r="AJ291" s="5">
        <v>426440.16658700001</v>
      </c>
      <c r="AK291">
        <v>7.4066501788299997</v>
      </c>
      <c r="AL291" s="13">
        <v>5.4876788688811497E-2</v>
      </c>
      <c r="AM291" s="1" t="s">
        <v>36</v>
      </c>
      <c r="AN291" t="s">
        <v>4077</v>
      </c>
      <c r="AO291" t="s">
        <v>36</v>
      </c>
      <c r="AP291">
        <v>0.75268497199251494</v>
      </c>
      <c r="AQ291">
        <v>2.9751586560667231</v>
      </c>
      <c r="AR291">
        <v>0.65968872281403468</v>
      </c>
      <c r="AS291">
        <v>1.190156854199798</v>
      </c>
      <c r="AT291">
        <v>-0.4412914431962987</v>
      </c>
      <c r="AU291">
        <v>0.19972431982220706</v>
      </c>
      <c r="AV291">
        <v>3.0630652255390536</v>
      </c>
      <c r="AW291">
        <v>-2.121537670868018</v>
      </c>
      <c r="AX291">
        <v>-0.86448014688490049</v>
      </c>
      <c r="AY291">
        <v>-5</v>
      </c>
      <c r="AZ291">
        <v>-0.90511740297243237</v>
      </c>
      <c r="BA291">
        <v>-5</v>
      </c>
      <c r="BB291">
        <v>-2.8478215106063947</v>
      </c>
      <c r="BC291">
        <v>-0.95236988462102157</v>
      </c>
      <c r="BD291">
        <v>-0.20873713779298644</v>
      </c>
      <c r="BE291">
        <v>-5</v>
      </c>
      <c r="BF291">
        <v>5.6536967744845184</v>
      </c>
      <c r="BG291">
        <f t="shared" si="4"/>
        <v>5.6298581043335494</v>
      </c>
      <c r="BH291" s="1" t="s">
        <v>2478</v>
      </c>
      <c r="BI291" s="1">
        <v>1</v>
      </c>
    </row>
    <row r="292" spans="1:61">
      <c r="A292" s="1">
        <v>615</v>
      </c>
      <c r="B292" s="1" t="s">
        <v>2953</v>
      </c>
      <c r="C292" s="1" t="s">
        <v>4914</v>
      </c>
      <c r="D292" s="1" t="s">
        <v>30</v>
      </c>
      <c r="E292" s="1" t="s">
        <v>52</v>
      </c>
      <c r="F292" s="2">
        <v>48.671942999999999</v>
      </c>
      <c r="G292" s="2">
        <v>-114.73182300000001</v>
      </c>
      <c r="H292" s="2">
        <v>48.672400000000003</v>
      </c>
      <c r="I292" s="2">
        <v>-114.73253</v>
      </c>
      <c r="K292" s="1" t="s">
        <v>4086</v>
      </c>
      <c r="L292" s="17">
        <v>0.41481200815178448</v>
      </c>
      <c r="M292" s="17">
        <v>1</v>
      </c>
      <c r="N292" s="1">
        <v>17</v>
      </c>
      <c r="O292" s="1" t="s">
        <v>2956</v>
      </c>
      <c r="P292" s="1">
        <v>504410</v>
      </c>
      <c r="Q292" s="1" t="s">
        <v>2954</v>
      </c>
      <c r="R292" s="1" t="s">
        <v>2955</v>
      </c>
      <c r="S292" s="26">
        <v>0</v>
      </c>
      <c r="T292" s="4">
        <v>833.93823242200006</v>
      </c>
      <c r="U292" s="4">
        <v>-2.32829260826</v>
      </c>
      <c r="V292" s="4">
        <v>10.4526224136</v>
      </c>
      <c r="W292" s="2">
        <v>0.15320430696000001</v>
      </c>
      <c r="X292" s="3">
        <v>14.725107192999999</v>
      </c>
      <c r="Y292" s="1">
        <v>211.554412842</v>
      </c>
      <c r="Z292" s="2">
        <v>1.13649735242E-2</v>
      </c>
      <c r="AA292" s="2">
        <v>2.5406942537800001E-2</v>
      </c>
      <c r="AB292" s="2">
        <v>3.9615610904100004E-3</v>
      </c>
      <c r="AC292" s="2">
        <v>0.86833692881000002</v>
      </c>
      <c r="AD292" s="2">
        <v>5.9040988429100001E-2</v>
      </c>
      <c r="AE292" s="2">
        <v>1.43263384977E-2</v>
      </c>
      <c r="AF292" s="2">
        <v>1.80427534811E-3</v>
      </c>
      <c r="AG292" s="2">
        <v>1.7650519709699999E-4</v>
      </c>
      <c r="AH292" s="2">
        <v>1.5581486566000001E-2</v>
      </c>
      <c r="AI292" s="5">
        <v>432557.233503</v>
      </c>
      <c r="AJ292" s="5">
        <v>429723.63721099996</v>
      </c>
      <c r="AK292">
        <v>5.2914793180400004</v>
      </c>
      <c r="AL292" s="13">
        <v>6.5723278533448394E-3</v>
      </c>
      <c r="AM292" s="1" t="s">
        <v>53</v>
      </c>
      <c r="AN292" t="s">
        <v>4076</v>
      </c>
      <c r="AO292" t="s">
        <v>53</v>
      </c>
      <c r="AP292">
        <v>-5</v>
      </c>
      <c r="AQ292">
        <v>2.9211338847963702</v>
      </c>
      <c r="AR292">
        <v>-5</v>
      </c>
      <c r="AS292">
        <v>1.0192252623970213</v>
      </c>
      <c r="AT292">
        <v>-0.81472902541706071</v>
      </c>
      <c r="AU292">
        <v>1.1680584649639918</v>
      </c>
      <c r="AV292">
        <v>2.3254220887689065</v>
      </c>
      <c r="AW292">
        <v>-1.9444315716686398</v>
      </c>
      <c r="AX292">
        <v>-1.5950475946448179</v>
      </c>
      <c r="AY292">
        <v>-2.4021336425208371</v>
      </c>
      <c r="AZ292">
        <v>-6.1311728820268856E-2</v>
      </c>
      <c r="BA292">
        <v>-1.2288463804243344</v>
      </c>
      <c r="BB292">
        <v>-1.8438647916985118</v>
      </c>
      <c r="BC292">
        <v>-2.7436971846213098</v>
      </c>
      <c r="BD292">
        <v>-3.7532425025293055</v>
      </c>
      <c r="BE292">
        <v>-1.8073911104238893</v>
      </c>
      <c r="BF292">
        <v>5.6360435789685681</v>
      </c>
      <c r="BG292">
        <f t="shared" si="4"/>
        <v>5.6331892429740344</v>
      </c>
      <c r="BH292" s="1" t="s">
        <v>2957</v>
      </c>
      <c r="BI292" s="1">
        <v>1</v>
      </c>
    </row>
    <row r="293" spans="1:61">
      <c r="A293" s="1">
        <v>204</v>
      </c>
      <c r="B293" s="1" t="s">
        <v>931</v>
      </c>
      <c r="C293" s="1" t="s">
        <v>4330</v>
      </c>
      <c r="D293" s="1" t="s">
        <v>30</v>
      </c>
      <c r="E293" s="1" t="s">
        <v>153</v>
      </c>
      <c r="F293" s="2">
        <v>40.040756999999999</v>
      </c>
      <c r="G293" s="2">
        <v>-81.015489000000002</v>
      </c>
      <c r="H293" s="2">
        <v>40.040210000000002</v>
      </c>
      <c r="I293" s="2">
        <v>-81.014539999999997</v>
      </c>
      <c r="K293" s="1" t="s">
        <v>4086</v>
      </c>
      <c r="L293" s="17">
        <v>0.59459703532047559</v>
      </c>
      <c r="M293" s="17">
        <v>0</v>
      </c>
      <c r="N293" s="1">
        <v>5</v>
      </c>
      <c r="O293" s="1" t="s">
        <v>934</v>
      </c>
      <c r="P293" s="1">
        <v>515080</v>
      </c>
      <c r="Q293" s="1" t="s">
        <v>932</v>
      </c>
      <c r="R293" s="1" t="s">
        <v>933</v>
      </c>
      <c r="S293" s="26">
        <v>3.5283690000000001</v>
      </c>
      <c r="T293" s="4">
        <v>1059.4094238299999</v>
      </c>
      <c r="U293" s="4">
        <v>4.6149663925200004</v>
      </c>
      <c r="V293" s="4">
        <v>16.000537872300001</v>
      </c>
      <c r="W293" s="2">
        <v>0.290941178799</v>
      </c>
      <c r="X293" s="3">
        <v>5.8390445709199996</v>
      </c>
      <c r="Y293" s="1">
        <v>715.354003906</v>
      </c>
      <c r="Z293" s="2">
        <v>6.5283197782600002E-3</v>
      </c>
      <c r="AA293" s="2">
        <v>0.114026769758</v>
      </c>
      <c r="AB293" s="2">
        <v>6.96597250082E-3</v>
      </c>
      <c r="AC293" s="2">
        <v>0.39737955432400002</v>
      </c>
      <c r="AD293" s="2">
        <v>8.9354097523599999E-4</v>
      </c>
      <c r="AE293" s="2">
        <v>2.87665487436E-2</v>
      </c>
      <c r="AF293" s="2">
        <v>0.32383566140300002</v>
      </c>
      <c r="AG293" s="2">
        <v>0.121521572632</v>
      </c>
      <c r="AH293" s="2">
        <v>8.2059885480899997E-5</v>
      </c>
      <c r="AI293" s="5">
        <v>463004.24619699997</v>
      </c>
      <c r="AJ293" s="5">
        <v>430430.73172899999</v>
      </c>
      <c r="AK293">
        <v>6.5107900551500002</v>
      </c>
      <c r="AL293" s="13">
        <v>7.2917482016688906E-2</v>
      </c>
      <c r="AM293" s="1" t="s">
        <v>36</v>
      </c>
      <c r="AN293" t="s">
        <v>4077</v>
      </c>
      <c r="AO293" t="s">
        <v>36</v>
      </c>
      <c r="AP293">
        <v>0.54757399774202187</v>
      </c>
      <c r="AQ293">
        <v>3.0250638318232568</v>
      </c>
      <c r="AR293">
        <v>0.6641685427191879</v>
      </c>
      <c r="AS293">
        <v>1.2041345820962726</v>
      </c>
      <c r="AT293">
        <v>-0.53619480587732249</v>
      </c>
      <c r="AU293">
        <v>0.76634179034475036</v>
      </c>
      <c r="AV293">
        <v>2.8545210122848452</v>
      </c>
      <c r="AW293">
        <v>-2.1851985805819605</v>
      </c>
      <c r="AX293">
        <v>-0.94299317854618525</v>
      </c>
      <c r="AY293">
        <v>-2.1570182443144326</v>
      </c>
      <c r="AZ293">
        <v>-0.40079448164666398</v>
      </c>
      <c r="BA293">
        <v>-3.0488855271976631</v>
      </c>
      <c r="BB293">
        <v>-1.5411122393095089</v>
      </c>
      <c r="BC293">
        <v>-0.48967532760936167</v>
      </c>
      <c r="BD293">
        <v>-0.91534661882778878</v>
      </c>
      <c r="BE293">
        <v>-4.0858690934506061</v>
      </c>
      <c r="BF293">
        <v>5.6655849739368946</v>
      </c>
      <c r="BG293">
        <f t="shared" si="4"/>
        <v>5.6339032713568793</v>
      </c>
      <c r="BH293" s="1" t="s">
        <v>935</v>
      </c>
      <c r="BI293" s="1">
        <v>1</v>
      </c>
    </row>
    <row r="294" spans="1:61">
      <c r="A294" s="1">
        <v>687</v>
      </c>
      <c r="B294" s="1" t="s">
        <v>3305</v>
      </c>
      <c r="C294" s="1" t="s">
        <v>5046</v>
      </c>
      <c r="D294" s="1" t="s">
        <v>2895</v>
      </c>
      <c r="E294" s="1" t="s">
        <v>166</v>
      </c>
      <c r="F294" s="2">
        <v>45.748209000000003</v>
      </c>
      <c r="G294" s="2">
        <v>-69.222521999999998</v>
      </c>
      <c r="H294" s="2">
        <v>45.7483</v>
      </c>
      <c r="I294" s="2">
        <v>-69.224895000000004</v>
      </c>
      <c r="K294" s="1" t="s">
        <v>4086</v>
      </c>
      <c r="L294" s="17">
        <v>0.19821571162901816</v>
      </c>
      <c r="M294" s="17">
        <v>1</v>
      </c>
      <c r="N294" s="1">
        <v>1</v>
      </c>
      <c r="O294" s="1" t="s">
        <v>3308</v>
      </c>
      <c r="P294" s="1">
        <v>514400</v>
      </c>
      <c r="Q294" s="1" t="s">
        <v>3306</v>
      </c>
      <c r="R294" s="1" t="s">
        <v>3307</v>
      </c>
      <c r="S294" s="26">
        <v>13.770448999999999</v>
      </c>
      <c r="T294" s="4">
        <v>1097.6464843799999</v>
      </c>
      <c r="U294" s="4">
        <v>-2.90400004387</v>
      </c>
      <c r="V294" s="4">
        <v>9.2227315902699996</v>
      </c>
      <c r="W294" s="2">
        <v>0.26342400908500002</v>
      </c>
      <c r="X294" s="3">
        <v>4.7343902587900004</v>
      </c>
      <c r="Y294" s="1">
        <v>772.79962158199999</v>
      </c>
      <c r="Z294" s="2">
        <v>4.3183973787799999E-2</v>
      </c>
      <c r="AA294" s="2">
        <v>0</v>
      </c>
      <c r="AB294" s="2">
        <v>7.9470008335000009E-3</v>
      </c>
      <c r="AC294" s="2">
        <v>0.76812864656699997</v>
      </c>
      <c r="AD294" s="2">
        <v>9.4178426694999998E-2</v>
      </c>
      <c r="AE294" s="2">
        <v>2.9474319547E-2</v>
      </c>
      <c r="AF294" s="2">
        <v>0</v>
      </c>
      <c r="AG294" s="2">
        <v>0</v>
      </c>
      <c r="AH294" s="2">
        <v>5.7087632569799998E-2</v>
      </c>
      <c r="AI294" s="5">
        <v>400784.336235</v>
      </c>
      <c r="AJ294" s="5">
        <v>432812.892161</v>
      </c>
      <c r="AK294">
        <v>3.2776379963500002</v>
      </c>
      <c r="AL294" s="13">
        <v>7.6844199656539283E-2</v>
      </c>
      <c r="AM294" s="1" t="s">
        <v>53</v>
      </c>
      <c r="AN294" t="s">
        <v>4076</v>
      </c>
      <c r="AO294" t="s">
        <v>53</v>
      </c>
      <c r="AP294">
        <v>1.138948101117002</v>
      </c>
      <c r="AQ294">
        <v>3.0404624907481104</v>
      </c>
      <c r="AR294">
        <v>-5</v>
      </c>
      <c r="AS294">
        <v>0.9648595695224258</v>
      </c>
      <c r="AT294">
        <v>-0.57934464494771509</v>
      </c>
      <c r="AU294">
        <v>0.67526405423804692</v>
      </c>
      <c r="AV294">
        <v>2.8880669007458306</v>
      </c>
      <c r="AW294">
        <v>-1.3646773963994814</v>
      </c>
      <c r="AX294">
        <v>-5</v>
      </c>
      <c r="AY294">
        <v>-2.099796741433285</v>
      </c>
      <c r="AZ294">
        <v>-0.1145660380214911</v>
      </c>
      <c r="BA294">
        <v>-1.0260485689727941</v>
      </c>
      <c r="BB294">
        <v>-1.5305562123700833</v>
      </c>
      <c r="BC294">
        <v>-5</v>
      </c>
      <c r="BD294">
        <v>-5</v>
      </c>
      <c r="BE294">
        <v>-1.2434579668582821</v>
      </c>
      <c r="BF294">
        <v>5.6029107397563012</v>
      </c>
      <c r="BG294">
        <f t="shared" si="4"/>
        <v>5.6363001885841717</v>
      </c>
      <c r="BH294" s="1" t="s">
        <v>3309</v>
      </c>
      <c r="BI294" s="1">
        <v>1</v>
      </c>
    </row>
    <row r="295" spans="1:61">
      <c r="A295" s="1">
        <v>639</v>
      </c>
      <c r="B295" s="1" t="s">
        <v>3072</v>
      </c>
      <c r="C295" s="1" t="s">
        <v>4956</v>
      </c>
      <c r="D295" s="1" t="s">
        <v>30</v>
      </c>
      <c r="E295" s="1" t="s">
        <v>44</v>
      </c>
      <c r="F295" s="2">
        <v>40.724961999999998</v>
      </c>
      <c r="G295" s="2">
        <v>-109.184533</v>
      </c>
      <c r="H295" s="2">
        <v>40.722181999999997</v>
      </c>
      <c r="I295" s="2">
        <v>-109.18235</v>
      </c>
      <c r="K295" s="1" t="s">
        <v>4086</v>
      </c>
      <c r="L295" s="17">
        <v>0.13724621688015756</v>
      </c>
      <c r="M295" s="17">
        <v>1</v>
      </c>
      <c r="N295" s="1">
        <v>14</v>
      </c>
      <c r="O295" s="1" t="s">
        <v>3075</v>
      </c>
      <c r="P295" s="1">
        <v>510560</v>
      </c>
      <c r="Q295" s="1" t="s">
        <v>3073</v>
      </c>
      <c r="R295" s="1" t="s">
        <v>3074</v>
      </c>
      <c r="S295" s="26">
        <v>0</v>
      </c>
      <c r="T295" s="4">
        <v>411.2137146</v>
      </c>
      <c r="U295" s="4">
        <v>-1.7346153259299999</v>
      </c>
      <c r="V295" s="4">
        <v>12.143426895099999</v>
      </c>
      <c r="W295" s="2">
        <v>7.2357892990099995E-2</v>
      </c>
      <c r="X295" s="3">
        <v>10.097527504</v>
      </c>
      <c r="Y295" s="1">
        <v>2963.0405273400002</v>
      </c>
      <c r="Z295" s="2">
        <v>6.7467188993299999E-3</v>
      </c>
      <c r="AA295" s="2">
        <v>1.04086827339E-4</v>
      </c>
      <c r="AB295" s="2">
        <v>0</v>
      </c>
      <c r="AC295" s="2">
        <v>0.28057077431100003</v>
      </c>
      <c r="AD295" s="2">
        <v>0.69132578230700004</v>
      </c>
      <c r="AE295" s="2">
        <v>2.7630321438999999E-3</v>
      </c>
      <c r="AF295" s="2">
        <v>4.4757335755699996E-3</v>
      </c>
      <c r="AG295" s="2">
        <v>7.8538242446600005E-4</v>
      </c>
      <c r="AH295" s="2">
        <v>1.3228489510900001E-2</v>
      </c>
      <c r="AI295" s="5">
        <v>444942.70557799999</v>
      </c>
      <c r="AJ295" s="5">
        <v>432853.29092</v>
      </c>
      <c r="AK295">
        <v>4.2831734755599999</v>
      </c>
      <c r="AL295" s="13">
        <v>2.7544930043497957E-2</v>
      </c>
      <c r="AM295" s="1" t="s">
        <v>36</v>
      </c>
      <c r="AN295" t="s">
        <v>4077</v>
      </c>
      <c r="AO295" t="s">
        <v>36</v>
      </c>
      <c r="AP295">
        <v>-5</v>
      </c>
      <c r="AQ295">
        <v>2.614067590607299</v>
      </c>
      <c r="AR295">
        <v>-5</v>
      </c>
      <c r="AS295">
        <v>1.0843412626547633</v>
      </c>
      <c r="AT295">
        <v>-1.1405140879716453</v>
      </c>
      <c r="AU295">
        <v>1.0042150447901974</v>
      </c>
      <c r="AV295">
        <v>3.4717375916352178</v>
      </c>
      <c r="AW295">
        <v>-2.1709073842589688</v>
      </c>
      <c r="AX295">
        <v>-3.9826042289521584</v>
      </c>
      <c r="AY295">
        <v>-5</v>
      </c>
      <c r="AZ295">
        <v>-0.55195756928948481</v>
      </c>
      <c r="BA295">
        <v>-0.16031724623507621</v>
      </c>
      <c r="BB295">
        <v>-2.5586140626632226</v>
      </c>
      <c r="BC295">
        <v>-2.3491357733732512</v>
      </c>
      <c r="BD295">
        <v>-3.1049188217348624</v>
      </c>
      <c r="BE295">
        <v>-1.8784897427007865</v>
      </c>
      <c r="BF295">
        <v>5.6483040913106048</v>
      </c>
      <c r="BG295">
        <f t="shared" si="4"/>
        <v>5.6363407237430234</v>
      </c>
      <c r="BH295" s="1" t="s">
        <v>3076</v>
      </c>
      <c r="BI295" s="1">
        <v>1</v>
      </c>
    </row>
    <row r="296" spans="1:61">
      <c r="A296" s="1">
        <v>404</v>
      </c>
      <c r="B296" s="1" t="s">
        <v>1920</v>
      </c>
      <c r="C296" s="1">
        <v>0</v>
      </c>
      <c r="D296" s="1" t="s">
        <v>30</v>
      </c>
      <c r="E296" s="1" t="s">
        <v>115</v>
      </c>
      <c r="F296" s="2">
        <v>47.344377000000001</v>
      </c>
      <c r="G296" s="2">
        <v>-100.04582499999999</v>
      </c>
      <c r="H296" s="2">
        <v>47.346179999999997</v>
      </c>
      <c r="I296" s="2">
        <v>-100.05767</v>
      </c>
      <c r="K296" s="1" t="s">
        <v>4086</v>
      </c>
      <c r="L296" s="17">
        <v>0.75548383686691511</v>
      </c>
      <c r="M296" s="17">
        <v>0</v>
      </c>
      <c r="N296" s="1">
        <v>10</v>
      </c>
      <c r="O296" s="1" t="s">
        <v>1923</v>
      </c>
      <c r="P296" s="1">
        <v>516930</v>
      </c>
      <c r="Q296" s="1" t="s">
        <v>1921</v>
      </c>
      <c r="R296" s="1" t="s">
        <v>1922</v>
      </c>
      <c r="S296" s="26">
        <v>10.716564</v>
      </c>
      <c r="T296" s="4">
        <v>429.09072875999999</v>
      </c>
      <c r="U296" s="4">
        <v>-1.38362765312</v>
      </c>
      <c r="V296" s="4">
        <v>11.1975898743</v>
      </c>
      <c r="W296" s="2">
        <v>0.287264466286</v>
      </c>
      <c r="X296" s="3">
        <v>1.38443374634</v>
      </c>
      <c r="Y296" s="1">
        <v>1536.5532226600001</v>
      </c>
      <c r="Z296" s="2">
        <v>0.159421535472</v>
      </c>
      <c r="AA296" s="2">
        <v>2.9098858392E-2</v>
      </c>
      <c r="AB296" s="2">
        <v>5.1194858093100005E-4</v>
      </c>
      <c r="AC296" s="2">
        <v>8.6694942172199998E-4</v>
      </c>
      <c r="AD296" s="2">
        <v>0</v>
      </c>
      <c r="AE296" s="2">
        <v>0.57239961884099999</v>
      </c>
      <c r="AF296" s="2">
        <v>3.7674931335400001E-2</v>
      </c>
      <c r="AG296" s="2">
        <v>0.165112759478</v>
      </c>
      <c r="AH296" s="2">
        <v>3.4913398479100001E-2</v>
      </c>
      <c r="AI296" s="5">
        <v>439600.83947499999</v>
      </c>
      <c r="AJ296" s="5">
        <v>444142.637032</v>
      </c>
      <c r="AK296">
        <v>4.6193501339100003</v>
      </c>
      <c r="AL296" s="13">
        <v>1.0278542762095371E-2</v>
      </c>
      <c r="AM296" s="1" t="s">
        <v>53</v>
      </c>
      <c r="AN296" t="s">
        <v>4076</v>
      </c>
      <c r="AO296" t="s">
        <v>53</v>
      </c>
      <c r="AP296">
        <v>1.0300555619389871</v>
      </c>
      <c r="AQ296">
        <v>2.6325491309580475</v>
      </c>
      <c r="AR296">
        <v>-5</v>
      </c>
      <c r="AS296">
        <v>1.0491245568730028</v>
      </c>
      <c r="AT296">
        <v>-0.54171809155181627</v>
      </c>
      <c r="AU296">
        <v>0.14127217691985286</v>
      </c>
      <c r="AV296">
        <v>3.1865476078122033</v>
      </c>
      <c r="AW296">
        <v>-0.79745301226914922</v>
      </c>
      <c r="AX296">
        <v>-1.5361240489446866</v>
      </c>
      <c r="AY296">
        <v>-3.290773656483807</v>
      </c>
      <c r="AZ296">
        <v>-3.0620062387495994</v>
      </c>
      <c r="BA296">
        <v>-5</v>
      </c>
      <c r="BB296">
        <v>-0.24230066410741419</v>
      </c>
      <c r="BC296">
        <v>-1.4239475305377913</v>
      </c>
      <c r="BD296">
        <v>-0.7822193643097648</v>
      </c>
      <c r="BE296">
        <v>-1.457007874792712</v>
      </c>
      <c r="BF296">
        <v>5.6430585130940649</v>
      </c>
      <c r="BG296">
        <f t="shared" si="4"/>
        <v>5.6475224667987387</v>
      </c>
      <c r="BH296" s="1" t="s">
        <v>1924</v>
      </c>
      <c r="BI296" s="1">
        <v>1</v>
      </c>
    </row>
    <row r="297" spans="1:61">
      <c r="A297" s="1">
        <v>508</v>
      </c>
      <c r="B297" s="1" t="s">
        <v>2424</v>
      </c>
      <c r="C297" s="1" t="s">
        <v>4759</v>
      </c>
      <c r="D297" s="1" t="s">
        <v>30</v>
      </c>
      <c r="E297" s="1" t="s">
        <v>153</v>
      </c>
      <c r="F297" s="2">
        <v>35.563442999999999</v>
      </c>
      <c r="G297" s="2">
        <v>-93.637925999999993</v>
      </c>
      <c r="H297" s="2">
        <v>35.559489999999997</v>
      </c>
      <c r="I297" s="2">
        <v>-93.635120000000001</v>
      </c>
      <c r="K297" s="1" t="s">
        <v>4086</v>
      </c>
      <c r="L297" s="17">
        <v>0.67462314851582039</v>
      </c>
      <c r="M297" s="17">
        <v>0</v>
      </c>
      <c r="N297" s="1">
        <v>11</v>
      </c>
      <c r="O297" s="1" t="s">
        <v>2427</v>
      </c>
      <c r="P297" s="1">
        <v>517120</v>
      </c>
      <c r="Q297" s="1" t="s">
        <v>2425</v>
      </c>
      <c r="R297" s="1" t="s">
        <v>2426</v>
      </c>
      <c r="S297" s="26">
        <v>0</v>
      </c>
      <c r="T297" s="4">
        <v>1279.1668701200001</v>
      </c>
      <c r="U297" s="4">
        <v>8.6826353073100009</v>
      </c>
      <c r="V297" s="4">
        <v>20.992713928200001</v>
      </c>
      <c r="W297" s="2">
        <v>0.25042352080300001</v>
      </c>
      <c r="X297" s="3">
        <v>9.7222385406500003</v>
      </c>
      <c r="Y297" s="1">
        <v>536.75402831999997</v>
      </c>
      <c r="Z297" s="2">
        <v>6.0755570959699998E-3</v>
      </c>
      <c r="AA297" s="2">
        <v>3.9348406695300001E-2</v>
      </c>
      <c r="AB297" s="2">
        <v>3.0989418744499998E-3</v>
      </c>
      <c r="AC297" s="2">
        <v>0.71228771228800003</v>
      </c>
      <c r="AD297" s="2">
        <v>5.0765560969600002E-3</v>
      </c>
      <c r="AE297" s="2">
        <v>2.0846500438300001E-2</v>
      </c>
      <c r="AF297" s="2">
        <v>0.20948439315799999</v>
      </c>
      <c r="AG297" s="2">
        <v>4.5872494852100001E-4</v>
      </c>
      <c r="AH297" s="2">
        <v>3.32320740484E-3</v>
      </c>
      <c r="AI297" s="5">
        <v>440931.37025699997</v>
      </c>
      <c r="AJ297" s="5">
        <v>446821.25000900001</v>
      </c>
      <c r="AK297">
        <v>4.73859941051</v>
      </c>
      <c r="AL297" s="13">
        <v>1.3269191478669439E-2</v>
      </c>
      <c r="AM297" s="1" t="s">
        <v>36</v>
      </c>
      <c r="AN297" t="s">
        <v>4077</v>
      </c>
      <c r="AO297" t="s">
        <v>36</v>
      </c>
      <c r="AP297">
        <v>-5</v>
      </c>
      <c r="AQ297">
        <v>3.1069272028407489</v>
      </c>
      <c r="AR297">
        <v>0.93865155993675542</v>
      </c>
      <c r="AS297">
        <v>1.3220685875986455</v>
      </c>
      <c r="AT297">
        <v>-0.60132488282892982</v>
      </c>
      <c r="AU297">
        <v>0.98776627253127069</v>
      </c>
      <c r="AV297">
        <v>2.7297753124852449</v>
      </c>
      <c r="AW297">
        <v>-2.2164138934312381</v>
      </c>
      <c r="AX297">
        <v>-1.4050728485005604</v>
      </c>
      <c r="AY297">
        <v>-2.5087865695633509</v>
      </c>
      <c r="AZ297">
        <v>-0.14734454762727764</v>
      </c>
      <c r="BA297">
        <v>-2.2944308104124604</v>
      </c>
      <c r="BB297">
        <v>-1.6809668408292273</v>
      </c>
      <c r="BC297">
        <v>-0.67884832695944053</v>
      </c>
      <c r="BD297">
        <v>-3.3384476393963438</v>
      </c>
      <c r="BE297">
        <v>-2.4784425531038821</v>
      </c>
      <c r="BF297">
        <v>5.6443709979981511</v>
      </c>
      <c r="BG297">
        <f t="shared" si="4"/>
        <v>5.6501338191933339</v>
      </c>
      <c r="BH297" s="1" t="s">
        <v>2428</v>
      </c>
      <c r="BI297" s="1">
        <v>1</v>
      </c>
    </row>
    <row r="298" spans="1:61">
      <c r="A298" s="1">
        <v>109</v>
      </c>
      <c r="B298" s="1" t="s">
        <v>481</v>
      </c>
      <c r="C298" s="1" t="s">
        <v>4205</v>
      </c>
      <c r="D298" s="1" t="s">
        <v>30</v>
      </c>
      <c r="E298" s="1" t="s">
        <v>35</v>
      </c>
      <c r="F298" s="2">
        <v>35.142395</v>
      </c>
      <c r="G298" s="2">
        <v>-90.457798999999994</v>
      </c>
      <c r="H298" s="2">
        <v>35.133360000000003</v>
      </c>
      <c r="I298" s="2">
        <v>-90.453909999999993</v>
      </c>
      <c r="K298" s="1" t="s">
        <v>4086</v>
      </c>
      <c r="L298" s="17">
        <v>0.96909439330920566</v>
      </c>
      <c r="M298" s="17">
        <v>0</v>
      </c>
      <c r="N298" s="1">
        <v>8</v>
      </c>
      <c r="O298" s="1" t="s">
        <v>484</v>
      </c>
      <c r="P298" s="1">
        <v>518190</v>
      </c>
      <c r="Q298" s="1" t="s">
        <v>482</v>
      </c>
      <c r="R298" s="1" t="s">
        <v>483</v>
      </c>
      <c r="S298" s="26">
        <v>2.2182539999999999</v>
      </c>
      <c r="T298" s="4">
        <v>1327.1779785199999</v>
      </c>
      <c r="U298" s="4">
        <v>10.517524719200001</v>
      </c>
      <c r="V298" s="4">
        <v>21.946485519399999</v>
      </c>
      <c r="W298" s="2">
        <v>0.31102836132</v>
      </c>
      <c r="X298" s="3">
        <v>0.21379601955399999</v>
      </c>
      <c r="Y298" s="1">
        <v>812.66900634800004</v>
      </c>
      <c r="Z298" s="2">
        <v>1.18228571071E-2</v>
      </c>
      <c r="AA298" s="2">
        <v>7.4436508382900002E-2</v>
      </c>
      <c r="AB298" s="2">
        <v>8.1235276106200001E-5</v>
      </c>
      <c r="AC298" s="2">
        <v>1.78717607434E-3</v>
      </c>
      <c r="AD298" s="2">
        <v>3.1244336963900001E-5</v>
      </c>
      <c r="AE298" s="2">
        <v>1.74968286998E-4</v>
      </c>
      <c r="AF298" s="2">
        <v>0</v>
      </c>
      <c r="AG298" s="2">
        <v>0.85216429522100001</v>
      </c>
      <c r="AH298" s="2">
        <v>5.95017153141E-2</v>
      </c>
      <c r="AI298" s="5">
        <v>504535.76049199997</v>
      </c>
      <c r="AJ298" s="5">
        <v>448817.81323800003</v>
      </c>
      <c r="AK298">
        <v>10.2289777241</v>
      </c>
      <c r="AL298" s="13">
        <v>0.11688831675745071</v>
      </c>
      <c r="AM298" s="1" t="s">
        <v>53</v>
      </c>
      <c r="AN298" t="s">
        <v>4076</v>
      </c>
      <c r="AO298" t="s">
        <v>53</v>
      </c>
      <c r="AP298">
        <v>0.34601127332018478</v>
      </c>
      <c r="AQ298">
        <v>3.1229291669534716</v>
      </c>
      <c r="AR298">
        <v>1.0219135414068417</v>
      </c>
      <c r="AS298">
        <v>1.3413649828133936</v>
      </c>
      <c r="AT298">
        <v>-0.50720000774748997</v>
      </c>
      <c r="AU298">
        <v>-0.67000038472979229</v>
      </c>
      <c r="AV298">
        <v>2.9099136969021959</v>
      </c>
      <c r="AW298">
        <v>-1.9272775593340434</v>
      </c>
      <c r="AX298">
        <v>-1.1282140066536268</v>
      </c>
      <c r="AY298">
        <v>-4.0902553390911995</v>
      </c>
      <c r="AZ298">
        <v>-2.7478326582681185</v>
      </c>
      <c r="BA298">
        <v>-4.5052286870623384</v>
      </c>
      <c r="BB298">
        <v>-3.7570406600557407</v>
      </c>
      <c r="BC298">
        <v>-5</v>
      </c>
      <c r="BD298">
        <v>-6.9476666231955309E-2</v>
      </c>
      <c r="BE298">
        <v>-1.2254705142595086</v>
      </c>
      <c r="BF298">
        <v>5.7028919535936318</v>
      </c>
      <c r="BG298">
        <f t="shared" si="4"/>
        <v>5.6520700854081865</v>
      </c>
      <c r="BH298" s="1" t="s">
        <v>485</v>
      </c>
      <c r="BI298" s="1">
        <v>1</v>
      </c>
    </row>
    <row r="299" spans="1:61">
      <c r="A299" s="1">
        <v>331</v>
      </c>
      <c r="B299" s="1" t="s">
        <v>1562</v>
      </c>
      <c r="C299" s="1" t="s">
        <v>4116</v>
      </c>
      <c r="D299" s="1" t="s">
        <v>30</v>
      </c>
      <c r="E299" s="1" t="s">
        <v>115</v>
      </c>
      <c r="F299" s="2">
        <v>47.314534000000002</v>
      </c>
      <c r="G299" s="2">
        <v>-99.405721999999997</v>
      </c>
      <c r="H299" s="2">
        <v>47.31447</v>
      </c>
      <c r="I299" s="2">
        <v>-99.409300000000002</v>
      </c>
      <c r="K299" s="1" t="s">
        <v>4086</v>
      </c>
      <c r="L299" s="17">
        <v>0.39536859071813518</v>
      </c>
      <c r="M299" s="17">
        <v>1</v>
      </c>
      <c r="N299" s="1">
        <v>10</v>
      </c>
      <c r="O299" s="1" t="s">
        <v>1565</v>
      </c>
      <c r="P299" s="1">
        <v>517260</v>
      </c>
      <c r="Q299" s="1" t="s">
        <v>1563</v>
      </c>
      <c r="R299" s="1" t="s">
        <v>1564</v>
      </c>
      <c r="S299" s="26">
        <v>5.0057720000000003</v>
      </c>
      <c r="T299" s="4">
        <v>466.45989990200002</v>
      </c>
      <c r="U299" s="4">
        <v>-1.5495238304100001</v>
      </c>
      <c r="V299" s="4">
        <v>11.083523750299999</v>
      </c>
      <c r="W299" s="2">
        <v>0.33715382218399997</v>
      </c>
      <c r="X299" s="3">
        <v>1.10661947727</v>
      </c>
      <c r="Y299" s="1">
        <v>1768.0167236299999</v>
      </c>
      <c r="Z299" s="2">
        <v>4.3639363719300002E-2</v>
      </c>
      <c r="AA299" s="2">
        <v>3.5099654069400001E-2</v>
      </c>
      <c r="AB299" s="2">
        <v>0</v>
      </c>
      <c r="AC299" s="2">
        <v>3.6185210380799997E-4</v>
      </c>
      <c r="AD299" s="2">
        <v>0</v>
      </c>
      <c r="AE299" s="2">
        <v>0.138010392392</v>
      </c>
      <c r="AF299" s="2">
        <v>8.0591700560099996E-2</v>
      </c>
      <c r="AG299" s="2">
        <v>0.61571306575600004</v>
      </c>
      <c r="AH299" s="2">
        <v>8.6583971399200002E-2</v>
      </c>
      <c r="AI299" s="5">
        <v>360585.740827</v>
      </c>
      <c r="AJ299" s="5">
        <v>448952.438914</v>
      </c>
      <c r="AK299">
        <v>3.4659091690500001</v>
      </c>
      <c r="AL299" s="13">
        <v>0.21831384929929218</v>
      </c>
      <c r="AM299" s="1" t="s">
        <v>53</v>
      </c>
      <c r="AN299" t="s">
        <v>4076</v>
      </c>
      <c r="AO299" t="s">
        <v>53</v>
      </c>
      <c r="AP299">
        <v>0.69947106472948117</v>
      </c>
      <c r="AQ299">
        <v>2.6688143147495476</v>
      </c>
      <c r="AR299">
        <v>-5</v>
      </c>
      <c r="AS299">
        <v>1.0446778562422434</v>
      </c>
      <c r="AT299">
        <v>-0.47217191252890767</v>
      </c>
      <c r="AU299">
        <v>4.3998309829373555E-2</v>
      </c>
      <c r="AV299">
        <v>3.2474863686781155</v>
      </c>
      <c r="AW299">
        <v>-1.3601215902379458</v>
      </c>
      <c r="AX299">
        <v>-1.4546971637760857</v>
      </c>
      <c r="AY299">
        <v>-5</v>
      </c>
      <c r="AZ299">
        <v>-3.4414688980426278</v>
      </c>
      <c r="BA299">
        <v>-5</v>
      </c>
      <c r="BB299">
        <v>-0.86008820933380892</v>
      </c>
      <c r="BC299">
        <v>-1.0937096801122552</v>
      </c>
      <c r="BD299">
        <v>-0.21062163035276782</v>
      </c>
      <c r="BE299">
        <v>-1.0625624980192567</v>
      </c>
      <c r="BF299">
        <v>5.5570085487796392</v>
      </c>
      <c r="BG299">
        <f t="shared" si="4"/>
        <v>5.6522003351875867</v>
      </c>
      <c r="BH299" s="1" t="s">
        <v>1566</v>
      </c>
      <c r="BI299" s="1">
        <v>1</v>
      </c>
    </row>
    <row r="300" spans="1:61">
      <c r="A300" s="1">
        <v>378</v>
      </c>
      <c r="B300" s="1" t="s">
        <v>1794</v>
      </c>
      <c r="C300" s="1" t="s">
        <v>4566</v>
      </c>
      <c r="D300" s="1" t="s">
        <v>30</v>
      </c>
      <c r="E300" s="1" t="s">
        <v>52</v>
      </c>
      <c r="F300" s="2">
        <v>43.768028999999999</v>
      </c>
      <c r="G300" s="2">
        <v>-103.520658</v>
      </c>
      <c r="H300" s="2">
        <v>43.769444</v>
      </c>
      <c r="I300" s="2">
        <v>-103.51138899999999</v>
      </c>
      <c r="J300" s="1" t="s">
        <v>514</v>
      </c>
      <c r="K300" s="1" t="s">
        <v>4086</v>
      </c>
      <c r="L300" s="17">
        <v>0.75669987127184857</v>
      </c>
      <c r="M300" s="17">
        <v>0</v>
      </c>
      <c r="N300" s="1">
        <v>10</v>
      </c>
      <c r="O300" s="1" t="s">
        <v>1797</v>
      </c>
      <c r="P300" s="1">
        <v>502960</v>
      </c>
      <c r="Q300" s="1" t="s">
        <v>1795</v>
      </c>
      <c r="R300" s="1" t="s">
        <v>1796</v>
      </c>
      <c r="S300" s="26">
        <v>6.8457889999999999</v>
      </c>
      <c r="T300" s="4">
        <v>539.71704101600005</v>
      </c>
      <c r="U300" s="4">
        <v>-1.5700751543</v>
      </c>
      <c r="V300" s="4">
        <v>12.717894554100001</v>
      </c>
      <c r="W300" s="2">
        <v>0.19499999284700001</v>
      </c>
      <c r="X300" s="3">
        <v>8.9071331024199996</v>
      </c>
      <c r="Y300" s="1">
        <v>760.92169189499998</v>
      </c>
      <c r="Z300" s="2">
        <v>7.4760098192400001E-3</v>
      </c>
      <c r="AA300" s="2">
        <v>1.9259093952200001E-2</v>
      </c>
      <c r="AB300" s="2">
        <v>3.9053782637799998E-4</v>
      </c>
      <c r="AC300" s="2">
        <v>0.78887525106</v>
      </c>
      <c r="AD300" s="2">
        <v>4.5837982593200002E-2</v>
      </c>
      <c r="AE300" s="2">
        <v>9.1943762553000005E-2</v>
      </c>
      <c r="AF300" s="2">
        <v>4.4041508591799998E-2</v>
      </c>
      <c r="AG300" s="2">
        <v>0</v>
      </c>
      <c r="AH300" s="2">
        <v>2.17585360411E-3</v>
      </c>
      <c r="AI300" s="5">
        <v>507289.05952499999</v>
      </c>
      <c r="AJ300" s="5">
        <v>459592.10438699997</v>
      </c>
      <c r="AK300">
        <v>5.40121562681</v>
      </c>
      <c r="AL300" s="13">
        <v>9.8661463100632146E-2</v>
      </c>
      <c r="AM300" s="1" t="s">
        <v>36</v>
      </c>
      <c r="AN300" t="s">
        <v>4077</v>
      </c>
      <c r="AO300" t="s">
        <v>36</v>
      </c>
      <c r="AP300">
        <v>0.83542350924125852</v>
      </c>
      <c r="AQ300">
        <v>2.7321661306877392</v>
      </c>
      <c r="AR300">
        <v>-5</v>
      </c>
      <c r="AS300">
        <v>1.1044152198642676</v>
      </c>
      <c r="AT300">
        <v>-0.70996540456829471</v>
      </c>
      <c r="AU300">
        <v>0.94973794217925556</v>
      </c>
      <c r="AV300">
        <v>2.8813399648812319</v>
      </c>
      <c r="AW300">
        <v>-2.1263301368760108</v>
      </c>
      <c r="AX300">
        <v>-1.7153641481987989</v>
      </c>
      <c r="AY300">
        <v>-3.4083368952267938</v>
      </c>
      <c r="AZ300">
        <v>-0.10299166860267861</v>
      </c>
      <c r="BA300">
        <v>-1.3387745046515107</v>
      </c>
      <c r="BB300">
        <v>-1.036477727879916</v>
      </c>
      <c r="BC300">
        <v>-1.3561378131818265</v>
      </c>
      <c r="BD300">
        <v>-5</v>
      </c>
      <c r="BE300">
        <v>-2.6623703282137532</v>
      </c>
      <c r="BF300">
        <v>5.7052554961846287</v>
      </c>
      <c r="BG300">
        <f t="shared" si="4"/>
        <v>5.6623725590706178</v>
      </c>
      <c r="BH300" s="1" t="s">
        <v>1798</v>
      </c>
      <c r="BI300" s="1">
        <v>1</v>
      </c>
    </row>
    <row r="301" spans="1:61">
      <c r="A301" s="1">
        <v>716</v>
      </c>
      <c r="B301" s="1" t="s">
        <v>3440</v>
      </c>
      <c r="C301" s="1" t="s">
        <v>4272</v>
      </c>
      <c r="D301" s="1" t="s">
        <v>2895</v>
      </c>
      <c r="E301" s="1" t="s">
        <v>140</v>
      </c>
      <c r="F301" s="2">
        <v>37.394114999999999</v>
      </c>
      <c r="G301" s="2">
        <v>-78.637446999999995</v>
      </c>
      <c r="H301" s="2">
        <v>37.397080000000003</v>
      </c>
      <c r="I301" s="2">
        <v>-78.635469999999998</v>
      </c>
      <c r="K301" s="1" t="s">
        <v>4086</v>
      </c>
      <c r="L301" s="17">
        <v>0.92683999496512104</v>
      </c>
      <c r="M301" s="17">
        <v>0</v>
      </c>
      <c r="N301" s="1">
        <v>2</v>
      </c>
      <c r="O301" s="1" t="s">
        <v>3443</v>
      </c>
      <c r="P301" s="1">
        <v>505040</v>
      </c>
      <c r="Q301" s="1" t="s">
        <v>3441</v>
      </c>
      <c r="R301" s="1" t="s">
        <v>3442</v>
      </c>
      <c r="S301" s="26">
        <v>4.6542760000000003</v>
      </c>
      <c r="T301" s="4">
        <v>1150.87658691</v>
      </c>
      <c r="U301" s="4">
        <v>6.8772220611600003</v>
      </c>
      <c r="V301" s="4">
        <v>20.016235351599999</v>
      </c>
      <c r="W301" s="2">
        <v>0.29124778509100002</v>
      </c>
      <c r="X301" s="3">
        <v>4.4485068321199996</v>
      </c>
      <c r="Y301" s="1">
        <v>437.72134399399999</v>
      </c>
      <c r="Z301" s="2">
        <v>5.3230647262000001E-3</v>
      </c>
      <c r="AA301" s="2">
        <v>2.0750244715400001E-2</v>
      </c>
      <c r="AB301" s="2">
        <v>2.85568669962E-3</v>
      </c>
      <c r="AC301" s="2">
        <v>0.79184228196100004</v>
      </c>
      <c r="AD301" s="2">
        <v>2.6866106315700002E-2</v>
      </c>
      <c r="AE301" s="2">
        <v>2.0936309287899999E-2</v>
      </c>
      <c r="AF301" s="2">
        <v>0.11260951517999999</v>
      </c>
      <c r="AG301" s="2">
        <v>4.7891403007799998E-3</v>
      </c>
      <c r="AH301" s="2">
        <v>1.4027650813399999E-2</v>
      </c>
      <c r="AI301" s="5">
        <v>457986.057164</v>
      </c>
      <c r="AJ301" s="5">
        <v>466527.797403</v>
      </c>
      <c r="AK301">
        <v>5.9202294378799998</v>
      </c>
      <c r="AL301" s="13">
        <v>1.8478339068267544E-2</v>
      </c>
      <c r="AM301" s="1" t="s">
        <v>36</v>
      </c>
      <c r="AN301" t="s">
        <v>4077</v>
      </c>
      <c r="AO301" t="s">
        <v>36</v>
      </c>
      <c r="AP301">
        <v>0.66785213351085537</v>
      </c>
      <c r="AQ301">
        <v>3.0610287549958888</v>
      </c>
      <c r="AR301">
        <v>0.83741304766315439</v>
      </c>
      <c r="AS301">
        <v>1.3013823988291748</v>
      </c>
      <c r="AT301">
        <v>-0.53573736871756161</v>
      </c>
      <c r="AU301">
        <v>0.64821426190433706</v>
      </c>
      <c r="AV301">
        <v>2.6411977240241549</v>
      </c>
      <c r="AW301">
        <v>-2.2738382529592029</v>
      </c>
      <c r="AX301">
        <v>-1.6829767771243624</v>
      </c>
      <c r="AY301">
        <v>-2.5442894411850214</v>
      </c>
      <c r="AZ301">
        <v>-0.10136131196487212</v>
      </c>
      <c r="BA301">
        <v>-1.5707952709742719</v>
      </c>
      <c r="BB301">
        <v>-1.6790998745754677</v>
      </c>
      <c r="BC301">
        <v>-0.94842491130016227</v>
      </c>
      <c r="BD301">
        <v>-2.319742439849847</v>
      </c>
      <c r="BE301">
        <v>-1.8530150534336067</v>
      </c>
      <c r="BF301">
        <v>5.6608522566307053</v>
      </c>
      <c r="BG301">
        <f t="shared" si="4"/>
        <v>5.6688775256796733</v>
      </c>
      <c r="BH301" s="1" t="s">
        <v>3444</v>
      </c>
      <c r="BI301" s="1">
        <v>1</v>
      </c>
    </row>
    <row r="302" spans="1:61">
      <c r="A302" s="1">
        <v>128</v>
      </c>
      <c r="B302" s="1" t="s">
        <v>568</v>
      </c>
      <c r="C302" s="1" t="s">
        <v>4229</v>
      </c>
      <c r="D302" s="1" t="s">
        <v>30</v>
      </c>
      <c r="E302" s="1" t="s">
        <v>59</v>
      </c>
      <c r="F302" s="2">
        <v>41.400435999999999</v>
      </c>
      <c r="G302" s="2">
        <v>-85.371028999999993</v>
      </c>
      <c r="H302" s="2">
        <v>41.403888999999999</v>
      </c>
      <c r="I302" s="2">
        <v>-85.377499999999998</v>
      </c>
      <c r="J302" s="1" t="s">
        <v>514</v>
      </c>
      <c r="K302" s="1" t="s">
        <v>4086</v>
      </c>
      <c r="L302" s="17">
        <v>0.15332267130725083</v>
      </c>
      <c r="M302" s="17">
        <v>1</v>
      </c>
      <c r="N302" s="1">
        <v>4</v>
      </c>
      <c r="O302" s="1" t="s">
        <v>571</v>
      </c>
      <c r="P302" s="1">
        <v>506300</v>
      </c>
      <c r="Q302" s="1" t="s">
        <v>569</v>
      </c>
      <c r="R302" s="1" t="s">
        <v>570</v>
      </c>
      <c r="S302" s="26">
        <v>7.4605079999999999</v>
      </c>
      <c r="T302" s="4">
        <v>943.00012206999997</v>
      </c>
      <c r="U302" s="4">
        <v>3.7354545593299999</v>
      </c>
      <c r="V302" s="4">
        <v>14.9482831955</v>
      </c>
      <c r="W302" s="2">
        <v>0.36114999651899998</v>
      </c>
      <c r="X302" s="3">
        <v>1.6417187452299999</v>
      </c>
      <c r="Y302" s="1">
        <v>1381.4979248</v>
      </c>
      <c r="Z302" s="2">
        <v>1.3822434875099999E-2</v>
      </c>
      <c r="AA302" s="2">
        <v>8.1031925907300004E-2</v>
      </c>
      <c r="AB302" s="2">
        <v>0</v>
      </c>
      <c r="AC302" s="2">
        <v>0.135412294692</v>
      </c>
      <c r="AD302" s="2">
        <v>1.3150899577499999E-3</v>
      </c>
      <c r="AE302" s="2">
        <v>3.2177733008799999E-4</v>
      </c>
      <c r="AF302" s="2">
        <v>7.0077506365600006E-2</v>
      </c>
      <c r="AG302" s="2">
        <v>0.670681888133</v>
      </c>
      <c r="AH302" s="2">
        <v>2.7337082738699999E-2</v>
      </c>
      <c r="AI302" s="5">
        <v>487299.79485300003</v>
      </c>
      <c r="AJ302" s="5">
        <v>470075.08356900001</v>
      </c>
      <c r="AK302">
        <v>3.5355077504999999</v>
      </c>
      <c r="AL302" s="13">
        <v>3.5983211325517073E-2</v>
      </c>
      <c r="AM302" s="1" t="s">
        <v>53</v>
      </c>
      <c r="AN302" t="s">
        <v>4076</v>
      </c>
      <c r="AO302" t="s">
        <v>53</v>
      </c>
      <c r="AP302">
        <v>0.87276840040636405</v>
      </c>
      <c r="AQ302">
        <v>2.9745117489561235</v>
      </c>
      <c r="AR302">
        <v>0.57234345771684569</v>
      </c>
      <c r="AS302">
        <v>1.1745913169724833</v>
      </c>
      <c r="AT302">
        <v>-0.44231238498970393</v>
      </c>
      <c r="AU302">
        <v>0.21529875701180107</v>
      </c>
      <c r="AV302">
        <v>3.1403502368829423</v>
      </c>
      <c r="AW302">
        <v>-1.859415447578507</v>
      </c>
      <c r="AX302">
        <v>-1.0913438389779493</v>
      </c>
      <c r="AY302">
        <v>-5</v>
      </c>
      <c r="AZ302">
        <v>-0.8683419023090313</v>
      </c>
      <c r="BA302">
        <v>-2.8810445385672385</v>
      </c>
      <c r="BB302">
        <v>-3.4924445561490285</v>
      </c>
      <c r="BC302">
        <v>-1.1544213604776437</v>
      </c>
      <c r="BD302">
        <v>-0.17348342168991923</v>
      </c>
      <c r="BE302">
        <v>-1.5632478327851462</v>
      </c>
      <c r="BF302">
        <v>5.6877962285488941</v>
      </c>
      <c r="BG302">
        <f t="shared" si="4"/>
        <v>5.6721672319258118</v>
      </c>
      <c r="BH302" s="1" t="s">
        <v>572</v>
      </c>
      <c r="BI302" s="1">
        <v>1</v>
      </c>
    </row>
    <row r="303" spans="1:61">
      <c r="A303" s="1">
        <v>74</v>
      </c>
      <c r="B303" s="1" t="s">
        <v>322</v>
      </c>
      <c r="C303" s="1" t="s">
        <v>4157</v>
      </c>
      <c r="D303" s="1" t="s">
        <v>30</v>
      </c>
      <c r="E303" s="1" t="s">
        <v>115</v>
      </c>
      <c r="F303" s="2">
        <v>45.950963999999999</v>
      </c>
      <c r="G303" s="2">
        <v>-99.136449999999996</v>
      </c>
      <c r="H303" s="2">
        <v>45.951300000000003</v>
      </c>
      <c r="I303" s="2">
        <v>-99.134529999999998</v>
      </c>
      <c r="K303" s="1" t="s">
        <v>4086</v>
      </c>
      <c r="L303" s="17">
        <v>0.69470024667680252</v>
      </c>
      <c r="M303" s="17">
        <v>0</v>
      </c>
      <c r="N303" s="1">
        <v>10</v>
      </c>
      <c r="O303" s="1" t="s">
        <v>325</v>
      </c>
      <c r="P303" s="1">
        <v>505800</v>
      </c>
      <c r="Q303" s="1" t="s">
        <v>323</v>
      </c>
      <c r="R303" s="1" t="s">
        <v>324</v>
      </c>
      <c r="S303" s="26">
        <v>11.900696999999999</v>
      </c>
      <c r="T303" s="4">
        <v>485.77853393599997</v>
      </c>
      <c r="U303" s="4">
        <v>-1.0431623458899999</v>
      </c>
      <c r="V303" s="4">
        <v>11.928546905499999</v>
      </c>
      <c r="W303" s="2">
        <v>0.28002816438700001</v>
      </c>
      <c r="X303" s="3">
        <v>0.93516492843599996</v>
      </c>
      <c r="Y303" s="1">
        <v>1157.14489746</v>
      </c>
      <c r="Z303" s="2">
        <v>0.111289246871</v>
      </c>
      <c r="AA303" s="2">
        <v>2.7267596962900001E-2</v>
      </c>
      <c r="AB303" s="2">
        <v>0</v>
      </c>
      <c r="AC303" s="2">
        <v>5.1303098707200002E-4</v>
      </c>
      <c r="AD303" s="2">
        <v>6.3744100143599998E-3</v>
      </c>
      <c r="AE303" s="2">
        <v>0.48442950954199998</v>
      </c>
      <c r="AF303" s="2">
        <v>0.17756002462500001</v>
      </c>
      <c r="AG303" s="2">
        <v>0.17611071208699999</v>
      </c>
      <c r="AH303" s="2">
        <v>1.6455468910299999E-2</v>
      </c>
      <c r="AI303" s="5">
        <v>483334.92310999997</v>
      </c>
      <c r="AJ303" s="5">
        <v>483331.06312500004</v>
      </c>
      <c r="AK303">
        <v>4.9928840410199999</v>
      </c>
      <c r="AL303" s="13">
        <v>7.9861814833560187E-6</v>
      </c>
      <c r="AM303" s="1" t="s">
        <v>53</v>
      </c>
      <c r="AN303" t="s">
        <v>4076</v>
      </c>
      <c r="AO303" t="s">
        <v>53</v>
      </c>
      <c r="AP303">
        <v>1.0755723978958376</v>
      </c>
      <c r="AQ303">
        <v>2.6864383198575053</v>
      </c>
      <c r="AR303">
        <v>-5</v>
      </c>
      <c r="AS303">
        <v>1.0765875426343892</v>
      </c>
      <c r="AT303">
        <v>-0.5527982864337484</v>
      </c>
      <c r="AU303">
        <v>-2.9111788920986738E-2</v>
      </c>
      <c r="AV303">
        <v>3.0633877446278333</v>
      </c>
      <c r="AW303">
        <v>-0.95354679658350472</v>
      </c>
      <c r="AX303">
        <v>-1.5643531338492496</v>
      </c>
      <c r="AY303">
        <v>-5</v>
      </c>
      <c r="AZ303">
        <v>-3.2898564027089345</v>
      </c>
      <c r="BA303">
        <v>-2.1955600053042188</v>
      </c>
      <c r="BB303">
        <v>-0.31476940921003177</v>
      </c>
      <c r="BC303">
        <v>-0.7506548034163214</v>
      </c>
      <c r="BD303">
        <v>-0.75421422689028228</v>
      </c>
      <c r="BE303">
        <v>-1.7836897376628764</v>
      </c>
      <c r="BF303">
        <v>5.6842481759913781</v>
      </c>
      <c r="BG303">
        <f t="shared" si="4"/>
        <v>5.6842447076368279</v>
      </c>
      <c r="BH303" s="1" t="s">
        <v>326</v>
      </c>
      <c r="BI303" s="1">
        <v>2</v>
      </c>
    </row>
    <row r="304" spans="1:61">
      <c r="A304" s="1">
        <v>75</v>
      </c>
      <c r="B304" s="1" t="s">
        <v>322</v>
      </c>
      <c r="C304" s="1" t="s">
        <v>4157</v>
      </c>
      <c r="D304" s="1" t="s">
        <v>30</v>
      </c>
      <c r="E304" s="1" t="s">
        <v>115</v>
      </c>
      <c r="F304" s="2">
        <v>45.950963999999999</v>
      </c>
      <c r="G304" s="2">
        <v>-99.136449999999996</v>
      </c>
      <c r="H304" s="2">
        <v>45.951300000000003</v>
      </c>
      <c r="I304" s="2">
        <v>-99.134529999999998</v>
      </c>
      <c r="K304" s="1" t="s">
        <v>4085</v>
      </c>
      <c r="L304" s="17">
        <v>0.97682985896244634</v>
      </c>
      <c r="M304" s="17">
        <v>0</v>
      </c>
      <c r="N304" s="1">
        <v>10</v>
      </c>
      <c r="O304" s="1" t="s">
        <v>325</v>
      </c>
      <c r="P304" s="1">
        <v>502150</v>
      </c>
      <c r="Q304" s="1" t="s">
        <v>327</v>
      </c>
      <c r="R304" s="1" t="s">
        <v>328</v>
      </c>
      <c r="S304" s="26">
        <v>14.194603000000001</v>
      </c>
      <c r="T304" s="4">
        <v>485.77853393599997</v>
      </c>
      <c r="U304" s="4">
        <v>-1.0431623458899999</v>
      </c>
      <c r="V304" s="4">
        <v>11.928546905499999</v>
      </c>
      <c r="W304" s="2">
        <v>0.28002816438700001</v>
      </c>
      <c r="X304" s="3">
        <v>0.93516492843599996</v>
      </c>
      <c r="Y304" s="1">
        <v>1157.14489746</v>
      </c>
      <c r="Z304" s="2">
        <v>0.111289246871</v>
      </c>
      <c r="AA304" s="2">
        <v>2.7267596962900001E-2</v>
      </c>
      <c r="AB304" s="2">
        <v>0</v>
      </c>
      <c r="AC304" s="2">
        <v>5.1303098707200002E-4</v>
      </c>
      <c r="AD304" s="2">
        <v>6.3744100143599998E-3</v>
      </c>
      <c r="AE304" s="2">
        <v>0.48442950954199998</v>
      </c>
      <c r="AF304" s="2">
        <v>0.17756002462500001</v>
      </c>
      <c r="AG304" s="2">
        <v>0.17611071208699999</v>
      </c>
      <c r="AH304" s="2">
        <v>1.6455468910299999E-2</v>
      </c>
      <c r="AI304" s="5">
        <v>483334.92310999997</v>
      </c>
      <c r="AJ304" s="5">
        <v>483331.06312500004</v>
      </c>
      <c r="AK304">
        <v>4.9928840410199999</v>
      </c>
      <c r="AL304" s="13">
        <v>7.9861814833560187E-6</v>
      </c>
      <c r="AM304" s="1" t="s">
        <v>53</v>
      </c>
      <c r="AN304" t="s">
        <v>4076</v>
      </c>
      <c r="AO304" t="s">
        <v>53</v>
      </c>
      <c r="AP304">
        <v>1.1521232505201799</v>
      </c>
      <c r="AQ304">
        <v>2.6864383198575053</v>
      </c>
      <c r="AR304">
        <v>-5</v>
      </c>
      <c r="AS304">
        <v>1.0765875426343892</v>
      </c>
      <c r="AT304">
        <v>-0.5527982864337484</v>
      </c>
      <c r="AU304">
        <v>-2.9111788920986738E-2</v>
      </c>
      <c r="AV304">
        <v>3.0633877446278333</v>
      </c>
      <c r="AW304">
        <v>-0.95354679658350472</v>
      </c>
      <c r="AX304">
        <v>-1.5643531338492496</v>
      </c>
      <c r="AY304">
        <v>-5</v>
      </c>
      <c r="AZ304">
        <v>-3.2898564027089345</v>
      </c>
      <c r="BA304">
        <v>-2.1955600053042188</v>
      </c>
      <c r="BB304">
        <v>-0.31476940921003177</v>
      </c>
      <c r="BC304">
        <v>-0.7506548034163214</v>
      </c>
      <c r="BD304">
        <v>-0.75421422689028228</v>
      </c>
      <c r="BE304">
        <v>-1.7836897376628764</v>
      </c>
      <c r="BF304">
        <v>5.6842481759913781</v>
      </c>
      <c r="BG304">
        <f t="shared" si="4"/>
        <v>5.6842447076368279</v>
      </c>
      <c r="BH304" s="1" t="s">
        <v>326</v>
      </c>
      <c r="BI304" s="1">
        <v>2</v>
      </c>
    </row>
    <row r="305" spans="1:61">
      <c r="A305" s="1">
        <v>9</v>
      </c>
      <c r="B305" s="1" t="s">
        <v>67</v>
      </c>
      <c r="C305" s="1" t="s">
        <v>4112</v>
      </c>
      <c r="D305" s="1" t="s">
        <v>30</v>
      </c>
      <c r="E305" s="1" t="s">
        <v>72</v>
      </c>
      <c r="F305" s="2">
        <v>41.292110999999998</v>
      </c>
      <c r="G305" s="2">
        <v>-93.590405000000004</v>
      </c>
      <c r="H305" s="2">
        <v>41.2928</v>
      </c>
      <c r="I305" s="2">
        <v>-93.595789999999994</v>
      </c>
      <c r="K305" s="1" t="s">
        <v>4086</v>
      </c>
      <c r="L305" s="17">
        <v>0.52254298981279124</v>
      </c>
      <c r="M305" s="17">
        <v>0</v>
      </c>
      <c r="N305" s="1">
        <v>7</v>
      </c>
      <c r="O305" s="1" t="s">
        <v>70</v>
      </c>
      <c r="P305" s="1">
        <v>513460</v>
      </c>
      <c r="Q305" s="1" t="s">
        <v>68</v>
      </c>
      <c r="R305" s="1" t="s">
        <v>69</v>
      </c>
      <c r="S305" s="26">
        <v>4.7573869999999996</v>
      </c>
      <c r="T305" s="4">
        <v>895.37750244100005</v>
      </c>
      <c r="U305" s="4">
        <v>4.1238193511999999</v>
      </c>
      <c r="V305" s="4">
        <v>15.8504161835</v>
      </c>
      <c r="W305" s="2">
        <v>0.35762366652499999</v>
      </c>
      <c r="X305" s="3">
        <v>3.8997263908400002</v>
      </c>
      <c r="Y305" s="1">
        <v>1267.4216308600001</v>
      </c>
      <c r="Z305" s="2">
        <v>1.41693370912E-2</v>
      </c>
      <c r="AA305" s="2">
        <v>3.4477433303699997E-2</v>
      </c>
      <c r="AB305" s="2">
        <v>1.06173506814E-4</v>
      </c>
      <c r="AC305" s="2">
        <v>0.29273001042399999</v>
      </c>
      <c r="AD305" s="2">
        <v>2.7991197251099999E-3</v>
      </c>
      <c r="AE305" s="2">
        <v>7.7043357399300003E-2</v>
      </c>
      <c r="AF305" s="2">
        <v>0.24440176055000001</v>
      </c>
      <c r="AG305" s="2">
        <v>0.31780626230600001</v>
      </c>
      <c r="AH305" s="2">
        <v>1.64665456932E-2</v>
      </c>
      <c r="AI305" s="5">
        <v>454422.15151</v>
      </c>
      <c r="AJ305" s="5">
        <v>487370.36199299997</v>
      </c>
      <c r="AK305">
        <v>5.7113805098799997</v>
      </c>
      <c r="AL305" s="13">
        <v>6.9969149277793713E-2</v>
      </c>
      <c r="AM305" s="1" t="s">
        <v>36</v>
      </c>
      <c r="AN305" t="s">
        <v>4077</v>
      </c>
      <c r="AO305" t="s">
        <v>36</v>
      </c>
      <c r="AP305">
        <v>0.67736848148679707</v>
      </c>
      <c r="AQ305">
        <v>2.9520061779539728</v>
      </c>
      <c r="AR305">
        <v>0.61529963224305517</v>
      </c>
      <c r="AS305">
        <v>1.200040669949642</v>
      </c>
      <c r="AT305">
        <v>-0.4465737485419104</v>
      </c>
      <c r="AU305">
        <v>0.59103413750936984</v>
      </c>
      <c r="AV305">
        <v>3.1029211148793046</v>
      </c>
      <c r="AW305">
        <v>-1.848650467633157</v>
      </c>
      <c r="AX305">
        <v>-1.4624650729961404</v>
      </c>
      <c r="AY305">
        <v>-3.9739838380556747</v>
      </c>
      <c r="AZ305">
        <v>-0.53353275179430659</v>
      </c>
      <c r="BA305">
        <v>-2.5529785253128279</v>
      </c>
      <c r="BB305">
        <v>-1.1132647997643825</v>
      </c>
      <c r="BC305">
        <v>-0.61189566997450706</v>
      </c>
      <c r="BD305">
        <v>-0.49783754936229502</v>
      </c>
      <c r="BE305">
        <v>-1.7833974963811583</v>
      </c>
      <c r="BF305">
        <v>5.6574594935746116</v>
      </c>
      <c r="BG305">
        <f t="shared" si="4"/>
        <v>5.6878591152995428</v>
      </c>
      <c r="BH305" s="1" t="s">
        <v>71</v>
      </c>
      <c r="BI305" s="1">
        <v>2</v>
      </c>
    </row>
    <row r="306" spans="1:61">
      <c r="A306" s="1">
        <v>10</v>
      </c>
      <c r="B306" s="1" t="s">
        <v>67</v>
      </c>
      <c r="C306" s="1" t="s">
        <v>4112</v>
      </c>
      <c r="D306" s="1" t="s">
        <v>30</v>
      </c>
      <c r="E306" s="1" t="s">
        <v>72</v>
      </c>
      <c r="F306" s="2">
        <v>41.292110999999998</v>
      </c>
      <c r="G306" s="2">
        <v>-93.590405000000004</v>
      </c>
      <c r="H306" s="2">
        <v>41.2928</v>
      </c>
      <c r="I306" s="2">
        <v>-93.595789999999994</v>
      </c>
      <c r="K306" s="1" t="s">
        <v>4085</v>
      </c>
      <c r="L306" s="17">
        <v>0.17055543954484162</v>
      </c>
      <c r="M306" s="17">
        <v>1</v>
      </c>
      <c r="N306" s="1">
        <v>7</v>
      </c>
      <c r="O306" s="1" t="s">
        <v>70</v>
      </c>
      <c r="P306" s="1">
        <v>504620</v>
      </c>
      <c r="Q306" s="1" t="s">
        <v>73</v>
      </c>
      <c r="R306" s="1" t="s">
        <v>74</v>
      </c>
      <c r="S306" s="26">
        <v>4.8285200000000001</v>
      </c>
      <c r="T306" s="4">
        <v>895.37750244100005</v>
      </c>
      <c r="U306" s="4">
        <v>4.1238193511999999</v>
      </c>
      <c r="V306" s="4">
        <v>15.8504161835</v>
      </c>
      <c r="W306" s="2">
        <v>0.35762366652499999</v>
      </c>
      <c r="X306" s="3">
        <v>3.8997263908400002</v>
      </c>
      <c r="Y306" s="1">
        <v>1267.4216308600001</v>
      </c>
      <c r="Z306" s="2">
        <v>1.41693370912E-2</v>
      </c>
      <c r="AA306" s="2">
        <v>3.4477433303699997E-2</v>
      </c>
      <c r="AB306" s="2">
        <v>1.06173506814E-4</v>
      </c>
      <c r="AC306" s="2">
        <v>0.29273001042399999</v>
      </c>
      <c r="AD306" s="2">
        <v>2.7991197251099999E-3</v>
      </c>
      <c r="AE306" s="2">
        <v>7.7043357399300003E-2</v>
      </c>
      <c r="AF306" s="2">
        <v>0.24440176055000001</v>
      </c>
      <c r="AG306" s="2">
        <v>0.31780626230600001</v>
      </c>
      <c r="AH306" s="2">
        <v>1.64665456932E-2</v>
      </c>
      <c r="AI306" s="5">
        <v>454422.15151</v>
      </c>
      <c r="AJ306" s="5">
        <v>487370.36199299997</v>
      </c>
      <c r="AK306">
        <v>5.7113805098799997</v>
      </c>
      <c r="AL306" s="13">
        <v>6.9969149277793713E-2</v>
      </c>
      <c r="AM306" s="1" t="s">
        <v>36</v>
      </c>
      <c r="AN306" t="s">
        <v>4077</v>
      </c>
      <c r="AO306" t="s">
        <v>36</v>
      </c>
      <c r="AP306">
        <v>0.68381403461706347</v>
      </c>
      <c r="AQ306">
        <v>2.9520061779539728</v>
      </c>
      <c r="AR306">
        <v>0.61529963224305517</v>
      </c>
      <c r="AS306">
        <v>1.200040669949642</v>
      </c>
      <c r="AT306">
        <v>-0.4465737485419104</v>
      </c>
      <c r="AU306">
        <v>0.59103413750936984</v>
      </c>
      <c r="AV306">
        <v>3.1029211148793046</v>
      </c>
      <c r="AW306">
        <v>-1.848650467633157</v>
      </c>
      <c r="AX306">
        <v>-1.4624650729961404</v>
      </c>
      <c r="AY306">
        <v>-3.9739838380556747</v>
      </c>
      <c r="AZ306">
        <v>-0.53353275179430659</v>
      </c>
      <c r="BA306">
        <v>-2.5529785253128279</v>
      </c>
      <c r="BB306">
        <v>-1.1132647997643825</v>
      </c>
      <c r="BC306">
        <v>-0.61189566997450706</v>
      </c>
      <c r="BD306">
        <v>-0.49783754936229502</v>
      </c>
      <c r="BE306">
        <v>-1.7833974963811583</v>
      </c>
      <c r="BF306">
        <v>5.6574594935746116</v>
      </c>
      <c r="BG306">
        <f t="shared" si="4"/>
        <v>5.6878591152995428</v>
      </c>
      <c r="BH306" s="1" t="s">
        <v>71</v>
      </c>
      <c r="BI306" s="1">
        <v>2</v>
      </c>
    </row>
    <row r="307" spans="1:61">
      <c r="A307" s="1">
        <v>297</v>
      </c>
      <c r="B307" s="1" t="s">
        <v>1396</v>
      </c>
      <c r="C307" s="1" t="s">
        <v>4454</v>
      </c>
      <c r="D307" s="1" t="s">
        <v>30</v>
      </c>
      <c r="E307" s="1" t="s">
        <v>355</v>
      </c>
      <c r="F307" s="2">
        <v>39.189470999999998</v>
      </c>
      <c r="G307" s="2">
        <v>-85.982202000000001</v>
      </c>
      <c r="H307" s="2">
        <v>39.195</v>
      </c>
      <c r="I307" s="2">
        <v>-85.991111000000004</v>
      </c>
      <c r="J307" s="1" t="s">
        <v>514</v>
      </c>
      <c r="K307" s="1" t="s">
        <v>4086</v>
      </c>
      <c r="L307" s="17">
        <v>0.38792530121281737</v>
      </c>
      <c r="M307" s="17">
        <v>1</v>
      </c>
      <c r="N307" s="1">
        <v>5</v>
      </c>
      <c r="O307" s="1" t="s">
        <v>1399</v>
      </c>
      <c r="P307" s="1">
        <v>506710</v>
      </c>
      <c r="Q307" s="1" t="s">
        <v>1397</v>
      </c>
      <c r="R307" s="1" t="s">
        <v>1398</v>
      </c>
      <c r="S307" s="26">
        <v>3.0182150000000001</v>
      </c>
      <c r="T307" s="4">
        <v>1093.9633789100001</v>
      </c>
      <c r="U307" s="4">
        <v>5.68728590012</v>
      </c>
      <c r="V307" s="4">
        <v>17.441713333100001</v>
      </c>
      <c r="W307" s="2">
        <v>0.36074998974799999</v>
      </c>
      <c r="X307" s="3">
        <v>1.8725680112800001</v>
      </c>
      <c r="Y307" s="1">
        <v>758.65936279300001</v>
      </c>
      <c r="Z307" s="2">
        <v>2.5245019657999999E-2</v>
      </c>
      <c r="AA307" s="2">
        <v>0.11964107676999999</v>
      </c>
      <c r="AB307" s="2">
        <v>1.2603698338899999E-3</v>
      </c>
      <c r="AC307" s="2">
        <v>0.36938241878099998</v>
      </c>
      <c r="AD307" s="2">
        <v>3.9504129122100001E-4</v>
      </c>
      <c r="AE307" s="2">
        <v>1.3036362610300001E-2</v>
      </c>
      <c r="AF307" s="2">
        <v>9.7368272540899997E-2</v>
      </c>
      <c r="AG307" s="2">
        <v>0.37342688914400002</v>
      </c>
      <c r="AH307" s="2">
        <v>2.44549370756E-4</v>
      </c>
      <c r="AI307" s="5">
        <v>456842.715616</v>
      </c>
      <c r="AJ307" s="5">
        <v>500729.45138099999</v>
      </c>
      <c r="AK307">
        <v>9.2481825922500001</v>
      </c>
      <c r="AL307" s="13">
        <v>9.1662513338563831E-2</v>
      </c>
      <c r="AM307" s="1" t="s">
        <v>36</v>
      </c>
      <c r="AN307" t="s">
        <v>4077</v>
      </c>
      <c r="AO307" t="s">
        <v>36</v>
      </c>
      <c r="AP307">
        <v>0.47975017314263452</v>
      </c>
      <c r="AQ307">
        <v>3.0390027839686105</v>
      </c>
      <c r="AR307">
        <v>0.75490506080422537</v>
      </c>
      <c r="AS307">
        <v>1.2415891442756219</v>
      </c>
      <c r="AT307">
        <v>-0.44279367257649754</v>
      </c>
      <c r="AU307">
        <v>0.27243760014304869</v>
      </c>
      <c r="AV307">
        <v>2.8800468219216939</v>
      </c>
      <c r="AW307">
        <v>-1.5978242867883563</v>
      </c>
      <c r="AX307">
        <v>-0.92211968697167135</v>
      </c>
      <c r="AY307">
        <v>-2.899501999921946</v>
      </c>
      <c r="AZ307">
        <v>-0.43252377919383589</v>
      </c>
      <c r="BA307">
        <v>-3.4033575078869336</v>
      </c>
      <c r="BB307">
        <v>-1.8848435680088127</v>
      </c>
      <c r="BC307">
        <v>-1.0115825349604204</v>
      </c>
      <c r="BD307">
        <v>-0.42779441325782019</v>
      </c>
      <c r="BE307">
        <v>-3.6116334503137622</v>
      </c>
      <c r="BF307">
        <v>5.6597667044519104</v>
      </c>
      <c r="BG307">
        <f t="shared" si="4"/>
        <v>5.6996031360286157</v>
      </c>
      <c r="BH307" s="1" t="s">
        <v>1400</v>
      </c>
      <c r="BI307" s="1">
        <v>1</v>
      </c>
    </row>
    <row r="308" spans="1:61">
      <c r="A308" s="1">
        <v>57</v>
      </c>
      <c r="B308" s="1" t="s">
        <v>257</v>
      </c>
      <c r="C308" s="1" t="s">
        <v>4146</v>
      </c>
      <c r="D308" s="1" t="s">
        <v>30</v>
      </c>
      <c r="E308" s="1" t="s">
        <v>52</v>
      </c>
      <c r="F308" s="2">
        <v>37.824475999999997</v>
      </c>
      <c r="G308" s="2">
        <v>-107.885391</v>
      </c>
      <c r="H308" s="2">
        <v>37.8249</v>
      </c>
      <c r="I308" s="2">
        <v>-107.8849</v>
      </c>
      <c r="K308" s="1" t="s">
        <v>4086</v>
      </c>
      <c r="L308" s="17">
        <v>0.41252239048480982</v>
      </c>
      <c r="M308" s="17">
        <v>1</v>
      </c>
      <c r="N308" s="1">
        <v>14</v>
      </c>
      <c r="O308" s="1" t="s">
        <v>260</v>
      </c>
      <c r="P308" s="1">
        <v>509610</v>
      </c>
      <c r="Q308" s="1" t="s">
        <v>258</v>
      </c>
      <c r="R308" s="1" t="s">
        <v>259</v>
      </c>
      <c r="S308" s="26">
        <v>2.2270629999999998</v>
      </c>
      <c r="T308" s="4">
        <v>962.90234375</v>
      </c>
      <c r="U308" s="4">
        <v>-6.3575282096899999</v>
      </c>
      <c r="V308" s="4">
        <v>8.2551689147899996</v>
      </c>
      <c r="W308" s="2">
        <v>0.105968751013</v>
      </c>
      <c r="X308" s="3">
        <v>21.5865516663</v>
      </c>
      <c r="Y308" s="1">
        <v>3832.19262695</v>
      </c>
      <c r="Z308" s="2">
        <v>1.1062603943900001E-2</v>
      </c>
      <c r="AA308" s="2">
        <v>5.73176526491E-3</v>
      </c>
      <c r="AB308" s="2">
        <v>0.20744238536500001</v>
      </c>
      <c r="AC308" s="2">
        <v>0.59066880494200003</v>
      </c>
      <c r="AD308" s="2">
        <v>7.5730577334299999E-4</v>
      </c>
      <c r="AE308" s="2">
        <v>0.167973390354</v>
      </c>
      <c r="AF308" s="2">
        <v>0</v>
      </c>
      <c r="AG308" s="2">
        <v>0</v>
      </c>
      <c r="AH308" s="2">
        <v>1.6363744357300002E-2</v>
      </c>
      <c r="AI308" s="5">
        <v>526164.50474899996</v>
      </c>
      <c r="AJ308" s="5">
        <v>500989.69359400001</v>
      </c>
      <c r="AK308">
        <v>3.2288552346100001</v>
      </c>
      <c r="AL308" s="13">
        <v>4.9018562540292056E-2</v>
      </c>
      <c r="AM308" s="1" t="s">
        <v>36</v>
      </c>
      <c r="AN308" t="s">
        <v>4077</v>
      </c>
      <c r="AO308" t="s">
        <v>36</v>
      </c>
      <c r="AP308">
        <v>0.34773250269428219</v>
      </c>
      <c r="AQ308">
        <v>2.983582243800456</v>
      </c>
      <c r="AR308">
        <v>-5</v>
      </c>
      <c r="AS308">
        <v>0.91672596409314089</v>
      </c>
      <c r="AT308">
        <v>-0.97482218439021551</v>
      </c>
      <c r="AU308">
        <v>1.334183271703967</v>
      </c>
      <c r="AV308">
        <v>3.5834473309698915</v>
      </c>
      <c r="AW308">
        <v>-1.9561426356568192</v>
      </c>
      <c r="AX308">
        <v>-2.2417116037320808</v>
      </c>
      <c r="AY308">
        <v>-0.68310250228912606</v>
      </c>
      <c r="AZ308">
        <v>-0.22865596497986551</v>
      </c>
      <c r="BA308">
        <v>-3.120728732305917</v>
      </c>
      <c r="BB308">
        <v>-0.77475951195113157</v>
      </c>
      <c r="BC308">
        <v>-5</v>
      </c>
      <c r="BD308">
        <v>-5</v>
      </c>
      <c r="BE308">
        <v>-1.7861173138889646</v>
      </c>
      <c r="BF308">
        <v>5.721121547072384</v>
      </c>
      <c r="BG308">
        <f t="shared" si="4"/>
        <v>5.6998287916131654</v>
      </c>
      <c r="BH308" s="1" t="s">
        <v>261</v>
      </c>
      <c r="BI308" s="1">
        <v>3</v>
      </c>
    </row>
    <row r="309" spans="1:61">
      <c r="A309" s="1">
        <v>58</v>
      </c>
      <c r="B309" s="1" t="s">
        <v>257</v>
      </c>
      <c r="C309" s="1" t="s">
        <v>4146</v>
      </c>
      <c r="D309" s="1" t="s">
        <v>30</v>
      </c>
      <c r="E309" s="1" t="s">
        <v>52</v>
      </c>
      <c r="F309" s="2">
        <v>37.824475999999997</v>
      </c>
      <c r="G309" s="2">
        <v>-107.885391</v>
      </c>
      <c r="H309" s="2">
        <v>37.8249</v>
      </c>
      <c r="I309" s="2">
        <v>-107.8849</v>
      </c>
      <c r="K309" s="1" t="s">
        <v>4085</v>
      </c>
      <c r="L309" s="17">
        <v>1.6321488888934251E-2</v>
      </c>
      <c r="M309" s="17">
        <v>1</v>
      </c>
      <c r="N309" s="1">
        <v>14</v>
      </c>
      <c r="O309" s="1" t="s">
        <v>260</v>
      </c>
      <c r="P309" s="1">
        <v>509490</v>
      </c>
      <c r="Q309" s="1" t="s">
        <v>262</v>
      </c>
      <c r="R309" s="1" t="s">
        <v>263</v>
      </c>
      <c r="S309" s="26">
        <v>5.5510960000000003</v>
      </c>
      <c r="T309" s="4">
        <v>962.90234375</v>
      </c>
      <c r="U309" s="4">
        <v>-6.3575282096899999</v>
      </c>
      <c r="V309" s="4">
        <v>8.2551689147899996</v>
      </c>
      <c r="W309" s="2">
        <v>0.105968751013</v>
      </c>
      <c r="X309" s="3">
        <v>21.5865516663</v>
      </c>
      <c r="Y309" s="1">
        <v>3832.19262695</v>
      </c>
      <c r="Z309" s="2">
        <v>1.1062603943900001E-2</v>
      </c>
      <c r="AA309" s="2">
        <v>5.73176526491E-3</v>
      </c>
      <c r="AB309" s="2">
        <v>0.20744238536500001</v>
      </c>
      <c r="AC309" s="2">
        <v>0.59066880494200003</v>
      </c>
      <c r="AD309" s="2">
        <v>7.5730577334299999E-4</v>
      </c>
      <c r="AE309" s="2">
        <v>0.167973390354</v>
      </c>
      <c r="AF309" s="2">
        <v>0</v>
      </c>
      <c r="AG309" s="2">
        <v>0</v>
      </c>
      <c r="AH309" s="2">
        <v>1.6363744357300002E-2</v>
      </c>
      <c r="AI309" s="5">
        <v>526164.50474899996</v>
      </c>
      <c r="AJ309" s="5">
        <v>500989.69359400001</v>
      </c>
      <c r="AK309">
        <v>3.2288552346100001</v>
      </c>
      <c r="AL309" s="13">
        <v>4.9018562540292056E-2</v>
      </c>
      <c r="AM309" s="1" t="s">
        <v>36</v>
      </c>
      <c r="AN309" t="s">
        <v>4077</v>
      </c>
      <c r="AO309" t="s">
        <v>36</v>
      </c>
      <c r="AP309">
        <v>0.7443787380343917</v>
      </c>
      <c r="AQ309">
        <v>2.983582243800456</v>
      </c>
      <c r="AR309">
        <v>-5</v>
      </c>
      <c r="AS309">
        <v>0.91672596409314089</v>
      </c>
      <c r="AT309">
        <v>-0.97482218439021551</v>
      </c>
      <c r="AU309">
        <v>1.334183271703967</v>
      </c>
      <c r="AV309">
        <v>3.5834473309698915</v>
      </c>
      <c r="AW309">
        <v>-1.9561426356568192</v>
      </c>
      <c r="AX309">
        <v>-2.2417116037320808</v>
      </c>
      <c r="AY309">
        <v>-0.68310250228912606</v>
      </c>
      <c r="AZ309">
        <v>-0.22865596497986551</v>
      </c>
      <c r="BA309">
        <v>-3.120728732305917</v>
      </c>
      <c r="BB309">
        <v>-0.77475951195113157</v>
      </c>
      <c r="BC309">
        <v>-5</v>
      </c>
      <c r="BD309">
        <v>-5</v>
      </c>
      <c r="BE309">
        <v>-1.7861173138889646</v>
      </c>
      <c r="BF309">
        <v>5.721121547072384</v>
      </c>
      <c r="BG309">
        <f t="shared" si="4"/>
        <v>5.6998287916131654</v>
      </c>
      <c r="BH309" s="1" t="s">
        <v>261</v>
      </c>
      <c r="BI309" s="1">
        <v>3</v>
      </c>
    </row>
    <row r="310" spans="1:61">
      <c r="A310" s="1">
        <v>59</v>
      </c>
      <c r="B310" s="1" t="s">
        <v>257</v>
      </c>
      <c r="C310" s="1" t="s">
        <v>4146</v>
      </c>
      <c r="D310" s="1" t="s">
        <v>30</v>
      </c>
      <c r="E310" s="1" t="s">
        <v>52</v>
      </c>
      <c r="F310" s="2">
        <v>37.824475999999997</v>
      </c>
      <c r="G310" s="2">
        <v>-107.885391</v>
      </c>
      <c r="H310" s="2">
        <v>37.8249</v>
      </c>
      <c r="I310" s="2">
        <v>-107.8849</v>
      </c>
      <c r="K310" s="1" t="s">
        <v>4085</v>
      </c>
      <c r="L310" s="17">
        <v>0.41974622150883073</v>
      </c>
      <c r="M310" s="17">
        <v>1</v>
      </c>
      <c r="N310" s="1">
        <v>14</v>
      </c>
      <c r="O310" s="1" t="s">
        <v>260</v>
      </c>
      <c r="P310" s="1">
        <v>511370</v>
      </c>
      <c r="Q310" s="1" t="s">
        <v>264</v>
      </c>
      <c r="R310" s="1" t="s">
        <v>265</v>
      </c>
      <c r="S310" s="26">
        <v>4.1756200000000003</v>
      </c>
      <c r="T310" s="4">
        <v>962.90234375</v>
      </c>
      <c r="U310" s="4">
        <v>-6.3575282096899999</v>
      </c>
      <c r="V310" s="4">
        <v>8.2551689147899996</v>
      </c>
      <c r="W310" s="2">
        <v>0.105968751013</v>
      </c>
      <c r="X310" s="3">
        <v>21.5865516663</v>
      </c>
      <c r="Y310" s="1">
        <v>3832.19262695</v>
      </c>
      <c r="Z310" s="2">
        <v>1.1062603943900001E-2</v>
      </c>
      <c r="AA310" s="2">
        <v>5.73176526491E-3</v>
      </c>
      <c r="AB310" s="2">
        <v>0.20744238536500001</v>
      </c>
      <c r="AC310" s="2">
        <v>0.59066880494200003</v>
      </c>
      <c r="AD310" s="2">
        <v>7.5730577334299999E-4</v>
      </c>
      <c r="AE310" s="2">
        <v>0.167973390354</v>
      </c>
      <c r="AF310" s="2">
        <v>0</v>
      </c>
      <c r="AG310" s="2">
        <v>0</v>
      </c>
      <c r="AH310" s="2">
        <v>1.6363744357300002E-2</v>
      </c>
      <c r="AI310" s="5">
        <v>526164.50474899996</v>
      </c>
      <c r="AJ310" s="5">
        <v>500989.69359400001</v>
      </c>
      <c r="AK310">
        <v>3.2288552346100001</v>
      </c>
      <c r="AL310" s="13">
        <v>4.9018562540292056E-2</v>
      </c>
      <c r="AM310" s="1" t="s">
        <v>36</v>
      </c>
      <c r="AN310" t="s">
        <v>4077</v>
      </c>
      <c r="AO310" t="s">
        <v>36</v>
      </c>
      <c r="AP310">
        <v>0.62072096906216212</v>
      </c>
      <c r="AQ310">
        <v>2.983582243800456</v>
      </c>
      <c r="AR310">
        <v>-5</v>
      </c>
      <c r="AS310">
        <v>0.91672596409314089</v>
      </c>
      <c r="AT310">
        <v>-0.97482218439021551</v>
      </c>
      <c r="AU310">
        <v>1.334183271703967</v>
      </c>
      <c r="AV310">
        <v>3.5834473309698915</v>
      </c>
      <c r="AW310">
        <v>-1.9561426356568192</v>
      </c>
      <c r="AX310">
        <v>-2.2417116037320808</v>
      </c>
      <c r="AY310">
        <v>-0.68310250228912606</v>
      </c>
      <c r="AZ310">
        <v>-0.22865596497986551</v>
      </c>
      <c r="BA310">
        <v>-3.120728732305917</v>
      </c>
      <c r="BB310">
        <v>-0.77475951195113157</v>
      </c>
      <c r="BC310">
        <v>-5</v>
      </c>
      <c r="BD310">
        <v>-5</v>
      </c>
      <c r="BE310">
        <v>-1.7861173138889646</v>
      </c>
      <c r="BF310">
        <v>5.721121547072384</v>
      </c>
      <c r="BG310">
        <f t="shared" si="4"/>
        <v>5.6998287916131654</v>
      </c>
      <c r="BH310" s="1" t="s">
        <v>261</v>
      </c>
      <c r="BI310" s="1">
        <v>3</v>
      </c>
    </row>
    <row r="311" spans="1:61">
      <c r="A311" s="1">
        <v>736</v>
      </c>
      <c r="B311" s="1" t="s">
        <v>3538</v>
      </c>
      <c r="C311" s="1" t="s">
        <v>5111</v>
      </c>
      <c r="D311" s="1" t="s">
        <v>2895</v>
      </c>
      <c r="E311" s="1" t="s">
        <v>72</v>
      </c>
      <c r="F311" s="2">
        <v>38.127400000000002</v>
      </c>
      <c r="G311" s="2">
        <v>-94.890600000000006</v>
      </c>
      <c r="H311" s="2">
        <v>38.127400000000002</v>
      </c>
      <c r="I311" s="2">
        <v>-94.890600000000006</v>
      </c>
      <c r="J311" s="1" t="s">
        <v>3435</v>
      </c>
      <c r="K311" s="1" t="s">
        <v>4086</v>
      </c>
      <c r="L311" s="17">
        <v>0.16616667923517522</v>
      </c>
      <c r="M311" s="17">
        <v>1</v>
      </c>
      <c r="N311" s="1">
        <v>10</v>
      </c>
      <c r="O311" s="1" t="s">
        <v>3541</v>
      </c>
      <c r="P311" s="1">
        <v>508430</v>
      </c>
      <c r="Q311" s="1" t="s">
        <v>3539</v>
      </c>
      <c r="R311" s="1" t="s">
        <v>3540</v>
      </c>
      <c r="S311" s="26">
        <v>1.506426</v>
      </c>
      <c r="T311" s="4">
        <v>1069.15979004</v>
      </c>
      <c r="U311" s="4">
        <v>7.0487694740300002</v>
      </c>
      <c r="V311" s="4">
        <v>19.3490772247</v>
      </c>
      <c r="W311" s="2">
        <v>0.33019846677800002</v>
      </c>
      <c r="X311" s="3">
        <v>2.49240779877</v>
      </c>
      <c r="Y311" s="1">
        <v>1270.5371093799999</v>
      </c>
      <c r="Z311" s="2">
        <v>7.533651907E-3</v>
      </c>
      <c r="AA311" s="2">
        <v>3.4591904400599997E-2</v>
      </c>
      <c r="AB311" s="2">
        <v>3.4181723715999998E-4</v>
      </c>
      <c r="AC311" s="2">
        <v>0.23852006809000001</v>
      </c>
      <c r="AD311" s="2">
        <v>2.7550469315099999E-3</v>
      </c>
      <c r="AE311" s="2">
        <v>3.5836119143799999E-2</v>
      </c>
      <c r="AF311" s="2">
        <v>0.48509335028700001</v>
      </c>
      <c r="AG311" s="2">
        <v>0.18951031262599999</v>
      </c>
      <c r="AH311" s="2">
        <v>5.8177293764600001E-3</v>
      </c>
      <c r="AI311" s="5">
        <v>502775.42223700002</v>
      </c>
      <c r="AJ311" s="5">
        <v>502775.42223600001</v>
      </c>
      <c r="AK311">
        <v>6.8270956583400002</v>
      </c>
      <c r="AL311" s="13">
        <v>1.9889747395467902E-12</v>
      </c>
      <c r="AM311" s="1" t="s">
        <v>53</v>
      </c>
      <c r="AN311" t="s">
        <v>4077</v>
      </c>
      <c r="AO311" t="s">
        <v>36</v>
      </c>
      <c r="AP311">
        <v>0.17794780273290831</v>
      </c>
      <c r="AQ311">
        <v>3.0290426170391167</v>
      </c>
      <c r="AR311">
        <v>0.84811330744774305</v>
      </c>
      <c r="AS311">
        <v>1.2866602579452717</v>
      </c>
      <c r="AT311">
        <v>-0.48122494764318291</v>
      </c>
      <c r="AU311">
        <v>0.39661910149681384</v>
      </c>
      <c r="AV311">
        <v>3.1039873542849303</v>
      </c>
      <c r="AW311">
        <v>-2.1229944502810865</v>
      </c>
      <c r="AX311">
        <v>-1.4610255279565845</v>
      </c>
      <c r="AY311">
        <v>-3.4662060404604649</v>
      </c>
      <c r="AZ311">
        <v>-0.62247507534882451</v>
      </c>
      <c r="BA311">
        <v>-2.5598709986553114</v>
      </c>
      <c r="BB311">
        <v>-1.4456790281865615</v>
      </c>
      <c r="BC311">
        <v>-0.31417467868965709</v>
      </c>
      <c r="BD311">
        <v>-0.72236715195076984</v>
      </c>
      <c r="BE311">
        <v>-2.2352464847121349</v>
      </c>
      <c r="BF311">
        <v>5.7013740394042571</v>
      </c>
      <c r="BG311">
        <f t="shared" si="4"/>
        <v>5.7013740394033929</v>
      </c>
      <c r="BH311" s="1" t="s">
        <v>3542</v>
      </c>
      <c r="BI311" s="1">
        <v>1</v>
      </c>
    </row>
    <row r="312" spans="1:61">
      <c r="A312" s="1">
        <v>578</v>
      </c>
      <c r="B312" s="1" t="s">
        <v>2773</v>
      </c>
      <c r="C312" s="1" t="s">
        <v>4871</v>
      </c>
      <c r="D312" s="1" t="s">
        <v>30</v>
      </c>
      <c r="E312" s="1" t="s">
        <v>59</v>
      </c>
      <c r="F312" s="2">
        <v>41.862133999999998</v>
      </c>
      <c r="G312" s="2">
        <v>-71.553178000000003</v>
      </c>
      <c r="H312" s="2">
        <v>41.866579999999999</v>
      </c>
      <c r="I312" s="2">
        <v>-71.553629999999998</v>
      </c>
      <c r="K312" s="1" t="s">
        <v>4086</v>
      </c>
      <c r="L312" s="17">
        <v>0.50609702616929997</v>
      </c>
      <c r="M312" s="17">
        <v>0</v>
      </c>
      <c r="N312" s="1">
        <v>1</v>
      </c>
      <c r="O312" s="1" t="s">
        <v>2776</v>
      </c>
      <c r="P312" s="1">
        <v>507180</v>
      </c>
      <c r="Q312" s="1" t="s">
        <v>2774</v>
      </c>
      <c r="R312" s="1" t="s">
        <v>2775</v>
      </c>
      <c r="S312" s="26">
        <v>14.276652</v>
      </c>
      <c r="T312" s="4">
        <v>1258.6306152300001</v>
      </c>
      <c r="U312" s="4">
        <v>4.3586955070500002</v>
      </c>
      <c r="V312" s="4">
        <v>15.233188629200001</v>
      </c>
      <c r="W312" s="2">
        <v>0.22190769016699999</v>
      </c>
      <c r="X312" s="3">
        <v>3.49102568626</v>
      </c>
      <c r="Y312" s="1">
        <v>2210.2204589799999</v>
      </c>
      <c r="Z312" s="2">
        <v>2.3930335079000001E-2</v>
      </c>
      <c r="AA312" s="2">
        <v>0.44553352488499998</v>
      </c>
      <c r="AB312" s="2">
        <v>2.41816613345E-3</v>
      </c>
      <c r="AC312" s="2">
        <v>0.42361379984899999</v>
      </c>
      <c r="AD312" s="2">
        <v>1.11126960515E-2</v>
      </c>
      <c r="AE312" s="2">
        <v>2.2483510959899998E-3</v>
      </c>
      <c r="AF312" s="2">
        <v>3.1714656396300001E-2</v>
      </c>
      <c r="AG312" s="2">
        <v>2.85968523085E-3</v>
      </c>
      <c r="AH312" s="2">
        <v>5.6568785279100003E-2</v>
      </c>
      <c r="AI312" s="5">
        <v>552634.24118100002</v>
      </c>
      <c r="AJ312" s="5">
        <v>506095.98584899993</v>
      </c>
      <c r="AK312">
        <v>6.3773587422600002</v>
      </c>
      <c r="AL312" s="13">
        <v>8.7913340233142109E-2</v>
      </c>
      <c r="AM312" s="1" t="s">
        <v>36</v>
      </c>
      <c r="AN312" t="s">
        <v>4077</v>
      </c>
      <c r="AO312" t="s">
        <v>36</v>
      </c>
      <c r="AP312">
        <v>1.1546263735184428</v>
      </c>
      <c r="AQ312">
        <v>3.0998982914220674</v>
      </c>
      <c r="AR312">
        <v>0.63935653081467836</v>
      </c>
      <c r="AS312">
        <v>1.1827908198903343</v>
      </c>
      <c r="AT312">
        <v>-0.65382764711804875</v>
      </c>
      <c r="AU312">
        <v>0.54295304427677948</v>
      </c>
      <c r="AV312">
        <v>3.3444355946549438</v>
      </c>
      <c r="AW312">
        <v>-1.6210512202356278</v>
      </c>
      <c r="AX312">
        <v>-0.35111961121236962</v>
      </c>
      <c r="AY312">
        <v>-2.6165138654429576</v>
      </c>
      <c r="AZ312">
        <v>-0.37302990054601609</v>
      </c>
      <c r="BA312">
        <v>-1.954180564079453</v>
      </c>
      <c r="BB312">
        <v>-2.6481358696398485</v>
      </c>
      <c r="BC312">
        <v>-1.4987399894848443</v>
      </c>
      <c r="BD312">
        <v>-2.5436817675801007</v>
      </c>
      <c r="BE312">
        <v>-1.2474231469136119</v>
      </c>
      <c r="BF312">
        <v>5.742437790271512</v>
      </c>
      <c r="BG312">
        <f t="shared" si="4"/>
        <v>5.7042328926722679</v>
      </c>
      <c r="BH312" s="1" t="s">
        <v>2777</v>
      </c>
      <c r="BI312" s="1">
        <v>1</v>
      </c>
    </row>
    <row r="313" spans="1:61">
      <c r="A313" s="1">
        <v>314</v>
      </c>
      <c r="B313" s="1" t="s">
        <v>1481</v>
      </c>
      <c r="C313" s="1" t="s">
        <v>4478</v>
      </c>
      <c r="D313" s="1" t="s">
        <v>30</v>
      </c>
      <c r="E313" s="1" t="s">
        <v>44</v>
      </c>
      <c r="F313" s="2">
        <v>46.871389000000001</v>
      </c>
      <c r="G313" s="2">
        <v>-119.57087199999999</v>
      </c>
      <c r="H313" s="2">
        <v>46.872905000000003</v>
      </c>
      <c r="I313" s="2">
        <v>-119.576823</v>
      </c>
      <c r="K313" s="1" t="s">
        <v>4086</v>
      </c>
      <c r="L313" s="17">
        <v>0.2338934850413352</v>
      </c>
      <c r="M313" s="17">
        <v>1</v>
      </c>
      <c r="N313" s="1">
        <v>17</v>
      </c>
      <c r="O313" s="1" t="s">
        <v>1484</v>
      </c>
      <c r="P313" s="1">
        <v>511480</v>
      </c>
      <c r="Q313" s="1" t="s">
        <v>1482</v>
      </c>
      <c r="R313" s="1" t="s">
        <v>1483</v>
      </c>
      <c r="S313" s="26">
        <v>6.23733</v>
      </c>
      <c r="T313" s="4">
        <v>187.090667725</v>
      </c>
      <c r="U313" s="4">
        <v>3.9513444900499999</v>
      </c>
      <c r="V313" s="4">
        <v>17.181848526</v>
      </c>
      <c r="W313" s="2">
        <v>0.46164789795900002</v>
      </c>
      <c r="X313" s="3">
        <v>2.39789772034</v>
      </c>
      <c r="Y313" s="1">
        <v>293.117919922</v>
      </c>
      <c r="Z313" s="2">
        <v>1.72100398345E-2</v>
      </c>
      <c r="AA313" s="2">
        <v>5.2545410011500003E-2</v>
      </c>
      <c r="AB313" s="2">
        <v>0</v>
      </c>
      <c r="AC313" s="2">
        <v>0</v>
      </c>
      <c r="AD313" s="2">
        <v>0.276997847134</v>
      </c>
      <c r="AE313" s="2">
        <v>5.1823490737500002E-3</v>
      </c>
      <c r="AF313" s="2">
        <v>0.247927704941</v>
      </c>
      <c r="AG313" s="2">
        <v>0.35713088654300001</v>
      </c>
      <c r="AH313" s="2">
        <v>4.3005762462800003E-2</v>
      </c>
      <c r="AI313" s="5">
        <v>621693.36106699996</v>
      </c>
      <c r="AJ313" s="5">
        <v>509457.10434199998</v>
      </c>
      <c r="AK313">
        <v>6.0234605409700004</v>
      </c>
      <c r="AL313" s="13">
        <v>0.19844620173394481</v>
      </c>
      <c r="AM313" s="21" t="s">
        <v>53</v>
      </c>
      <c r="AN313" s="19" t="s">
        <v>4077</v>
      </c>
      <c r="AO313" s="19" t="s">
        <v>36</v>
      </c>
      <c r="AP313">
        <v>0.79499872198727117</v>
      </c>
      <c r="AQ313">
        <v>2.2720521249846852</v>
      </c>
      <c r="AR313">
        <v>0.59674489442603407</v>
      </c>
      <c r="AS313">
        <v>1.235069886005971</v>
      </c>
      <c r="AT313">
        <v>-0.33568913759038477</v>
      </c>
      <c r="AU313">
        <v>0.37983065480984096</v>
      </c>
      <c r="AV313">
        <v>2.4670423700772668</v>
      </c>
      <c r="AW313">
        <v>-1.7642181244496902</v>
      </c>
      <c r="AX313">
        <v>-1.2794652148163257</v>
      </c>
      <c r="AY313">
        <v>-5</v>
      </c>
      <c r="AZ313">
        <v>-5</v>
      </c>
      <c r="BA313">
        <v>-0.55752360631987441</v>
      </c>
      <c r="BB313">
        <v>-2.2854733370666147</v>
      </c>
      <c r="BC313">
        <v>-0.60567493982877907</v>
      </c>
      <c r="BD313">
        <v>-0.44717258812947192</v>
      </c>
      <c r="BE313">
        <v>-1.3664733481849916</v>
      </c>
      <c r="BF313">
        <v>5.7935762296532411</v>
      </c>
      <c r="BG313">
        <f t="shared" si="4"/>
        <v>5.7071076228236448</v>
      </c>
      <c r="BH313" s="1" t="s">
        <v>1485</v>
      </c>
      <c r="BI313" s="1">
        <v>1</v>
      </c>
    </row>
    <row r="314" spans="1:61">
      <c r="A314" s="1">
        <v>516</v>
      </c>
      <c r="B314" s="1" t="s">
        <v>2464</v>
      </c>
      <c r="C314" s="1" t="s">
        <v>4769</v>
      </c>
      <c r="D314" s="1" t="s">
        <v>30</v>
      </c>
      <c r="E314" s="1" t="s">
        <v>87</v>
      </c>
      <c r="F314" s="2">
        <v>34.373703999999996</v>
      </c>
      <c r="G314" s="2">
        <v>-98.339304999999996</v>
      </c>
      <c r="H314" s="2">
        <v>34.371989999999997</v>
      </c>
      <c r="I314" s="2">
        <v>-98.337221999999997</v>
      </c>
      <c r="K314" s="1" t="s">
        <v>4086</v>
      </c>
      <c r="L314" s="17">
        <v>0.70718114799819876</v>
      </c>
      <c r="M314" s="17">
        <v>0</v>
      </c>
      <c r="N314" s="1">
        <v>11</v>
      </c>
      <c r="O314" s="1" t="s">
        <v>2467</v>
      </c>
      <c r="P314" s="1">
        <v>503900</v>
      </c>
      <c r="Q314" s="1" t="s">
        <v>2465</v>
      </c>
      <c r="R314" s="1" t="s">
        <v>2466</v>
      </c>
      <c r="S314" s="26">
        <v>1.558883</v>
      </c>
      <c r="T314" s="4">
        <v>856.30157470699999</v>
      </c>
      <c r="U314" s="4">
        <v>9.8346548080399998</v>
      </c>
      <c r="V314" s="4">
        <v>24.000516891499998</v>
      </c>
      <c r="W314" s="2">
        <v>0.36846342682799998</v>
      </c>
      <c r="X314" s="3">
        <v>1.0422667264900001</v>
      </c>
      <c r="Y314" s="1">
        <v>740.18249511700003</v>
      </c>
      <c r="Z314" s="2">
        <v>8.76580136672E-3</v>
      </c>
      <c r="AA314" s="2">
        <v>6.3489291094499994E-2</v>
      </c>
      <c r="AB314" s="2">
        <v>8.7330524201500003E-5</v>
      </c>
      <c r="AC314" s="2">
        <v>3.38514944436E-2</v>
      </c>
      <c r="AD314" s="2">
        <v>3.3622251817600002E-3</v>
      </c>
      <c r="AE314" s="2">
        <v>0.54697290570500001</v>
      </c>
      <c r="AF314" s="2">
        <v>1.4191210182700001E-3</v>
      </c>
      <c r="AG314" s="2">
        <v>0.341997249088</v>
      </c>
      <c r="AH314" s="2">
        <v>5.4581577625899997E-5</v>
      </c>
      <c r="AI314" s="5">
        <v>420138.32266599999</v>
      </c>
      <c r="AJ314" s="5">
        <v>512170.70470399997</v>
      </c>
      <c r="AK314">
        <v>3.92495114909</v>
      </c>
      <c r="AL314" s="13">
        <v>0.19742891967402484</v>
      </c>
      <c r="AM314" s="1" t="s">
        <v>36</v>
      </c>
      <c r="AN314" t="s">
        <v>4077</v>
      </c>
      <c r="AO314" t="s">
        <v>36</v>
      </c>
      <c r="AP314">
        <v>0.19281352098668175</v>
      </c>
      <c r="AQ314">
        <v>2.932626742674044</v>
      </c>
      <c r="AR314">
        <v>0.99275912098190677</v>
      </c>
      <c r="AS314">
        <v>1.3802205950744753</v>
      </c>
      <c r="AT314">
        <v>-0.43360561313748797</v>
      </c>
      <c r="AU314">
        <v>1.7978873492764866E-2</v>
      </c>
      <c r="AV314">
        <v>2.8693388100701074</v>
      </c>
      <c r="AW314">
        <v>-2.057208374694472</v>
      </c>
      <c r="AX314">
        <v>-1.197299522121831</v>
      </c>
      <c r="AY314">
        <v>-4.0588339329809333</v>
      </c>
      <c r="AZ314">
        <v>-1.4704221537356335</v>
      </c>
      <c r="BA314">
        <v>-2.4733732034721423</v>
      </c>
      <c r="BB314">
        <v>-0.26203418590467054</v>
      </c>
      <c r="BC314">
        <v>-2.8479805676673795</v>
      </c>
      <c r="BD314">
        <v>-0.46597738725002491</v>
      </c>
      <c r="BE314">
        <v>-4.2629539156371568</v>
      </c>
      <c r="BF314">
        <v>5.6233922972563857</v>
      </c>
      <c r="BG314">
        <f t="shared" si="4"/>
        <v>5.7094147339347296</v>
      </c>
      <c r="BH314" s="1" t="s">
        <v>2468</v>
      </c>
      <c r="BI314" s="1">
        <v>1</v>
      </c>
    </row>
    <row r="315" spans="1:61">
      <c r="A315" s="1">
        <v>198</v>
      </c>
      <c r="B315" s="1" t="s">
        <v>901</v>
      </c>
      <c r="C315" s="1" t="s">
        <v>4320</v>
      </c>
      <c r="D315" s="1" t="s">
        <v>30</v>
      </c>
      <c r="E315" s="1" t="s">
        <v>166</v>
      </c>
      <c r="F315" s="2">
        <v>42.769826000000002</v>
      </c>
      <c r="G315" s="2">
        <v>-71.999927999999997</v>
      </c>
      <c r="H315" s="2">
        <v>42.767910000000001</v>
      </c>
      <c r="I315" s="2">
        <v>-71.994444000000001</v>
      </c>
      <c r="J315" s="1" t="s">
        <v>514</v>
      </c>
      <c r="K315" s="1" t="s">
        <v>4086</v>
      </c>
      <c r="L315" s="17">
        <v>8.314416371285914E-2</v>
      </c>
      <c r="M315" s="17">
        <v>1</v>
      </c>
      <c r="N315" s="1">
        <v>1</v>
      </c>
      <c r="O315" s="1" t="s">
        <v>904</v>
      </c>
      <c r="P315" s="1">
        <v>507080</v>
      </c>
      <c r="Q315" s="1" t="s">
        <v>902</v>
      </c>
      <c r="R315" s="1" t="s">
        <v>903</v>
      </c>
      <c r="S315" s="26">
        <v>16.20205</v>
      </c>
      <c r="T315" s="4">
        <v>1213.77612305</v>
      </c>
      <c r="U315" s="4">
        <v>0.98902297019999996</v>
      </c>
      <c r="V315" s="4">
        <v>13.159597396900001</v>
      </c>
      <c r="W315" s="2">
        <v>0.212557524443</v>
      </c>
      <c r="X315" s="3">
        <v>4.3207206726100003</v>
      </c>
      <c r="Y315" s="1">
        <v>1083.6517334</v>
      </c>
      <c r="Z315" s="2">
        <v>4.7183592621599997E-2</v>
      </c>
      <c r="AA315" s="2">
        <v>9.49201502084E-2</v>
      </c>
      <c r="AB315" s="2">
        <v>5.6864606115599996E-3</v>
      </c>
      <c r="AC315" s="2">
        <v>0.71511575124799998</v>
      </c>
      <c r="AD315" s="2">
        <v>3.02892749556E-3</v>
      </c>
      <c r="AE315" s="2">
        <v>4.1761234680000002E-3</v>
      </c>
      <c r="AF315" s="2">
        <v>5.7714686584400002E-2</v>
      </c>
      <c r="AG315" s="2">
        <v>4.16787025956E-3</v>
      </c>
      <c r="AH315" s="2">
        <v>6.8006437502600006E-2</v>
      </c>
      <c r="AI315" s="5">
        <v>517222.64250299998</v>
      </c>
      <c r="AJ315" s="5">
        <v>512807.75976600003</v>
      </c>
      <c r="AK315">
        <v>4.2488738421500001</v>
      </c>
      <c r="AL315" s="13">
        <v>8.5723348112339889E-3</v>
      </c>
      <c r="AM315" s="1" t="s">
        <v>53</v>
      </c>
      <c r="AN315" t="s">
        <v>4076</v>
      </c>
      <c r="AO315" t="s">
        <v>53</v>
      </c>
      <c r="AP315">
        <v>1.2095699680834773</v>
      </c>
      <c r="AQ315">
        <v>3.0841385899598341</v>
      </c>
      <c r="AR315">
        <v>-4.7936217342035587E-3</v>
      </c>
      <c r="AS315">
        <v>1.1192426027293543</v>
      </c>
      <c r="AT315">
        <v>-0.67252351659084164</v>
      </c>
      <c r="AU315">
        <v>0.63555619080433523</v>
      </c>
      <c r="AV315">
        <v>3.0348897300210078</v>
      </c>
      <c r="AW315">
        <v>-1.3262089944310302</v>
      </c>
      <c r="AX315">
        <v>-1.0226415831956632</v>
      </c>
      <c r="AY315">
        <v>-2.2451579647375954</v>
      </c>
      <c r="AZ315">
        <v>-0.1456236560176509</v>
      </c>
      <c r="BA315">
        <v>-2.5187111223934813</v>
      </c>
      <c r="BB315">
        <v>-2.3792266698050235</v>
      </c>
      <c r="BC315">
        <v>-1.2387136584048453</v>
      </c>
      <c r="BD315">
        <v>-2.3800858085267049</v>
      </c>
      <c r="BE315">
        <v>-1.1674499749477623</v>
      </c>
      <c r="BF315">
        <v>5.7136775287738342</v>
      </c>
      <c r="BG315">
        <f t="shared" si="4"/>
        <v>5.7099545882698424</v>
      </c>
      <c r="BH315" s="1" t="s">
        <v>905</v>
      </c>
      <c r="BI315" s="1">
        <v>1</v>
      </c>
    </row>
    <row r="316" spans="1:61">
      <c r="A316" s="1">
        <v>85</v>
      </c>
      <c r="B316" s="1" t="s">
        <v>363</v>
      </c>
      <c r="C316" s="1" t="s">
        <v>4165</v>
      </c>
      <c r="D316" s="1" t="s">
        <v>30</v>
      </c>
      <c r="E316" s="1" t="s">
        <v>166</v>
      </c>
      <c r="F316" s="2">
        <v>44.507137</v>
      </c>
      <c r="G316" s="2">
        <v>-70.723282999999995</v>
      </c>
      <c r="H316" s="2">
        <v>44.505296000000001</v>
      </c>
      <c r="I316" s="2">
        <v>-70.720650000000006</v>
      </c>
      <c r="K316" s="1" t="s">
        <v>4086</v>
      </c>
      <c r="L316" s="17">
        <v>0.27641286095604295</v>
      </c>
      <c r="M316" s="17">
        <v>1</v>
      </c>
      <c r="N316" s="1">
        <v>1</v>
      </c>
      <c r="O316" s="1" t="s">
        <v>366</v>
      </c>
      <c r="P316" s="1">
        <v>506790</v>
      </c>
      <c r="Q316" s="1" t="s">
        <v>364</v>
      </c>
      <c r="R316" s="1" t="s">
        <v>365</v>
      </c>
      <c r="S316" s="26">
        <v>14.607082</v>
      </c>
      <c r="T316" s="4">
        <v>1175.10998535</v>
      </c>
      <c r="U316" s="4">
        <v>-0.660877168179</v>
      </c>
      <c r="V316" s="4">
        <v>11.705965042100001</v>
      </c>
      <c r="W316" s="2">
        <v>0.189627453685</v>
      </c>
      <c r="X316" s="3">
        <v>7.3286504745499998</v>
      </c>
      <c r="Y316" s="1">
        <v>2614.9865722700001</v>
      </c>
      <c r="Z316" s="2">
        <v>2.1666579756999999E-2</v>
      </c>
      <c r="AA316" s="2">
        <v>4.55841198658E-2</v>
      </c>
      <c r="AB316" s="2">
        <v>6.5964436564599997E-3</v>
      </c>
      <c r="AC316" s="2">
        <v>0.74764040256599995</v>
      </c>
      <c r="AD316" s="2">
        <v>5.4666179972499999E-2</v>
      </c>
      <c r="AE316" s="2">
        <v>2.25182944847E-2</v>
      </c>
      <c r="AF316" s="2">
        <v>3.2999600215499997E-2</v>
      </c>
      <c r="AG316" s="2">
        <v>3.6102275295100003E-2</v>
      </c>
      <c r="AH316" s="2">
        <v>3.22261041873E-2</v>
      </c>
      <c r="AI316" s="5">
        <v>518013.960731</v>
      </c>
      <c r="AJ316" s="5">
        <v>515524.68370299996</v>
      </c>
      <c r="AK316">
        <v>3.9890894015299998</v>
      </c>
      <c r="AL316" s="13">
        <v>4.8169984574950291E-3</v>
      </c>
      <c r="AM316" s="1" t="s">
        <v>53</v>
      </c>
      <c r="AN316" t="s">
        <v>4076</v>
      </c>
      <c r="AO316" t="s">
        <v>53</v>
      </c>
      <c r="AP316">
        <v>1.1645634672779863</v>
      </c>
      <c r="AQ316">
        <v>3.0700785166462023</v>
      </c>
      <c r="AR316">
        <v>-5</v>
      </c>
      <c r="AS316">
        <v>1.0684072228325152</v>
      </c>
      <c r="AT316">
        <v>-0.72209878661411753</v>
      </c>
      <c r="AU316">
        <v>0.86502400937300228</v>
      </c>
      <c r="AV316">
        <v>3.4174694631443958</v>
      </c>
      <c r="AW316">
        <v>-1.6642096401290081</v>
      </c>
      <c r="AX316">
        <v>-1.3411864261033026</v>
      </c>
      <c r="AY316">
        <v>-2.180690142737518</v>
      </c>
      <c r="AZ316">
        <v>-0.1263072373395544</v>
      </c>
      <c r="BA316">
        <v>-1.2622812731877913</v>
      </c>
      <c r="BB316">
        <v>-1.6474645056471879</v>
      </c>
      <c r="BC316">
        <v>-1.4814913214934462</v>
      </c>
      <c r="BD316">
        <v>-1.4424654264331882</v>
      </c>
      <c r="BE316">
        <v>-1.4917921931604143</v>
      </c>
      <c r="BF316">
        <v>5.7143414643528283</v>
      </c>
      <c r="BG316">
        <f t="shared" si="4"/>
        <v>5.7122494644582567</v>
      </c>
      <c r="BH316" s="1" t="s">
        <v>367</v>
      </c>
      <c r="BI316" s="1">
        <v>1</v>
      </c>
    </row>
    <row r="317" spans="1:61">
      <c r="A317" s="1">
        <v>627</v>
      </c>
      <c r="B317" s="1" t="s">
        <v>3013</v>
      </c>
      <c r="C317" s="1" t="s">
        <v>4934</v>
      </c>
      <c r="D317" s="1" t="s">
        <v>30</v>
      </c>
      <c r="E317" s="1" t="s">
        <v>44</v>
      </c>
      <c r="F317" s="2">
        <v>41.247774</v>
      </c>
      <c r="G317" s="2">
        <v>-105.722934</v>
      </c>
      <c r="H317" s="2">
        <v>41.247709999999998</v>
      </c>
      <c r="I317" s="2">
        <v>-105.72309</v>
      </c>
      <c r="K317" s="1" t="s">
        <v>4086</v>
      </c>
      <c r="L317" s="17">
        <v>0.14801419852301476</v>
      </c>
      <c r="M317" s="17">
        <v>1</v>
      </c>
      <c r="N317" s="1">
        <v>10</v>
      </c>
      <c r="O317" s="1" t="s">
        <v>3016</v>
      </c>
      <c r="P317" s="1">
        <v>513410</v>
      </c>
      <c r="Q317" s="1" t="s">
        <v>3014</v>
      </c>
      <c r="R317" s="1" t="s">
        <v>3015</v>
      </c>
      <c r="S317" s="26">
        <v>6.5625799999999996</v>
      </c>
      <c r="T317" s="4">
        <v>296.25497436500001</v>
      </c>
      <c r="U317" s="4">
        <v>-2.3301198482499998</v>
      </c>
      <c r="V317" s="4">
        <v>12.5462274551</v>
      </c>
      <c r="W317" s="2">
        <v>0.20473584532700001</v>
      </c>
      <c r="X317" s="3">
        <v>0.76189535856199997</v>
      </c>
      <c r="Y317" s="1">
        <v>393.79147338899998</v>
      </c>
      <c r="Z317" s="2">
        <v>9.2921563268699992E-3</v>
      </c>
      <c r="AA317" s="2">
        <v>2.9648769741699998E-2</v>
      </c>
      <c r="AB317" s="2">
        <v>2.04559947659E-3</v>
      </c>
      <c r="AC317" s="2">
        <v>1.40790247377E-4</v>
      </c>
      <c r="AD317" s="2">
        <v>0.60780806148400002</v>
      </c>
      <c r="AE317" s="2">
        <v>9.4279775066899996E-2</v>
      </c>
      <c r="AF317" s="2">
        <v>0.163134487813</v>
      </c>
      <c r="AG317" s="2">
        <v>0</v>
      </c>
      <c r="AH317" s="2">
        <v>9.3650359843300002E-2</v>
      </c>
      <c r="AI317" s="5">
        <v>519905.769898</v>
      </c>
      <c r="AJ317" s="5">
        <v>516410.656433</v>
      </c>
      <c r="AK317">
        <v>3.93317112115</v>
      </c>
      <c r="AL317" s="13">
        <v>6.7452630802624395E-3</v>
      </c>
      <c r="AM317" s="1" t="s">
        <v>53</v>
      </c>
      <c r="AN317" t="s">
        <v>4077</v>
      </c>
      <c r="AO317" t="s">
        <v>36</v>
      </c>
      <c r="AP317">
        <v>0.81707461063828513</v>
      </c>
      <c r="AQ317">
        <v>2.4716656512413957</v>
      </c>
      <c r="AR317">
        <v>-5</v>
      </c>
      <c r="AS317">
        <v>1.0985131567545894</v>
      </c>
      <c r="AT317">
        <v>-0.68880611403090275</v>
      </c>
      <c r="AU317">
        <v>-0.11810467212465435</v>
      </c>
      <c r="AV317">
        <v>2.5952663082972829</v>
      </c>
      <c r="AW317">
        <v>-2.0318834924441309</v>
      </c>
      <c r="AX317">
        <v>-1.5279933227204934</v>
      </c>
      <c r="AY317">
        <v>-2.6891793961051587</v>
      </c>
      <c r="AZ317">
        <v>-3.8514274279854388</v>
      </c>
      <c r="BA317">
        <v>-0.21623354408036119</v>
      </c>
      <c r="BB317">
        <v>-1.0255814622881536</v>
      </c>
      <c r="BC317">
        <v>-0.78745421625247447</v>
      </c>
      <c r="BD317">
        <v>-5</v>
      </c>
      <c r="BE317">
        <v>-1.0284905495470535</v>
      </c>
      <c r="BF317">
        <v>5.7159246372469239</v>
      </c>
      <c r="BG317">
        <f t="shared" si="4"/>
        <v>5.7129951956050284</v>
      </c>
      <c r="BH317" s="1" t="s">
        <v>3017</v>
      </c>
      <c r="BI317" s="1">
        <v>1</v>
      </c>
    </row>
    <row r="318" spans="1:61">
      <c r="A318" s="1">
        <v>667</v>
      </c>
      <c r="B318" s="1" t="s">
        <v>3211</v>
      </c>
      <c r="C318" s="1" t="s">
        <v>5001</v>
      </c>
      <c r="D318" s="1" t="s">
        <v>30</v>
      </c>
      <c r="E318" s="1" t="s">
        <v>44</v>
      </c>
      <c r="F318" s="2">
        <v>42.123193000000001</v>
      </c>
      <c r="G318" s="2">
        <v>-111.836249</v>
      </c>
      <c r="H318" s="2">
        <v>42.124769999999998</v>
      </c>
      <c r="I318" s="2">
        <v>-111.84151</v>
      </c>
      <c r="K318" s="1" t="s">
        <v>4086</v>
      </c>
      <c r="L318" s="17">
        <v>1.2532208347693084E-2</v>
      </c>
      <c r="M318" s="17">
        <v>1</v>
      </c>
      <c r="N318" s="1">
        <v>16</v>
      </c>
      <c r="O318" s="1" t="s">
        <v>1054</v>
      </c>
      <c r="P318" s="1">
        <v>512620</v>
      </c>
      <c r="Q318" s="1" t="s">
        <v>3212</v>
      </c>
      <c r="R318" s="1" t="s">
        <v>3213</v>
      </c>
      <c r="S318" s="26">
        <v>5.1450139999999998</v>
      </c>
      <c r="T318" s="4">
        <v>478.20062255900001</v>
      </c>
      <c r="U318" s="4">
        <v>0.52789914607999999</v>
      </c>
      <c r="V318" s="4">
        <v>14.841176033</v>
      </c>
      <c r="W318" s="2">
        <v>0.29737085103999999</v>
      </c>
      <c r="X318" s="3">
        <v>6.0900835990899997</v>
      </c>
      <c r="Y318" s="1">
        <v>989.33380126999998</v>
      </c>
      <c r="Z318" s="2">
        <v>1.21020349129E-2</v>
      </c>
      <c r="AA318" s="2">
        <v>6.9630976486599994E-2</v>
      </c>
      <c r="AB318" s="2">
        <v>4.95888259845E-4</v>
      </c>
      <c r="AC318" s="2">
        <v>6.9914341206500003E-2</v>
      </c>
      <c r="AD318" s="2">
        <v>0.239189340764</v>
      </c>
      <c r="AE318" s="2">
        <v>2.2255937376400001E-2</v>
      </c>
      <c r="AF318" s="2">
        <v>0.118623555873</v>
      </c>
      <c r="AG318" s="2">
        <v>0.46236267142100002</v>
      </c>
      <c r="AH318" s="2">
        <v>5.4252536999799999E-3</v>
      </c>
      <c r="AI318" s="5">
        <v>118430.75053799999</v>
      </c>
      <c r="AJ318" s="5">
        <v>523219.48237000004</v>
      </c>
      <c r="AK318">
        <v>5.6055628671999997</v>
      </c>
      <c r="AL318" s="13">
        <v>1.2617114779105483</v>
      </c>
      <c r="AM318" s="1" t="s">
        <v>36</v>
      </c>
      <c r="AN318" t="s">
        <v>4077</v>
      </c>
      <c r="AO318" t="s">
        <v>36</v>
      </c>
      <c r="AP318">
        <v>0.71138656085053609</v>
      </c>
      <c r="AQ318">
        <v>2.6796101371786736</v>
      </c>
      <c r="AR318">
        <v>-0.27744904050528124</v>
      </c>
      <c r="AS318">
        <v>1.1714683163342405</v>
      </c>
      <c r="AT318">
        <v>-0.52670160425019164</v>
      </c>
      <c r="AU318">
        <v>0.78462325427068913</v>
      </c>
      <c r="AV318">
        <v>2.9953428473006669</v>
      </c>
      <c r="AW318">
        <v>-1.917141598514982</v>
      </c>
      <c r="AX318">
        <v>-1.1571975143495039</v>
      </c>
      <c r="AY318">
        <v>-3.3046161735094315</v>
      </c>
      <c r="AZ318">
        <v>-1.1554337302913549</v>
      </c>
      <c r="BA318">
        <v>-0.62125817815571494</v>
      </c>
      <c r="BB318">
        <v>-1.6525541093650671</v>
      </c>
      <c r="BC318">
        <v>-0.92582906164751611</v>
      </c>
      <c r="BD318">
        <v>-0.33501723568241537</v>
      </c>
      <c r="BE318">
        <v>-2.2655799481844725</v>
      </c>
      <c r="BF318">
        <v>5.0734644815679291</v>
      </c>
      <c r="BG318">
        <f t="shared" si="4"/>
        <v>5.7186839068151727</v>
      </c>
      <c r="BH318" s="1" t="s">
        <v>3214</v>
      </c>
      <c r="BI318" s="1">
        <v>1</v>
      </c>
    </row>
    <row r="319" spans="1:61">
      <c r="A319" s="1">
        <v>435</v>
      </c>
      <c r="B319" s="1" t="s">
        <v>2071</v>
      </c>
      <c r="C319" s="1" t="s">
        <v>4656</v>
      </c>
      <c r="D319" s="1" t="s">
        <v>30</v>
      </c>
      <c r="E319" s="1" t="s">
        <v>115</v>
      </c>
      <c r="F319" s="2">
        <v>47.864702000000001</v>
      </c>
      <c r="G319" s="2">
        <v>-101.513721</v>
      </c>
      <c r="H319" s="2">
        <v>47.862830000000002</v>
      </c>
      <c r="I319" s="2">
        <v>-101.50762</v>
      </c>
      <c r="K319" s="1" t="s">
        <v>4086</v>
      </c>
      <c r="L319" s="17">
        <v>0.74523578584194172</v>
      </c>
      <c r="M319" s="17">
        <v>0</v>
      </c>
      <c r="N319" s="1">
        <v>10</v>
      </c>
      <c r="O319" s="1" t="s">
        <v>2074</v>
      </c>
      <c r="P319" s="1">
        <v>513610</v>
      </c>
      <c r="Q319" s="1" t="s">
        <v>2072</v>
      </c>
      <c r="R319" s="1" t="s">
        <v>2073</v>
      </c>
      <c r="S319" s="26">
        <v>8.6621190000000006</v>
      </c>
      <c r="T319" s="4">
        <v>441.81900024399999</v>
      </c>
      <c r="U319" s="4">
        <v>-2.0133197307600001</v>
      </c>
      <c r="V319" s="4">
        <v>10.862094879200001</v>
      </c>
      <c r="W319" s="2">
        <v>0.28691706061400002</v>
      </c>
      <c r="X319" s="3">
        <v>1.3740581274000001</v>
      </c>
      <c r="Y319" s="1">
        <v>1479.90588379</v>
      </c>
      <c r="Z319" s="2">
        <v>4.55266578862E-2</v>
      </c>
      <c r="AA319" s="2">
        <v>4.2293843969699998E-2</v>
      </c>
      <c r="AB319" s="2">
        <v>1.77462668696E-4</v>
      </c>
      <c r="AC319" s="2">
        <v>5.0224073345500001E-3</v>
      </c>
      <c r="AD319" s="2">
        <v>0</v>
      </c>
      <c r="AE319" s="2">
        <v>0.475595675898</v>
      </c>
      <c r="AF319" s="2">
        <v>4.1894018439000001E-2</v>
      </c>
      <c r="AG319" s="2">
        <v>0.326544139028</v>
      </c>
      <c r="AH319" s="2">
        <v>6.2945794776200006E-2</v>
      </c>
      <c r="AI319" s="5">
        <v>508637.49994900002</v>
      </c>
      <c r="AJ319" s="5">
        <v>524948.73798900004</v>
      </c>
      <c r="AK319">
        <v>4.6977623913100004</v>
      </c>
      <c r="AL319" s="13">
        <v>3.1562413355156263E-2</v>
      </c>
      <c r="AM319" s="1" t="s">
        <v>53</v>
      </c>
      <c r="AN319" t="s">
        <v>4076</v>
      </c>
      <c r="AO319" t="s">
        <v>53</v>
      </c>
      <c r="AP319">
        <v>0.93762414576283171</v>
      </c>
      <c r="AQ319">
        <v>2.6452443885922086</v>
      </c>
      <c r="AR319">
        <v>-5</v>
      </c>
      <c r="AS319">
        <v>1.0359135919875464</v>
      </c>
      <c r="AT319">
        <v>-0.54224362704076512</v>
      </c>
      <c r="AU319">
        <v>0.13800510526727042</v>
      </c>
      <c r="AV319">
        <v>3.1702340968474227</v>
      </c>
      <c r="AW319">
        <v>-1.3417342300971662</v>
      </c>
      <c r="AX319">
        <v>-1.373722841243197</v>
      </c>
      <c r="AY319">
        <v>-3.7508929918172349</v>
      </c>
      <c r="AZ319">
        <v>-2.2990880674149259</v>
      </c>
      <c r="BA319">
        <v>-5</v>
      </c>
      <c r="BB319">
        <v>-0.32276210262814592</v>
      </c>
      <c r="BC319">
        <v>-1.3778479804794941</v>
      </c>
      <c r="BD319">
        <v>-0.48605810676049277</v>
      </c>
      <c r="BE319">
        <v>-1.201033278526654</v>
      </c>
      <c r="BF319">
        <v>5.7064083759351556</v>
      </c>
      <c r="BG319">
        <f t="shared" si="4"/>
        <v>5.7201168959860116</v>
      </c>
      <c r="BH319" s="1" t="s">
        <v>2075</v>
      </c>
      <c r="BI319" s="1">
        <v>1</v>
      </c>
    </row>
    <row r="320" spans="1:61">
      <c r="A320" s="1">
        <v>487</v>
      </c>
      <c r="B320" s="1" t="s">
        <v>2321</v>
      </c>
      <c r="C320" s="1" t="s">
        <v>4727</v>
      </c>
      <c r="D320" s="1" t="s">
        <v>30</v>
      </c>
      <c r="E320" s="1" t="s">
        <v>35</v>
      </c>
      <c r="F320" s="2">
        <v>38.380388000000004</v>
      </c>
      <c r="G320" s="2">
        <v>-75.596614000000002</v>
      </c>
      <c r="H320" s="2">
        <v>38.383499999999998</v>
      </c>
      <c r="I320" s="2">
        <v>-75.597369999999998</v>
      </c>
      <c r="K320" s="1" t="s">
        <v>4086</v>
      </c>
      <c r="L320" s="17">
        <v>0.4911530755925923</v>
      </c>
      <c r="M320" s="17">
        <v>1</v>
      </c>
      <c r="N320" s="1">
        <v>2</v>
      </c>
      <c r="O320" s="1" t="s">
        <v>2324</v>
      </c>
      <c r="P320" s="1">
        <v>509640</v>
      </c>
      <c r="Q320" s="1" t="s">
        <v>2322</v>
      </c>
      <c r="R320" s="1" t="s">
        <v>2323</v>
      </c>
      <c r="S320" s="26">
        <v>7.45</v>
      </c>
      <c r="T320" s="4">
        <v>1151.9018554700001</v>
      </c>
      <c r="U320" s="4">
        <v>7.8847403526299997</v>
      </c>
      <c r="V320" s="4">
        <v>19.3613643646</v>
      </c>
      <c r="W320" s="2">
        <v>0.254020392895</v>
      </c>
      <c r="X320" s="3">
        <v>0.373482137918</v>
      </c>
      <c r="Y320" s="1">
        <v>1518.4954834</v>
      </c>
      <c r="Z320" s="2">
        <v>5.9360730593599996E-3</v>
      </c>
      <c r="AA320" s="2">
        <v>0.23014593965399999</v>
      </c>
      <c r="AB320" s="2">
        <v>5.3720118184300003E-4</v>
      </c>
      <c r="AC320" s="2">
        <v>0.23639538006999999</v>
      </c>
      <c r="AD320" s="2">
        <v>5.2072701226600002E-2</v>
      </c>
      <c r="AE320" s="2">
        <v>1.05380965171E-2</v>
      </c>
      <c r="AF320" s="2">
        <v>7.1967051660800002E-2</v>
      </c>
      <c r="AG320" s="2">
        <v>0.27214611872099997</v>
      </c>
      <c r="AH320" s="2">
        <v>0.12026143790799999</v>
      </c>
      <c r="AI320" s="5"/>
      <c r="AJ320" s="5">
        <v>525877.45416900003</v>
      </c>
      <c r="AK320">
        <v>8.0006467601000004</v>
      </c>
      <c r="AL320" s="13">
        <v>2.0775298903778165</v>
      </c>
      <c r="AN320" t="s">
        <v>4076</v>
      </c>
      <c r="AO320" t="s">
        <v>53</v>
      </c>
      <c r="AP320">
        <v>0.87215627274829288</v>
      </c>
      <c r="AQ320">
        <v>3.0614154778340952</v>
      </c>
      <c r="AR320">
        <v>0.89678739642501282</v>
      </c>
      <c r="AS320">
        <v>1.2869359580931941</v>
      </c>
      <c r="AT320">
        <v>-0.5951314165837791</v>
      </c>
      <c r="AU320">
        <v>-0.42773016383291163</v>
      </c>
      <c r="AV320">
        <v>3.1814135044944063</v>
      </c>
      <c r="AW320">
        <v>-2.2265007625333348</v>
      </c>
      <c r="AX320">
        <v>-0.63799668273575794</v>
      </c>
      <c r="AY320">
        <v>-3.2698630405540876</v>
      </c>
      <c r="AZ320">
        <v>-0.62636101522611021</v>
      </c>
      <c r="BA320">
        <v>-1.2833898930871515</v>
      </c>
      <c r="BB320">
        <v>-1.9772378280965022</v>
      </c>
      <c r="BC320">
        <v>-1.1428662890823222</v>
      </c>
      <c r="BD320">
        <v>-0.56519785510061793</v>
      </c>
      <c r="BE320">
        <v>-0.91987360780985616</v>
      </c>
      <c r="BF320">
        <v>-5</v>
      </c>
      <c r="BG320">
        <f t="shared" si="4"/>
        <v>5.7208845517986537</v>
      </c>
      <c r="BI320" s="1">
        <v>1</v>
      </c>
    </row>
    <row r="321" spans="1:61">
      <c r="A321" s="1">
        <v>591</v>
      </c>
      <c r="B321" s="1" t="s">
        <v>2837</v>
      </c>
      <c r="C321" s="1" t="s">
        <v>4884</v>
      </c>
      <c r="D321" s="1" t="s">
        <v>30</v>
      </c>
      <c r="E321" s="1" t="s">
        <v>465</v>
      </c>
      <c r="F321" s="2">
        <v>46.600639999999999</v>
      </c>
      <c r="G321" s="2">
        <v>-88.117255</v>
      </c>
      <c r="H321" s="2">
        <v>46.59939</v>
      </c>
      <c r="I321" s="2">
        <v>-88.1203</v>
      </c>
      <c r="K321" s="1" t="s">
        <v>4086</v>
      </c>
      <c r="L321" s="17">
        <v>0.31793767400085921</v>
      </c>
      <c r="M321" s="17">
        <v>1</v>
      </c>
      <c r="N321" s="1">
        <v>4</v>
      </c>
      <c r="O321" s="1" t="s">
        <v>2840</v>
      </c>
      <c r="P321" s="1">
        <v>515950</v>
      </c>
      <c r="Q321" s="1" t="s">
        <v>2838</v>
      </c>
      <c r="R321" s="1" t="s">
        <v>2839</v>
      </c>
      <c r="S321" s="26">
        <v>19.22852</v>
      </c>
      <c r="T321" s="4">
        <v>851.48376464800003</v>
      </c>
      <c r="U321" s="4">
        <v>-2.8879220485700001</v>
      </c>
      <c r="V321" s="4">
        <v>10.692986488300001</v>
      </c>
      <c r="W321" s="2">
        <v>0.25099998712499999</v>
      </c>
      <c r="X321" s="3">
        <v>4.2045831680300001</v>
      </c>
      <c r="Y321" s="1">
        <v>2127.1889648400002</v>
      </c>
      <c r="Z321" s="2">
        <v>3.8533431987200002E-2</v>
      </c>
      <c r="AA321" s="2">
        <v>9.11250438101E-3</v>
      </c>
      <c r="AB321" s="2">
        <v>0</v>
      </c>
      <c r="AC321" s="2">
        <v>0.61536664200299995</v>
      </c>
      <c r="AD321" s="2">
        <v>4.6730791697499998E-3</v>
      </c>
      <c r="AE321" s="2">
        <v>2.4962031231699999E-2</v>
      </c>
      <c r="AF321" s="2">
        <v>0</v>
      </c>
      <c r="AG321" s="2">
        <v>0</v>
      </c>
      <c r="AH321" s="2">
        <v>0.30735231122700002</v>
      </c>
      <c r="AI321" s="5">
        <v>533468.71820200002</v>
      </c>
      <c r="AJ321" s="5">
        <v>525907.93704500003</v>
      </c>
      <c r="AK321">
        <v>5.0177413669000002</v>
      </c>
      <c r="AL321" s="13">
        <v>1.4274018819561677E-2</v>
      </c>
      <c r="AM321" s="1" t="s">
        <v>53</v>
      </c>
      <c r="AN321" t="s">
        <v>4076</v>
      </c>
      <c r="AO321" t="s">
        <v>53</v>
      </c>
      <c r="AP321">
        <v>1.2839458583118692</v>
      </c>
      <c r="AQ321">
        <v>2.9301763716280322</v>
      </c>
      <c r="AR321">
        <v>-5</v>
      </c>
      <c r="AS321">
        <v>1.0290990180476653</v>
      </c>
      <c r="AT321">
        <v>-0.60032630079602001</v>
      </c>
      <c r="AU321">
        <v>0.6237229473878001</v>
      </c>
      <c r="AV321">
        <v>3.3278060713517514</v>
      </c>
      <c r="AW321">
        <v>-1.4141623087465258</v>
      </c>
      <c r="AX321">
        <v>-2.040362249878577</v>
      </c>
      <c r="AY321">
        <v>-5</v>
      </c>
      <c r="AZ321">
        <v>-0.21086604982837293</v>
      </c>
      <c r="BA321">
        <v>-2.3303968612409758</v>
      </c>
      <c r="BB321">
        <v>-1.6027200777706168</v>
      </c>
      <c r="BC321">
        <v>-5</v>
      </c>
      <c r="BD321">
        <v>-5</v>
      </c>
      <c r="BE321">
        <v>-0.51236351672448532</v>
      </c>
      <c r="BF321">
        <v>5.7271089581361876</v>
      </c>
      <c r="BG321">
        <f t="shared" si="4"/>
        <v>5.7209097252702641</v>
      </c>
      <c r="BH321" s="1" t="s">
        <v>2841</v>
      </c>
      <c r="BI321" s="1">
        <v>2</v>
      </c>
    </row>
    <row r="322" spans="1:61">
      <c r="A322" s="1">
        <v>592</v>
      </c>
      <c r="B322" s="1" t="s">
        <v>2837</v>
      </c>
      <c r="C322" s="1" t="s">
        <v>4884</v>
      </c>
      <c r="D322" s="1" t="s">
        <v>30</v>
      </c>
      <c r="E322" s="1" t="s">
        <v>465</v>
      </c>
      <c r="F322" s="2">
        <v>46.600639999999999</v>
      </c>
      <c r="G322" s="2">
        <v>-88.117255</v>
      </c>
      <c r="H322" s="2">
        <v>46.59939</v>
      </c>
      <c r="I322" s="2">
        <v>-88.1203</v>
      </c>
      <c r="K322" s="1" t="s">
        <v>4085</v>
      </c>
      <c r="L322" s="17">
        <v>0.13664153590798375</v>
      </c>
      <c r="M322" s="17">
        <v>1</v>
      </c>
      <c r="N322" s="1">
        <v>4</v>
      </c>
      <c r="O322" s="1" t="s">
        <v>2840</v>
      </c>
      <c r="P322" s="1">
        <v>508450</v>
      </c>
      <c r="Q322" s="1" t="s">
        <v>2842</v>
      </c>
      <c r="R322" s="1" t="s">
        <v>2843</v>
      </c>
      <c r="S322" s="26">
        <v>16.580469999999998</v>
      </c>
      <c r="T322" s="4">
        <v>851.48376464800003</v>
      </c>
      <c r="U322" s="4">
        <v>-2.8879220485700001</v>
      </c>
      <c r="V322" s="4">
        <v>10.692986488300001</v>
      </c>
      <c r="W322" s="2">
        <v>0.25099998712499999</v>
      </c>
      <c r="X322" s="3">
        <v>4.2045831680300001</v>
      </c>
      <c r="Y322" s="1">
        <v>2127.1889648400002</v>
      </c>
      <c r="Z322" s="2">
        <v>3.8533431987200002E-2</v>
      </c>
      <c r="AA322" s="2">
        <v>9.11250438101E-3</v>
      </c>
      <c r="AB322" s="2">
        <v>0</v>
      </c>
      <c r="AC322" s="2">
        <v>0.61536664200299995</v>
      </c>
      <c r="AD322" s="2">
        <v>4.6730791697499998E-3</v>
      </c>
      <c r="AE322" s="2">
        <v>2.4962031231699999E-2</v>
      </c>
      <c r="AF322" s="2">
        <v>0</v>
      </c>
      <c r="AG322" s="2">
        <v>0</v>
      </c>
      <c r="AH322" s="2">
        <v>0.30735231122700002</v>
      </c>
      <c r="AI322" s="5">
        <v>533468.71820200002</v>
      </c>
      <c r="AJ322" s="5">
        <v>525907.93704500003</v>
      </c>
      <c r="AK322">
        <v>5.0177413669000002</v>
      </c>
      <c r="AL322" s="13">
        <v>1.4274018819561677E-2</v>
      </c>
      <c r="AM322" s="1" t="s">
        <v>53</v>
      </c>
      <c r="AN322" t="s">
        <v>4076</v>
      </c>
      <c r="AO322" t="s">
        <v>53</v>
      </c>
      <c r="AP322">
        <v>1.219596837161989</v>
      </c>
      <c r="AQ322">
        <v>2.9301763716280322</v>
      </c>
      <c r="AR322">
        <v>-5</v>
      </c>
      <c r="AS322">
        <v>1.0290990180476653</v>
      </c>
      <c r="AT322">
        <v>-0.60032630079602001</v>
      </c>
      <c r="AU322">
        <v>0.6237229473878001</v>
      </c>
      <c r="AV322">
        <v>3.3278060713517514</v>
      </c>
      <c r="AW322">
        <v>-1.4141623087465258</v>
      </c>
      <c r="AX322">
        <v>-2.040362249878577</v>
      </c>
      <c r="AY322">
        <v>-5</v>
      </c>
      <c r="AZ322">
        <v>-0.21086604982837293</v>
      </c>
      <c r="BA322">
        <v>-2.3303968612409758</v>
      </c>
      <c r="BB322">
        <v>-1.6027200777706168</v>
      </c>
      <c r="BC322">
        <v>-5</v>
      </c>
      <c r="BD322">
        <v>-5</v>
      </c>
      <c r="BE322">
        <v>-0.51236351672448532</v>
      </c>
      <c r="BF322">
        <v>5.7271089581361876</v>
      </c>
      <c r="BG322">
        <f t="shared" ref="BG322:BG385" si="5">LOG10(AJ322)</f>
        <v>5.7209097252702641</v>
      </c>
      <c r="BH322" s="1" t="s">
        <v>2841</v>
      </c>
      <c r="BI322" s="1">
        <v>2</v>
      </c>
    </row>
    <row r="323" spans="1:61">
      <c r="A323" s="1">
        <v>263</v>
      </c>
      <c r="B323" s="1" t="s">
        <v>1226</v>
      </c>
      <c r="C323" s="1" t="s">
        <v>4409</v>
      </c>
      <c r="D323" s="1" t="s">
        <v>30</v>
      </c>
      <c r="E323" s="1" t="s">
        <v>52</v>
      </c>
      <c r="F323" s="2">
        <v>43.378644999999999</v>
      </c>
      <c r="G323" s="2">
        <v>-123.268618</v>
      </c>
      <c r="H323" s="2">
        <v>43.378700000000002</v>
      </c>
      <c r="I323" s="2">
        <v>-123.265973</v>
      </c>
      <c r="K323" s="1" t="s">
        <v>4086</v>
      </c>
      <c r="L323" s="17">
        <v>0.30877651064656669</v>
      </c>
      <c r="M323" s="17">
        <v>1</v>
      </c>
      <c r="N323" s="1">
        <v>17</v>
      </c>
      <c r="O323" s="1" t="s">
        <v>1229</v>
      </c>
      <c r="P323" s="1">
        <v>513170</v>
      </c>
      <c r="Q323" s="1" t="s">
        <v>1227</v>
      </c>
      <c r="R323" s="1" t="s">
        <v>1228</v>
      </c>
      <c r="S323" s="26">
        <v>3.2493629999999998</v>
      </c>
      <c r="T323" s="4">
        <v>1075.1269531299999</v>
      </c>
      <c r="U323" s="4">
        <v>5.3430156707799998</v>
      </c>
      <c r="V323" s="4">
        <v>17.743492126500001</v>
      </c>
      <c r="W323" s="2">
        <v>0.286495864391</v>
      </c>
      <c r="X323" s="3">
        <v>13.231786727899999</v>
      </c>
      <c r="Y323" s="1">
        <v>1539.04003906</v>
      </c>
      <c r="Z323" s="2">
        <v>1.0200521781299999E-2</v>
      </c>
      <c r="AA323" s="2">
        <v>8.3720118917600006E-2</v>
      </c>
      <c r="AB323" s="2">
        <v>9.6317194515200004E-4</v>
      </c>
      <c r="AC323" s="2">
        <v>0.38539770658900002</v>
      </c>
      <c r="AD323" s="2">
        <v>0.13465447154499999</v>
      </c>
      <c r="AE323" s="2">
        <v>0.10599441815299999</v>
      </c>
      <c r="AF323" s="2">
        <v>0.24607905594000001</v>
      </c>
      <c r="AG323" s="2">
        <v>2.0651316587799999E-2</v>
      </c>
      <c r="AH323" s="2">
        <v>1.23392185414E-2</v>
      </c>
      <c r="AI323" s="5">
        <v>552382.89152299997</v>
      </c>
      <c r="AJ323" s="5">
        <v>526616.22470599995</v>
      </c>
      <c r="AK323">
        <v>7.4130048667399997</v>
      </c>
      <c r="AL323" s="13">
        <v>4.776031125410387E-2</v>
      </c>
      <c r="AM323" s="1" t="s">
        <v>36</v>
      </c>
      <c r="AN323" t="s">
        <v>4077</v>
      </c>
      <c r="AO323" t="s">
        <v>36</v>
      </c>
      <c r="AP323">
        <v>0.51179823091740273</v>
      </c>
      <c r="AQ323">
        <v>3.031459749636241</v>
      </c>
      <c r="AR323">
        <v>0.72778644794732683</v>
      </c>
      <c r="AS323">
        <v>1.2490390981347077</v>
      </c>
      <c r="AT323">
        <v>-0.5428816427546409</v>
      </c>
      <c r="AU323">
        <v>1.1216184922354797</v>
      </c>
      <c r="AV323">
        <v>3.1872499184127832</v>
      </c>
      <c r="AW323">
        <v>-1.991377612459307</v>
      </c>
      <c r="AX323">
        <v>-1.0771701634530262</v>
      </c>
      <c r="AY323">
        <v>-3.0162961758403219</v>
      </c>
      <c r="AZ323">
        <v>-0.41409087405707218</v>
      </c>
      <c r="BA323">
        <v>-0.87077922015759712</v>
      </c>
      <c r="BB323">
        <v>-0.97471700482183499</v>
      </c>
      <c r="BC323">
        <v>-0.6089253480068938</v>
      </c>
      <c r="BD323">
        <v>-1.6850522554560321</v>
      </c>
      <c r="BE323">
        <v>-1.9087123438606681</v>
      </c>
      <c r="BF323">
        <v>5.7422402190879529</v>
      </c>
      <c r="BG323">
        <f t="shared" si="5"/>
        <v>5.7214942353088629</v>
      </c>
      <c r="BH323" s="1" t="s">
        <v>1230</v>
      </c>
      <c r="BI323" s="1">
        <v>1</v>
      </c>
    </row>
    <row r="324" spans="1:61">
      <c r="A324" s="1">
        <v>45</v>
      </c>
      <c r="B324" s="1" t="s">
        <v>215</v>
      </c>
      <c r="C324" s="1" t="s">
        <v>4140</v>
      </c>
      <c r="D324" s="1" t="s">
        <v>30</v>
      </c>
      <c r="E324" s="1" t="s">
        <v>140</v>
      </c>
      <c r="F324" s="2">
        <v>34.961891999999999</v>
      </c>
      <c r="G324" s="2">
        <v>-80.516861000000006</v>
      </c>
      <c r="H324" s="2">
        <v>34.96519</v>
      </c>
      <c r="I324" s="2">
        <v>-80.511678000000003</v>
      </c>
      <c r="K324" s="1" t="s">
        <v>4086</v>
      </c>
      <c r="L324" s="17">
        <v>0.70064160134643305</v>
      </c>
      <c r="M324" s="17">
        <v>0</v>
      </c>
      <c r="N324" s="1">
        <v>3</v>
      </c>
      <c r="O324" s="1" t="s">
        <v>218</v>
      </c>
      <c r="P324" s="1">
        <v>513400</v>
      </c>
      <c r="Q324" s="1" t="s">
        <v>216</v>
      </c>
      <c r="R324" s="1" t="s">
        <v>217</v>
      </c>
      <c r="S324" s="26">
        <v>3.4814609999999999</v>
      </c>
      <c r="T324" s="4">
        <v>1232.1960449200001</v>
      </c>
      <c r="U324" s="4">
        <v>9.6902675628699999</v>
      </c>
      <c r="V324" s="4">
        <v>22.314821243299999</v>
      </c>
      <c r="W324" s="2">
        <v>0.28952175378799999</v>
      </c>
      <c r="X324" s="3">
        <v>2.1888120174400001</v>
      </c>
      <c r="Y324" s="1">
        <v>466.56387329099999</v>
      </c>
      <c r="Z324" s="2">
        <v>7.3545366299299997E-3</v>
      </c>
      <c r="AA324" s="2">
        <v>0.13123394050100001</v>
      </c>
      <c r="AB324" s="2">
        <v>2.2611774110700002E-3</v>
      </c>
      <c r="AC324" s="2">
        <v>0.42898989322199998</v>
      </c>
      <c r="AD324" s="2">
        <v>3.5059669959500001E-3</v>
      </c>
      <c r="AE324" s="2">
        <v>2.4136355849899999E-2</v>
      </c>
      <c r="AF324" s="2">
        <v>0.38031176840100001</v>
      </c>
      <c r="AG324" s="2">
        <v>1.86889739051E-2</v>
      </c>
      <c r="AH324" s="2">
        <v>3.51738708388E-3</v>
      </c>
      <c r="AI324" s="5">
        <v>430443.14130900003</v>
      </c>
      <c r="AJ324" s="5">
        <v>530283.9363089999</v>
      </c>
      <c r="AK324">
        <v>9.6889835020799993</v>
      </c>
      <c r="AL324" s="13">
        <v>0.20784424073388744</v>
      </c>
      <c r="AM324" s="1" t="s">
        <v>36</v>
      </c>
      <c r="AN324" t="s">
        <v>4077</v>
      </c>
      <c r="AO324" t="s">
        <v>36</v>
      </c>
      <c r="AP324">
        <v>0.54176153448799924</v>
      </c>
      <c r="AQ324">
        <v>3.090679810469259</v>
      </c>
      <c r="AR324">
        <v>0.98633576874052231</v>
      </c>
      <c r="AS324">
        <v>1.3485934122001038</v>
      </c>
      <c r="AT324">
        <v>-0.53831879913809999</v>
      </c>
      <c r="AU324">
        <v>0.34020846449431275</v>
      </c>
      <c r="AV324">
        <v>2.6689111077157972</v>
      </c>
      <c r="AW324">
        <v>-2.1334446846500943</v>
      </c>
      <c r="AX324">
        <v>-0.8819538306155601</v>
      </c>
      <c r="AY324">
        <v>-2.6456653617474983</v>
      </c>
      <c r="AZ324">
        <v>-0.36755293944609124</v>
      </c>
      <c r="BA324">
        <v>-2.455192176532087</v>
      </c>
      <c r="BB324">
        <v>-1.6173282998454683</v>
      </c>
      <c r="BC324">
        <v>-0.41986023553362545</v>
      </c>
      <c r="BD324">
        <v>-1.7284145423657407</v>
      </c>
      <c r="BE324">
        <v>-2.4537798355094087</v>
      </c>
      <c r="BF324">
        <v>5.633915792150658</v>
      </c>
      <c r="BG324">
        <f t="shared" si="5"/>
        <v>5.7245084713991101</v>
      </c>
      <c r="BH324" s="1" t="s">
        <v>219</v>
      </c>
      <c r="BI324" s="1">
        <v>3</v>
      </c>
    </row>
    <row r="325" spans="1:61">
      <c r="A325" s="1">
        <v>46</v>
      </c>
      <c r="B325" s="1" t="s">
        <v>215</v>
      </c>
      <c r="C325" s="1" t="s">
        <v>4140</v>
      </c>
      <c r="D325" s="1" t="s">
        <v>30</v>
      </c>
      <c r="E325" s="1" t="s">
        <v>140</v>
      </c>
      <c r="F325" s="2">
        <v>34.961891999999999</v>
      </c>
      <c r="G325" s="2">
        <v>-80.516861000000006</v>
      </c>
      <c r="H325" s="2">
        <v>34.96519</v>
      </c>
      <c r="I325" s="2">
        <v>-80.511678000000003</v>
      </c>
      <c r="K325" s="1" t="s">
        <v>4085</v>
      </c>
      <c r="L325" s="17">
        <v>0.11767962179146706</v>
      </c>
      <c r="M325" s="17">
        <v>1</v>
      </c>
      <c r="N325" s="1">
        <v>3</v>
      </c>
      <c r="O325" s="1" t="s">
        <v>218</v>
      </c>
      <c r="P325" s="1">
        <v>511580</v>
      </c>
      <c r="Q325" s="1" t="s">
        <v>220</v>
      </c>
      <c r="R325" s="1" t="s">
        <v>221</v>
      </c>
      <c r="S325" s="26">
        <v>3.2805399999999998</v>
      </c>
      <c r="T325" s="4">
        <v>1232.1960449200001</v>
      </c>
      <c r="U325" s="4">
        <v>9.6902675628699999</v>
      </c>
      <c r="V325" s="4">
        <v>22.314821243299999</v>
      </c>
      <c r="W325" s="2">
        <v>0.28952175378799999</v>
      </c>
      <c r="X325" s="3">
        <v>2.1888120174400001</v>
      </c>
      <c r="Y325" s="1">
        <v>466.56387329099999</v>
      </c>
      <c r="Z325" s="2">
        <v>7.3545366299299997E-3</v>
      </c>
      <c r="AA325" s="2">
        <v>0.13123394050100001</v>
      </c>
      <c r="AB325" s="2">
        <v>2.2611774110700002E-3</v>
      </c>
      <c r="AC325" s="2">
        <v>0.42898989322199998</v>
      </c>
      <c r="AD325" s="2">
        <v>3.5059669959500001E-3</v>
      </c>
      <c r="AE325" s="2">
        <v>2.4136355849899999E-2</v>
      </c>
      <c r="AF325" s="2">
        <v>0.38031176840100001</v>
      </c>
      <c r="AG325" s="2">
        <v>1.86889739051E-2</v>
      </c>
      <c r="AH325" s="2">
        <v>3.51738708388E-3</v>
      </c>
      <c r="AI325" s="5">
        <v>430443.14130900003</v>
      </c>
      <c r="AJ325" s="5">
        <v>530283.9363089999</v>
      </c>
      <c r="AK325">
        <v>9.6889835020799993</v>
      </c>
      <c r="AL325" s="13">
        <v>0.20784424073388744</v>
      </c>
      <c r="AM325" s="1" t="s">
        <v>36</v>
      </c>
      <c r="AN325" t="s">
        <v>4077</v>
      </c>
      <c r="AO325" t="s">
        <v>36</v>
      </c>
      <c r="AP325">
        <v>0.51594533752796778</v>
      </c>
      <c r="AQ325">
        <v>3.090679810469259</v>
      </c>
      <c r="AR325">
        <v>0.98633576874052231</v>
      </c>
      <c r="AS325">
        <v>1.3485934122001038</v>
      </c>
      <c r="AT325">
        <v>-0.53831879913809999</v>
      </c>
      <c r="AU325">
        <v>0.34020846449431275</v>
      </c>
      <c r="AV325">
        <v>2.6689111077157972</v>
      </c>
      <c r="AW325">
        <v>-2.1334446846500943</v>
      </c>
      <c r="AX325">
        <v>-0.8819538306155601</v>
      </c>
      <c r="AY325">
        <v>-2.6456653617474983</v>
      </c>
      <c r="AZ325">
        <v>-0.36755293944609124</v>
      </c>
      <c r="BA325">
        <v>-2.455192176532087</v>
      </c>
      <c r="BB325">
        <v>-1.6173282998454683</v>
      </c>
      <c r="BC325">
        <v>-0.41986023553362545</v>
      </c>
      <c r="BD325">
        <v>-1.7284145423657407</v>
      </c>
      <c r="BE325">
        <v>-2.4537798355094087</v>
      </c>
      <c r="BF325">
        <v>5.633915792150658</v>
      </c>
      <c r="BG325">
        <f t="shared" si="5"/>
        <v>5.7245084713991101</v>
      </c>
      <c r="BH325" s="1" t="s">
        <v>219</v>
      </c>
      <c r="BI325" s="1">
        <v>3</v>
      </c>
    </row>
    <row r="326" spans="1:61">
      <c r="A326" s="1">
        <v>47</v>
      </c>
      <c r="B326" s="1" t="s">
        <v>215</v>
      </c>
      <c r="C326" s="1" t="s">
        <v>4140</v>
      </c>
      <c r="D326" s="1" t="s">
        <v>30</v>
      </c>
      <c r="E326" s="1" t="s">
        <v>140</v>
      </c>
      <c r="F326" s="2">
        <v>34.961891999999999</v>
      </c>
      <c r="G326" s="2">
        <v>-80.516861000000006</v>
      </c>
      <c r="H326" s="2">
        <v>34.96519</v>
      </c>
      <c r="I326" s="2">
        <v>-80.511678000000003</v>
      </c>
      <c r="K326" s="1" t="s">
        <v>4085</v>
      </c>
      <c r="L326" s="17">
        <v>5.1210477948188775E-2</v>
      </c>
      <c r="M326" s="17">
        <v>1</v>
      </c>
      <c r="N326" s="1">
        <v>3</v>
      </c>
      <c r="O326" s="1" t="s">
        <v>218</v>
      </c>
      <c r="P326" s="1">
        <v>503460</v>
      </c>
      <c r="Q326" s="1" t="s">
        <v>222</v>
      </c>
      <c r="R326" s="1" t="s">
        <v>223</v>
      </c>
      <c r="S326" s="26">
        <v>3.156504</v>
      </c>
      <c r="T326" s="4">
        <v>1232.1960449200001</v>
      </c>
      <c r="U326" s="4">
        <v>9.6902675628699999</v>
      </c>
      <c r="V326" s="4">
        <v>22.314821243299999</v>
      </c>
      <c r="W326" s="2">
        <v>0.28952175378799999</v>
      </c>
      <c r="X326" s="3">
        <v>2.1888120174400001</v>
      </c>
      <c r="Y326" s="1">
        <v>466.56387329099999</v>
      </c>
      <c r="Z326" s="2">
        <v>7.3545366299299997E-3</v>
      </c>
      <c r="AA326" s="2">
        <v>0.13123394050100001</v>
      </c>
      <c r="AB326" s="2">
        <v>2.2611774110700002E-3</v>
      </c>
      <c r="AC326" s="2">
        <v>0.42898989322199998</v>
      </c>
      <c r="AD326" s="2">
        <v>3.5059669959500001E-3</v>
      </c>
      <c r="AE326" s="2">
        <v>2.4136355849899999E-2</v>
      </c>
      <c r="AF326" s="2">
        <v>0.38031176840100001</v>
      </c>
      <c r="AG326" s="2">
        <v>1.86889739051E-2</v>
      </c>
      <c r="AH326" s="2">
        <v>3.51738708388E-3</v>
      </c>
      <c r="AI326" s="5">
        <v>430443.14130900003</v>
      </c>
      <c r="AJ326" s="5">
        <v>530283.9363089999</v>
      </c>
      <c r="AK326">
        <v>9.6889835020799993</v>
      </c>
      <c r="AL326" s="13">
        <v>0.20784424073388744</v>
      </c>
      <c r="AM326" s="1" t="s">
        <v>36</v>
      </c>
      <c r="AN326" t="s">
        <v>4077</v>
      </c>
      <c r="AO326" t="s">
        <v>36</v>
      </c>
      <c r="AP326">
        <v>0.49920634401243869</v>
      </c>
      <c r="AQ326">
        <v>3.090679810469259</v>
      </c>
      <c r="AR326">
        <v>0.98633576874052231</v>
      </c>
      <c r="AS326">
        <v>1.3485934122001038</v>
      </c>
      <c r="AT326">
        <v>-0.53831879913809999</v>
      </c>
      <c r="AU326">
        <v>0.34020846449431275</v>
      </c>
      <c r="AV326">
        <v>2.6689111077157972</v>
      </c>
      <c r="AW326">
        <v>-2.1334446846500943</v>
      </c>
      <c r="AX326">
        <v>-0.8819538306155601</v>
      </c>
      <c r="AY326">
        <v>-2.6456653617474983</v>
      </c>
      <c r="AZ326">
        <v>-0.36755293944609124</v>
      </c>
      <c r="BA326">
        <v>-2.455192176532087</v>
      </c>
      <c r="BB326">
        <v>-1.6173282998454683</v>
      </c>
      <c r="BC326">
        <v>-0.41986023553362545</v>
      </c>
      <c r="BD326">
        <v>-1.7284145423657407</v>
      </c>
      <c r="BE326">
        <v>-2.4537798355094087</v>
      </c>
      <c r="BF326">
        <v>5.633915792150658</v>
      </c>
      <c r="BG326">
        <f t="shared" si="5"/>
        <v>5.7245084713991101</v>
      </c>
      <c r="BH326" s="1" t="s">
        <v>219</v>
      </c>
      <c r="BI326" s="1">
        <v>3</v>
      </c>
    </row>
    <row r="327" spans="1:61">
      <c r="A327" s="1">
        <v>612</v>
      </c>
      <c r="B327" s="1" t="s">
        <v>2938</v>
      </c>
      <c r="C327" s="1" t="s">
        <v>4513</v>
      </c>
      <c r="D327" s="1" t="s">
        <v>30</v>
      </c>
      <c r="E327" s="1" t="s">
        <v>59</v>
      </c>
      <c r="F327" s="2">
        <v>41.627105</v>
      </c>
      <c r="G327" s="2">
        <v>-85.023649000000006</v>
      </c>
      <c r="H327" s="2">
        <v>41.624721999999998</v>
      </c>
      <c r="I327" s="2">
        <v>-85.023611000000002</v>
      </c>
      <c r="K327" s="1" t="s">
        <v>4086</v>
      </c>
      <c r="L327" s="17">
        <v>0.63776008342392732</v>
      </c>
      <c r="M327" s="17">
        <v>0</v>
      </c>
      <c r="N327" s="1">
        <v>4</v>
      </c>
      <c r="O327" s="1" t="s">
        <v>2941</v>
      </c>
      <c r="P327" s="1">
        <v>507380</v>
      </c>
      <c r="Q327" s="1" t="s">
        <v>2939</v>
      </c>
      <c r="R327" s="1" t="s">
        <v>2940</v>
      </c>
      <c r="S327" s="26">
        <v>13.758357999999999</v>
      </c>
      <c r="T327" s="4">
        <v>945.73431396499996</v>
      </c>
      <c r="U327" s="4">
        <v>3.3780508041399999</v>
      </c>
      <c r="V327" s="4">
        <v>14.6995763779</v>
      </c>
      <c r="W327" s="2">
        <v>0.272821933031</v>
      </c>
      <c r="X327" s="3">
        <v>1.1949262619000001</v>
      </c>
      <c r="Y327" s="1">
        <v>1786.9670410199999</v>
      </c>
      <c r="Z327" s="2">
        <v>2.611655123E-2</v>
      </c>
      <c r="AA327" s="2">
        <v>0.105958920468</v>
      </c>
      <c r="AB327" s="2">
        <v>0</v>
      </c>
      <c r="AC327" s="2">
        <v>3.7640315261500003E-2</v>
      </c>
      <c r="AD327" s="2">
        <v>1.1941724385000001E-4</v>
      </c>
      <c r="AE327" s="2">
        <v>3.72581800812E-3</v>
      </c>
      <c r="AF327" s="2">
        <v>0.131717219967</v>
      </c>
      <c r="AG327" s="2">
        <v>0.553260090757</v>
      </c>
      <c r="AH327" s="2">
        <v>0.14146166706499999</v>
      </c>
      <c r="AI327" s="5">
        <v>570019.88669700001</v>
      </c>
      <c r="AJ327" s="5">
        <v>530291.39187299996</v>
      </c>
      <c r="AK327">
        <v>3.6917966304599998</v>
      </c>
      <c r="AL327" s="13">
        <v>7.2213192026228223E-2</v>
      </c>
      <c r="AM327" s="1" t="s">
        <v>53</v>
      </c>
      <c r="AN327" t="s">
        <v>4076</v>
      </c>
      <c r="AO327" t="s">
        <v>53</v>
      </c>
      <c r="AP327">
        <v>1.1385666058405559</v>
      </c>
      <c r="AQ327">
        <v>2.975769146776901</v>
      </c>
      <c r="AR327">
        <v>0.52866617684888673</v>
      </c>
      <c r="AS327">
        <v>1.1673048191433191</v>
      </c>
      <c r="AT327">
        <v>-0.56412071828448851</v>
      </c>
      <c r="AU327">
        <v>7.7341106089171538E-2</v>
      </c>
      <c r="AV327">
        <v>3.252116542413229</v>
      </c>
      <c r="AW327">
        <v>-1.5830841735175349</v>
      </c>
      <c r="AX327">
        <v>-0.97486247503674439</v>
      </c>
      <c r="AY327">
        <v>-5</v>
      </c>
      <c r="AZ327">
        <v>-1.4243467477379681</v>
      </c>
      <c r="BA327">
        <v>-3.9229329565552549</v>
      </c>
      <c r="BB327">
        <v>-2.4287783625368125</v>
      </c>
      <c r="BC327">
        <v>-0.88035744411358074</v>
      </c>
      <c r="BD327">
        <v>-0.2570706563521391</v>
      </c>
      <c r="BE327">
        <v>-0.84936122824944005</v>
      </c>
      <c r="BF327">
        <v>5.7558900074832131</v>
      </c>
      <c r="BG327">
        <f t="shared" si="5"/>
        <v>5.7245145773497557</v>
      </c>
      <c r="BH327" s="1" t="s">
        <v>2942</v>
      </c>
      <c r="BI327" s="1">
        <v>1</v>
      </c>
    </row>
    <row r="328" spans="1:61">
      <c r="A328" s="1">
        <v>224</v>
      </c>
      <c r="B328" s="1" t="s">
        <v>1031</v>
      </c>
      <c r="C328" s="1" t="s">
        <v>4257</v>
      </c>
      <c r="D328" s="1" t="s">
        <v>30</v>
      </c>
      <c r="E328" s="1" t="s">
        <v>59</v>
      </c>
      <c r="F328" s="2">
        <v>41.413144000000003</v>
      </c>
      <c r="G328" s="2">
        <v>-85.734174999999993</v>
      </c>
      <c r="H328" s="2">
        <v>41.419443999999999</v>
      </c>
      <c r="I328" s="2">
        <v>-85.735833</v>
      </c>
      <c r="K328" s="1" t="s">
        <v>4086</v>
      </c>
      <c r="L328" s="17">
        <v>0.3259633292909711</v>
      </c>
      <c r="M328" s="17">
        <v>1</v>
      </c>
      <c r="N328" s="1">
        <v>4</v>
      </c>
      <c r="O328" s="1" t="s">
        <v>1034</v>
      </c>
      <c r="P328" s="1">
        <v>512720</v>
      </c>
      <c r="Q328" s="1" t="s">
        <v>1032</v>
      </c>
      <c r="R328" s="1" t="s">
        <v>1033</v>
      </c>
      <c r="S328" s="26">
        <v>31.284371</v>
      </c>
      <c r="T328" s="4">
        <v>929.62762451200001</v>
      </c>
      <c r="U328" s="4">
        <v>4.13730335236</v>
      </c>
      <c r="V328" s="4">
        <v>15.087415695200001</v>
      </c>
      <c r="W328" s="2">
        <v>0.21107272803800001</v>
      </c>
      <c r="X328" s="3">
        <v>1.0524516105699999</v>
      </c>
      <c r="Y328" s="1">
        <v>981.95129394499997</v>
      </c>
      <c r="Z328" s="2">
        <v>0.27305577620999999</v>
      </c>
      <c r="AA328" s="2">
        <v>0.18181393392799999</v>
      </c>
      <c r="AB328" s="2">
        <v>0</v>
      </c>
      <c r="AC328" s="2">
        <v>0.143108577481</v>
      </c>
      <c r="AD328" s="2">
        <v>2.0559786925799998E-3</v>
      </c>
      <c r="AE328" s="2">
        <v>4.4078937121300003E-3</v>
      </c>
      <c r="AF328" s="2">
        <v>3.9250502313000002E-3</v>
      </c>
      <c r="AG328" s="2">
        <v>0.30096724452099999</v>
      </c>
      <c r="AH328" s="2">
        <v>9.0665545223700003E-2</v>
      </c>
      <c r="AI328" s="5">
        <v>13978066.3465</v>
      </c>
      <c r="AJ328" s="5">
        <v>531359.24513099995</v>
      </c>
      <c r="AK328">
        <v>4.3728881395399997</v>
      </c>
      <c r="AL328" s="13">
        <v>1.8535133615661572</v>
      </c>
      <c r="AM328" s="1" t="s">
        <v>36</v>
      </c>
      <c r="AN328" t="s">
        <v>4076</v>
      </c>
      <c r="AO328" t="s">
        <v>53</v>
      </c>
      <c r="AP328">
        <v>1.4953274275259334</v>
      </c>
      <c r="AQ328">
        <v>2.9683090205915148</v>
      </c>
      <c r="AR328">
        <v>0.61671736508842345</v>
      </c>
      <c r="AS328">
        <v>1.1786148563805188</v>
      </c>
      <c r="AT328">
        <v>-0.67556787672426721</v>
      </c>
      <c r="AU328">
        <v>2.2202137053509201E-2</v>
      </c>
      <c r="AV328">
        <v>2.9920899467528197</v>
      </c>
      <c r="AW328">
        <v>-0.56374863198470604</v>
      </c>
      <c r="AX328">
        <v>-0.74037283620673644</v>
      </c>
      <c r="AY328">
        <v>-5</v>
      </c>
      <c r="AZ328">
        <v>-0.84433433520578827</v>
      </c>
      <c r="BA328">
        <v>-2.6869813905244664</v>
      </c>
      <c r="BB328">
        <v>-2.3557688862052646</v>
      </c>
      <c r="BC328">
        <v>-2.4061547809475652</v>
      </c>
      <c r="BD328">
        <v>-0.52148076785421071</v>
      </c>
      <c r="BE328">
        <v>-1.0425577224447018</v>
      </c>
      <c r="BF328">
        <v>7.1454470975092796</v>
      </c>
      <c r="BG328">
        <f t="shared" si="5"/>
        <v>5.7253882412796147</v>
      </c>
      <c r="BH328" s="1" t="s">
        <v>1035</v>
      </c>
      <c r="BI328" s="1">
        <v>1</v>
      </c>
    </row>
    <row r="329" spans="1:61">
      <c r="A329" s="1">
        <v>106</v>
      </c>
      <c r="B329" s="1" t="s">
        <v>466</v>
      </c>
      <c r="C329" s="1" t="s">
        <v>4197</v>
      </c>
      <c r="D329" s="1" t="s">
        <v>30</v>
      </c>
      <c r="E329" s="1" t="s">
        <v>166</v>
      </c>
      <c r="F329" s="2">
        <v>42.733567000000001</v>
      </c>
      <c r="G329" s="2">
        <v>-72.103211000000002</v>
      </c>
      <c r="H329" s="2">
        <v>42.733055999999998</v>
      </c>
      <c r="I329" s="2">
        <v>-72.102778000000001</v>
      </c>
      <c r="K329" s="1" t="s">
        <v>4086</v>
      </c>
      <c r="L329" s="17">
        <v>5.9384913649410002E-2</v>
      </c>
      <c r="M329" s="17">
        <v>1</v>
      </c>
      <c r="N329" s="1">
        <v>1</v>
      </c>
      <c r="O329" s="1" t="s">
        <v>469</v>
      </c>
      <c r="P329" s="1">
        <v>507900</v>
      </c>
      <c r="Q329" s="1" t="s">
        <v>467</v>
      </c>
      <c r="R329" s="1" t="s">
        <v>468</v>
      </c>
      <c r="S329" s="26">
        <v>19.791761000000001</v>
      </c>
      <c r="T329" s="4">
        <v>1205.04626465</v>
      </c>
      <c r="U329" s="4">
        <v>0.63425099849699995</v>
      </c>
      <c r="V329" s="4">
        <v>13.2425098419</v>
      </c>
      <c r="W329" s="2">
        <v>0.201715186238</v>
      </c>
      <c r="X329" s="3">
        <v>3.5727159977</v>
      </c>
      <c r="Y329" s="1">
        <v>1270.2745361299999</v>
      </c>
      <c r="Z329" s="2">
        <v>4.24699540321E-2</v>
      </c>
      <c r="AA329" s="2">
        <v>8.8949872567100005E-2</v>
      </c>
      <c r="AB329" s="2">
        <v>3.7280588204800002E-3</v>
      </c>
      <c r="AC329" s="2">
        <v>0.72094214029699999</v>
      </c>
      <c r="AD329" s="2">
        <v>8.4859363583500002E-3</v>
      </c>
      <c r="AE329" s="2">
        <v>6.7312173147599996E-3</v>
      </c>
      <c r="AF329" s="2">
        <v>3.8298900567799998E-2</v>
      </c>
      <c r="AG329" s="2">
        <v>3.3483491257999998E-3</v>
      </c>
      <c r="AH329" s="2">
        <v>8.7045570916500004E-2</v>
      </c>
      <c r="AI329" s="5">
        <v>570173.86879900005</v>
      </c>
      <c r="AJ329" s="5">
        <v>533692.11173999996</v>
      </c>
      <c r="AK329">
        <v>3.0168004188599999</v>
      </c>
      <c r="AL329" s="13">
        <v>6.60981635491414E-2</v>
      </c>
      <c r="AM329" s="1" t="s">
        <v>53</v>
      </c>
      <c r="AN329" t="s">
        <v>4076</v>
      </c>
      <c r="AO329" t="s">
        <v>53</v>
      </c>
      <c r="AP329">
        <v>1.2964844378929739</v>
      </c>
      <c r="AQ329">
        <v>3.0810037208498895</v>
      </c>
      <c r="AR329">
        <v>-0.19773884039886716</v>
      </c>
      <c r="AS329">
        <v>1.1219703043776013</v>
      </c>
      <c r="AT329">
        <v>-0.69526140445906059</v>
      </c>
      <c r="AU329">
        <v>0.55299849464243322</v>
      </c>
      <c r="AV329">
        <v>3.1038975923270313</v>
      </c>
      <c r="AW329">
        <v>-1.3719182090732744</v>
      </c>
      <c r="AX329">
        <v>-1.0508546697660586</v>
      </c>
      <c r="AY329">
        <v>-2.4285172440625944</v>
      </c>
      <c r="AZ329">
        <v>-0.14209958848174833</v>
      </c>
      <c r="BA329">
        <v>-2.0713002296187848</v>
      </c>
      <c r="BB329">
        <v>-2.1719063881867395</v>
      </c>
      <c r="BC329">
        <v>-1.416813692981534</v>
      </c>
      <c r="BD329">
        <v>-2.4751692652834918</v>
      </c>
      <c r="BE329">
        <v>-1.0602533219097734</v>
      </c>
      <c r="BF329">
        <v>5.7560073096124258</v>
      </c>
      <c r="BG329">
        <f t="shared" si="5"/>
        <v>5.7272907837421156</v>
      </c>
      <c r="BH329" s="1" t="s">
        <v>470</v>
      </c>
      <c r="BI329" s="1">
        <v>1</v>
      </c>
    </row>
    <row r="330" spans="1:61">
      <c r="A330" s="1">
        <v>454</v>
      </c>
      <c r="B330" s="1" t="s">
        <v>2165</v>
      </c>
      <c r="C330" s="1" t="s">
        <v>4681</v>
      </c>
      <c r="D330" s="1" t="s">
        <v>30</v>
      </c>
      <c r="E330" s="1" t="s">
        <v>465</v>
      </c>
      <c r="F330" s="2">
        <v>47.915151000000002</v>
      </c>
      <c r="G330" s="2">
        <v>-90.342312000000007</v>
      </c>
      <c r="H330" s="2">
        <v>47.917777999999998</v>
      </c>
      <c r="I330" s="2">
        <v>-90.337778</v>
      </c>
      <c r="J330" s="1" t="s">
        <v>514</v>
      </c>
      <c r="K330" s="1" t="s">
        <v>4086</v>
      </c>
      <c r="L330" s="17">
        <v>0.64012599736452092</v>
      </c>
      <c r="M330" s="17">
        <v>0</v>
      </c>
      <c r="N330" s="1">
        <v>4</v>
      </c>
      <c r="O330" s="1" t="s">
        <v>2168</v>
      </c>
      <c r="P330" s="1">
        <v>506550</v>
      </c>
      <c r="Q330" s="1" t="s">
        <v>2166</v>
      </c>
      <c r="R330" s="1" t="s">
        <v>2167</v>
      </c>
      <c r="S330" s="26">
        <v>14.696555</v>
      </c>
      <c r="T330" s="4">
        <v>814.84075927699996</v>
      </c>
      <c r="U330" s="4">
        <v>-3.6157286167099998</v>
      </c>
      <c r="V330" s="4">
        <v>8.4775876998899999</v>
      </c>
      <c r="W330" s="2">
        <v>0.16394783556500001</v>
      </c>
      <c r="X330" s="3">
        <v>5.1618456840500002</v>
      </c>
      <c r="Y330" s="1">
        <v>852.91308593799999</v>
      </c>
      <c r="Z330" s="2">
        <v>6.08628109916E-2</v>
      </c>
      <c r="AA330" s="2">
        <v>7.23632588037E-3</v>
      </c>
      <c r="AB330" s="2">
        <v>1.26814035143E-4</v>
      </c>
      <c r="AC330" s="2">
        <v>0.64907386124999999</v>
      </c>
      <c r="AD330" s="2">
        <v>8.7041983371500001E-2</v>
      </c>
      <c r="AE330" s="2">
        <v>9.7884583376300002E-3</v>
      </c>
      <c r="AF330" s="2">
        <v>9.5110526357500001E-5</v>
      </c>
      <c r="AG330" s="2">
        <v>0</v>
      </c>
      <c r="AH330" s="2">
        <v>0.185774635608</v>
      </c>
      <c r="AI330" s="5">
        <v>531901.60953999998</v>
      </c>
      <c r="AJ330" s="5">
        <v>537635.46704899997</v>
      </c>
      <c r="AK330">
        <v>3.8625111412800002</v>
      </c>
      <c r="AL330" s="13">
        <v>1.0722129479207185E-2</v>
      </c>
      <c r="AM330" s="1" t="s">
        <v>53</v>
      </c>
      <c r="AN330" t="s">
        <v>4076</v>
      </c>
      <c r="AO330" t="s">
        <v>53</v>
      </c>
      <c r="AP330">
        <v>1.1672155442834766</v>
      </c>
      <c r="AQ330">
        <v>2.9110727447836426</v>
      </c>
      <c r="AR330">
        <v>-5</v>
      </c>
      <c r="AS330">
        <v>0.92827229121111288</v>
      </c>
      <c r="AT330">
        <v>-0.78529431250106219</v>
      </c>
      <c r="AU330">
        <v>0.71280501695187926</v>
      </c>
      <c r="AV330">
        <v>2.9309047776848924</v>
      </c>
      <c r="AW330">
        <v>-1.2156479933194815</v>
      </c>
      <c r="AX330">
        <v>-2.1404818833739125</v>
      </c>
      <c r="AY330">
        <v>-3.8968326782536411</v>
      </c>
      <c r="AZ330">
        <v>-0.18770587992058069</v>
      </c>
      <c r="BA330">
        <v>-1.0602712215350931</v>
      </c>
      <c r="BB330">
        <v>-2.009285703312564</v>
      </c>
      <c r="BC330">
        <v>-4.0217714148607993</v>
      </c>
      <c r="BD330">
        <v>-5</v>
      </c>
      <c r="BE330">
        <v>-0.73101358187868715</v>
      </c>
      <c r="BF330">
        <v>5.725831304502349</v>
      </c>
      <c r="BG330">
        <f t="shared" si="5"/>
        <v>5.7304879107816262</v>
      </c>
      <c r="BH330" s="1" t="s">
        <v>2169</v>
      </c>
      <c r="BI330" s="1">
        <v>1</v>
      </c>
    </row>
    <row r="331" spans="1:61">
      <c r="A331" s="1">
        <v>659</v>
      </c>
      <c r="B331" s="1" t="s">
        <v>3171</v>
      </c>
      <c r="C331" s="1" t="s">
        <v>4985</v>
      </c>
      <c r="D331" s="1" t="s">
        <v>30</v>
      </c>
      <c r="E331" s="1" t="s">
        <v>115</v>
      </c>
      <c r="F331" s="2">
        <v>42.453257000000001</v>
      </c>
      <c r="G331" s="2">
        <v>-100.649942</v>
      </c>
      <c r="H331" s="2">
        <v>42.451740000000001</v>
      </c>
      <c r="I331" s="2">
        <v>-100.64126</v>
      </c>
      <c r="K331" s="1" t="s">
        <v>4086</v>
      </c>
      <c r="L331" s="17">
        <v>0.41774504235945636</v>
      </c>
      <c r="M331" s="17">
        <v>1</v>
      </c>
      <c r="N331" s="1">
        <v>10</v>
      </c>
      <c r="O331" s="1" t="s">
        <v>3174</v>
      </c>
      <c r="P331" s="1">
        <v>506430</v>
      </c>
      <c r="Q331" s="1" t="s">
        <v>3172</v>
      </c>
      <c r="R331" s="1" t="s">
        <v>3173</v>
      </c>
      <c r="S331" s="26">
        <v>4.7300959999999996</v>
      </c>
      <c r="T331" s="4">
        <v>538.81573486299999</v>
      </c>
      <c r="U331" s="4">
        <v>1.14376711845</v>
      </c>
      <c r="V331" s="4">
        <v>16.182260513300001</v>
      </c>
      <c r="W331" s="2">
        <v>0.15270330011800001</v>
      </c>
      <c r="X331" s="3">
        <v>2.7862350940699998</v>
      </c>
      <c r="Y331" s="1">
        <v>627.95294189499998</v>
      </c>
      <c r="Z331" s="2">
        <v>5.9067186620899999E-2</v>
      </c>
      <c r="AA331" s="2">
        <v>6.0143957472400004E-3</v>
      </c>
      <c r="AB331" s="2">
        <v>6.7904468114000002E-5</v>
      </c>
      <c r="AC331" s="2">
        <v>2.6191723415399997E-4</v>
      </c>
      <c r="AD331" s="2">
        <v>0</v>
      </c>
      <c r="AE331" s="2">
        <v>0.83519585588699996</v>
      </c>
      <c r="AF331" s="2">
        <v>5.7330772364800001E-3</v>
      </c>
      <c r="AG331" s="2">
        <v>2.8131851075800002E-3</v>
      </c>
      <c r="AH331" s="2">
        <v>9.0846477698200007E-2</v>
      </c>
      <c r="AI331" s="5">
        <v>2054656.5881000001</v>
      </c>
      <c r="AJ331" s="5">
        <v>541210.15432099998</v>
      </c>
      <c r="AK331">
        <v>4.6372022844299998</v>
      </c>
      <c r="AL331" s="13">
        <v>1.1660432402377516</v>
      </c>
      <c r="AM331" s="1" t="s">
        <v>53</v>
      </c>
      <c r="AN331" t="s">
        <v>4076</v>
      </c>
      <c r="AO331" t="s">
        <v>53</v>
      </c>
      <c r="AP331">
        <v>0.67486995508182335</v>
      </c>
      <c r="AQ331">
        <v>2.7314402697985245</v>
      </c>
      <c r="AR331">
        <v>5.833760709001401E-2</v>
      </c>
      <c r="AS331">
        <v>1.2090391884678504</v>
      </c>
      <c r="AT331">
        <v>-0.81615157717049425</v>
      </c>
      <c r="AU331">
        <v>0.44501775808570537</v>
      </c>
      <c r="AV331">
        <v>2.7979270994042706</v>
      </c>
      <c r="AW331">
        <v>-1.2286537141619631</v>
      </c>
      <c r="AX331">
        <v>-2.2208079987183935</v>
      </c>
      <c r="AY331">
        <v>-4.1681016482023905</v>
      </c>
      <c r="AZ331">
        <v>-3.58183592405766</v>
      </c>
      <c r="BA331">
        <v>-5</v>
      </c>
      <c r="BB331">
        <v>-7.8211669238692105E-2</v>
      </c>
      <c r="BC331">
        <v>-2.2416122073355438</v>
      </c>
      <c r="BD331">
        <v>-2.5508016903176913</v>
      </c>
      <c r="BE331">
        <v>-1.0416919065055346</v>
      </c>
      <c r="BF331">
        <v>6.3127392450168767</v>
      </c>
      <c r="BG331">
        <f t="shared" si="5"/>
        <v>5.7333659363442973</v>
      </c>
      <c r="BH331" s="1" t="s">
        <v>3175</v>
      </c>
      <c r="BI331" s="1">
        <v>1</v>
      </c>
    </row>
    <row r="332" spans="1:61">
      <c r="A332" s="1">
        <v>50</v>
      </c>
      <c r="B332" s="1" t="s">
        <v>231</v>
      </c>
      <c r="C332" s="1" t="s">
        <v>4142</v>
      </c>
      <c r="D332" s="1" t="s">
        <v>30</v>
      </c>
      <c r="E332" s="1" t="s">
        <v>115</v>
      </c>
      <c r="F332" s="2">
        <v>47.320680000000003</v>
      </c>
      <c r="G332" s="2">
        <v>-99.746294000000006</v>
      </c>
      <c r="H332" s="2">
        <v>47.321314999999998</v>
      </c>
      <c r="I332" s="2">
        <v>-99.744443000000004</v>
      </c>
      <c r="K332" s="1" t="s">
        <v>4086</v>
      </c>
      <c r="L332" s="17">
        <v>0.92689793254248787</v>
      </c>
      <c r="M332" s="17">
        <v>0</v>
      </c>
      <c r="N332" s="1">
        <v>10</v>
      </c>
      <c r="O332" s="1" t="s">
        <v>234</v>
      </c>
      <c r="P332" s="1">
        <v>505720</v>
      </c>
      <c r="Q332" s="1" t="s">
        <v>232</v>
      </c>
      <c r="R332" s="1" t="s">
        <v>233</v>
      </c>
      <c r="S332" s="26">
        <v>8.6858090000000008</v>
      </c>
      <c r="T332" s="4">
        <v>444.21765136699997</v>
      </c>
      <c r="U332" s="4">
        <v>-1.4675413370099999</v>
      </c>
      <c r="V332" s="4">
        <v>11.2318439484</v>
      </c>
      <c r="W332" s="2">
        <v>0.25756523013100002</v>
      </c>
      <c r="X332" s="3">
        <v>2.0432388782499999</v>
      </c>
      <c r="Y332" s="1">
        <v>1450.1290283200001</v>
      </c>
      <c r="Z332" s="2">
        <v>0.15157101292200001</v>
      </c>
      <c r="AA332" s="2">
        <v>2.1211883503999999E-2</v>
      </c>
      <c r="AB332" s="2">
        <v>0</v>
      </c>
      <c r="AC332" s="2">
        <v>9.3775850757300003E-4</v>
      </c>
      <c r="AD332" s="2">
        <v>0</v>
      </c>
      <c r="AE332" s="2">
        <v>0.64954930541699996</v>
      </c>
      <c r="AF332" s="2">
        <v>3.1627064495000003E-2</v>
      </c>
      <c r="AG332" s="2">
        <v>0.107624725447</v>
      </c>
      <c r="AH332" s="2">
        <v>3.7478249707599998E-2</v>
      </c>
      <c r="AI332" s="5">
        <v>530077.23130400002</v>
      </c>
      <c r="AJ332" s="5">
        <v>542985.61646799999</v>
      </c>
      <c r="AK332">
        <v>2.94496025776</v>
      </c>
      <c r="AL332" s="13">
        <v>2.4058954591153078E-2</v>
      </c>
      <c r="AM332" s="1" t="s">
        <v>53</v>
      </c>
      <c r="AN332" t="s">
        <v>4076</v>
      </c>
      <c r="AO332" t="s">
        <v>53</v>
      </c>
      <c r="AP332">
        <v>0.93881027504255044</v>
      </c>
      <c r="AQ332">
        <v>2.6475958116167297</v>
      </c>
      <c r="AR332">
        <v>-5</v>
      </c>
      <c r="AS332">
        <v>1.0504510608808535</v>
      </c>
      <c r="AT332">
        <v>-0.58911276468734064</v>
      </c>
      <c r="AU332">
        <v>0.31031914364721885</v>
      </c>
      <c r="AV332">
        <v>3.1614066462310695</v>
      </c>
      <c r="AW332">
        <v>-0.81938384706626699</v>
      </c>
      <c r="AX332">
        <v>-1.673420766699095</v>
      </c>
      <c r="AY332">
        <v>-5</v>
      </c>
      <c r="AZ332">
        <v>-3.0279089871343197</v>
      </c>
      <c r="BA332">
        <v>-5</v>
      </c>
      <c r="BB332">
        <v>-0.18738787729640644</v>
      </c>
      <c r="BC332">
        <v>-1.4999411157916989</v>
      </c>
      <c r="BD332">
        <v>-0.96808794343148263</v>
      </c>
      <c r="BE332">
        <v>-1.4262206995366786</v>
      </c>
      <c r="BF332">
        <v>5.7243391501396523</v>
      </c>
      <c r="BG332">
        <f t="shared" si="5"/>
        <v>5.7347883254059493</v>
      </c>
      <c r="BH332" s="1" t="s">
        <v>235</v>
      </c>
      <c r="BI332" s="1">
        <v>1</v>
      </c>
    </row>
    <row r="333" spans="1:61">
      <c r="A333" s="1">
        <v>449</v>
      </c>
      <c r="B333" s="1" t="s">
        <v>2140</v>
      </c>
      <c r="C333" s="1" t="s">
        <v>4674</v>
      </c>
      <c r="D333" s="1" t="s">
        <v>30</v>
      </c>
      <c r="E333" s="1" t="s">
        <v>140</v>
      </c>
      <c r="F333" s="2">
        <v>38.792211999999999</v>
      </c>
      <c r="G333" s="2">
        <v>-84.643206000000006</v>
      </c>
      <c r="H333" s="2">
        <v>38.793134999999999</v>
      </c>
      <c r="I333" s="2">
        <v>-84.644373999999999</v>
      </c>
      <c r="K333" s="1" t="s">
        <v>4086</v>
      </c>
      <c r="L333" s="17">
        <v>0.34468924906104798</v>
      </c>
      <c r="M333" s="17">
        <v>1</v>
      </c>
      <c r="N333" s="1">
        <v>5</v>
      </c>
      <c r="O333" s="1" t="s">
        <v>2143</v>
      </c>
      <c r="P333" s="1">
        <v>507750</v>
      </c>
      <c r="Q333" s="1" t="s">
        <v>2141</v>
      </c>
      <c r="R333" s="1" t="s">
        <v>2142</v>
      </c>
      <c r="S333" s="26">
        <v>2.761917</v>
      </c>
      <c r="T333" s="4">
        <v>1120.3077392600001</v>
      </c>
      <c r="U333" s="4">
        <v>6.6920142173799997</v>
      </c>
      <c r="V333" s="4">
        <v>18.332590103099999</v>
      </c>
      <c r="W333" s="2">
        <v>0.29828235507</v>
      </c>
      <c r="X333" s="3">
        <v>6.3652205467199998</v>
      </c>
      <c r="Y333" s="1">
        <v>672.10290527300003</v>
      </c>
      <c r="Z333" s="2">
        <v>7.2968187091699997E-3</v>
      </c>
      <c r="AA333" s="2">
        <v>6.4643504101300001E-2</v>
      </c>
      <c r="AB333" s="2">
        <v>1.1194561478499999E-4</v>
      </c>
      <c r="AC333" s="2">
        <v>0.47444586920699999</v>
      </c>
      <c r="AD333" s="2">
        <v>9.6883841159299995E-3</v>
      </c>
      <c r="AE333" s="2">
        <v>2.2083816734900001E-2</v>
      </c>
      <c r="AF333" s="2">
        <v>0.41497221713400001</v>
      </c>
      <c r="AG333" s="2">
        <v>6.63532189453E-3</v>
      </c>
      <c r="AH333" s="2">
        <v>1.2212248885600001E-4</v>
      </c>
      <c r="AI333" s="5">
        <v>497843.015648</v>
      </c>
      <c r="AJ333" s="5">
        <v>543148.50205499993</v>
      </c>
      <c r="AK333">
        <v>10.6399449251</v>
      </c>
      <c r="AL333" s="13">
        <v>8.7042950180744524E-2</v>
      </c>
      <c r="AM333" s="1" t="s">
        <v>36</v>
      </c>
      <c r="AN333" t="s">
        <v>4077</v>
      </c>
      <c r="AO333" t="s">
        <v>36</v>
      </c>
      <c r="AP333">
        <v>0.44121062319857951</v>
      </c>
      <c r="AQ333">
        <v>3.0493373361564329</v>
      </c>
      <c r="AR333">
        <v>0.82555685496267039</v>
      </c>
      <c r="AS333">
        <v>1.2632238281928339</v>
      </c>
      <c r="AT333">
        <v>-0.52537243662246225</v>
      </c>
      <c r="AU333">
        <v>0.80381345599660481</v>
      </c>
      <c r="AV333">
        <v>2.8274357727126453</v>
      </c>
      <c r="AW333">
        <v>-2.1368664437411868</v>
      </c>
      <c r="AX333">
        <v>-1.1894751099900949</v>
      </c>
      <c r="AY333">
        <v>-3.9509929142508975</v>
      </c>
      <c r="AZ333">
        <v>-0.32381333022453956</v>
      </c>
      <c r="BA333">
        <v>-2.0137486510250149</v>
      </c>
      <c r="BB333">
        <v>-1.6559258655597884</v>
      </c>
      <c r="BC333">
        <v>-0.38198097882839088</v>
      </c>
      <c r="BD333">
        <v>-2.1781380036771427</v>
      </c>
      <c r="BE333">
        <v>-3.9132043533627909</v>
      </c>
      <c r="BF333">
        <v>5.6970924186917422</v>
      </c>
      <c r="BG333">
        <f t="shared" si="5"/>
        <v>5.7349185861369945</v>
      </c>
      <c r="BH333" s="1" t="s">
        <v>2144</v>
      </c>
      <c r="BI333" s="1">
        <v>1</v>
      </c>
    </row>
    <row r="334" spans="1:61">
      <c r="A334" s="1">
        <v>632</v>
      </c>
      <c r="B334" s="1" t="s">
        <v>3038</v>
      </c>
      <c r="C334" s="1" t="s">
        <v>4944</v>
      </c>
      <c r="D334" s="1" t="s">
        <v>30</v>
      </c>
      <c r="E334" s="1" t="s">
        <v>52</v>
      </c>
      <c r="F334" s="2">
        <v>48.008220000000001</v>
      </c>
      <c r="G334" s="2">
        <v>-116.97012100000001</v>
      </c>
      <c r="H334" s="2">
        <v>48.009250000000002</v>
      </c>
      <c r="I334" s="2">
        <v>-116.9751</v>
      </c>
      <c r="K334" s="1" t="s">
        <v>4086</v>
      </c>
      <c r="L334" s="17">
        <v>0.35166520997881884</v>
      </c>
      <c r="M334" s="17">
        <v>1</v>
      </c>
      <c r="N334" s="1">
        <v>17</v>
      </c>
      <c r="O334" s="1" t="s">
        <v>3041</v>
      </c>
      <c r="P334" s="1">
        <v>515260</v>
      </c>
      <c r="Q334" s="1" t="s">
        <v>3039</v>
      </c>
      <c r="R334" s="1" t="s">
        <v>3040</v>
      </c>
      <c r="S334" s="26">
        <v>7.5462819999999997</v>
      </c>
      <c r="T334" s="4">
        <v>898.19995117200006</v>
      </c>
      <c r="U334" s="4">
        <v>1.25110316277</v>
      </c>
      <c r="V334" s="4">
        <v>12.4576158524</v>
      </c>
      <c r="W334" s="2">
        <v>0.20496894419200001</v>
      </c>
      <c r="X334" s="3">
        <v>12.2149114609</v>
      </c>
      <c r="Y334" s="1">
        <v>1588.64880371</v>
      </c>
      <c r="Z334" s="2">
        <v>4.67258527468E-3</v>
      </c>
      <c r="AA334" s="2">
        <v>8.9947266537600008E-3</v>
      </c>
      <c r="AB334" s="2">
        <v>0</v>
      </c>
      <c r="AC334" s="2">
        <v>0.81008722159199997</v>
      </c>
      <c r="AD334" s="2">
        <v>0.103876020737</v>
      </c>
      <c r="AE334" s="2">
        <v>6.3964354849499999E-2</v>
      </c>
      <c r="AF334" s="2">
        <v>5.6571657432699998E-3</v>
      </c>
      <c r="AG334" s="2">
        <v>1.1458959126E-3</v>
      </c>
      <c r="AH334" s="2">
        <v>1.6020292370300001E-3</v>
      </c>
      <c r="AI334" s="5">
        <v>553097.61626100005</v>
      </c>
      <c r="AJ334" s="5">
        <v>544877.93703899998</v>
      </c>
      <c r="AK334">
        <v>3.42054971593</v>
      </c>
      <c r="AL334" s="13">
        <v>1.4972426657944359E-2</v>
      </c>
      <c r="AM334" s="1" t="s">
        <v>53</v>
      </c>
      <c r="AN334" t="s">
        <v>4077</v>
      </c>
      <c r="AO334" t="s">
        <v>36</v>
      </c>
      <c r="AP334">
        <v>0.87773303049067697</v>
      </c>
      <c r="AQ334">
        <v>2.953373027117554</v>
      </c>
      <c r="AR334">
        <v>9.729312198320951E-2</v>
      </c>
      <c r="AS334">
        <v>1.0954349346810701</v>
      </c>
      <c r="AT334">
        <v>-0.68831193595771378</v>
      </c>
      <c r="AU334">
        <v>1.0868903233616929</v>
      </c>
      <c r="AV334">
        <v>3.2010279000592652</v>
      </c>
      <c r="AW334">
        <v>-2.3304427640026284</v>
      </c>
      <c r="AX334">
        <v>-2.0460120301580607</v>
      </c>
      <c r="AY334">
        <v>-5</v>
      </c>
      <c r="AZ334">
        <v>-9.1468218384578859E-2</v>
      </c>
      <c r="BA334">
        <v>-0.98348469559513918</v>
      </c>
      <c r="BB334">
        <v>-1.1940619760902154</v>
      </c>
      <c r="BC334">
        <v>-2.247401097142018</v>
      </c>
      <c r="BD334">
        <v>-2.9408548296953927</v>
      </c>
      <c r="BE334">
        <v>-2.7953295623061312</v>
      </c>
      <c r="BF334">
        <v>5.74280178675171</v>
      </c>
      <c r="BG334">
        <f t="shared" si="5"/>
        <v>5.7362992229964087</v>
      </c>
      <c r="BH334" s="1" t="s">
        <v>3042</v>
      </c>
      <c r="BI334" s="1">
        <v>1</v>
      </c>
    </row>
    <row r="335" spans="1:61">
      <c r="A335" s="1">
        <v>127</v>
      </c>
      <c r="B335" s="1" t="s">
        <v>563</v>
      </c>
      <c r="C335" s="1" t="s">
        <v>4228</v>
      </c>
      <c r="D335" s="1" t="s">
        <v>30</v>
      </c>
      <c r="E335" s="1" t="s">
        <v>140</v>
      </c>
      <c r="F335" s="2">
        <v>36.152883000000003</v>
      </c>
      <c r="G335" s="2">
        <v>-79.146047999999993</v>
      </c>
      <c r="H335" s="2">
        <v>36.152459999999998</v>
      </c>
      <c r="I335" s="2">
        <v>-79.146929999999998</v>
      </c>
      <c r="K335" s="1" t="s">
        <v>4086</v>
      </c>
      <c r="L335" s="17">
        <v>0.21327290893532333</v>
      </c>
      <c r="M335" s="17">
        <v>1</v>
      </c>
      <c r="N335" s="1">
        <v>3</v>
      </c>
      <c r="O335" s="1" t="s">
        <v>566</v>
      </c>
      <c r="P335" s="1">
        <v>511870</v>
      </c>
      <c r="Q335" s="1" t="s">
        <v>564</v>
      </c>
      <c r="R335" s="1" t="s">
        <v>565</v>
      </c>
      <c r="S335" s="26">
        <v>5.5339099999999997</v>
      </c>
      <c r="T335" s="4">
        <v>1190.2380371100001</v>
      </c>
      <c r="U335" s="4">
        <v>8.0621786117600003</v>
      </c>
      <c r="V335" s="4">
        <v>20.9700984955</v>
      </c>
      <c r="W335" s="2">
        <v>0.28636619448700001</v>
      </c>
      <c r="X335" s="3">
        <v>2.6729588508600002</v>
      </c>
      <c r="Y335" s="1">
        <v>509.03826904300001</v>
      </c>
      <c r="Z335" s="2">
        <v>2.5168591884199999E-2</v>
      </c>
      <c r="AA335" s="2">
        <v>6.09529501956E-2</v>
      </c>
      <c r="AB335" s="2">
        <v>6.62673302062E-4</v>
      </c>
      <c r="AC335" s="2">
        <v>0.51552084822199995</v>
      </c>
      <c r="AD335" s="2">
        <v>1.90096282533E-2</v>
      </c>
      <c r="AE335" s="2">
        <v>2.6312028170100001E-2</v>
      </c>
      <c r="AF335" s="2">
        <v>0.32699679058199999</v>
      </c>
      <c r="AG335" s="2">
        <v>1.6657787710699999E-2</v>
      </c>
      <c r="AH335" s="2">
        <v>8.7187016800699992E-3</v>
      </c>
      <c r="AI335" s="5">
        <v>580957.27113699995</v>
      </c>
      <c r="AJ335" s="5">
        <v>551955.37682200002</v>
      </c>
      <c r="AK335">
        <v>9.7845136259200007</v>
      </c>
      <c r="AL335" s="13">
        <v>5.1198818138800589E-2</v>
      </c>
      <c r="AM335" s="1" t="s">
        <v>36</v>
      </c>
      <c r="AN335" t="s">
        <v>4077</v>
      </c>
      <c r="AO335" t="s">
        <v>36</v>
      </c>
      <c r="AP335">
        <v>0.74303209177254992</v>
      </c>
      <c r="AQ335">
        <v>3.07563382514489</v>
      </c>
      <c r="AR335">
        <v>0.90645241540503907</v>
      </c>
      <c r="AS335">
        <v>1.3216004703295157</v>
      </c>
      <c r="AT335">
        <v>-0.54307825177723246</v>
      </c>
      <c r="AU335">
        <v>0.42699227301692122</v>
      </c>
      <c r="AV335">
        <v>2.7067504334358694</v>
      </c>
      <c r="AW335">
        <v>-1.5991410813935696</v>
      </c>
      <c r="AX335">
        <v>-1.2150052691651725</v>
      </c>
      <c r="AY335">
        <v>-3.1787005260147798</v>
      </c>
      <c r="AZ335">
        <v>-0.28775376668562974</v>
      </c>
      <c r="BA335">
        <v>-1.7210263759866913</v>
      </c>
      <c r="BB335">
        <v>-1.5798456745621745</v>
      </c>
      <c r="BC335">
        <v>-0.48545650984542532</v>
      </c>
      <c r="BD335">
        <v>-1.7783826769287847</v>
      </c>
      <c r="BE335">
        <v>-2.0595481819437556</v>
      </c>
      <c r="BF335">
        <v>5.7641441916126652</v>
      </c>
      <c r="BG335">
        <f t="shared" si="5"/>
        <v>5.7419039683391135</v>
      </c>
      <c r="BH335" s="1" t="s">
        <v>567</v>
      </c>
      <c r="BI335" s="1">
        <v>1</v>
      </c>
    </row>
    <row r="336" spans="1:61">
      <c r="A336" s="1">
        <v>6</v>
      </c>
      <c r="B336" s="1" t="s">
        <v>54</v>
      </c>
      <c r="C336" s="1" t="s">
        <v>4110</v>
      </c>
      <c r="D336" s="1" t="s">
        <v>30</v>
      </c>
      <c r="E336" s="1" t="s">
        <v>59</v>
      </c>
      <c r="F336" s="2">
        <v>41.683146000000001</v>
      </c>
      <c r="G336" s="2">
        <v>-73.146518</v>
      </c>
      <c r="H336" s="2">
        <v>41.676259999999999</v>
      </c>
      <c r="I336" s="2">
        <v>-73.144829999999999</v>
      </c>
      <c r="K336" s="1" t="s">
        <v>4086</v>
      </c>
      <c r="L336" s="17">
        <v>0.83773561753332604</v>
      </c>
      <c r="M336" s="17">
        <v>0</v>
      </c>
      <c r="N336" s="1">
        <v>1</v>
      </c>
      <c r="O336" s="1" t="s">
        <v>57</v>
      </c>
      <c r="P336" s="1">
        <v>509850</v>
      </c>
      <c r="Q336" s="1" t="s">
        <v>55</v>
      </c>
      <c r="R336" s="1" t="s">
        <v>56</v>
      </c>
      <c r="S336" s="26">
        <v>10.07</v>
      </c>
      <c r="T336" s="4">
        <v>1321.7840576200001</v>
      </c>
      <c r="U336" s="4">
        <v>2.26022219658</v>
      </c>
      <c r="V336" s="4">
        <v>14.4364442825</v>
      </c>
      <c r="W336" s="2">
        <v>0.249050840735</v>
      </c>
      <c r="X336" s="3">
        <v>5.1285247802700002</v>
      </c>
      <c r="Y336" s="1">
        <v>2368.8522949200001</v>
      </c>
      <c r="Z336" s="2">
        <v>2.9414472472800001E-2</v>
      </c>
      <c r="AA336" s="2">
        <v>9.3675197937800006E-2</v>
      </c>
      <c r="AB336" s="2">
        <v>3.5291229362299998E-4</v>
      </c>
      <c r="AC336" s="2">
        <v>0.64984962867499996</v>
      </c>
      <c r="AD336" s="2">
        <v>8.7460872767400003E-3</v>
      </c>
      <c r="AE336" s="2">
        <v>5.8307248511600001E-4</v>
      </c>
      <c r="AF336" s="2">
        <v>0.19288958448400001</v>
      </c>
      <c r="AG336" s="2">
        <v>4.4651077149700001E-3</v>
      </c>
      <c r="AH336" s="2">
        <v>2.0023936659899998E-2</v>
      </c>
      <c r="AI336" s="5">
        <v>529048.67183000001</v>
      </c>
      <c r="AJ336" s="5">
        <v>561997.48192300007</v>
      </c>
      <c r="AK336">
        <v>5.8369947173799996</v>
      </c>
      <c r="AL336" s="13">
        <v>6.0398563304883406E-2</v>
      </c>
      <c r="AM336" s="1" t="s">
        <v>36</v>
      </c>
      <c r="AN336" t="s">
        <v>4077</v>
      </c>
      <c r="AO336" t="s">
        <v>36</v>
      </c>
      <c r="AP336">
        <v>1.003029470553618</v>
      </c>
      <c r="AQ336">
        <v>3.1211605094277259</v>
      </c>
      <c r="AR336">
        <v>0.35415113560986355</v>
      </c>
      <c r="AS336">
        <v>1.1594602390337088</v>
      </c>
      <c r="AT336">
        <v>-0.60371198785669333</v>
      </c>
      <c r="AU336">
        <v>0.70999245830377655</v>
      </c>
      <c r="AV336">
        <v>3.3745379819971228</v>
      </c>
      <c r="AW336">
        <v>-1.5314389359627965</v>
      </c>
      <c r="AX336">
        <v>-1.0283753805591873</v>
      </c>
      <c r="AY336">
        <v>-3.4523332128226945</v>
      </c>
      <c r="AZ336">
        <v>-0.18718712488290659</v>
      </c>
      <c r="BA336">
        <v>-2.0581861931679901</v>
      </c>
      <c r="BB336">
        <v>-3.2342774522236715</v>
      </c>
      <c r="BC336">
        <v>-0.71469122245071626</v>
      </c>
      <c r="BD336">
        <v>-2.3501680598543078</v>
      </c>
      <c r="BE336">
        <v>-1.6984505371662846</v>
      </c>
      <c r="BF336">
        <v>5.723495628433735</v>
      </c>
      <c r="BG336">
        <f t="shared" si="5"/>
        <v>5.7497343696804561</v>
      </c>
      <c r="BH336" s="1" t="s">
        <v>58</v>
      </c>
      <c r="BI336" s="1">
        <v>1</v>
      </c>
    </row>
    <row r="337" spans="1:61">
      <c r="A337" s="1">
        <v>152</v>
      </c>
      <c r="B337" s="1" t="s">
        <v>677</v>
      </c>
      <c r="C337" s="1" t="s">
        <v>4257</v>
      </c>
      <c r="D337" s="1" t="s">
        <v>30</v>
      </c>
      <c r="E337" s="1" t="s">
        <v>115</v>
      </c>
      <c r="F337" s="2">
        <v>46.271991</v>
      </c>
      <c r="G337" s="2">
        <v>-99.380876000000001</v>
      </c>
      <c r="H337" s="2">
        <v>46.26878</v>
      </c>
      <c r="I337" s="2">
        <v>-99.379689999999997</v>
      </c>
      <c r="K337" s="1" t="s">
        <v>4086</v>
      </c>
      <c r="L337" s="17">
        <v>0.96468120603822161</v>
      </c>
      <c r="M337" s="17">
        <v>0</v>
      </c>
      <c r="N337" s="1">
        <v>10</v>
      </c>
      <c r="O337" s="1" t="s">
        <v>680</v>
      </c>
      <c r="P337" s="1">
        <v>513070</v>
      </c>
      <c r="Q337" s="1" t="s">
        <v>678</v>
      </c>
      <c r="R337" s="1" t="s">
        <v>679</v>
      </c>
      <c r="S337" s="26">
        <v>6.7314699999999998</v>
      </c>
      <c r="T337" s="4">
        <v>474.23794555699999</v>
      </c>
      <c r="U337" s="4">
        <v>-1.6449205875399999</v>
      </c>
      <c r="V337" s="4">
        <v>11.361508369399999</v>
      </c>
      <c r="W337" s="2">
        <v>0.327589035034</v>
      </c>
      <c r="X337" s="3">
        <v>1.9249141216300001</v>
      </c>
      <c r="Y337" s="1">
        <v>1143.953125</v>
      </c>
      <c r="Z337" s="2">
        <v>0.107731902708</v>
      </c>
      <c r="AA337" s="2">
        <v>3.4654003697400002E-2</v>
      </c>
      <c r="AB337" s="2">
        <v>1.3049624823299999E-3</v>
      </c>
      <c r="AC337" s="2">
        <v>7.4914512874400005E-4</v>
      </c>
      <c r="AD337" s="2">
        <v>1.7085342129700001E-2</v>
      </c>
      <c r="AE337" s="2">
        <v>0.62346999190399999</v>
      </c>
      <c r="AF337" s="2">
        <v>5.7527096095999999E-2</v>
      </c>
      <c r="AG337" s="2">
        <v>0.15113398823099999</v>
      </c>
      <c r="AH337" s="2">
        <v>6.3435676224300004E-3</v>
      </c>
      <c r="AI337" s="5">
        <v>559531.39045399998</v>
      </c>
      <c r="AJ337" s="5">
        <v>562026.16316500003</v>
      </c>
      <c r="AK337">
        <v>3.36730331506</v>
      </c>
      <c r="AL337" s="13">
        <v>4.4487644935385018E-3</v>
      </c>
      <c r="AM337" s="1" t="s">
        <v>53</v>
      </c>
      <c r="AN337" t="s">
        <v>4076</v>
      </c>
      <c r="AO337" t="s">
        <v>53</v>
      </c>
      <c r="AP337">
        <v>0.82810991462158356</v>
      </c>
      <c r="AQ337">
        <v>2.6759963005630998</v>
      </c>
      <c r="AR337">
        <v>-5</v>
      </c>
      <c r="AS337">
        <v>1.0554359927324595</v>
      </c>
      <c r="AT337">
        <v>-0.4846706432483826</v>
      </c>
      <c r="AU337">
        <v>0.28441135860599015</v>
      </c>
      <c r="AV337">
        <v>3.0584082290278776</v>
      </c>
      <c r="AW337">
        <v>-0.96765566979050444</v>
      </c>
      <c r="AX337">
        <v>-1.4602465826036808</v>
      </c>
      <c r="AY337">
        <v>-2.8844019741121176</v>
      </c>
      <c r="AZ337">
        <v>-3.1254340401013931</v>
      </c>
      <c r="BA337">
        <v>-1.7673763201398391</v>
      </c>
      <c r="BB337">
        <v>-0.20518444461387289</v>
      </c>
      <c r="BC337">
        <v>-1.2401275481249154</v>
      </c>
      <c r="BD337">
        <v>-0.82063785702912007</v>
      </c>
      <c r="BE337">
        <v>-2.1976664261936238</v>
      </c>
      <c r="BF337">
        <v>5.7478244560449641</v>
      </c>
      <c r="BG337">
        <f t="shared" si="5"/>
        <v>5.7497565331023592</v>
      </c>
      <c r="BH337" s="1" t="s">
        <v>681</v>
      </c>
      <c r="BI337" s="1">
        <v>1</v>
      </c>
    </row>
    <row r="338" spans="1:61">
      <c r="A338" s="1">
        <v>593</v>
      </c>
      <c r="B338" s="1" t="s">
        <v>2844</v>
      </c>
      <c r="C338" s="1" t="s">
        <v>4885</v>
      </c>
      <c r="D338" s="1" t="s">
        <v>30</v>
      </c>
      <c r="E338" s="1" t="s">
        <v>44</v>
      </c>
      <c r="F338" s="2">
        <v>42.297373999999998</v>
      </c>
      <c r="G338" s="2">
        <v>-116.11247400000001</v>
      </c>
      <c r="H338" s="2">
        <v>42.29401</v>
      </c>
      <c r="I338" s="2">
        <v>-116.11639</v>
      </c>
      <c r="K338" s="1" t="s">
        <v>4086</v>
      </c>
      <c r="L338" s="17">
        <v>0.53461503563448776</v>
      </c>
      <c r="M338" s="17">
        <v>0</v>
      </c>
      <c r="N338" s="1">
        <v>17</v>
      </c>
      <c r="O338" s="1" t="s">
        <v>2847</v>
      </c>
      <c r="P338" s="1">
        <v>502560</v>
      </c>
      <c r="Q338" s="1" t="s">
        <v>2845</v>
      </c>
      <c r="R338" s="1" t="s">
        <v>2846</v>
      </c>
      <c r="S338" s="26">
        <v>2.6565449999999999</v>
      </c>
      <c r="T338" s="4">
        <v>353.93499755900001</v>
      </c>
      <c r="U338" s="4">
        <v>-1.4094117879900001</v>
      </c>
      <c r="V338" s="4">
        <v>14.473235130300001</v>
      </c>
      <c r="W338" s="2">
        <v>0.17622891068499999</v>
      </c>
      <c r="X338" s="3">
        <v>3.7734084129299998</v>
      </c>
      <c r="Y338" s="1">
        <v>646.80291748000002</v>
      </c>
      <c r="Z338" s="2">
        <v>4.6745403023999996E-3</v>
      </c>
      <c r="AA338" s="2">
        <v>6.9290752270000002E-4</v>
      </c>
      <c r="AB338" s="2">
        <v>0</v>
      </c>
      <c r="AC338" s="2">
        <v>0</v>
      </c>
      <c r="AD338" s="2">
        <v>0.99280203528699995</v>
      </c>
      <c r="AE338" s="2">
        <v>6.9290752270000002E-4</v>
      </c>
      <c r="AF338" s="2">
        <v>0</v>
      </c>
      <c r="AG338" s="2">
        <v>5.6880468281400001E-4</v>
      </c>
      <c r="AH338" s="2">
        <v>5.6880468281400001E-4</v>
      </c>
      <c r="AI338" s="5">
        <v>540268.08187200001</v>
      </c>
      <c r="AJ338" s="5">
        <v>566404.11448500003</v>
      </c>
      <c r="AK338">
        <v>4.9154613252199999</v>
      </c>
      <c r="AL338" s="13">
        <v>4.7233557866612964E-2</v>
      </c>
      <c r="AM338" s="1" t="s">
        <v>36</v>
      </c>
      <c r="AN338" t="s">
        <v>4077</v>
      </c>
      <c r="AO338" t="s">
        <v>36</v>
      </c>
      <c r="AP338">
        <v>0.42431717695050292</v>
      </c>
      <c r="AQ338">
        <v>2.5489235083715309</v>
      </c>
      <c r="AR338">
        <v>-5</v>
      </c>
      <c r="AS338">
        <v>1.1605656176566725</v>
      </c>
      <c r="AT338">
        <v>-0.75392284325081593</v>
      </c>
      <c r="AU338">
        <v>0.57673381338616247</v>
      </c>
      <c r="AV338">
        <v>2.8107719701746965</v>
      </c>
      <c r="AW338">
        <v>-2.3302610915181532</v>
      </c>
      <c r="AX338">
        <v>-3.1593247236292634</v>
      </c>
      <c r="AY338">
        <v>-5</v>
      </c>
      <c r="AZ338">
        <v>-5</v>
      </c>
      <c r="BA338">
        <v>-3.137341185991435E-3</v>
      </c>
      <c r="BB338">
        <v>-3.1593247236292634</v>
      </c>
      <c r="BC338">
        <v>-5</v>
      </c>
      <c r="BD338">
        <v>-3.2450368368354132</v>
      </c>
      <c r="BE338">
        <v>-3.2450368368354132</v>
      </c>
      <c r="BF338">
        <v>5.7326093109107985</v>
      </c>
      <c r="BG338">
        <f t="shared" si="5"/>
        <v>5.7531263995045254</v>
      </c>
      <c r="BH338" s="1" t="s">
        <v>2848</v>
      </c>
      <c r="BI338" s="1">
        <v>1</v>
      </c>
    </row>
    <row r="339" spans="1:61">
      <c r="A339" s="1">
        <v>437</v>
      </c>
      <c r="B339" s="1" t="s">
        <v>2081</v>
      </c>
      <c r="C339" s="1" t="s">
        <v>4162</v>
      </c>
      <c r="D339" s="1" t="s">
        <v>30</v>
      </c>
      <c r="E339" s="1" t="s">
        <v>140</v>
      </c>
      <c r="F339" s="2">
        <v>35.673850000000002</v>
      </c>
      <c r="G339" s="2">
        <v>-88.319479999999999</v>
      </c>
      <c r="H339" s="2">
        <v>35.679378</v>
      </c>
      <c r="I339" s="2">
        <v>-88.319743000000003</v>
      </c>
      <c r="K339" s="1" t="s">
        <v>4086</v>
      </c>
      <c r="L339" s="17">
        <v>0.54003224777989078</v>
      </c>
      <c r="M339" s="17">
        <v>0</v>
      </c>
      <c r="N339" s="1">
        <v>6</v>
      </c>
      <c r="O339" s="1" t="s">
        <v>2084</v>
      </c>
      <c r="P339" s="1">
        <v>502980</v>
      </c>
      <c r="Q339" s="1" t="s">
        <v>2082</v>
      </c>
      <c r="R339" s="1" t="s">
        <v>2083</v>
      </c>
      <c r="S339" s="26">
        <v>1.5611550000000001</v>
      </c>
      <c r="T339" s="4">
        <v>1381.88671875</v>
      </c>
      <c r="U339" s="4">
        <v>8.4482498168899998</v>
      </c>
      <c r="V339" s="4">
        <v>21.542299270600001</v>
      </c>
      <c r="W339" s="2">
        <v>0.33166906237600002</v>
      </c>
      <c r="X339" s="3">
        <v>3.5790231227899998</v>
      </c>
      <c r="Y339" s="1">
        <v>516.98791503899997</v>
      </c>
      <c r="Z339" s="2">
        <v>6.2216529206500001E-3</v>
      </c>
      <c r="AA339" s="2">
        <v>3.6526069510000002E-2</v>
      </c>
      <c r="AB339" s="2">
        <v>0</v>
      </c>
      <c r="AC339" s="2">
        <v>0.55402773602400002</v>
      </c>
      <c r="AD339" s="2">
        <v>1.39464362738E-2</v>
      </c>
      <c r="AE339" s="2">
        <v>3.5062151175700003E-2</v>
      </c>
      <c r="AF339" s="2">
        <v>0.12907969205399999</v>
      </c>
      <c r="AG339" s="2">
        <v>0.211941390984</v>
      </c>
      <c r="AH339" s="2">
        <v>1.31948710576E-2</v>
      </c>
      <c r="AI339" s="5">
        <v>577638.66626299999</v>
      </c>
      <c r="AJ339" s="5">
        <v>567236.10175600008</v>
      </c>
      <c r="AK339">
        <v>5.7918799653599997</v>
      </c>
      <c r="AL339" s="13">
        <v>1.8172405921740565E-2</v>
      </c>
      <c r="AM339" s="1" t="s">
        <v>36</v>
      </c>
      <c r="AN339" t="s">
        <v>4077</v>
      </c>
      <c r="AO339" t="s">
        <v>36</v>
      </c>
      <c r="AP339">
        <v>0.19344602433266214</v>
      </c>
      <c r="AQ339">
        <v>3.1404724428658048</v>
      </c>
      <c r="AR339">
        <v>0.9267667475776038</v>
      </c>
      <c r="AS339">
        <v>1.3332920549156531</v>
      </c>
      <c r="AT339">
        <v>-0.47929503697015996</v>
      </c>
      <c r="AU339">
        <v>0.55376450422058932</v>
      </c>
      <c r="AV339">
        <v>2.7134803912695347</v>
      </c>
      <c r="AW339">
        <v>-2.2060942199792968</v>
      </c>
      <c r="AX339">
        <v>-1.4373970587477769</v>
      </c>
      <c r="AY339">
        <v>-5</v>
      </c>
      <c r="AZ339">
        <v>-0.25646849285162165</v>
      </c>
      <c r="BA339">
        <v>-1.8555367532756311</v>
      </c>
      <c r="BB339">
        <v>-1.4551614420620727</v>
      </c>
      <c r="BC339">
        <v>-0.88914207936518919</v>
      </c>
      <c r="BD339">
        <v>-0.67378421969060809</v>
      </c>
      <c r="BE339">
        <v>-1.8795948494186505</v>
      </c>
      <c r="BF339">
        <v>5.7616562565536364</v>
      </c>
      <c r="BG339">
        <f t="shared" si="5"/>
        <v>5.7537638637378956</v>
      </c>
      <c r="BH339" s="1" t="s">
        <v>2085</v>
      </c>
      <c r="BI339" s="1">
        <v>1</v>
      </c>
    </row>
    <row r="340" spans="1:61">
      <c r="A340" s="1">
        <v>657</v>
      </c>
      <c r="B340" s="1" t="s">
        <v>3161</v>
      </c>
      <c r="C340" s="1" t="s">
        <v>4982</v>
      </c>
      <c r="D340" s="1" t="s">
        <v>30</v>
      </c>
      <c r="E340" s="1" t="s">
        <v>87</v>
      </c>
      <c r="F340" s="2">
        <v>32.237062000000002</v>
      </c>
      <c r="G340" s="2">
        <v>-101.318156</v>
      </c>
      <c r="H340" s="2">
        <v>32.241990000000001</v>
      </c>
      <c r="I340" s="2">
        <v>-101.31175</v>
      </c>
      <c r="K340" s="1" t="s">
        <v>4086</v>
      </c>
      <c r="L340" s="17">
        <v>0.71226864610798646</v>
      </c>
      <c r="M340" s="17">
        <v>0</v>
      </c>
      <c r="N340" s="1">
        <v>12</v>
      </c>
      <c r="O340" s="1" t="s">
        <v>3164</v>
      </c>
      <c r="P340" s="1">
        <v>505930</v>
      </c>
      <c r="Q340" s="1" t="s">
        <v>3162</v>
      </c>
      <c r="R340" s="1" t="s">
        <v>3163</v>
      </c>
      <c r="S340" s="26">
        <v>5.3458170000000003</v>
      </c>
      <c r="T340" s="4">
        <v>509.11468505900001</v>
      </c>
      <c r="U340" s="4">
        <v>9.8286247253399992</v>
      </c>
      <c r="V340" s="4">
        <v>24.8505630493</v>
      </c>
      <c r="W340" s="2">
        <v>0.21835345029799999</v>
      </c>
      <c r="X340" s="3">
        <v>2.53831529617</v>
      </c>
      <c r="Y340" s="1">
        <v>433.11590576200001</v>
      </c>
      <c r="Z340" s="2">
        <v>4.7276087770100001E-3</v>
      </c>
      <c r="AA340" s="2">
        <v>1.0310616880399999E-2</v>
      </c>
      <c r="AB340" s="2">
        <v>3.1313725340399999E-4</v>
      </c>
      <c r="AC340" s="2">
        <v>1.3671114234E-2</v>
      </c>
      <c r="AD340" s="2">
        <v>0.76418473570500001</v>
      </c>
      <c r="AE340" s="2">
        <v>0.19204478626499999</v>
      </c>
      <c r="AF340" s="2">
        <v>0</v>
      </c>
      <c r="AG340" s="2">
        <v>1.40377139453E-2</v>
      </c>
      <c r="AH340" s="2">
        <v>7.1028694064899996E-4</v>
      </c>
      <c r="AI340" s="5">
        <v>588991.20178899996</v>
      </c>
      <c r="AJ340" s="5">
        <v>567550.82883400004</v>
      </c>
      <c r="AK340">
        <v>5.9989236793799998</v>
      </c>
      <c r="AL340" s="13">
        <v>3.7076686168423162E-2</v>
      </c>
      <c r="AM340" s="1" t="s">
        <v>53</v>
      </c>
      <c r="AN340" t="s">
        <v>4077</v>
      </c>
      <c r="AO340" t="s">
        <v>36</v>
      </c>
      <c r="AP340">
        <v>0.72801408774440601</v>
      </c>
      <c r="AQ340">
        <v>2.7068156241402845</v>
      </c>
      <c r="AR340">
        <v>0.99249275323590791</v>
      </c>
      <c r="AS340">
        <v>1.3953362331672909</v>
      </c>
      <c r="AT340">
        <v>-0.66083994121210088</v>
      </c>
      <c r="AU340">
        <v>0.40454556688476789</v>
      </c>
      <c r="AV340">
        <v>2.6366041330667729</v>
      </c>
      <c r="AW340">
        <v>-2.3253584697358654</v>
      </c>
      <c r="AX340">
        <v>-1.9867153502606985</v>
      </c>
      <c r="AY340">
        <v>-3.5042652620369963</v>
      </c>
      <c r="AZ340">
        <v>-1.8641960877761878</v>
      </c>
      <c r="BA340">
        <v>-0.1168016414255425</v>
      </c>
      <c r="BB340">
        <v>-0.71659747879860458</v>
      </c>
      <c r="BC340">
        <v>-5</v>
      </c>
      <c r="BD340">
        <v>-1.8527036117060751</v>
      </c>
      <c r="BE340">
        <v>-3.1485661702022449</v>
      </c>
      <c r="BF340">
        <v>5.7701088074474978</v>
      </c>
      <c r="BG340">
        <f t="shared" si="5"/>
        <v>5.7540047622415722</v>
      </c>
      <c r="BH340" s="1" t="s">
        <v>3165</v>
      </c>
      <c r="BI340" s="1">
        <v>1</v>
      </c>
    </row>
    <row r="341" spans="1:61">
      <c r="A341" s="1">
        <v>86</v>
      </c>
      <c r="B341" s="1" t="s">
        <v>368</v>
      </c>
      <c r="C341" s="1" t="s">
        <v>4166</v>
      </c>
      <c r="D341" s="1" t="s">
        <v>30</v>
      </c>
      <c r="E341" s="1" t="s">
        <v>87</v>
      </c>
      <c r="F341" s="2">
        <v>37.655293999999998</v>
      </c>
      <c r="G341" s="2">
        <v>-98.262651000000005</v>
      </c>
      <c r="H341" s="2">
        <v>37.656489999999998</v>
      </c>
      <c r="I341" s="2">
        <v>-98.258709999999994</v>
      </c>
      <c r="K341" s="1" t="s">
        <v>4086</v>
      </c>
      <c r="L341" s="17">
        <v>0.59013507957570244</v>
      </c>
      <c r="M341" s="17">
        <v>0</v>
      </c>
      <c r="N341" s="1">
        <v>11</v>
      </c>
      <c r="O341" s="1" t="s">
        <v>371</v>
      </c>
      <c r="P341" s="1">
        <v>504550</v>
      </c>
      <c r="Q341" s="1" t="s">
        <v>369</v>
      </c>
      <c r="R341" s="1" t="s">
        <v>370</v>
      </c>
      <c r="S341" s="26">
        <v>3.2160009999999999</v>
      </c>
      <c r="T341" s="4">
        <v>760.39001464800003</v>
      </c>
      <c r="U341" s="4">
        <v>6.7779312133799996</v>
      </c>
      <c r="V341" s="4">
        <v>20.574729919399999</v>
      </c>
      <c r="W341" s="2">
        <v>0.25302204489699998</v>
      </c>
      <c r="X341" s="3">
        <v>1.27837443352</v>
      </c>
      <c r="Y341" s="1">
        <v>664.93359375</v>
      </c>
      <c r="Z341" s="2">
        <v>1.89033689626E-2</v>
      </c>
      <c r="AA341" s="2">
        <v>4.0064931239599998E-2</v>
      </c>
      <c r="AB341" s="2">
        <v>0</v>
      </c>
      <c r="AC341" s="2">
        <v>3.1778343598800003E-2</v>
      </c>
      <c r="AD341" s="2">
        <v>0</v>
      </c>
      <c r="AE341" s="2">
        <v>0.48612683846400001</v>
      </c>
      <c r="AF341" s="2">
        <v>0</v>
      </c>
      <c r="AG341" s="2">
        <v>0.41377301557200002</v>
      </c>
      <c r="AH341" s="2">
        <v>9.3535021632800003E-3</v>
      </c>
      <c r="AI341" s="5">
        <v>600198.02118599997</v>
      </c>
      <c r="AJ341" s="5">
        <v>567937.505305</v>
      </c>
      <c r="AK341">
        <v>4.7175448828000004</v>
      </c>
      <c r="AL341" s="13">
        <v>5.5234200397805515E-2</v>
      </c>
      <c r="AM341" s="1" t="s">
        <v>53</v>
      </c>
      <c r="AN341" t="s">
        <v>4077</v>
      </c>
      <c r="AO341" t="s">
        <v>36</v>
      </c>
      <c r="AP341">
        <v>0.50731617511820915</v>
      </c>
      <c r="AQ341">
        <v>2.881036405126931</v>
      </c>
      <c r="AR341">
        <v>0.83109715703587073</v>
      </c>
      <c r="AS341">
        <v>1.3133341430199528</v>
      </c>
      <c r="AT341">
        <v>-0.59684163866593676</v>
      </c>
      <c r="AU341">
        <v>0.10665807650979856</v>
      </c>
      <c r="AV341">
        <v>2.8227782749151418</v>
      </c>
      <c r="AW341">
        <v>-1.7234607888701303</v>
      </c>
      <c r="AX341">
        <v>-1.3972355982689566</v>
      </c>
      <c r="AY341">
        <v>-5</v>
      </c>
      <c r="AZ341">
        <v>-1.4978687435241276</v>
      </c>
      <c r="BA341">
        <v>-5</v>
      </c>
      <c r="BB341">
        <v>-0.31325040140013188</v>
      </c>
      <c r="BC341">
        <v>-5</v>
      </c>
      <c r="BD341">
        <v>-0.38323783549315987</v>
      </c>
      <c r="BE341">
        <v>-2.0290257489768062</v>
      </c>
      <c r="BF341">
        <v>5.7782945592504174</v>
      </c>
      <c r="BG341">
        <f t="shared" si="5"/>
        <v>5.7543005494532586</v>
      </c>
      <c r="BH341" s="1" t="s">
        <v>372</v>
      </c>
      <c r="BI341" s="1">
        <v>1</v>
      </c>
    </row>
    <row r="342" spans="1:61">
      <c r="A342" s="1">
        <v>421</v>
      </c>
      <c r="B342" s="1" t="s">
        <v>2004</v>
      </c>
      <c r="C342" s="1" t="s">
        <v>4634</v>
      </c>
      <c r="D342" s="1" t="s">
        <v>30</v>
      </c>
      <c r="E342" s="1" t="s">
        <v>52</v>
      </c>
      <c r="F342" s="2">
        <v>34.033213000000003</v>
      </c>
      <c r="G342" s="2">
        <v>-109.436742</v>
      </c>
      <c r="H342" s="2">
        <v>34.033987000000003</v>
      </c>
      <c r="I342" s="2">
        <v>-109.436025</v>
      </c>
      <c r="K342" s="1" t="s">
        <v>4086</v>
      </c>
      <c r="L342" s="17">
        <v>0.31606870214454824</v>
      </c>
      <c r="M342" s="17">
        <v>1</v>
      </c>
      <c r="N342" s="1">
        <v>15</v>
      </c>
      <c r="O342" s="1" t="s">
        <v>2007</v>
      </c>
      <c r="P342" s="1">
        <v>513060</v>
      </c>
      <c r="Q342" s="1" t="s">
        <v>2005</v>
      </c>
      <c r="R342" s="1" t="s">
        <v>2006</v>
      </c>
      <c r="S342" s="26">
        <v>5.003762</v>
      </c>
      <c r="T342" s="4">
        <v>685.78576660199997</v>
      </c>
      <c r="U342" s="4">
        <v>-2.70539140701</v>
      </c>
      <c r="V342" s="4">
        <v>13.676174163800001</v>
      </c>
      <c r="W342" s="2">
        <v>0.1931309551</v>
      </c>
      <c r="X342" s="3">
        <v>7.50058460236</v>
      </c>
      <c r="Y342" s="1">
        <v>549.65875244100005</v>
      </c>
      <c r="Z342" s="2">
        <v>6.9871073808100001E-3</v>
      </c>
      <c r="AA342" s="2">
        <v>5.3863459375299997E-3</v>
      </c>
      <c r="AB342" s="2">
        <v>1.8387124686299999E-4</v>
      </c>
      <c r="AC342" s="2">
        <v>0.78255602665099999</v>
      </c>
      <c r="AD342" s="2">
        <v>2.4011421649200001E-2</v>
      </c>
      <c r="AE342" s="2">
        <v>0.170481093709</v>
      </c>
      <c r="AF342" s="2">
        <v>0</v>
      </c>
      <c r="AG342" s="2">
        <v>0</v>
      </c>
      <c r="AH342" s="2">
        <v>1.03941334256E-2</v>
      </c>
      <c r="AI342" s="5">
        <v>575295.00743799994</v>
      </c>
      <c r="AJ342" s="5">
        <v>568456.92674799997</v>
      </c>
      <c r="AK342">
        <v>4.6072124085899997</v>
      </c>
      <c r="AL342" s="13">
        <v>1.1957279346358591E-2</v>
      </c>
      <c r="AM342" s="1" t="s">
        <v>36</v>
      </c>
      <c r="AN342" t="s">
        <v>4077</v>
      </c>
      <c r="AO342" t="s">
        <v>36</v>
      </c>
      <c r="AP342">
        <v>0.69929664463752506</v>
      </c>
      <c r="AQ342">
        <v>2.8361884671446913</v>
      </c>
      <c r="AR342">
        <v>-5</v>
      </c>
      <c r="AS342">
        <v>1.1359646228276621</v>
      </c>
      <c r="AT342">
        <v>-0.71414811176341053</v>
      </c>
      <c r="AU342">
        <v>0.87509511401631423</v>
      </c>
      <c r="AV342">
        <v>2.7400931478091257</v>
      </c>
      <c r="AW342">
        <v>-2.1557025822737961</v>
      </c>
      <c r="AX342">
        <v>-2.2687057575090379</v>
      </c>
      <c r="AY342">
        <v>-3.735486178891601</v>
      </c>
      <c r="AZ342">
        <v>-0.10648455960345911</v>
      </c>
      <c r="BA342">
        <v>-1.6195821258186616</v>
      </c>
      <c r="BB342">
        <v>-0.76832377710040145</v>
      </c>
      <c r="BC342">
        <v>-5</v>
      </c>
      <c r="BD342">
        <v>-5</v>
      </c>
      <c r="BE342">
        <v>-1.9832117126016808</v>
      </c>
      <c r="BF342">
        <v>5.759890605119649</v>
      </c>
      <c r="BG342">
        <f t="shared" si="5"/>
        <v>5.7546975628067631</v>
      </c>
      <c r="BH342" s="1" t="s">
        <v>2008</v>
      </c>
      <c r="BI342" s="1">
        <v>1</v>
      </c>
    </row>
    <row r="343" spans="1:61">
      <c r="A343" s="1">
        <v>613</v>
      </c>
      <c r="B343" s="1" t="s">
        <v>2943</v>
      </c>
      <c r="C343" s="1" t="s">
        <v>4912</v>
      </c>
      <c r="D343" s="1" t="s">
        <v>30</v>
      </c>
      <c r="E343" s="1" t="s">
        <v>59</v>
      </c>
      <c r="F343" s="2">
        <v>41.511342999999997</v>
      </c>
      <c r="G343" s="2">
        <v>-71.573179999999994</v>
      </c>
      <c r="H343" s="2">
        <v>41.511111</v>
      </c>
      <c r="I343" s="2">
        <v>-71.571667000000005</v>
      </c>
      <c r="K343" s="1" t="s">
        <v>4086</v>
      </c>
      <c r="L343" s="17">
        <v>0.72974490886554111</v>
      </c>
      <c r="M343" s="17">
        <v>0</v>
      </c>
      <c r="N343" s="1">
        <v>1</v>
      </c>
      <c r="O343" s="1" t="s">
        <v>2946</v>
      </c>
      <c r="P343" s="1">
        <v>512220</v>
      </c>
      <c r="Q343" s="1" t="s">
        <v>2944</v>
      </c>
      <c r="R343" s="1" t="s">
        <v>2945</v>
      </c>
      <c r="S343" s="26">
        <v>7.4649039999999998</v>
      </c>
      <c r="T343" s="4">
        <v>1282.2658691399999</v>
      </c>
      <c r="U343" s="4">
        <v>4.9944186210600003</v>
      </c>
      <c r="V343" s="4">
        <v>15.6479072571</v>
      </c>
      <c r="W343" s="2">
        <v>0.21722641587300001</v>
      </c>
      <c r="X343" s="3">
        <v>2.0556626319900002</v>
      </c>
      <c r="Y343" s="1">
        <v>2856.2487793</v>
      </c>
      <c r="Z343" s="2">
        <v>2.2368981678699999E-2</v>
      </c>
      <c r="AA343" s="2">
        <v>0.118449083937</v>
      </c>
      <c r="AB343" s="2">
        <v>6.2272622988399995E-4</v>
      </c>
      <c r="AC343" s="2">
        <v>0.481105175183</v>
      </c>
      <c r="AD343" s="2">
        <v>5.2931729540199998E-3</v>
      </c>
      <c r="AE343" s="2">
        <v>9.7505817573999998E-3</v>
      </c>
      <c r="AF343" s="2">
        <v>7.9135393792400005E-2</v>
      </c>
      <c r="AG343" s="2">
        <v>7.0302513847499996E-3</v>
      </c>
      <c r="AH343" s="2">
        <v>0.27624463308300001</v>
      </c>
      <c r="AI343" s="5">
        <v>607241.31144299998</v>
      </c>
      <c r="AJ343" s="5">
        <v>569106.24147599994</v>
      </c>
      <c r="AK343">
        <v>2.99471432599</v>
      </c>
      <c r="AL343" s="13">
        <v>6.4836399535785696E-2</v>
      </c>
      <c r="AM343" s="1" t="s">
        <v>53</v>
      </c>
      <c r="AN343" t="s">
        <v>4076</v>
      </c>
      <c r="AO343" t="s">
        <v>53</v>
      </c>
      <c r="AP343">
        <v>0.87302422699227711</v>
      </c>
      <c r="AQ343">
        <v>3.1079780825377816</v>
      </c>
      <c r="AR343">
        <v>0.69848494113845994</v>
      </c>
      <c r="AS343">
        <v>1.1944562634501044</v>
      </c>
      <c r="AT343">
        <v>-0.66308736338196472</v>
      </c>
      <c r="AU343">
        <v>0.31295184131186427</v>
      </c>
      <c r="AV343">
        <v>3.4557960318057375</v>
      </c>
      <c r="AW343">
        <v>-1.6503537861933892</v>
      </c>
      <c r="AX343">
        <v>-0.92646829368029915</v>
      </c>
      <c r="AY343">
        <v>-3.2057028409528123</v>
      </c>
      <c r="AZ343">
        <v>-0.31775997142557683</v>
      </c>
      <c r="BA343">
        <v>-2.2762839152380274</v>
      </c>
      <c r="BB343">
        <v>-2.0109694718408151</v>
      </c>
      <c r="BC343">
        <v>-1.101629232169079</v>
      </c>
      <c r="BD343">
        <v>-2.153029145384469</v>
      </c>
      <c r="BE343">
        <v>-0.55870615075508467</v>
      </c>
      <c r="BF343">
        <v>5.7833613095301022</v>
      </c>
      <c r="BG343">
        <f t="shared" si="5"/>
        <v>5.7551933486090663</v>
      </c>
      <c r="BH343" s="1" t="s">
        <v>2947</v>
      </c>
      <c r="BI343" s="1">
        <v>1</v>
      </c>
    </row>
    <row r="344" spans="1:61">
      <c r="A344" s="1">
        <v>337</v>
      </c>
      <c r="B344" s="1" t="s">
        <v>1592</v>
      </c>
      <c r="C344" s="1" t="s">
        <v>4508</v>
      </c>
      <c r="D344" s="1" t="s">
        <v>30</v>
      </c>
      <c r="E344" s="1" t="s">
        <v>115</v>
      </c>
      <c r="F344" s="2">
        <v>45.773290000000003</v>
      </c>
      <c r="G344" s="2">
        <v>-99.641008999999997</v>
      </c>
      <c r="H344" s="2">
        <v>45.771929999999998</v>
      </c>
      <c r="I344" s="2">
        <v>-99.64058</v>
      </c>
      <c r="K344" s="1" t="s">
        <v>4086</v>
      </c>
      <c r="L344" s="17">
        <v>0.7845893648918717</v>
      </c>
      <c r="M344" s="17">
        <v>0</v>
      </c>
      <c r="N344" s="1">
        <v>10</v>
      </c>
      <c r="O344" s="1" t="s">
        <v>1595</v>
      </c>
      <c r="P344" s="1">
        <v>502580</v>
      </c>
      <c r="Q344" s="1" t="s">
        <v>1593</v>
      </c>
      <c r="R344" s="1" t="s">
        <v>1594</v>
      </c>
      <c r="S344" s="26">
        <v>5.4908200000000003</v>
      </c>
      <c r="T344" s="4">
        <v>472.822357178</v>
      </c>
      <c r="U344" s="4">
        <v>-0.67210972309100003</v>
      </c>
      <c r="V344" s="4">
        <v>12.5526161194</v>
      </c>
      <c r="W344" s="2">
        <v>0.335183084011</v>
      </c>
      <c r="X344" s="3">
        <v>1.19352567196</v>
      </c>
      <c r="Y344" s="1">
        <v>1361.21520996</v>
      </c>
      <c r="Z344" s="2">
        <v>7.0362248816899994E-2</v>
      </c>
      <c r="AA344" s="2">
        <v>5.6641641269600002E-2</v>
      </c>
      <c r="AB344" s="2">
        <v>6.1324611610799997E-4</v>
      </c>
      <c r="AC344" s="2">
        <v>4.8935801184400002E-4</v>
      </c>
      <c r="AD344" s="2">
        <v>1.5981565450099999E-3</v>
      </c>
      <c r="AE344" s="2">
        <v>0.66256597041599996</v>
      </c>
      <c r="AF344" s="2">
        <v>5.2435640129800003E-2</v>
      </c>
      <c r="AG344" s="2">
        <v>0.149272776828</v>
      </c>
      <c r="AH344" s="2">
        <v>6.0209618672400003E-3</v>
      </c>
      <c r="AI344" s="5">
        <v>762583.18428699998</v>
      </c>
      <c r="AJ344" s="5">
        <v>577621.72155000002</v>
      </c>
      <c r="AK344">
        <v>5.8012252808499998</v>
      </c>
      <c r="AL344" s="13">
        <v>0.27601967718732645</v>
      </c>
      <c r="AM344" s="1" t="s">
        <v>53</v>
      </c>
      <c r="AN344" t="s">
        <v>4076</v>
      </c>
      <c r="AO344" t="s">
        <v>53</v>
      </c>
      <c r="AP344">
        <v>0.73963720690586898</v>
      </c>
      <c r="AQ344">
        <v>2.6746980037646453</v>
      </c>
      <c r="AR344">
        <v>-5</v>
      </c>
      <c r="AS344">
        <v>1.0987342475553594</v>
      </c>
      <c r="AT344">
        <v>-0.47471790742260023</v>
      </c>
      <c r="AU344">
        <v>7.68317648347389E-2</v>
      </c>
      <c r="AV344">
        <v>3.1339267931748687</v>
      </c>
      <c r="AW344">
        <v>-1.1526602886977602</v>
      </c>
      <c r="AX344">
        <v>-1.2468641708549506</v>
      </c>
      <c r="AY344">
        <v>-3.212365193644537</v>
      </c>
      <c r="AZ344">
        <v>-3.3103732969514299</v>
      </c>
      <c r="BA344">
        <v>-2.7963806822785107</v>
      </c>
      <c r="BB344">
        <v>-0.1787708733741758</v>
      </c>
      <c r="BC344">
        <v>-1.280373425797469</v>
      </c>
      <c r="BD344">
        <v>-0.82601938819858067</v>
      </c>
      <c r="BE344">
        <v>-2.2203341233159697</v>
      </c>
      <c r="BF344">
        <v>5.8822872244206268</v>
      </c>
      <c r="BG344">
        <f t="shared" si="5"/>
        <v>5.7616435165766902</v>
      </c>
      <c r="BH344" s="1" t="s">
        <v>1596</v>
      </c>
      <c r="BI344" s="1">
        <v>1</v>
      </c>
    </row>
    <row r="345" spans="1:61">
      <c r="A345" s="1">
        <v>524</v>
      </c>
      <c r="B345" s="1" t="s">
        <v>2504</v>
      </c>
      <c r="C345" s="1" t="s">
        <v>4782</v>
      </c>
      <c r="D345" s="1" t="s">
        <v>30</v>
      </c>
      <c r="E345" s="1" t="s">
        <v>140</v>
      </c>
      <c r="F345" s="2">
        <v>37.269055000000002</v>
      </c>
      <c r="G345" s="2">
        <v>-87.522876999999994</v>
      </c>
      <c r="H345" s="2">
        <v>37.269015000000003</v>
      </c>
      <c r="I345" s="2">
        <v>-87.521629000000004</v>
      </c>
      <c r="K345" s="1" t="s">
        <v>4086</v>
      </c>
      <c r="L345" s="17">
        <v>0.42655766662210221</v>
      </c>
      <c r="M345" s="17">
        <v>1</v>
      </c>
      <c r="N345" s="1">
        <v>5</v>
      </c>
      <c r="O345" s="1" t="s">
        <v>2507</v>
      </c>
      <c r="P345" s="1">
        <v>515740</v>
      </c>
      <c r="Q345" s="1" t="s">
        <v>2505</v>
      </c>
      <c r="R345" s="1" t="s">
        <v>2506</v>
      </c>
      <c r="S345" s="26">
        <v>2.0267219999999999</v>
      </c>
      <c r="T345" s="4">
        <v>1232.2609863299999</v>
      </c>
      <c r="U345" s="4">
        <v>8.0637140273999997</v>
      </c>
      <c r="V345" s="4">
        <v>20.340114593500001</v>
      </c>
      <c r="W345" s="2">
        <v>0.33808547258400001</v>
      </c>
      <c r="X345" s="3">
        <v>3.4607722759200001</v>
      </c>
      <c r="Y345" s="1">
        <v>400.37847900399998</v>
      </c>
      <c r="Z345" s="2">
        <v>2.1256931608100001E-2</v>
      </c>
      <c r="AA345" s="2">
        <v>5.5132371355299997E-2</v>
      </c>
      <c r="AB345" s="2">
        <v>2.7353765428399998E-3</v>
      </c>
      <c r="AC345" s="2">
        <v>0.55662303977100003</v>
      </c>
      <c r="AD345" s="2">
        <v>5.4409397173700005E-4</v>
      </c>
      <c r="AE345" s="2">
        <v>7.4280007155200001E-2</v>
      </c>
      <c r="AF345" s="2">
        <v>0.12573788086599999</v>
      </c>
      <c r="AG345" s="2">
        <v>0.103653628287</v>
      </c>
      <c r="AH345" s="2">
        <v>6.0036670442999998E-2</v>
      </c>
      <c r="AI345" s="5">
        <v>592257.35995299998</v>
      </c>
      <c r="AJ345" s="5">
        <v>579452.20908100007</v>
      </c>
      <c r="AK345">
        <v>4.40073264781</v>
      </c>
      <c r="AL345" s="13">
        <v>2.1857209688160087E-2</v>
      </c>
      <c r="AM345" s="1" t="s">
        <v>36</v>
      </c>
      <c r="AN345" t="s">
        <v>4077</v>
      </c>
      <c r="AO345" t="s">
        <v>36</v>
      </c>
      <c r="AP345">
        <v>0.30679418177344275</v>
      </c>
      <c r="AQ345">
        <v>3.0907026988342485</v>
      </c>
      <c r="AR345">
        <v>0.90653511749872351</v>
      </c>
      <c r="AS345">
        <v>1.3083533953509598</v>
      </c>
      <c r="AT345">
        <v>-0.47097349031720864</v>
      </c>
      <c r="AU345">
        <v>0.53917302299677672</v>
      </c>
      <c r="AV345">
        <v>2.6024707253981982</v>
      </c>
      <c r="AW345">
        <v>-1.6724994247536338</v>
      </c>
      <c r="AX345">
        <v>-1.2585933272310017</v>
      </c>
      <c r="AY345">
        <v>-2.5629828816809836</v>
      </c>
      <c r="AZ345">
        <v>-0.25443882128921735</v>
      </c>
      <c r="BA345">
        <v>-3.2643260858122716</v>
      </c>
      <c r="BB345">
        <v>-1.1291280630977967</v>
      </c>
      <c r="BC345">
        <v>-0.90053386334290142</v>
      </c>
      <c r="BD345">
        <v>-0.98441549127929651</v>
      </c>
      <c r="BE345">
        <v>-1.2215834011777418</v>
      </c>
      <c r="BF345">
        <v>5.7725104663844427</v>
      </c>
      <c r="BG345">
        <f t="shared" si="5"/>
        <v>5.7630176228910006</v>
      </c>
      <c r="BH345" s="1" t="s">
        <v>2508</v>
      </c>
      <c r="BI345" s="1">
        <v>1</v>
      </c>
    </row>
    <row r="346" spans="1:61">
      <c r="A346" s="1">
        <v>124</v>
      </c>
      <c r="B346" s="1" t="s">
        <v>548</v>
      </c>
      <c r="C346" s="1" t="s">
        <v>4224</v>
      </c>
      <c r="D346" s="1" t="s">
        <v>30</v>
      </c>
      <c r="E346" s="1" t="s">
        <v>59</v>
      </c>
      <c r="F346" s="2">
        <v>47.465342</v>
      </c>
      <c r="G346" s="2">
        <v>-95.769822000000005</v>
      </c>
      <c r="H346" s="2">
        <v>47.465319999999998</v>
      </c>
      <c r="I346" s="2">
        <v>-95.770219999999995</v>
      </c>
      <c r="K346" s="1" t="s">
        <v>4086</v>
      </c>
      <c r="L346" s="17">
        <v>0.96589500387199212</v>
      </c>
      <c r="M346" s="17">
        <v>0</v>
      </c>
      <c r="N346" s="1">
        <v>9</v>
      </c>
      <c r="O346" s="1" t="s">
        <v>551</v>
      </c>
      <c r="P346" s="1">
        <v>510120</v>
      </c>
      <c r="Q346" s="1" t="s">
        <v>549</v>
      </c>
      <c r="R346" s="1" t="s">
        <v>550</v>
      </c>
      <c r="S346" s="26">
        <v>15.87</v>
      </c>
      <c r="T346" s="4">
        <v>623.60455322300004</v>
      </c>
      <c r="U346" s="4">
        <v>-2.2122797965999998</v>
      </c>
      <c r="V346" s="4">
        <v>10.1690673828</v>
      </c>
      <c r="W346" s="2">
        <v>0.29766973853099998</v>
      </c>
      <c r="X346" s="3">
        <v>1.1786051988599999</v>
      </c>
      <c r="Y346" s="1">
        <v>2146.83984375</v>
      </c>
      <c r="Z346" s="2">
        <v>7.1803643885800003E-2</v>
      </c>
      <c r="AA346" s="2">
        <v>4.9009467738099999E-2</v>
      </c>
      <c r="AB346" s="2">
        <v>1.7026016389500001E-3</v>
      </c>
      <c r="AC346" s="2">
        <v>0.240233908823</v>
      </c>
      <c r="AD346" s="2">
        <v>9.7064205585199997E-4</v>
      </c>
      <c r="AE346" s="2">
        <v>3.2349431140099999E-2</v>
      </c>
      <c r="AF346" s="2">
        <v>0.139891797279</v>
      </c>
      <c r="AG346" s="2">
        <v>0.35046543082199999</v>
      </c>
      <c r="AH346" s="2">
        <v>0.113573076617</v>
      </c>
      <c r="AI346" s="5">
        <v>588313.27118299995</v>
      </c>
      <c r="AJ346" s="5">
        <v>579621.30925599998</v>
      </c>
      <c r="AK346">
        <v>3.0035125817799999</v>
      </c>
      <c r="AL346" s="13">
        <v>1.4884330120155973E-2</v>
      </c>
      <c r="AM346" s="1" t="s">
        <v>53</v>
      </c>
      <c r="AN346" t="s">
        <v>4076</v>
      </c>
      <c r="AO346" t="s">
        <v>53</v>
      </c>
      <c r="AP346">
        <v>1.2005769267548483</v>
      </c>
      <c r="AQ346">
        <v>2.7949092775116799</v>
      </c>
      <c r="AR346">
        <v>-5</v>
      </c>
      <c r="AS346">
        <v>1.0072811250883262</v>
      </c>
      <c r="AT346">
        <v>-0.52626531401640597</v>
      </c>
      <c r="AU346">
        <v>7.136835244827891E-2</v>
      </c>
      <c r="AV346">
        <v>3.3317996468722124</v>
      </c>
      <c r="AW346">
        <v>-1.143853515655469</v>
      </c>
      <c r="AX346">
        <v>-1.3097200140689114</v>
      </c>
      <c r="AY346">
        <v>-2.7688869528850324</v>
      </c>
      <c r="AZ346">
        <v>-0.61936569228966132</v>
      </c>
      <c r="BA346">
        <v>-3.0129408955585801</v>
      </c>
      <c r="BB346">
        <v>-1.4901333519315321</v>
      </c>
      <c r="BC346">
        <v>-0.85420775013224326</v>
      </c>
      <c r="BD346">
        <v>-0.45535481348522694</v>
      </c>
      <c r="BE346">
        <v>-0.94472460931585944</v>
      </c>
      <c r="BF346">
        <v>5.7696086453218962</v>
      </c>
      <c r="BG346">
        <f t="shared" si="5"/>
        <v>5.7631443435385705</v>
      </c>
      <c r="BH346" s="1" t="s">
        <v>552</v>
      </c>
      <c r="BI346" s="1">
        <v>1</v>
      </c>
    </row>
    <row r="347" spans="1:61">
      <c r="A347" s="1">
        <v>406</v>
      </c>
      <c r="B347" s="1" t="s">
        <v>1930</v>
      </c>
      <c r="C347" s="1" t="s">
        <v>4611</v>
      </c>
      <c r="D347" s="1" t="s">
        <v>30</v>
      </c>
      <c r="E347" s="1" t="s">
        <v>115</v>
      </c>
      <c r="F347" s="2">
        <v>42.802832000000002</v>
      </c>
      <c r="G347" s="2">
        <v>-98.666726999999995</v>
      </c>
      <c r="H347" s="2">
        <v>42.80874</v>
      </c>
      <c r="I347" s="2">
        <v>-98.659360000000007</v>
      </c>
      <c r="K347" s="1" t="s">
        <v>4086</v>
      </c>
      <c r="L347" s="17">
        <v>0.96658004005439568</v>
      </c>
      <c r="M347" s="17">
        <v>0</v>
      </c>
      <c r="N347" s="1">
        <v>10</v>
      </c>
      <c r="O347" s="1" t="s">
        <v>1933</v>
      </c>
      <c r="P347" s="1">
        <v>506190</v>
      </c>
      <c r="Q347" s="1" t="s">
        <v>1931</v>
      </c>
      <c r="R347" s="1" t="s">
        <v>1932</v>
      </c>
      <c r="S347" s="26">
        <v>2.956553</v>
      </c>
      <c r="T347" s="4">
        <v>622.87957763700001</v>
      </c>
      <c r="U347" s="4">
        <v>2.2810490131400001</v>
      </c>
      <c r="V347" s="4">
        <v>15.991818428</v>
      </c>
      <c r="W347" s="2">
        <v>0.22738553583599999</v>
      </c>
      <c r="X347" s="3">
        <v>2.2629761695899999</v>
      </c>
      <c r="Y347" s="1">
        <v>584.39233398399995</v>
      </c>
      <c r="Z347" s="2">
        <v>3.1270054859699997E-2</v>
      </c>
      <c r="AA347" s="2">
        <v>4.0937791118900002E-2</v>
      </c>
      <c r="AB347" s="2">
        <v>3.8815857571700002E-3</v>
      </c>
      <c r="AC347" s="2">
        <v>2.3755304833899999E-2</v>
      </c>
      <c r="AD347" s="2">
        <v>0</v>
      </c>
      <c r="AE347" s="2">
        <v>0.77431942863100001</v>
      </c>
      <c r="AF347" s="2">
        <v>2.30617948453E-2</v>
      </c>
      <c r="AG347" s="2">
        <v>6.4537832522500005E-2</v>
      </c>
      <c r="AH347" s="2">
        <v>3.8236207431900003E-2</v>
      </c>
      <c r="AI347" s="5">
        <v>2151713.6295400001</v>
      </c>
      <c r="AJ347" s="5">
        <v>589762.19972199993</v>
      </c>
      <c r="AK347">
        <v>7.1146673946899996</v>
      </c>
      <c r="AL347" s="13">
        <v>1.1394967726113234</v>
      </c>
      <c r="AM347" s="1" t="s">
        <v>36</v>
      </c>
      <c r="AN347" t="s">
        <v>4077</v>
      </c>
      <c r="AO347" t="s">
        <v>36</v>
      </c>
      <c r="AP347">
        <v>0.47078566868984445</v>
      </c>
      <c r="AQ347">
        <v>2.7944040918872153</v>
      </c>
      <c r="AR347">
        <v>0.35813461710810512</v>
      </c>
      <c r="AS347">
        <v>1.2038978501342394</v>
      </c>
      <c r="AT347">
        <v>-0.6432371645664825</v>
      </c>
      <c r="AU347">
        <v>0.35467998061400524</v>
      </c>
      <c r="AV347">
        <v>2.7667045102562979</v>
      </c>
      <c r="AW347">
        <v>-1.5048713568368848</v>
      </c>
      <c r="AX347">
        <v>-1.3878755942761769</v>
      </c>
      <c r="AY347">
        <v>-2.4109908143815919</v>
      </c>
      <c r="AZ347">
        <v>-1.6242393922356724</v>
      </c>
      <c r="BA347">
        <v>-5</v>
      </c>
      <c r="BB347">
        <v>-0.11107984361471149</v>
      </c>
      <c r="BC347">
        <v>-1.6371068956069799</v>
      </c>
      <c r="BD347">
        <v>-1.1901856242950626</v>
      </c>
      <c r="BE347">
        <v>-1.4175251910057993</v>
      </c>
      <c r="BF347">
        <v>6.3327844708111263</v>
      </c>
      <c r="BG347">
        <f t="shared" si="5"/>
        <v>5.7706769333934034</v>
      </c>
      <c r="BH347" s="1" t="s">
        <v>1934</v>
      </c>
      <c r="BI347" s="1">
        <v>1</v>
      </c>
    </row>
    <row r="348" spans="1:61">
      <c r="A348" s="1">
        <v>409</v>
      </c>
      <c r="B348" s="1" t="s">
        <v>1944</v>
      </c>
      <c r="C348" s="1">
        <v>0</v>
      </c>
      <c r="D348" s="1" t="s">
        <v>30</v>
      </c>
      <c r="E348" s="1" t="s">
        <v>115</v>
      </c>
      <c r="F348" s="2">
        <v>45.890569999999997</v>
      </c>
      <c r="G348" s="2">
        <v>-99.039254999999997</v>
      </c>
      <c r="H348" s="2">
        <v>45.891330000000004</v>
      </c>
      <c r="I348" s="2">
        <v>-99.04383</v>
      </c>
      <c r="K348" s="1" t="s">
        <v>4086</v>
      </c>
      <c r="L348" s="17">
        <v>0.53299409104511131</v>
      </c>
      <c r="M348" s="17">
        <v>0</v>
      </c>
      <c r="N348" s="1">
        <v>10</v>
      </c>
      <c r="O348" s="1" t="s">
        <v>1947</v>
      </c>
      <c r="P348" s="1">
        <v>515730</v>
      </c>
      <c r="Q348" s="1" t="s">
        <v>1945</v>
      </c>
      <c r="R348" s="1" t="s">
        <v>1946</v>
      </c>
      <c r="S348" s="26">
        <v>10.4</v>
      </c>
      <c r="T348" s="4">
        <v>491.23284912100002</v>
      </c>
      <c r="U348" s="4">
        <v>-0.99331659078599999</v>
      </c>
      <c r="V348" s="4">
        <v>11.9590454102</v>
      </c>
      <c r="W348" s="2">
        <v>0.28444346785500002</v>
      </c>
      <c r="X348" s="3">
        <v>1.08743488789</v>
      </c>
      <c r="Y348" s="1">
        <v>1289.8920898399999</v>
      </c>
      <c r="Z348" s="2">
        <v>0.117763670619</v>
      </c>
      <c r="AA348" s="2">
        <v>2.1927468353499999E-2</v>
      </c>
      <c r="AB348" s="2">
        <v>3.9345353843400001E-4</v>
      </c>
      <c r="AC348" s="2">
        <v>8.5500480467300003E-4</v>
      </c>
      <c r="AD348" s="2">
        <v>1.2250024590799999E-2</v>
      </c>
      <c r="AE348" s="2">
        <v>0.62096804703300001</v>
      </c>
      <c r="AF348" s="2">
        <v>0.120578376701</v>
      </c>
      <c r="AG348" s="2">
        <v>9.1591443898800001E-2</v>
      </c>
      <c r="AH348" s="2">
        <v>1.36725104606E-2</v>
      </c>
      <c r="AI348" s="5">
        <v>552023.62191300001</v>
      </c>
      <c r="AJ348" s="5">
        <v>589978.035424</v>
      </c>
      <c r="AK348">
        <v>5.7870809960800003</v>
      </c>
      <c r="AL348" s="13">
        <v>6.6469979736289986E-2</v>
      </c>
      <c r="AM348" s="1" t="s">
        <v>53</v>
      </c>
      <c r="AN348" t="s">
        <v>4076</v>
      </c>
      <c r="AO348" t="s">
        <v>53</v>
      </c>
      <c r="AP348">
        <v>1.0170333392987803</v>
      </c>
      <c r="AQ348">
        <v>2.6912874007124667</v>
      </c>
      <c r="AR348">
        <v>-5</v>
      </c>
      <c r="AS348">
        <v>1.0776965149677666</v>
      </c>
      <c r="AT348">
        <v>-0.54600403520294949</v>
      </c>
      <c r="AU348">
        <v>3.6403262245843643E-2</v>
      </c>
      <c r="AV348">
        <v>3.1105533794873974</v>
      </c>
      <c r="AW348">
        <v>-0.92898866611176822</v>
      </c>
      <c r="AX348">
        <v>-1.659011507108302</v>
      </c>
      <c r="AY348">
        <v>-3.4051065446087607</v>
      </c>
      <c r="AZ348">
        <v>-3.0680314447605896</v>
      </c>
      <c r="BA348">
        <v>-1.9118630394922629</v>
      </c>
      <c r="BB348">
        <v>-0.20693074660969141</v>
      </c>
      <c r="BC348">
        <v>-0.91873056716616841</v>
      </c>
      <c r="BD348">
        <v>-1.0381450944663526</v>
      </c>
      <c r="BE348">
        <v>-1.8641517356820405</v>
      </c>
      <c r="BF348">
        <v>5.7419576622345767</v>
      </c>
      <c r="BG348">
        <f t="shared" si="5"/>
        <v>5.770835843384992</v>
      </c>
      <c r="BH348" s="1" t="s">
        <v>1948</v>
      </c>
      <c r="BI348" s="1">
        <v>1</v>
      </c>
    </row>
    <row r="349" spans="1:61">
      <c r="A349" s="1">
        <v>352</v>
      </c>
      <c r="B349" s="1" t="s">
        <v>1664</v>
      </c>
      <c r="C349" s="1" t="s">
        <v>4529</v>
      </c>
      <c r="D349" s="1" t="s">
        <v>30</v>
      </c>
      <c r="E349" s="1" t="s">
        <v>465</v>
      </c>
      <c r="F349" s="2">
        <v>48.042375999999997</v>
      </c>
      <c r="G349" s="2">
        <v>-90.412064000000001</v>
      </c>
      <c r="H349" s="2">
        <v>48.042610000000003</v>
      </c>
      <c r="I349" s="2">
        <v>-90.416439999999994</v>
      </c>
      <c r="K349" s="1" t="s">
        <v>4086</v>
      </c>
      <c r="L349" s="17">
        <v>0.68428595853038121</v>
      </c>
      <c r="M349" s="17">
        <v>0</v>
      </c>
      <c r="N349" s="1">
        <v>4</v>
      </c>
      <c r="O349" s="1" t="s">
        <v>1667</v>
      </c>
      <c r="P349" s="1">
        <v>510410</v>
      </c>
      <c r="Q349" s="1" t="s">
        <v>1665</v>
      </c>
      <c r="R349" s="1" t="s">
        <v>1666</v>
      </c>
      <c r="S349" s="26">
        <v>15.441226</v>
      </c>
      <c r="T349" s="4">
        <v>787.54010009800004</v>
      </c>
      <c r="U349" s="4">
        <v>-4.3774180412300003</v>
      </c>
      <c r="V349" s="4">
        <v>7.8392486572299998</v>
      </c>
      <c r="W349" s="2">
        <v>0.15703226625899999</v>
      </c>
      <c r="X349" s="3">
        <v>5.8199772834800001</v>
      </c>
      <c r="Y349" s="1">
        <v>709.98742675799997</v>
      </c>
      <c r="Z349" s="2">
        <v>0.19795229277900001</v>
      </c>
      <c r="AA349" s="2">
        <v>7.18149802128E-3</v>
      </c>
      <c r="AB349" s="2">
        <v>0</v>
      </c>
      <c r="AC349" s="2">
        <v>0.61336092655100005</v>
      </c>
      <c r="AD349" s="2">
        <v>8.0034854591000001E-2</v>
      </c>
      <c r="AE349" s="2">
        <v>3.6306865628299998E-4</v>
      </c>
      <c r="AF349" s="2">
        <v>0</v>
      </c>
      <c r="AG349" s="2">
        <v>0</v>
      </c>
      <c r="AH349" s="2">
        <v>0.101107359402</v>
      </c>
      <c r="AI349" s="5">
        <v>571529.64852699998</v>
      </c>
      <c r="AJ349" s="5">
        <v>592063.82322700007</v>
      </c>
      <c r="AK349">
        <v>5.6734950518499998</v>
      </c>
      <c r="AL349" s="13">
        <v>3.5294413725176527E-2</v>
      </c>
      <c r="AM349" s="1" t="s">
        <v>53</v>
      </c>
      <c r="AN349" t="s">
        <v>4076</v>
      </c>
      <c r="AO349" t="s">
        <v>53</v>
      </c>
      <c r="AP349">
        <v>1.18868177941272</v>
      </c>
      <c r="AQ349">
        <v>2.8962726765034175</v>
      </c>
      <c r="AR349">
        <v>-5</v>
      </c>
      <c r="AS349">
        <v>0.89427444027938419</v>
      </c>
      <c r="AT349">
        <v>-0.80401110161326461</v>
      </c>
      <c r="AU349">
        <v>0.76492128951611915</v>
      </c>
      <c r="AV349">
        <v>2.8512506578205259</v>
      </c>
      <c r="AW349">
        <v>-0.70343946367433619</v>
      </c>
      <c r="AX349">
        <v>-2.1437849548500405</v>
      </c>
      <c r="AY349">
        <v>-5</v>
      </c>
      <c r="AZ349">
        <v>-0.21228389370042866</v>
      </c>
      <c r="BA349">
        <v>-1.0967208397580377</v>
      </c>
      <c r="BB349">
        <v>-3.4400112421113378</v>
      </c>
      <c r="BC349">
        <v>-5</v>
      </c>
      <c r="BD349">
        <v>-5</v>
      </c>
      <c r="BE349">
        <v>-0.99521723183377353</v>
      </c>
      <c r="BF349">
        <v>5.7570387646660093</v>
      </c>
      <c r="BG349">
        <f t="shared" si="5"/>
        <v>5.7723685252723707</v>
      </c>
      <c r="BH349" s="1" t="s">
        <v>1668</v>
      </c>
      <c r="BI349" s="1">
        <v>1</v>
      </c>
    </row>
    <row r="350" spans="1:61">
      <c r="A350" s="1">
        <v>157</v>
      </c>
      <c r="B350" s="1" t="s">
        <v>702</v>
      </c>
      <c r="C350" s="1" t="s">
        <v>4266</v>
      </c>
      <c r="D350" s="1" t="s">
        <v>30</v>
      </c>
      <c r="E350" s="1" t="s">
        <v>52</v>
      </c>
      <c r="F350" s="2">
        <v>42.195652000000003</v>
      </c>
      <c r="G350" s="2">
        <v>-120.52568599999999</v>
      </c>
      <c r="H350" s="2">
        <v>42.198680000000003</v>
      </c>
      <c r="I350" s="2">
        <v>-120.52392999999999</v>
      </c>
      <c r="K350" s="1" t="s">
        <v>4086</v>
      </c>
      <c r="L350" s="17">
        <v>0.3809599454980343</v>
      </c>
      <c r="M350" s="17">
        <v>1</v>
      </c>
      <c r="N350" s="1">
        <v>18</v>
      </c>
      <c r="O350" s="1" t="s">
        <v>705</v>
      </c>
      <c r="P350" s="1">
        <v>512500</v>
      </c>
      <c r="Q350" s="1" t="s">
        <v>703</v>
      </c>
      <c r="R350" s="1" t="s">
        <v>704</v>
      </c>
      <c r="S350" s="26">
        <v>3.37</v>
      </c>
      <c r="T350" s="4">
        <v>418.90310668900003</v>
      </c>
      <c r="U350" s="4">
        <v>-0.209888890386</v>
      </c>
      <c r="V350" s="4">
        <v>13.7323331833</v>
      </c>
      <c r="W350" s="2">
        <v>0.20479245483899999</v>
      </c>
      <c r="X350" s="3">
        <v>7.59669446945</v>
      </c>
      <c r="Y350" s="1">
        <v>1196.7989502</v>
      </c>
      <c r="Z350" s="2">
        <v>1.31774742899E-2</v>
      </c>
      <c r="AA350" s="2">
        <v>8.8290731126599992E-3</v>
      </c>
      <c r="AB350" s="2">
        <v>4.03425812638E-3</v>
      </c>
      <c r="AC350" s="2">
        <v>0.389570450713</v>
      </c>
      <c r="AD350" s="2">
        <v>0.24273337521900001</v>
      </c>
      <c r="AE350" s="2">
        <v>0.19129658410799999</v>
      </c>
      <c r="AF350" s="2">
        <v>9.8905459475500002E-2</v>
      </c>
      <c r="AG350" s="2">
        <v>3.7349955358600001E-2</v>
      </c>
      <c r="AH350" s="2">
        <v>1.41033695976E-2</v>
      </c>
      <c r="AI350" s="5">
        <v>624466.85123899998</v>
      </c>
      <c r="AJ350" s="5">
        <v>592389.27834600001</v>
      </c>
      <c r="AK350">
        <v>4.5916678874299999</v>
      </c>
      <c r="AL350" s="13">
        <v>5.2722046777937175E-2</v>
      </c>
      <c r="AM350" s="1" t="s">
        <v>36</v>
      </c>
      <c r="AN350" t="s">
        <v>4077</v>
      </c>
      <c r="AO350" t="s">
        <v>36</v>
      </c>
      <c r="AP350">
        <v>0.52762990087133865</v>
      </c>
      <c r="AQ350">
        <v>2.6221135812084064</v>
      </c>
      <c r="AR350">
        <v>-5</v>
      </c>
      <c r="AS350">
        <v>1.1377443320325675</v>
      </c>
      <c r="AT350">
        <v>-0.68868604809733258</v>
      </c>
      <c r="AU350">
        <v>0.8806246599174864</v>
      </c>
      <c r="AV350">
        <v>3.0780211995690601</v>
      </c>
      <c r="AW350">
        <v>-1.8801678224486491</v>
      </c>
      <c r="AX350">
        <v>-2.0540848868172286</v>
      </c>
      <c r="AY350">
        <v>-2.3942363175074828</v>
      </c>
      <c r="AZ350">
        <v>-0.40941399219120717</v>
      </c>
      <c r="BA350">
        <v>-0.61487050518059905</v>
      </c>
      <c r="BB350">
        <v>-0.71829278489320292</v>
      </c>
      <c r="BC350">
        <v>-1.0047797351506098</v>
      </c>
      <c r="BD350">
        <v>-1.4277099129255642</v>
      </c>
      <c r="BE350">
        <v>-1.850677112677142</v>
      </c>
      <c r="BF350">
        <v>5.7955093895378891</v>
      </c>
      <c r="BG350">
        <f t="shared" si="5"/>
        <v>5.7726071896241429</v>
      </c>
      <c r="BH350" s="1" t="s">
        <v>706</v>
      </c>
      <c r="BI350" s="1">
        <v>2</v>
      </c>
    </row>
    <row r="351" spans="1:61">
      <c r="A351" s="1">
        <v>158</v>
      </c>
      <c r="B351" s="1" t="s">
        <v>702</v>
      </c>
      <c r="C351" s="1" t="s">
        <v>4266</v>
      </c>
      <c r="D351" s="1" t="s">
        <v>30</v>
      </c>
      <c r="E351" s="1" t="s">
        <v>52</v>
      </c>
      <c r="F351" s="2">
        <v>42.195652000000003</v>
      </c>
      <c r="G351" s="2">
        <v>-120.52568599999999</v>
      </c>
      <c r="H351" s="2">
        <v>42.198680000000003</v>
      </c>
      <c r="I351" s="2">
        <v>-120.52392999999999</v>
      </c>
      <c r="K351" s="1" t="s">
        <v>4085</v>
      </c>
      <c r="L351" s="17">
        <v>0.50207517924718548</v>
      </c>
      <c r="M351" s="17">
        <v>0</v>
      </c>
      <c r="N351" s="1">
        <v>18</v>
      </c>
      <c r="O351" s="1" t="s">
        <v>705</v>
      </c>
      <c r="P351" s="1">
        <v>517000</v>
      </c>
      <c r="Q351" s="1" t="s">
        <v>707</v>
      </c>
      <c r="R351" s="1" t="s">
        <v>708</v>
      </c>
      <c r="S351" s="26">
        <v>3.0458539999999998</v>
      </c>
      <c r="T351" s="4">
        <v>418.90310668900003</v>
      </c>
      <c r="U351" s="4">
        <v>-0.209888890386</v>
      </c>
      <c r="V351" s="4">
        <v>13.7323331833</v>
      </c>
      <c r="W351" s="2">
        <v>0.20479245483899999</v>
      </c>
      <c r="X351" s="3">
        <v>7.59669446945</v>
      </c>
      <c r="Y351" s="1">
        <v>1196.7989502</v>
      </c>
      <c r="Z351" s="2">
        <v>1.31774742899E-2</v>
      </c>
      <c r="AA351" s="2">
        <v>8.8290731126599992E-3</v>
      </c>
      <c r="AB351" s="2">
        <v>4.03425812638E-3</v>
      </c>
      <c r="AC351" s="2">
        <v>0.389570450713</v>
      </c>
      <c r="AD351" s="2">
        <v>0.24273337521900001</v>
      </c>
      <c r="AE351" s="2">
        <v>0.19129658410799999</v>
      </c>
      <c r="AF351" s="2">
        <v>9.8905459475500002E-2</v>
      </c>
      <c r="AG351" s="2">
        <v>3.7349955358600001E-2</v>
      </c>
      <c r="AH351" s="2">
        <v>1.41033695976E-2</v>
      </c>
      <c r="AI351" s="5">
        <v>624466.85123899998</v>
      </c>
      <c r="AJ351" s="5">
        <v>592389.27834600001</v>
      </c>
      <c r="AK351">
        <v>4.5916678874299999</v>
      </c>
      <c r="AL351" s="13">
        <v>5.2722046777937175E-2</v>
      </c>
      <c r="AM351" s="1" t="s">
        <v>36</v>
      </c>
      <c r="AN351" t="s">
        <v>4077</v>
      </c>
      <c r="AO351" t="s">
        <v>36</v>
      </c>
      <c r="AP351">
        <v>0.48370908202234503</v>
      </c>
      <c r="AQ351">
        <v>2.6221135812084064</v>
      </c>
      <c r="AR351">
        <v>-5</v>
      </c>
      <c r="AS351">
        <v>1.1377443320325675</v>
      </c>
      <c r="AT351">
        <v>-0.68868604809733258</v>
      </c>
      <c r="AU351">
        <v>0.8806246599174864</v>
      </c>
      <c r="AV351">
        <v>3.0780211995690601</v>
      </c>
      <c r="AW351">
        <v>-1.8801678224486491</v>
      </c>
      <c r="AX351">
        <v>-2.0540848868172286</v>
      </c>
      <c r="AY351">
        <v>-2.3942363175074828</v>
      </c>
      <c r="AZ351">
        <v>-0.40941399219120717</v>
      </c>
      <c r="BA351">
        <v>-0.61487050518059905</v>
      </c>
      <c r="BB351">
        <v>-0.71829278489320292</v>
      </c>
      <c r="BC351">
        <v>-1.0047797351506098</v>
      </c>
      <c r="BD351">
        <v>-1.4277099129255642</v>
      </c>
      <c r="BE351">
        <v>-1.850677112677142</v>
      </c>
      <c r="BF351">
        <v>5.7955093895378891</v>
      </c>
      <c r="BG351">
        <f t="shared" si="5"/>
        <v>5.7726071896241429</v>
      </c>
      <c r="BH351" s="1" t="s">
        <v>706</v>
      </c>
      <c r="BI351" s="1">
        <v>2</v>
      </c>
    </row>
    <row r="352" spans="1:61">
      <c r="A352" s="1">
        <v>279</v>
      </c>
      <c r="B352" s="1" t="s">
        <v>1306</v>
      </c>
      <c r="C352" s="1" t="s">
        <v>4434</v>
      </c>
      <c r="D352" s="1" t="s">
        <v>30</v>
      </c>
      <c r="E352" s="1" t="s">
        <v>140</v>
      </c>
      <c r="F352" s="2">
        <v>35.052464999999998</v>
      </c>
      <c r="G352" s="2">
        <v>-79.208673000000005</v>
      </c>
      <c r="H352" s="2">
        <v>35.056269999999998</v>
      </c>
      <c r="I352" s="2">
        <v>-79.206860000000006</v>
      </c>
      <c r="K352" s="1" t="s">
        <v>4086</v>
      </c>
      <c r="L352" s="17">
        <v>0.24348834087140855</v>
      </c>
      <c r="M352" s="17">
        <v>1</v>
      </c>
      <c r="N352" s="1">
        <v>3</v>
      </c>
      <c r="O352" s="1" t="s">
        <v>1309</v>
      </c>
      <c r="P352" s="1">
        <v>512230</v>
      </c>
      <c r="Q352" s="1" t="s">
        <v>1307</v>
      </c>
      <c r="R352" s="1" t="s">
        <v>1308</v>
      </c>
      <c r="S352" s="26">
        <v>9.0844249999999995</v>
      </c>
      <c r="T352" s="4">
        <v>1214.73730469</v>
      </c>
      <c r="U352" s="4">
        <v>9.2754926681499992</v>
      </c>
      <c r="V352" s="4">
        <v>22.846338272099999</v>
      </c>
      <c r="W352" s="2">
        <v>0.19300000369500001</v>
      </c>
      <c r="X352" s="3">
        <v>2.6342856883999999</v>
      </c>
      <c r="Y352" s="1">
        <v>693.25415039100005</v>
      </c>
      <c r="Z352" s="2">
        <v>1.9994282242800001E-2</v>
      </c>
      <c r="AA352" s="2">
        <v>9.5986849158400001E-2</v>
      </c>
      <c r="AB352" s="2">
        <v>5.1852910695800003E-2</v>
      </c>
      <c r="AC352" s="2">
        <v>0.52154879748399996</v>
      </c>
      <c r="AD352" s="2">
        <v>0.123700103634</v>
      </c>
      <c r="AE352" s="2">
        <v>6.0643962405699997E-2</v>
      </c>
      <c r="AF352" s="2">
        <v>5.8607011399800001E-3</v>
      </c>
      <c r="AG352" s="2">
        <v>2.55869635136E-2</v>
      </c>
      <c r="AH352" s="2">
        <v>9.48254297252E-2</v>
      </c>
      <c r="AI352" s="5">
        <v>576822.61020200001</v>
      </c>
      <c r="AJ352" s="5">
        <v>597173.33135700005</v>
      </c>
      <c r="AK352">
        <v>6.9976150119499998</v>
      </c>
      <c r="AL352" s="13">
        <v>3.4669150777430172E-2</v>
      </c>
      <c r="AM352" s="1" t="s">
        <v>36</v>
      </c>
      <c r="AN352" t="s">
        <v>4077</v>
      </c>
      <c r="AO352" t="s">
        <v>36</v>
      </c>
      <c r="AP352">
        <v>0.95829744378164927</v>
      </c>
      <c r="AQ352">
        <v>3.0844823689148009</v>
      </c>
      <c r="AR352">
        <v>0.96733698646784094</v>
      </c>
      <c r="AS352">
        <v>1.3588166028454491</v>
      </c>
      <c r="AT352">
        <v>-0.71444268267762467</v>
      </c>
      <c r="AU352">
        <v>0.42066287243577449</v>
      </c>
      <c r="AV352">
        <v>2.8408924783025693</v>
      </c>
      <c r="AW352">
        <v>-1.6990941816072931</v>
      </c>
      <c r="AX352">
        <v>-1.0177882641392564</v>
      </c>
      <c r="AY352">
        <v>-1.2852268600339665</v>
      </c>
      <c r="AZ352">
        <v>-0.28270505159681963</v>
      </c>
      <c r="BA352">
        <v>-0.90762993652564505</v>
      </c>
      <c r="BB352">
        <v>-1.2172124301545295</v>
      </c>
      <c r="BC352">
        <v>-2.2320504244240156</v>
      </c>
      <c r="BD352">
        <v>-1.5919812501633694</v>
      </c>
      <c r="BE352">
        <v>-1.0230751805064244</v>
      </c>
      <c r="BF352">
        <v>5.761042275451854</v>
      </c>
      <c r="BG352">
        <f t="shared" si="5"/>
        <v>5.7761004047075302</v>
      </c>
      <c r="BH352" s="1" t="s">
        <v>1310</v>
      </c>
      <c r="BI352" s="1">
        <v>1</v>
      </c>
    </row>
    <row r="353" spans="1:61">
      <c r="A353" s="1">
        <v>273</v>
      </c>
      <c r="B353" s="1" t="s">
        <v>1276</v>
      </c>
      <c r="C353" s="1" t="s">
        <v>4317</v>
      </c>
      <c r="D353" s="1" t="s">
        <v>30</v>
      </c>
      <c r="E353" s="1" t="s">
        <v>321</v>
      </c>
      <c r="F353" s="2">
        <v>44.023834999999998</v>
      </c>
      <c r="G353" s="2">
        <v>-124.07961</v>
      </c>
      <c r="H353" s="2">
        <v>44.02131</v>
      </c>
      <c r="I353" s="2">
        <v>-124.07939</v>
      </c>
      <c r="K353" s="1" t="s">
        <v>4086</v>
      </c>
      <c r="L353" s="17">
        <v>0.59872775222174812</v>
      </c>
      <c r="M353" s="17">
        <v>0</v>
      </c>
      <c r="N353" s="1">
        <v>17</v>
      </c>
      <c r="O353" s="1" t="s">
        <v>1279</v>
      </c>
      <c r="P353" s="1">
        <v>512580</v>
      </c>
      <c r="Q353" s="1" t="s">
        <v>1277</v>
      </c>
      <c r="R353" s="1" t="s">
        <v>1278</v>
      </c>
      <c r="S353" s="26">
        <v>8.612285</v>
      </c>
      <c r="T353" s="4">
        <v>1967.2890625</v>
      </c>
      <c r="U353" s="4">
        <v>6.1243805885300002</v>
      </c>
      <c r="V353" s="4">
        <v>16.2465496063</v>
      </c>
      <c r="W353" s="2">
        <v>0.24469344317899999</v>
      </c>
      <c r="X353" s="3">
        <v>13.865074157700001</v>
      </c>
      <c r="Y353" s="1">
        <v>2745.6850585900002</v>
      </c>
      <c r="Z353" s="2">
        <v>5.1598756341000002E-2</v>
      </c>
      <c r="AA353" s="2">
        <v>0.116471935853</v>
      </c>
      <c r="AB353" s="2">
        <v>4.6375388643400003E-2</v>
      </c>
      <c r="AC353" s="2">
        <v>0.56532809687399999</v>
      </c>
      <c r="AD353" s="2">
        <v>8.4588447062699995E-2</v>
      </c>
      <c r="AE353" s="2">
        <v>4.4660448371799999E-2</v>
      </c>
      <c r="AF353" s="2">
        <v>5.4066437571599997E-3</v>
      </c>
      <c r="AG353" s="2">
        <v>1.15856651939E-3</v>
      </c>
      <c r="AH353" s="2">
        <v>8.4411716576700005E-2</v>
      </c>
      <c r="AI353" s="5">
        <v>618644.05231499998</v>
      </c>
      <c r="AJ353" s="5">
        <v>605596.4738889999</v>
      </c>
      <c r="AK353">
        <v>3.7402871701099998</v>
      </c>
      <c r="AL353" s="13">
        <v>2.1315383940861167E-2</v>
      </c>
      <c r="AM353" s="1" t="s">
        <v>53</v>
      </c>
      <c r="AN353" t="s">
        <v>4076</v>
      </c>
      <c r="AO353" t="s">
        <v>53</v>
      </c>
      <c r="AP353">
        <v>0.93511839317645429</v>
      </c>
      <c r="AQ353">
        <v>3.293868177420749</v>
      </c>
      <c r="AR353">
        <v>0.78706217130816369</v>
      </c>
      <c r="AS353">
        <v>1.2107611409422696</v>
      </c>
      <c r="AT353">
        <v>-0.6113776678747368</v>
      </c>
      <c r="AU353">
        <v>1.141922196755119</v>
      </c>
      <c r="AV353">
        <v>3.4386507203877548</v>
      </c>
      <c r="AW353">
        <v>-1.2873607658291852</v>
      </c>
      <c r="AX353">
        <v>-0.93377870616103176</v>
      </c>
      <c r="AY353">
        <v>-1.3337124378086647</v>
      </c>
      <c r="AZ353">
        <v>-0.24769942951581694</v>
      </c>
      <c r="BA353">
        <v>-1.0726889480665995</v>
      </c>
      <c r="BB353">
        <v>-1.3500769211118469</v>
      </c>
      <c r="BC353">
        <v>-2.2670722450714194</v>
      </c>
      <c r="BD353">
        <v>-2.9360790260305305</v>
      </c>
      <c r="BE353">
        <v>-1.0735972679306689</v>
      </c>
      <c r="BF353">
        <v>5.7914408419460814</v>
      </c>
      <c r="BG353">
        <f t="shared" si="5"/>
        <v>5.782183337801448</v>
      </c>
      <c r="BH353" s="1" t="s">
        <v>1280</v>
      </c>
      <c r="BI353" s="1">
        <v>1</v>
      </c>
    </row>
    <row r="354" spans="1:61">
      <c r="A354" s="1">
        <v>474</v>
      </c>
      <c r="B354" s="1" t="s">
        <v>2261</v>
      </c>
      <c r="C354" s="1" t="s">
        <v>4704</v>
      </c>
      <c r="D354" s="1" t="s">
        <v>30</v>
      </c>
      <c r="E354" s="1" t="s">
        <v>153</v>
      </c>
      <c r="F354" s="2">
        <v>39.469199000000003</v>
      </c>
      <c r="G354" s="2">
        <v>-79.499112999999994</v>
      </c>
      <c r="H354" s="2">
        <v>39.471939999999996</v>
      </c>
      <c r="I354" s="2">
        <v>-79.498260000000002</v>
      </c>
      <c r="K354" s="1" t="s">
        <v>4086</v>
      </c>
      <c r="L354" s="17">
        <v>0.18076100340113041</v>
      </c>
      <c r="M354" s="17">
        <v>1</v>
      </c>
      <c r="N354" s="1">
        <v>5</v>
      </c>
      <c r="O354" s="1" t="s">
        <v>2264</v>
      </c>
      <c r="P354" s="1">
        <v>514290</v>
      </c>
      <c r="Q354" s="1" t="s">
        <v>2262</v>
      </c>
      <c r="R354" s="1" t="s">
        <v>2263</v>
      </c>
      <c r="S354" s="26">
        <v>7.7180869999999997</v>
      </c>
      <c r="T354" s="4">
        <v>1354.2938232399999</v>
      </c>
      <c r="U354" s="4">
        <v>3.24459266663</v>
      </c>
      <c r="V354" s="4">
        <v>14.2162218094</v>
      </c>
      <c r="W354" s="2">
        <v>0.214886367321</v>
      </c>
      <c r="X354" s="3">
        <v>6.9687538147000003</v>
      </c>
      <c r="Y354" s="1">
        <v>1148.5196533200001</v>
      </c>
      <c r="Z354" s="2">
        <v>9.3648415925299995E-3</v>
      </c>
      <c r="AA354" s="2">
        <v>9.5849510358400003E-2</v>
      </c>
      <c r="AB354" s="2">
        <v>1.02004422569E-2</v>
      </c>
      <c r="AC354" s="2">
        <v>0.72830750104499997</v>
      </c>
      <c r="AD354" s="2">
        <v>6.6236638032100002E-4</v>
      </c>
      <c r="AE354" s="2">
        <v>3.4646856816800001E-4</v>
      </c>
      <c r="AF354" s="2">
        <v>7.5907187184700006E-2</v>
      </c>
      <c r="AG354" s="2">
        <v>6.1875210173899999E-2</v>
      </c>
      <c r="AH354" s="2">
        <v>1.74864724405E-2</v>
      </c>
      <c r="AI354" s="5">
        <v>598553.39144499996</v>
      </c>
      <c r="AJ354" s="5">
        <v>608871.90732</v>
      </c>
      <c r="AK354">
        <v>4.0014885689100002</v>
      </c>
      <c r="AL354" s="13">
        <v>1.7091766895317179E-2</v>
      </c>
      <c r="AM354" s="1" t="s">
        <v>36</v>
      </c>
      <c r="AN354" t="s">
        <v>4077</v>
      </c>
      <c r="AO354" t="s">
        <v>36</v>
      </c>
      <c r="AP354">
        <v>0.88750966972734102</v>
      </c>
      <c r="AQ354">
        <v>3.1317128977082924</v>
      </c>
      <c r="AR354">
        <v>0.5111601822646481</v>
      </c>
      <c r="AS354">
        <v>1.1527841909541774</v>
      </c>
      <c r="AT354">
        <v>-0.66779113585832217</v>
      </c>
      <c r="AU354">
        <v>0.84315512246137858</v>
      </c>
      <c r="AV354">
        <v>3.0601384311857238</v>
      </c>
      <c r="AW354">
        <v>-2.028499564372241</v>
      </c>
      <c r="AX354">
        <v>-1.0184101013481319</v>
      </c>
      <c r="AY354">
        <v>-1.9913809982804898</v>
      </c>
      <c r="AZ354">
        <v>-0.13768521710095938</v>
      </c>
      <c r="BA354">
        <v>-3.178901719115105</v>
      </c>
      <c r="BB354">
        <v>-3.4603361587155899</v>
      </c>
      <c r="BC354">
        <v>-1.1197171014842293</v>
      </c>
      <c r="BD354">
        <v>-1.2084833128711427</v>
      </c>
      <c r="BE354">
        <v>-1.7572977922446382</v>
      </c>
      <c r="BF354">
        <v>5.7771028958881887</v>
      </c>
      <c r="BG354">
        <f t="shared" si="5"/>
        <v>5.7845259366471318</v>
      </c>
      <c r="BH354" s="1" t="s">
        <v>2265</v>
      </c>
      <c r="BI354" s="1">
        <v>1</v>
      </c>
    </row>
    <row r="355" spans="1:61">
      <c r="A355" s="1">
        <v>324</v>
      </c>
      <c r="B355" s="1" t="s">
        <v>1528</v>
      </c>
      <c r="C355" s="1" t="s">
        <v>4489</v>
      </c>
      <c r="D355" s="1" t="s">
        <v>30</v>
      </c>
      <c r="E355" s="1" t="s">
        <v>52</v>
      </c>
      <c r="F355" s="2">
        <v>34.275114000000002</v>
      </c>
      <c r="G355" s="2">
        <v>-110.061909</v>
      </c>
      <c r="H355" s="2">
        <v>34.274141</v>
      </c>
      <c r="I355" s="2">
        <v>-110.073277</v>
      </c>
      <c r="K355" s="1" t="s">
        <v>4086</v>
      </c>
      <c r="L355" s="17">
        <v>0.81328358920291055</v>
      </c>
      <c r="M355" s="17">
        <v>0</v>
      </c>
      <c r="N355" s="1">
        <v>15</v>
      </c>
      <c r="O355" s="1" t="s">
        <v>1531</v>
      </c>
      <c r="P355" s="1">
        <v>511560</v>
      </c>
      <c r="Q355" s="1" t="s">
        <v>1529</v>
      </c>
      <c r="R355" s="1" t="s">
        <v>1530</v>
      </c>
      <c r="S355" s="26">
        <v>3.5646849999999999</v>
      </c>
      <c r="T355" s="4">
        <v>522.20294189499998</v>
      </c>
      <c r="U355" s="4">
        <v>1.4375610351599999</v>
      </c>
      <c r="V355" s="4">
        <v>18.3802433014</v>
      </c>
      <c r="W355" s="2">
        <v>0.145178571343</v>
      </c>
      <c r="X355" s="3">
        <v>4.3542532920800001</v>
      </c>
      <c r="Y355" s="1">
        <v>451.48507690399998</v>
      </c>
      <c r="Z355" s="2">
        <v>9.0712074303399993E-3</v>
      </c>
      <c r="AA355" s="2">
        <v>0.218359133127</v>
      </c>
      <c r="AB355" s="2">
        <v>0</v>
      </c>
      <c r="AC355" s="2">
        <v>0.70845201238400002</v>
      </c>
      <c r="AD355" s="2">
        <v>4.67182662539E-2</v>
      </c>
      <c r="AE355" s="2">
        <v>1.6594427244599998E-2</v>
      </c>
      <c r="AF355" s="2">
        <v>0</v>
      </c>
      <c r="AG355" s="2">
        <v>6.5015479876200002E-4</v>
      </c>
      <c r="AH355" s="2">
        <v>1.5479876160999999E-4</v>
      </c>
      <c r="AI355" s="5">
        <v>558601.53313500003</v>
      </c>
      <c r="AJ355" s="5">
        <v>613721.39026899997</v>
      </c>
      <c r="AK355">
        <v>8.9903315083299997</v>
      </c>
      <c r="AL355" s="13">
        <v>9.4035279927738483E-2</v>
      </c>
      <c r="AM355" s="1" t="s">
        <v>36</v>
      </c>
      <c r="AN355" t="s">
        <v>4077</v>
      </c>
      <c r="AO355" t="s">
        <v>36</v>
      </c>
      <c r="AP355">
        <v>0.55202115864621915</v>
      </c>
      <c r="AQ355">
        <v>2.7178393141456119</v>
      </c>
      <c r="AR355">
        <v>0.15762629278460197</v>
      </c>
      <c r="AS355">
        <v>1.2643512558942769</v>
      </c>
      <c r="AT355">
        <v>-0.83809748166811493</v>
      </c>
      <c r="AU355">
        <v>0.63891368886517641</v>
      </c>
      <c r="AV355">
        <v>2.6546433999975774</v>
      </c>
      <c r="AW355">
        <v>-2.0423349019770201</v>
      </c>
      <c r="AX355">
        <v>-0.66082863848637174</v>
      </c>
      <c r="AY355">
        <v>-5</v>
      </c>
      <c r="AZ355">
        <v>-0.14968956173641632</v>
      </c>
      <c r="BA355">
        <v>-1.3305132825552339</v>
      </c>
      <c r="BB355">
        <v>-1.7800377326378629</v>
      </c>
      <c r="BC355">
        <v>-5</v>
      </c>
      <c r="BD355">
        <v>-3.1869832275969232</v>
      </c>
      <c r="BE355">
        <v>-3.8102325179948235</v>
      </c>
      <c r="BF355">
        <v>5.7471021233291051</v>
      </c>
      <c r="BG355">
        <f t="shared" si="5"/>
        <v>5.7879712601812807</v>
      </c>
      <c r="BH355" s="1" t="s">
        <v>1532</v>
      </c>
      <c r="BI355" s="1">
        <v>1</v>
      </c>
    </row>
    <row r="356" spans="1:61">
      <c r="A356" s="1">
        <v>84</v>
      </c>
      <c r="B356" s="1" t="s">
        <v>358</v>
      </c>
      <c r="C356" s="1" t="s">
        <v>4164</v>
      </c>
      <c r="D356" s="1" t="s">
        <v>30</v>
      </c>
      <c r="E356" s="1" t="s">
        <v>166</v>
      </c>
      <c r="F356" s="2">
        <v>42.021680000000003</v>
      </c>
      <c r="G356" s="2">
        <v>-73.482280000000003</v>
      </c>
      <c r="H356" s="2">
        <v>42.021790000000003</v>
      </c>
      <c r="I356" s="2">
        <v>-73.481859999999998</v>
      </c>
      <c r="K356" s="1" t="s">
        <v>4086</v>
      </c>
      <c r="L356" s="17">
        <v>0.31032422813586885</v>
      </c>
      <c r="M356" s="17">
        <v>1</v>
      </c>
      <c r="N356" s="1">
        <v>1</v>
      </c>
      <c r="O356" s="1" t="s">
        <v>361</v>
      </c>
      <c r="P356" s="1">
        <v>505180</v>
      </c>
      <c r="Q356" s="1" t="s">
        <v>359</v>
      </c>
      <c r="R356" s="1" t="s">
        <v>360</v>
      </c>
      <c r="S356" s="26">
        <v>10.327086</v>
      </c>
      <c r="T356" s="4">
        <v>1235.75231934</v>
      </c>
      <c r="U356" s="4">
        <v>1.58888161182</v>
      </c>
      <c r="V356" s="4">
        <v>13.654999733</v>
      </c>
      <c r="W356" s="2">
        <v>0.242633670568</v>
      </c>
      <c r="X356" s="3">
        <v>7.0662508010899998</v>
      </c>
      <c r="Y356" s="1">
        <v>2865.2299804700001</v>
      </c>
      <c r="Z356" s="2">
        <v>3.1778963916199998E-2</v>
      </c>
      <c r="AA356" s="2">
        <v>6.0441267868199998E-2</v>
      </c>
      <c r="AB356" s="2">
        <v>1.65429751764E-3</v>
      </c>
      <c r="AC356" s="2">
        <v>0.72372317478899995</v>
      </c>
      <c r="AD356" s="2">
        <v>1.49160969546E-2</v>
      </c>
      <c r="AE356" s="2">
        <v>3.5370891675500001E-3</v>
      </c>
      <c r="AF356" s="2">
        <v>0.118030928966</v>
      </c>
      <c r="AG356" s="2">
        <v>9.1306255255400003E-3</v>
      </c>
      <c r="AH356" s="2">
        <v>3.6787555295600002E-2</v>
      </c>
      <c r="AI356" s="5">
        <v>630924.62487699999</v>
      </c>
      <c r="AJ356" s="5">
        <v>614148.98205900006</v>
      </c>
      <c r="AK356">
        <v>4.5696712367399996</v>
      </c>
      <c r="AL356" s="13">
        <v>2.6947230628851078E-2</v>
      </c>
      <c r="AM356" s="1" t="s">
        <v>36</v>
      </c>
      <c r="AN356" t="s">
        <v>4076</v>
      </c>
      <c r="AO356" t="s">
        <v>53</v>
      </c>
      <c r="AP356">
        <v>1.0139777936733734</v>
      </c>
      <c r="AQ356">
        <v>3.0919314342455948</v>
      </c>
      <c r="AR356">
        <v>0.20109153896399559</v>
      </c>
      <c r="AS356">
        <v>1.1352916959838717</v>
      </c>
      <c r="AT356">
        <v>-0.61504893171669917</v>
      </c>
      <c r="AU356">
        <v>0.84918904770347625</v>
      </c>
      <c r="AV356">
        <v>3.4571594867712996</v>
      </c>
      <c r="AW356">
        <v>-1.4978602661220981</v>
      </c>
      <c r="AX356">
        <v>-1.2186664341015798</v>
      </c>
      <c r="AY356">
        <v>-2.7813863819360147</v>
      </c>
      <c r="AZ356">
        <v>-0.14042752033810774</v>
      </c>
      <c r="BA356">
        <v>-1.8263448023883029</v>
      </c>
      <c r="BB356">
        <v>-2.4513539917863763</v>
      </c>
      <c r="BC356">
        <v>-0.92800417473450381</v>
      </c>
      <c r="BD356">
        <v>-2.0394994685791175</v>
      </c>
      <c r="BE356">
        <v>-1.4342990721011426</v>
      </c>
      <c r="BF356">
        <v>5.7999774781739255</v>
      </c>
      <c r="BG356">
        <f t="shared" si="5"/>
        <v>5.788273736349117</v>
      </c>
      <c r="BH356" s="1" t="s">
        <v>362</v>
      </c>
      <c r="BI356" s="1">
        <v>1</v>
      </c>
    </row>
    <row r="357" spans="1:61">
      <c r="A357" s="1">
        <v>527</v>
      </c>
      <c r="B357" s="1" t="s">
        <v>2519</v>
      </c>
      <c r="C357" s="1" t="s">
        <v>4787</v>
      </c>
      <c r="D357" s="1" t="s">
        <v>30</v>
      </c>
      <c r="E357" s="1" t="s">
        <v>52</v>
      </c>
      <c r="F357" s="2">
        <v>34.587214000000003</v>
      </c>
      <c r="G357" s="2">
        <v>-112.418516</v>
      </c>
      <c r="H357" s="2">
        <v>34.590643999999998</v>
      </c>
      <c r="I357" s="2">
        <v>-112.41623300000001</v>
      </c>
      <c r="K357" s="1" t="s">
        <v>4086</v>
      </c>
      <c r="L357" s="17">
        <v>0.51382359815761436</v>
      </c>
      <c r="M357" s="17">
        <v>0</v>
      </c>
      <c r="N357" s="1">
        <v>15</v>
      </c>
      <c r="O357" s="1" t="s">
        <v>2522</v>
      </c>
      <c r="P357" s="1">
        <v>507370</v>
      </c>
      <c r="Q357" s="1" t="s">
        <v>2520</v>
      </c>
      <c r="R357" s="1" t="s">
        <v>2521</v>
      </c>
      <c r="S357" s="26">
        <v>4.3323369999999999</v>
      </c>
      <c r="T357" s="4">
        <v>561.79815673799999</v>
      </c>
      <c r="U357" s="4">
        <v>3.42607355118</v>
      </c>
      <c r="V357" s="4">
        <v>19.438957214399998</v>
      </c>
      <c r="W357" s="2">
        <v>0.170705884695</v>
      </c>
      <c r="X357" s="3">
        <v>9.2254838943500008</v>
      </c>
      <c r="Y357" s="1">
        <v>472.38973999000001</v>
      </c>
      <c r="Z357" s="2">
        <v>4.6350121688400001E-3</v>
      </c>
      <c r="AA357" s="2">
        <v>0.23113829078100001</v>
      </c>
      <c r="AB357" s="2">
        <v>7.3633136461600005E-4</v>
      </c>
      <c r="AC357" s="2">
        <v>0.57248600970399999</v>
      </c>
      <c r="AD357" s="2">
        <v>0.18978747151600001</v>
      </c>
      <c r="AE357" s="2">
        <v>1.16262847045E-4</v>
      </c>
      <c r="AF357" s="2">
        <v>0</v>
      </c>
      <c r="AG357" s="2">
        <v>0</v>
      </c>
      <c r="AH357" s="2">
        <v>1.10062161869E-3</v>
      </c>
      <c r="AI357" s="5">
        <v>591511.48221399996</v>
      </c>
      <c r="AJ357" s="5">
        <v>614595.27038799995</v>
      </c>
      <c r="AK357">
        <v>5.20309584523</v>
      </c>
      <c r="AL357" s="13">
        <v>3.8278184122922908E-2</v>
      </c>
      <c r="AM357" s="1" t="s">
        <v>36</v>
      </c>
      <c r="AN357" t="s">
        <v>4077</v>
      </c>
      <c r="AO357" t="s">
        <v>36</v>
      </c>
      <c r="AP357">
        <v>0.63672223178243781</v>
      </c>
      <c r="AQ357">
        <v>2.7495803099459639</v>
      </c>
      <c r="AR357">
        <v>0.53479668219304488</v>
      </c>
      <c r="AS357">
        <v>1.2886729638732426</v>
      </c>
      <c r="AT357">
        <v>-0.76775150731810249</v>
      </c>
      <c r="AU357">
        <v>0.9649891550082772</v>
      </c>
      <c r="AV357">
        <v>2.6743004564391142</v>
      </c>
      <c r="AW357">
        <v>-2.3339491213138475</v>
      </c>
      <c r="AX357">
        <v>-0.63612810256335806</v>
      </c>
      <c r="AY357">
        <v>-3.1329267000128502</v>
      </c>
      <c r="AZ357">
        <v>-0.24223512205810635</v>
      </c>
      <c r="BA357">
        <v>-0.72173246014399772</v>
      </c>
      <c r="BB357">
        <v>-3.9345590462446407</v>
      </c>
      <c r="BC357">
        <v>-5</v>
      </c>
      <c r="BD357">
        <v>-5</v>
      </c>
      <c r="BE357">
        <v>-2.9583619609183178</v>
      </c>
      <c r="BF357">
        <v>5.7719631794183535</v>
      </c>
      <c r="BG357">
        <f t="shared" si="5"/>
        <v>5.7885892138242045</v>
      </c>
      <c r="BH357" s="1" t="s">
        <v>2523</v>
      </c>
      <c r="BI357" s="1">
        <v>1</v>
      </c>
    </row>
    <row r="358" spans="1:61">
      <c r="A358" s="1">
        <v>515</v>
      </c>
      <c r="B358" s="1" t="s">
        <v>2459</v>
      </c>
      <c r="C358" s="1" t="s">
        <v>4768</v>
      </c>
      <c r="D358" s="1" t="s">
        <v>30</v>
      </c>
      <c r="E358" s="1" t="s">
        <v>44</v>
      </c>
      <c r="F358" s="2">
        <v>42.233175000000003</v>
      </c>
      <c r="G358" s="2">
        <v>-111.853579</v>
      </c>
      <c r="H358" s="2">
        <v>42.2393</v>
      </c>
      <c r="I358" s="2">
        <v>-111.85326000000001</v>
      </c>
      <c r="K358" s="1" t="s">
        <v>4086</v>
      </c>
      <c r="L358" s="17">
        <v>0.41604202543385321</v>
      </c>
      <c r="M358" s="17">
        <v>1</v>
      </c>
      <c r="N358" s="1">
        <v>16</v>
      </c>
      <c r="O358" s="1" t="s">
        <v>2462</v>
      </c>
      <c r="P358" s="1">
        <v>511530</v>
      </c>
      <c r="Q358" s="1" t="s">
        <v>2460</v>
      </c>
      <c r="R358" s="1" t="s">
        <v>2461</v>
      </c>
      <c r="S358" s="26">
        <v>7.3800359999999996</v>
      </c>
      <c r="T358" s="4">
        <v>530.791015625</v>
      </c>
      <c r="U358" s="4">
        <v>0.41823077201800002</v>
      </c>
      <c r="V358" s="4">
        <v>13.7499227524</v>
      </c>
      <c r="W358" s="2">
        <v>0.25614285469100001</v>
      </c>
      <c r="X358" s="3">
        <v>10.5757169724</v>
      </c>
      <c r="Y358" s="1">
        <v>1012.3373413100001</v>
      </c>
      <c r="Z358" s="2">
        <v>5.7280416115899997E-3</v>
      </c>
      <c r="AA358" s="2">
        <v>3.3605227240999999E-2</v>
      </c>
      <c r="AB358" s="2">
        <v>0</v>
      </c>
      <c r="AC358" s="2">
        <v>3.4035099031700003E-2</v>
      </c>
      <c r="AD358" s="2">
        <v>0.714135259159</v>
      </c>
      <c r="AE358" s="2">
        <v>4.0622884224800003E-2</v>
      </c>
      <c r="AF358" s="2">
        <v>9.3841011918200004E-2</v>
      </c>
      <c r="AG358" s="2">
        <v>7.5721915938600004E-2</v>
      </c>
      <c r="AH358" s="2">
        <v>2.3105608752199999E-3</v>
      </c>
      <c r="AI358" s="5">
        <v>610540.32969699998</v>
      </c>
      <c r="AJ358" s="5">
        <v>614749.75043100002</v>
      </c>
      <c r="AK358">
        <v>5.8622055121600001</v>
      </c>
      <c r="AL358" s="13">
        <v>6.8708966183098543E-3</v>
      </c>
      <c r="AM358" s="1" t="s">
        <v>36</v>
      </c>
      <c r="AN358" t="s">
        <v>4077</v>
      </c>
      <c r="AO358" t="s">
        <v>36</v>
      </c>
      <c r="AP358">
        <v>0.86805848032754229</v>
      </c>
      <c r="AQ358">
        <v>2.7249235632174393</v>
      </c>
      <c r="AR358">
        <v>-0.37858401641084122</v>
      </c>
      <c r="AS358">
        <v>1.13830025828987</v>
      </c>
      <c r="AT358">
        <v>-0.59151775460923861</v>
      </c>
      <c r="AU358">
        <v>1.0243098196973848</v>
      </c>
      <c r="AV358">
        <v>3.0053252566309743</v>
      </c>
      <c r="AW358">
        <v>-2.2419938357389091</v>
      </c>
      <c r="AX358">
        <v>-1.4735931635222799</v>
      </c>
      <c r="AY358">
        <v>-5</v>
      </c>
      <c r="AZ358">
        <v>-1.4680729813937952</v>
      </c>
      <c r="BA358">
        <v>-0.14621952387781287</v>
      </c>
      <c r="BB358">
        <v>-1.3912292449280916</v>
      </c>
      <c r="BC358">
        <v>-1.0276073177284084</v>
      </c>
      <c r="BD358">
        <v>-1.1207784059201431</v>
      </c>
      <c r="BE358">
        <v>-2.6362825848497313</v>
      </c>
      <c r="BF358">
        <v>5.7857143568744629</v>
      </c>
      <c r="BG358">
        <f t="shared" si="5"/>
        <v>5.7886983611009351</v>
      </c>
      <c r="BH358" s="1" t="s">
        <v>2463</v>
      </c>
      <c r="BI358" s="1">
        <v>1</v>
      </c>
    </row>
    <row r="359" spans="1:61">
      <c r="A359" s="1">
        <v>246</v>
      </c>
      <c r="B359" s="1" t="s">
        <v>1141</v>
      </c>
      <c r="C359" s="1" t="s">
        <v>4380</v>
      </c>
      <c r="D359" s="1" t="s">
        <v>30</v>
      </c>
      <c r="E359" s="1" t="s">
        <v>166</v>
      </c>
      <c r="F359" s="2">
        <v>43.957526999999999</v>
      </c>
      <c r="G359" s="2">
        <v>-71.967912999999996</v>
      </c>
      <c r="H359" s="2">
        <v>43.956111</v>
      </c>
      <c r="I359" s="2">
        <v>-71.970556000000002</v>
      </c>
      <c r="K359" s="1" t="s">
        <v>4086</v>
      </c>
      <c r="L359" s="17">
        <v>0.25275872973725194</v>
      </c>
      <c r="M359" s="17">
        <v>1</v>
      </c>
      <c r="N359" s="1">
        <v>1</v>
      </c>
      <c r="O359" s="1" t="s">
        <v>1144</v>
      </c>
      <c r="P359" s="1">
        <v>511470</v>
      </c>
      <c r="Q359" s="1" t="s">
        <v>1142</v>
      </c>
      <c r="R359" s="1" t="s">
        <v>1143</v>
      </c>
      <c r="S359" s="26">
        <v>16.576623999999999</v>
      </c>
      <c r="T359" s="4">
        <v>1003.75549316</v>
      </c>
      <c r="U359" s="4">
        <v>-0.25453487038599998</v>
      </c>
      <c r="V359" s="4">
        <v>11.5670928955</v>
      </c>
      <c r="W359" s="2">
        <v>0.22140385210499999</v>
      </c>
      <c r="X359" s="3">
        <v>8.5158929824800005</v>
      </c>
      <c r="Y359" s="1">
        <v>693.16241455099998</v>
      </c>
      <c r="Z359" s="2">
        <v>3.95102856667E-2</v>
      </c>
      <c r="AA359" s="2">
        <v>2.75672524361E-2</v>
      </c>
      <c r="AB359" s="2">
        <v>1.61572416091E-3</v>
      </c>
      <c r="AC359" s="2">
        <v>0.87359040559699996</v>
      </c>
      <c r="AD359" s="2">
        <v>1.5107853752E-2</v>
      </c>
      <c r="AE359" s="2">
        <v>3.4146747730499998E-3</v>
      </c>
      <c r="AF359" s="2">
        <v>1.50745398518E-2</v>
      </c>
      <c r="AG359" s="2">
        <v>1.67568918131E-2</v>
      </c>
      <c r="AH359" s="2">
        <v>7.3623719497000004E-3</v>
      </c>
      <c r="AI359" s="5">
        <v>616298.88121100003</v>
      </c>
      <c r="AJ359" s="5">
        <v>615957.73816499999</v>
      </c>
      <c r="AK359">
        <v>4.7160157079999996</v>
      </c>
      <c r="AL359" s="13">
        <v>5.5368831562502263E-4</v>
      </c>
      <c r="AM359" s="1" t="s">
        <v>36</v>
      </c>
      <c r="AN359" t="s">
        <v>4076</v>
      </c>
      <c r="AO359" t="s">
        <v>53</v>
      </c>
      <c r="AP359">
        <v>1.2194960866809674</v>
      </c>
      <c r="AQ359">
        <v>3.0016279350165491</v>
      </c>
      <c r="AR359">
        <v>-5</v>
      </c>
      <c r="AS359">
        <v>1.063224223421628</v>
      </c>
      <c r="AT359">
        <v>-0.65481482729924856</v>
      </c>
      <c r="AU359">
        <v>0.93023019510888294</v>
      </c>
      <c r="AV359">
        <v>2.840835005865828</v>
      </c>
      <c r="AW359">
        <v>-1.4032898302774763</v>
      </c>
      <c r="AX359">
        <v>-1.5596065168576934</v>
      </c>
      <c r="AY359">
        <v>-2.7916327807024794</v>
      </c>
      <c r="AZ359">
        <v>-5.8692144349916486E-2</v>
      </c>
      <c r="BA359">
        <v>-1.8207972279090352</v>
      </c>
      <c r="BB359">
        <v>-2.4666506539138879</v>
      </c>
      <c r="BC359">
        <v>-1.8217559357632094</v>
      </c>
      <c r="BD359">
        <v>-1.7758065342500877</v>
      </c>
      <c r="BE359">
        <v>-2.1329822456204353</v>
      </c>
      <c r="BF359">
        <v>5.7897913793413682</v>
      </c>
      <c r="BG359">
        <f t="shared" si="5"/>
        <v>5.7895509155550542</v>
      </c>
      <c r="BH359" s="1" t="s">
        <v>1145</v>
      </c>
      <c r="BI359" s="1">
        <v>1</v>
      </c>
    </row>
    <row r="360" spans="1:61">
      <c r="A360" s="1">
        <v>463</v>
      </c>
      <c r="B360" s="1" t="s">
        <v>2209</v>
      </c>
      <c r="C360" s="1" t="s">
        <v>4693</v>
      </c>
      <c r="D360" s="1" t="s">
        <v>30</v>
      </c>
      <c r="E360" s="1" t="s">
        <v>72</v>
      </c>
      <c r="F360" s="2">
        <v>45.117685999999999</v>
      </c>
      <c r="G360" s="2">
        <v>-97.526397000000003</v>
      </c>
      <c r="H360" s="2">
        <v>45.118699999999997</v>
      </c>
      <c r="I360" s="2">
        <v>-97.522120000000001</v>
      </c>
      <c r="K360" s="1" t="s">
        <v>4086</v>
      </c>
      <c r="L360" s="17">
        <v>0.68515007779933501</v>
      </c>
      <c r="M360" s="17">
        <v>0</v>
      </c>
      <c r="N360" s="1">
        <v>10</v>
      </c>
      <c r="O360" s="1" t="s">
        <v>2212</v>
      </c>
      <c r="P360" s="1">
        <v>505330</v>
      </c>
      <c r="Q360" s="1" t="s">
        <v>2210</v>
      </c>
      <c r="R360" s="1" t="s">
        <v>2211</v>
      </c>
      <c r="S360" s="26">
        <v>12.386429</v>
      </c>
      <c r="T360" s="4">
        <v>560.49377441399997</v>
      </c>
      <c r="U360" s="4">
        <v>0.13459458947200001</v>
      </c>
      <c r="V360" s="4">
        <v>12.248918533299999</v>
      </c>
      <c r="W360" s="2">
        <v>0.32800000905999999</v>
      </c>
      <c r="X360" s="3">
        <v>1.75860321522</v>
      </c>
      <c r="Y360" s="1">
        <v>1875.0200195299999</v>
      </c>
      <c r="Z360" s="2">
        <v>0.140086028621</v>
      </c>
      <c r="AA360" s="2">
        <v>3.8092480767600002E-2</v>
      </c>
      <c r="AB360" s="2">
        <v>0</v>
      </c>
      <c r="AC360" s="2">
        <v>1.86119612871E-3</v>
      </c>
      <c r="AD360" s="2">
        <v>0</v>
      </c>
      <c r="AE360" s="2">
        <v>0.40114980560800001</v>
      </c>
      <c r="AF360" s="2">
        <v>5.7076681280500002E-3</v>
      </c>
      <c r="AG360" s="2">
        <v>0.39651749524399998</v>
      </c>
      <c r="AH360" s="2">
        <v>1.6585325502500001E-2</v>
      </c>
      <c r="AI360" s="5">
        <v>638450.77599800006</v>
      </c>
      <c r="AJ360" s="5">
        <v>618102.68947300001</v>
      </c>
      <c r="AK360">
        <v>3.9370193963300002</v>
      </c>
      <c r="AL360" s="13">
        <v>3.2387140036851322E-2</v>
      </c>
      <c r="AM360" s="1" t="s">
        <v>53</v>
      </c>
      <c r="AN360" t="s">
        <v>4076</v>
      </c>
      <c r="AO360" t="s">
        <v>53</v>
      </c>
      <c r="AP360">
        <v>1.0929461175842794</v>
      </c>
      <c r="AQ360">
        <v>2.7485707931082231</v>
      </c>
      <c r="AR360">
        <v>-0.87097239783628155</v>
      </c>
      <c r="AS360">
        <v>1.0880977461900572</v>
      </c>
      <c r="AT360">
        <v>-0.48412614429226009</v>
      </c>
      <c r="AU360">
        <v>0.24516786283494599</v>
      </c>
      <c r="AV360">
        <v>3.2730059090370678</v>
      </c>
      <c r="AW360">
        <v>-0.85360517660125401</v>
      </c>
      <c r="AX360">
        <v>-1.4191607430493038</v>
      </c>
      <c r="AY360">
        <v>-5</v>
      </c>
      <c r="AZ360">
        <v>-2.7302078594708319</v>
      </c>
      <c r="BA360">
        <v>-5</v>
      </c>
      <c r="BB360">
        <v>-0.39669341391491603</v>
      </c>
      <c r="BC360">
        <v>-2.2435412868444828</v>
      </c>
      <c r="BD360">
        <v>-0.40173764587398419</v>
      </c>
      <c r="BE360">
        <v>-1.7802760006261156</v>
      </c>
      <c r="BF360">
        <v>5.8051274191616482</v>
      </c>
      <c r="BG360">
        <f t="shared" si="5"/>
        <v>5.7910606332872501</v>
      </c>
      <c r="BH360" s="1" t="s">
        <v>2213</v>
      </c>
      <c r="BI360" s="1">
        <v>1</v>
      </c>
    </row>
    <row r="361" spans="1:61">
      <c r="A361" s="1">
        <v>420</v>
      </c>
      <c r="B361" s="1" t="s">
        <v>1999</v>
      </c>
      <c r="C361" s="1" t="s">
        <v>4630</v>
      </c>
      <c r="D361" s="1" t="s">
        <v>30</v>
      </c>
      <c r="E361" s="1" t="s">
        <v>140</v>
      </c>
      <c r="F361" s="2">
        <v>40.111462000000003</v>
      </c>
      <c r="G361" s="2">
        <v>-75.864570000000001</v>
      </c>
      <c r="H361" s="2">
        <v>40.11036</v>
      </c>
      <c r="I361" s="2">
        <v>-75.862369999999999</v>
      </c>
      <c r="K361" s="1" t="s">
        <v>4086</v>
      </c>
      <c r="L361" s="17">
        <v>0.54338159901089955</v>
      </c>
      <c r="M361" s="17">
        <v>0</v>
      </c>
      <c r="N361" s="1">
        <v>2</v>
      </c>
      <c r="O361" s="1" t="s">
        <v>2002</v>
      </c>
      <c r="P361" s="1">
        <v>506620</v>
      </c>
      <c r="Q361" s="1" t="s">
        <v>2000</v>
      </c>
      <c r="R361" s="1" t="s">
        <v>2001</v>
      </c>
      <c r="S361" s="26">
        <v>5.5926590000000003</v>
      </c>
      <c r="T361" s="4">
        <v>1199.6655273399999</v>
      </c>
      <c r="U361" s="4">
        <v>5.4107604026800002</v>
      </c>
      <c r="V361" s="4">
        <v>16.603683471699998</v>
      </c>
      <c r="W361" s="2">
        <v>0.37229728698699999</v>
      </c>
      <c r="X361" s="3">
        <v>4.0282196998600002</v>
      </c>
      <c r="Y361" s="1">
        <v>837.54992675799997</v>
      </c>
      <c r="Z361" s="2">
        <v>7.4608981834999996E-3</v>
      </c>
      <c r="AA361" s="2">
        <v>0.17589027527000001</v>
      </c>
      <c r="AB361" s="2">
        <v>1.4698129183799999E-3</v>
      </c>
      <c r="AC361" s="2">
        <v>0.376016487467</v>
      </c>
      <c r="AD361" s="2">
        <v>7.6022877957600002E-2</v>
      </c>
      <c r="AE361" s="2">
        <v>4.1298547760900001E-3</v>
      </c>
      <c r="AF361" s="2">
        <v>0.18943811608300001</v>
      </c>
      <c r="AG361" s="2">
        <v>0.15332385410499999</v>
      </c>
      <c r="AH361" s="2">
        <v>1.6247823238999998E-2</v>
      </c>
      <c r="AI361" s="5">
        <v>571234.28747600003</v>
      </c>
      <c r="AJ361" s="5">
        <v>631960.45628799999</v>
      </c>
      <c r="AK361">
        <v>3.8307921249199999</v>
      </c>
      <c r="AL361" s="13">
        <v>0.1009415460410473</v>
      </c>
      <c r="AM361" s="1" t="s">
        <v>36</v>
      </c>
      <c r="AN361" t="s">
        <v>4077</v>
      </c>
      <c r="AO361" t="s">
        <v>36</v>
      </c>
      <c r="AP361">
        <v>0.74761833999102278</v>
      </c>
      <c r="AQ361">
        <v>3.0790601794824131</v>
      </c>
      <c r="AR361">
        <v>0.73325830308841222</v>
      </c>
      <c r="AS361">
        <v>1.2202044455084355</v>
      </c>
      <c r="AT361">
        <v>-0.42911012857040254</v>
      </c>
      <c r="AU361">
        <v>0.60511314903025593</v>
      </c>
      <c r="AV361">
        <v>2.9230107049855651</v>
      </c>
      <c r="AW361">
        <v>-2.1272088866483632</v>
      </c>
      <c r="AX361">
        <v>-0.75475817141989932</v>
      </c>
      <c r="AY361">
        <v>-2.8327379398679966</v>
      </c>
      <c r="AZ361">
        <v>-0.42479311183044427</v>
      </c>
      <c r="BA361">
        <v>-1.1190556935668208</v>
      </c>
      <c r="BB361">
        <v>-2.3840652197846763</v>
      </c>
      <c r="BC361">
        <v>-0.7225326338910093</v>
      </c>
      <c r="BD361">
        <v>-0.81439027241079387</v>
      </c>
      <c r="BE361">
        <v>-1.7892048142921029</v>
      </c>
      <c r="BF361">
        <v>5.7568142674213316</v>
      </c>
      <c r="BG361">
        <f t="shared" si="5"/>
        <v>5.8006899039893351</v>
      </c>
      <c r="BH361" s="1" t="s">
        <v>2003</v>
      </c>
      <c r="BI361" s="1">
        <v>1</v>
      </c>
    </row>
    <row r="362" spans="1:61">
      <c r="A362" s="1">
        <v>554</v>
      </c>
      <c r="B362" s="1" t="s">
        <v>2653</v>
      </c>
      <c r="C362" s="1" t="s">
        <v>4838</v>
      </c>
      <c r="D362" s="1" t="s">
        <v>30</v>
      </c>
      <c r="E362" s="1" t="s">
        <v>59</v>
      </c>
      <c r="F362" s="2">
        <v>42.516914</v>
      </c>
      <c r="G362" s="2">
        <v>-83.795824999999994</v>
      </c>
      <c r="H362" s="2">
        <v>42.517530000000001</v>
      </c>
      <c r="I362" s="2">
        <v>-83.795649999999995</v>
      </c>
      <c r="K362" s="1" t="s">
        <v>4086</v>
      </c>
      <c r="L362" s="17">
        <v>0.24134065420366821</v>
      </c>
      <c r="M362" s="17">
        <v>1</v>
      </c>
      <c r="N362" s="1">
        <v>4</v>
      </c>
      <c r="O362" s="1" t="s">
        <v>2656</v>
      </c>
      <c r="P362" s="1">
        <v>509840</v>
      </c>
      <c r="Q362" s="1" t="s">
        <v>2654</v>
      </c>
      <c r="R362" s="1" t="s">
        <v>2655</v>
      </c>
      <c r="S362" s="26">
        <v>14.204472000000001</v>
      </c>
      <c r="T362" s="4">
        <v>796.29669189499998</v>
      </c>
      <c r="U362" s="4">
        <v>3.3844604492200001</v>
      </c>
      <c r="V362" s="4">
        <v>13.764964103700001</v>
      </c>
      <c r="W362" s="2">
        <v>0.21949411928699999</v>
      </c>
      <c r="X362" s="3">
        <v>1.76054644585</v>
      </c>
      <c r="Y362" s="1">
        <v>1920.21972656</v>
      </c>
      <c r="Z362" s="2">
        <v>4.8345478190900001E-2</v>
      </c>
      <c r="AA362" s="2">
        <v>0.48680923972500001</v>
      </c>
      <c r="AB362" s="2">
        <v>2.70420907045E-3</v>
      </c>
      <c r="AC362" s="2">
        <v>0.22245732097500001</v>
      </c>
      <c r="AD362" s="2">
        <v>4.9542761596099998E-4</v>
      </c>
      <c r="AE362" s="2">
        <v>7.3694857874200001E-3</v>
      </c>
      <c r="AF362" s="2">
        <v>4.5692876163699998E-2</v>
      </c>
      <c r="AG362" s="2">
        <v>3.58462522965E-2</v>
      </c>
      <c r="AH362" s="2">
        <v>0.150279710175</v>
      </c>
      <c r="AI362" s="5">
        <v>661215.85003600002</v>
      </c>
      <c r="AJ362" s="5">
        <v>637847.36591299996</v>
      </c>
      <c r="AK362">
        <v>4.6922361399900003</v>
      </c>
      <c r="AL362" s="13">
        <v>3.5977439490392726E-2</v>
      </c>
      <c r="AM362" s="1" t="s">
        <v>36</v>
      </c>
      <c r="AN362" t="s">
        <v>4077</v>
      </c>
      <c r="AO362" t="s">
        <v>36</v>
      </c>
      <c r="AP362">
        <v>1.1524250950284562</v>
      </c>
      <c r="AQ362">
        <v>2.9010749115133558</v>
      </c>
      <c r="AR362">
        <v>0.52948944330079928</v>
      </c>
      <c r="AS362">
        <v>1.1387750831768364</v>
      </c>
      <c r="AT362">
        <v>-0.6585771109362939</v>
      </c>
      <c r="AU362">
        <v>0.24564748689571569</v>
      </c>
      <c r="AV362">
        <v>3.2833509269184615</v>
      </c>
      <c r="AW362">
        <v>-1.3156441397521397</v>
      </c>
      <c r="AX362">
        <v>-0.31264118737808577</v>
      </c>
      <c r="AY362">
        <v>-2.5679597348336798</v>
      </c>
      <c r="AZ362">
        <v>-0.65275329723566355</v>
      </c>
      <c r="BA362">
        <v>-3.305019788777229</v>
      </c>
      <c r="BB362">
        <v>-2.1325628143766346</v>
      </c>
      <c r="BC362">
        <v>-1.3401515041743142</v>
      </c>
      <c r="BD362">
        <v>-1.4455562428421935</v>
      </c>
      <c r="BE362">
        <v>-0.8230996511753258</v>
      </c>
      <c r="BF362">
        <v>5.8203432555174812</v>
      </c>
      <c r="BG362">
        <f t="shared" si="5"/>
        <v>5.8047167663820822</v>
      </c>
      <c r="BH362" s="1" t="s">
        <v>2657</v>
      </c>
      <c r="BI362" s="1">
        <v>1</v>
      </c>
    </row>
    <row r="363" spans="1:61">
      <c r="A363" s="1">
        <v>628</v>
      </c>
      <c r="B363" s="1" t="s">
        <v>3018</v>
      </c>
      <c r="C363" s="1" t="s">
        <v>4935</v>
      </c>
      <c r="D363" s="1" t="s">
        <v>30</v>
      </c>
      <c r="E363" s="1" t="s">
        <v>59</v>
      </c>
      <c r="F363" s="2">
        <v>41.559770999999998</v>
      </c>
      <c r="G363" s="2">
        <v>-71.479080999999994</v>
      </c>
      <c r="H363" s="2">
        <v>41.563056000000003</v>
      </c>
      <c r="I363" s="2">
        <v>-71.48</v>
      </c>
      <c r="K363" s="1" t="s">
        <v>4086</v>
      </c>
      <c r="L363" s="17">
        <v>0.97034692578017701</v>
      </c>
      <c r="M363" s="17">
        <v>0</v>
      </c>
      <c r="N363" s="1">
        <v>1</v>
      </c>
      <c r="O363" s="1" t="s">
        <v>3021</v>
      </c>
      <c r="P363" s="1">
        <v>510200</v>
      </c>
      <c r="Q363" s="1" t="s">
        <v>3019</v>
      </c>
      <c r="R363" s="1" t="s">
        <v>3020</v>
      </c>
      <c r="S363" s="26">
        <v>2.0126390000000001</v>
      </c>
      <c r="T363" s="4">
        <v>1231.9216308600001</v>
      </c>
      <c r="U363" s="4">
        <v>5.6709237098700003</v>
      </c>
      <c r="V363" s="4">
        <v>15.1961956024</v>
      </c>
      <c r="W363" s="2">
        <v>0.19701492786399999</v>
      </c>
      <c r="X363" s="3">
        <v>1.5764249563199999</v>
      </c>
      <c r="Y363" s="1">
        <v>1903.03222656</v>
      </c>
      <c r="Z363" s="2">
        <v>0.41307805236099998</v>
      </c>
      <c r="AA363" s="2">
        <v>0.26075819672099998</v>
      </c>
      <c r="AB363" s="2">
        <v>3.93779055542E-3</v>
      </c>
      <c r="AC363" s="2">
        <v>0.20377110349899999</v>
      </c>
      <c r="AD363" s="2">
        <v>2.2632737949599998E-3</v>
      </c>
      <c r="AE363" s="2">
        <v>1.55905921214E-2</v>
      </c>
      <c r="AF363" s="2">
        <v>1.6156410570100001E-2</v>
      </c>
      <c r="AG363" s="2">
        <v>9.0989723513599998E-4</v>
      </c>
      <c r="AH363" s="2">
        <v>8.3534683141699997E-2</v>
      </c>
      <c r="AI363" s="5">
        <v>468921.21483999997</v>
      </c>
      <c r="AJ363" s="5">
        <v>637954.35974300001</v>
      </c>
      <c r="AK363">
        <v>5.9823775264599997</v>
      </c>
      <c r="AL363" s="13">
        <v>0.30542393162245163</v>
      </c>
      <c r="AM363" s="1" t="s">
        <v>36</v>
      </c>
      <c r="AN363" t="s">
        <v>4077</v>
      </c>
      <c r="AO363" t="s">
        <v>36</v>
      </c>
      <c r="AP363">
        <v>0.30376588399561255</v>
      </c>
      <c r="AQ363">
        <v>3.0905830809066419</v>
      </c>
      <c r="AR363">
        <v>0.75365380482340938</v>
      </c>
      <c r="AS363">
        <v>1.1817348750706429</v>
      </c>
      <c r="AT363">
        <v>-0.70550086600417838</v>
      </c>
      <c r="AU363">
        <v>0.19767330154644103</v>
      </c>
      <c r="AV363">
        <v>3.2794461428317776</v>
      </c>
      <c r="AW363">
        <v>-0.38396787931952603</v>
      </c>
      <c r="AX363">
        <v>-0.58376203099443302</v>
      </c>
      <c r="AY363">
        <v>-2.4047473869902669</v>
      </c>
      <c r="AZ363">
        <v>-0.690857402668693</v>
      </c>
      <c r="BA363">
        <v>-2.6452629049724896</v>
      </c>
      <c r="BB363">
        <v>-1.8071373902522567</v>
      </c>
      <c r="BC363">
        <v>-1.7916551189791945</v>
      </c>
      <c r="BD363">
        <v>-3.0410076546388716</v>
      </c>
      <c r="BE363">
        <v>-1.0781331703888772</v>
      </c>
      <c r="BF363">
        <v>5.6710998814475841</v>
      </c>
      <c r="BG363">
        <f t="shared" si="5"/>
        <v>5.8047896097230831</v>
      </c>
      <c r="BH363" s="1" t="s">
        <v>3022</v>
      </c>
      <c r="BI363" s="1">
        <v>1</v>
      </c>
    </row>
    <row r="364" spans="1:61">
      <c r="A364" s="1">
        <v>375</v>
      </c>
      <c r="B364" s="1" t="s">
        <v>1779</v>
      </c>
      <c r="C364" s="1" t="s">
        <v>4562</v>
      </c>
      <c r="D364" s="1" t="s">
        <v>30</v>
      </c>
      <c r="E364" s="1" t="s">
        <v>72</v>
      </c>
      <c r="F364" s="2">
        <v>42.731743000000002</v>
      </c>
      <c r="G364" s="2">
        <v>-94.900583999999995</v>
      </c>
      <c r="H364" s="2">
        <v>42.732590000000002</v>
      </c>
      <c r="I364" s="2">
        <v>-94.900329999999997</v>
      </c>
      <c r="K364" s="1" t="s">
        <v>4086</v>
      </c>
      <c r="L364" s="17">
        <v>0.4222862846218049</v>
      </c>
      <c r="M364" s="17">
        <v>1</v>
      </c>
      <c r="N364" s="1">
        <v>7</v>
      </c>
      <c r="O364" s="1" t="s">
        <v>1782</v>
      </c>
      <c r="P364" s="1">
        <v>505700</v>
      </c>
      <c r="Q364" s="1" t="s">
        <v>1780</v>
      </c>
      <c r="R364" s="1" t="s">
        <v>1781</v>
      </c>
      <c r="S364" s="26">
        <v>5.8027119999999996</v>
      </c>
      <c r="T364" s="4">
        <v>804.83325195299994</v>
      </c>
      <c r="U364" s="4">
        <v>2.0077049732200001</v>
      </c>
      <c r="V364" s="4">
        <v>13.8581151962</v>
      </c>
      <c r="W364" s="2">
        <v>0.31400001048999998</v>
      </c>
      <c r="X364" s="3">
        <v>0.75165665149700001</v>
      </c>
      <c r="Y364" s="1">
        <v>2175.6711425799999</v>
      </c>
      <c r="Z364" s="2">
        <v>8.9238360965699995E-3</v>
      </c>
      <c r="AA364" s="2">
        <v>6.3077916388000005E-2</v>
      </c>
      <c r="AB364" s="2">
        <v>0</v>
      </c>
      <c r="AC364" s="2">
        <v>5.4188668803499995E-4</v>
      </c>
      <c r="AD364" s="2">
        <v>0</v>
      </c>
      <c r="AE364" s="2">
        <v>1.9138976641200001E-2</v>
      </c>
      <c r="AF364" s="2">
        <v>8.9930131205800002E-4</v>
      </c>
      <c r="AG364" s="2">
        <v>0.90489312149800005</v>
      </c>
      <c r="AH364" s="2">
        <v>2.5249613761599999E-3</v>
      </c>
      <c r="AI364" s="5">
        <v>661333.16188000003</v>
      </c>
      <c r="AJ364" s="5">
        <v>638825.23043799994</v>
      </c>
      <c r="AK364">
        <v>4.2394238255000003</v>
      </c>
      <c r="AL364" s="13">
        <v>3.4623368314181481E-2</v>
      </c>
      <c r="AM364" s="1" t="s">
        <v>53</v>
      </c>
      <c r="AN364" t="s">
        <v>4076</v>
      </c>
      <c r="AO364" t="s">
        <v>53</v>
      </c>
      <c r="AP364">
        <v>0.76363101621080975</v>
      </c>
      <c r="AQ364">
        <v>2.9057059111032242</v>
      </c>
      <c r="AR364">
        <v>0.30269989476970788</v>
      </c>
      <c r="AS364">
        <v>1.1417041671046251</v>
      </c>
      <c r="AT364">
        <v>-0.5030703374180302</v>
      </c>
      <c r="AU364">
        <v>-0.12398049506253227</v>
      </c>
      <c r="AV364">
        <v>3.3375932514323257</v>
      </c>
      <c r="AW364">
        <v>-2.0494484149692074</v>
      </c>
      <c r="AX364">
        <v>-1.2001226608748305</v>
      </c>
      <c r="AY364">
        <v>-5</v>
      </c>
      <c r="AZ364">
        <v>-3.2660915177160716</v>
      </c>
      <c r="BA364">
        <v>-5</v>
      </c>
      <c r="BB364">
        <v>-1.7180812876125549</v>
      </c>
      <c r="BC364">
        <v>-3.0460947729613501</v>
      </c>
      <c r="BD364">
        <v>-4.3402713043112648E-2</v>
      </c>
      <c r="BE364">
        <v>-2.5977452608122018</v>
      </c>
      <c r="BF364">
        <v>5.8204203005058872</v>
      </c>
      <c r="BG364">
        <f t="shared" si="5"/>
        <v>5.8053820602898867</v>
      </c>
      <c r="BH364" s="1" t="s">
        <v>1783</v>
      </c>
      <c r="BI364" s="1">
        <v>1</v>
      </c>
    </row>
    <row r="365" spans="1:61">
      <c r="A365" s="1">
        <v>176</v>
      </c>
      <c r="B365" s="1" t="s">
        <v>791</v>
      </c>
      <c r="C365" s="1">
        <v>0</v>
      </c>
      <c r="D365" s="1" t="s">
        <v>30</v>
      </c>
      <c r="E365" s="1" t="s">
        <v>115</v>
      </c>
      <c r="F365" s="2">
        <v>46.114438999999997</v>
      </c>
      <c r="G365" s="2">
        <v>-99.424530000000004</v>
      </c>
      <c r="H365" s="2">
        <v>46.114539999999998</v>
      </c>
      <c r="I365" s="2">
        <v>-99.422160000000005</v>
      </c>
      <c r="K365" s="1" t="s">
        <v>4086</v>
      </c>
      <c r="L365" s="17">
        <v>0.45148403709754342</v>
      </c>
      <c r="M365" s="17">
        <v>1</v>
      </c>
      <c r="N365" s="1">
        <v>10</v>
      </c>
      <c r="O365" s="1" t="s">
        <v>794</v>
      </c>
      <c r="P365" s="1">
        <v>503350</v>
      </c>
      <c r="Q365" s="1" t="s">
        <v>792</v>
      </c>
      <c r="R365" s="1" t="s">
        <v>793</v>
      </c>
      <c r="S365" s="26">
        <v>8.8317879999999995</v>
      </c>
      <c r="T365" s="4">
        <v>470.22415161100002</v>
      </c>
      <c r="U365" s="4">
        <v>-1.4114285707500001</v>
      </c>
      <c r="V365" s="4">
        <v>11.6043539047</v>
      </c>
      <c r="W365" s="2">
        <v>0.235476747155</v>
      </c>
      <c r="X365" s="3">
        <v>1.4913995266</v>
      </c>
      <c r="Y365" s="1">
        <v>1174.70495605</v>
      </c>
      <c r="Z365" s="2">
        <v>0.17372983511699999</v>
      </c>
      <c r="AA365" s="2">
        <v>3.6079286380599998E-2</v>
      </c>
      <c r="AB365" s="2">
        <v>1.88677267534E-4</v>
      </c>
      <c r="AC365" s="2">
        <v>2.2117168583100002E-3</v>
      </c>
      <c r="AD365" s="2">
        <v>1.5492500078600001E-2</v>
      </c>
      <c r="AE365" s="2">
        <v>0.45446064506700001</v>
      </c>
      <c r="AF365" s="2">
        <v>0.17183258037099999</v>
      </c>
      <c r="AG365" s="2">
        <v>0.141916751397</v>
      </c>
      <c r="AH365" s="2">
        <v>4.0880074632299998E-3</v>
      </c>
      <c r="AI365" s="5">
        <v>649174.41697200004</v>
      </c>
      <c r="AJ365" s="5">
        <v>650743.92251499998</v>
      </c>
      <c r="AK365">
        <v>5.6793094069499999</v>
      </c>
      <c r="AL365" s="13">
        <v>2.414775598318489E-3</v>
      </c>
      <c r="AM365" s="1" t="s">
        <v>53</v>
      </c>
      <c r="AN365" t="s">
        <v>4076</v>
      </c>
      <c r="AO365" t="s">
        <v>53</v>
      </c>
      <c r="AP365">
        <v>0.94604863561891062</v>
      </c>
      <c r="AQ365">
        <v>2.6723049315562886</v>
      </c>
      <c r="AR365">
        <v>-5</v>
      </c>
      <c r="AS365">
        <v>1.0646209652628726</v>
      </c>
      <c r="AT365">
        <v>-0.62805197210562758</v>
      </c>
      <c r="AU365">
        <v>0.17359400090091121</v>
      </c>
      <c r="AV365">
        <v>3.0699288010335879</v>
      </c>
      <c r="AW365">
        <v>-0.76012559252569523</v>
      </c>
      <c r="AX365">
        <v>-1.442742061042307</v>
      </c>
      <c r="AY365">
        <v>-3.7242804219297212</v>
      </c>
      <c r="AZ365">
        <v>-2.65527047173636</v>
      </c>
      <c r="BA365">
        <v>-1.8098784929749241</v>
      </c>
      <c r="BB365">
        <v>-0.34250371941727942</v>
      </c>
      <c r="BC365">
        <v>-0.76489448815407224</v>
      </c>
      <c r="BD365">
        <v>-0.84796633879267924</v>
      </c>
      <c r="BE365">
        <v>-2.388488320007236</v>
      </c>
      <c r="BF365">
        <v>5.8123613965719185</v>
      </c>
      <c r="BG365">
        <f t="shared" si="5"/>
        <v>5.813410120798908</v>
      </c>
      <c r="BH365" s="1" t="s">
        <v>795</v>
      </c>
      <c r="BI365" s="1">
        <v>1</v>
      </c>
    </row>
    <row r="366" spans="1:61">
      <c r="A366" s="1">
        <v>66</v>
      </c>
      <c r="B366" s="1" t="s">
        <v>290</v>
      </c>
      <c r="C366" s="1" t="s">
        <v>4152</v>
      </c>
      <c r="D366" s="1" t="s">
        <v>30</v>
      </c>
      <c r="E366" s="1" t="s">
        <v>166</v>
      </c>
      <c r="F366" s="2">
        <v>40.927047000000002</v>
      </c>
      <c r="G366" s="2">
        <v>-74.533883000000003</v>
      </c>
      <c r="H366" s="2">
        <v>40.927278000000001</v>
      </c>
      <c r="I366" s="2">
        <v>-74.533120999999994</v>
      </c>
      <c r="K366" s="1" t="s">
        <v>4086</v>
      </c>
      <c r="L366" s="17">
        <v>0.44334386009722943</v>
      </c>
      <c r="M366" s="17">
        <v>1</v>
      </c>
      <c r="N366" s="1">
        <v>2</v>
      </c>
      <c r="O366" s="1" t="s">
        <v>293</v>
      </c>
      <c r="P366" s="1">
        <v>517980</v>
      </c>
      <c r="Q366" s="1" t="s">
        <v>291</v>
      </c>
      <c r="R366" s="1" t="s">
        <v>292</v>
      </c>
      <c r="S366" s="26">
        <v>11.811268999999999</v>
      </c>
      <c r="T366" s="4">
        <v>1335.26916504</v>
      </c>
      <c r="U366" s="4">
        <v>3.3618478774999998</v>
      </c>
      <c r="V366" s="4">
        <v>15.205434799200001</v>
      </c>
      <c r="W366" s="2">
        <v>0.175950810313</v>
      </c>
      <c r="X366" s="3">
        <v>5.59688138962</v>
      </c>
      <c r="Y366" s="1">
        <v>690.48406982400002</v>
      </c>
      <c r="Z366" s="2">
        <v>7.1929983128500005E-2</v>
      </c>
      <c r="AA366" s="2">
        <v>0.12909737286100001</v>
      </c>
      <c r="AB366" s="2">
        <v>2.0275970113299999E-2</v>
      </c>
      <c r="AC366" s="2">
        <v>0.70063569534799996</v>
      </c>
      <c r="AD366" s="2">
        <v>1.01229211858E-2</v>
      </c>
      <c r="AE366" s="2">
        <v>2.1089419137100001E-4</v>
      </c>
      <c r="AF366" s="2">
        <v>1.7474090142200001E-3</v>
      </c>
      <c r="AG366" s="2">
        <v>2.3348999758999998E-3</v>
      </c>
      <c r="AH366" s="2">
        <v>6.3644854181700003E-2</v>
      </c>
      <c r="AI366" s="5">
        <v>540577.710831</v>
      </c>
      <c r="AJ366" s="5">
        <v>653283.42183899996</v>
      </c>
      <c r="AK366">
        <v>5.1034872335300001</v>
      </c>
      <c r="AL366" s="13">
        <v>0.18880874487628269</v>
      </c>
      <c r="AM366" s="1" t="s">
        <v>36</v>
      </c>
      <c r="AN366" t="s">
        <v>4077</v>
      </c>
      <c r="AO366" t="s">
        <v>36</v>
      </c>
      <c r="AP366">
        <v>1.0722965606186281</v>
      </c>
      <c r="AQ366">
        <v>3.1255688200891325</v>
      </c>
      <c r="AR366">
        <v>0.5265780578669762</v>
      </c>
      <c r="AS366">
        <v>1.1819988433024766</v>
      </c>
      <c r="AT366">
        <v>-0.7546087287511869</v>
      </c>
      <c r="AU366">
        <v>0.74794610333707612</v>
      </c>
      <c r="AV366">
        <v>2.8391536634109005</v>
      </c>
      <c r="AW366">
        <v>-1.1430900415649194</v>
      </c>
      <c r="AX366">
        <v>-0.88908259556146529</v>
      </c>
      <c r="AY366">
        <v>-1.6930183575965181</v>
      </c>
      <c r="AZ366">
        <v>-0.1545077404157558</v>
      </c>
      <c r="BA366">
        <v>-1.9946941444322699</v>
      </c>
      <c r="BB366">
        <v>-3.675935381807514</v>
      </c>
      <c r="BC366">
        <v>-2.7576054282580524</v>
      </c>
      <c r="BD366">
        <v>-2.6317317193141982</v>
      </c>
      <c r="BE366">
        <v>-1.1962367041993951</v>
      </c>
      <c r="BF366">
        <v>5.7328581348464933</v>
      </c>
      <c r="BG366">
        <f t="shared" si="5"/>
        <v>5.8151016373797786</v>
      </c>
      <c r="BH366" s="1" t="s">
        <v>294</v>
      </c>
      <c r="BI366" s="1">
        <v>1</v>
      </c>
    </row>
    <row r="367" spans="1:61">
      <c r="A367" s="1">
        <v>3</v>
      </c>
      <c r="B367" s="1" t="s">
        <v>39</v>
      </c>
      <c r="C367" s="1" t="s">
        <v>4108</v>
      </c>
      <c r="D367" s="1" t="s">
        <v>30</v>
      </c>
      <c r="E367" s="1" t="s">
        <v>44</v>
      </c>
      <c r="F367" s="2">
        <v>37.416620000000002</v>
      </c>
      <c r="G367" s="2">
        <v>-108.404583</v>
      </c>
      <c r="H367" s="2">
        <v>37.417830000000002</v>
      </c>
      <c r="I367" s="2">
        <v>-108.40881</v>
      </c>
      <c r="K367" s="1" t="s">
        <v>4086</v>
      </c>
      <c r="L367" s="17">
        <v>0.1496580955572426</v>
      </c>
      <c r="M367" s="17">
        <v>1</v>
      </c>
      <c r="N367" s="1">
        <v>14</v>
      </c>
      <c r="O367" s="1" t="s">
        <v>42</v>
      </c>
      <c r="P367" s="1">
        <v>509550</v>
      </c>
      <c r="Q367" s="1" t="s">
        <v>40</v>
      </c>
      <c r="R367" s="1" t="s">
        <v>41</v>
      </c>
      <c r="S367" s="26">
        <v>2.9342380000000001</v>
      </c>
      <c r="T367" s="4">
        <v>415.88241577100001</v>
      </c>
      <c r="U367" s="4">
        <v>-9.6875010058300008E-3</v>
      </c>
      <c r="V367" s="4">
        <v>16.718358993500001</v>
      </c>
      <c r="W367" s="2">
        <v>0.32325556874299999</v>
      </c>
      <c r="X367" s="3">
        <v>3.8294208049799998</v>
      </c>
      <c r="Y367" s="1">
        <v>775.77349853500004</v>
      </c>
      <c r="Z367" s="2">
        <v>1.5084285494700001E-2</v>
      </c>
      <c r="AA367" s="2">
        <v>3.9913921196900001E-2</v>
      </c>
      <c r="AB367" s="2">
        <v>0</v>
      </c>
      <c r="AC367" s="2">
        <v>0.23091663677800001</v>
      </c>
      <c r="AD367" s="2">
        <v>0.37356151047800001</v>
      </c>
      <c r="AE367" s="2">
        <v>1.5688886611699999E-2</v>
      </c>
      <c r="AF367" s="2">
        <v>0.29382589537300002</v>
      </c>
      <c r="AG367" s="2">
        <v>1.00527745043E-2</v>
      </c>
      <c r="AH367" s="2">
        <v>2.0956089562900002E-2</v>
      </c>
      <c r="AI367" s="5">
        <v>621426.10325599997</v>
      </c>
      <c r="AJ367" s="5">
        <v>653863.09228999994</v>
      </c>
      <c r="AK367">
        <v>6.0111537312200003</v>
      </c>
      <c r="AL367" s="13">
        <v>5.0870013087678453E-2</v>
      </c>
      <c r="AM367" s="1" t="s">
        <v>36</v>
      </c>
      <c r="AN367" t="s">
        <v>4077</v>
      </c>
      <c r="AO367" t="s">
        <v>36</v>
      </c>
      <c r="AP367">
        <v>0.46749533714688918</v>
      </c>
      <c r="AQ367">
        <v>2.6189705580300742</v>
      </c>
      <c r="AR367">
        <v>-5</v>
      </c>
      <c r="AS367">
        <v>1.2231936466051825</v>
      </c>
      <c r="AT367">
        <v>-0.49045398476613195</v>
      </c>
      <c r="AU367">
        <v>0.58313309244830525</v>
      </c>
      <c r="AV367">
        <v>2.8897349394344443</v>
      </c>
      <c r="AW367">
        <v>-1.8214752564573833</v>
      </c>
      <c r="AX367">
        <v>-1.3988756044504258</v>
      </c>
      <c r="AY367">
        <v>-5</v>
      </c>
      <c r="AZ367">
        <v>-0.63654477647824259</v>
      </c>
      <c r="BA367">
        <v>-0.42763787721746083</v>
      </c>
      <c r="BB367">
        <v>-1.8044078757599122</v>
      </c>
      <c r="BC367">
        <v>-0.53190993175198398</v>
      </c>
      <c r="BD367">
        <v>-1.9977140590780667</v>
      </c>
      <c r="BE367">
        <v>-1.6786897541165262</v>
      </c>
      <c r="BF367">
        <v>5.7933894920183118</v>
      </c>
      <c r="BG367">
        <f t="shared" si="5"/>
        <v>5.8154868240317317</v>
      </c>
      <c r="BH367" s="1" t="s">
        <v>43</v>
      </c>
      <c r="BI367" s="1">
        <v>2</v>
      </c>
    </row>
    <row r="368" spans="1:61">
      <c r="A368" s="1">
        <v>4</v>
      </c>
      <c r="B368" s="1" t="s">
        <v>39</v>
      </c>
      <c r="C368" s="1" t="s">
        <v>4108</v>
      </c>
      <c r="D368" s="1" t="s">
        <v>30</v>
      </c>
      <c r="E368" s="1" t="s">
        <v>44</v>
      </c>
      <c r="F368" s="2">
        <v>37.416620000000002</v>
      </c>
      <c r="G368" s="2">
        <v>-108.404583</v>
      </c>
      <c r="H368" s="2">
        <v>37.417830000000002</v>
      </c>
      <c r="I368" s="2">
        <v>-108.40881</v>
      </c>
      <c r="K368" s="1" t="s">
        <v>4085</v>
      </c>
      <c r="L368" s="17">
        <v>5.8138689491897814E-2</v>
      </c>
      <c r="M368" s="17">
        <v>1</v>
      </c>
      <c r="N368" s="1">
        <v>14</v>
      </c>
      <c r="O368" s="1" t="s">
        <v>42</v>
      </c>
      <c r="P368" s="1">
        <v>509740</v>
      </c>
      <c r="Q368" s="1" t="s">
        <v>45</v>
      </c>
      <c r="R368" s="1" t="s">
        <v>46</v>
      </c>
      <c r="S368" s="26">
        <v>2.9770050000000001</v>
      </c>
      <c r="T368" s="4">
        <v>415.88241577100001</v>
      </c>
      <c r="U368" s="4">
        <v>-9.6875010058300008E-3</v>
      </c>
      <c r="V368" s="4">
        <v>16.718358993500001</v>
      </c>
      <c r="W368" s="2">
        <v>0.32325556874299999</v>
      </c>
      <c r="X368" s="3">
        <v>3.8294208049799998</v>
      </c>
      <c r="Y368" s="1">
        <v>775.77349853500004</v>
      </c>
      <c r="Z368" s="2">
        <v>1.5084285494700001E-2</v>
      </c>
      <c r="AA368" s="2">
        <v>3.9913921196900001E-2</v>
      </c>
      <c r="AB368" s="2">
        <v>0</v>
      </c>
      <c r="AC368" s="2">
        <v>0.23091663677800001</v>
      </c>
      <c r="AD368" s="2">
        <v>0.37356151047800001</v>
      </c>
      <c r="AE368" s="2">
        <v>1.5688886611699999E-2</v>
      </c>
      <c r="AF368" s="2">
        <v>0.29382589537300002</v>
      </c>
      <c r="AG368" s="2">
        <v>1.00527745043E-2</v>
      </c>
      <c r="AH368" s="2">
        <v>2.0956089562900002E-2</v>
      </c>
      <c r="AI368" s="5">
        <v>621426.10325599997</v>
      </c>
      <c r="AJ368" s="5">
        <v>653863.09228999994</v>
      </c>
      <c r="AK368">
        <v>6.0111537312200003</v>
      </c>
      <c r="AL368" s="13">
        <v>5.0870013087678453E-2</v>
      </c>
      <c r="AM368" s="1" t="s">
        <v>36</v>
      </c>
      <c r="AN368" t="s">
        <v>4077</v>
      </c>
      <c r="AO368" t="s">
        <v>36</v>
      </c>
      <c r="AP368">
        <v>0.47377956406244059</v>
      </c>
      <c r="AQ368">
        <v>2.6189705580300742</v>
      </c>
      <c r="AR368">
        <v>-5</v>
      </c>
      <c r="AS368">
        <v>1.2231936466051825</v>
      </c>
      <c r="AT368">
        <v>-0.49045398476613195</v>
      </c>
      <c r="AU368">
        <v>0.58313309244830525</v>
      </c>
      <c r="AV368">
        <v>2.8897349394344443</v>
      </c>
      <c r="AW368">
        <v>-1.8214752564573833</v>
      </c>
      <c r="AX368">
        <v>-1.3988756044504258</v>
      </c>
      <c r="AY368">
        <v>-5</v>
      </c>
      <c r="AZ368">
        <v>-0.63654477647824259</v>
      </c>
      <c r="BA368">
        <v>-0.42763787721746083</v>
      </c>
      <c r="BB368">
        <v>-1.8044078757599122</v>
      </c>
      <c r="BC368">
        <v>-0.53190993175198398</v>
      </c>
      <c r="BD368">
        <v>-1.9977140590780667</v>
      </c>
      <c r="BE368">
        <v>-1.6786897541165262</v>
      </c>
      <c r="BF368">
        <v>5.7933894920183118</v>
      </c>
      <c r="BG368">
        <f t="shared" si="5"/>
        <v>5.8154868240317317</v>
      </c>
      <c r="BH368" s="1" t="s">
        <v>43</v>
      </c>
      <c r="BI368" s="1">
        <v>2</v>
      </c>
    </row>
    <row r="369" spans="1:61">
      <c r="A369" s="1">
        <v>261</v>
      </c>
      <c r="B369" s="1" t="s">
        <v>1216</v>
      </c>
      <c r="C369" s="1" t="s">
        <v>4407</v>
      </c>
      <c r="D369" s="1" t="s">
        <v>30</v>
      </c>
      <c r="E369" s="1" t="s">
        <v>59</v>
      </c>
      <c r="F369" s="2">
        <v>42.691321000000002</v>
      </c>
      <c r="G369" s="2">
        <v>-71.370360000000005</v>
      </c>
      <c r="H369" s="2">
        <v>42.695833</v>
      </c>
      <c r="I369" s="2">
        <v>-71.369167000000004</v>
      </c>
      <c r="K369" s="1" t="s">
        <v>4086</v>
      </c>
      <c r="L369" s="17">
        <v>0.75336037599481631</v>
      </c>
      <c r="M369" s="17">
        <v>0</v>
      </c>
      <c r="N369" s="1">
        <v>1</v>
      </c>
      <c r="O369" s="1" t="s">
        <v>1219</v>
      </c>
      <c r="P369" s="1">
        <v>511440</v>
      </c>
      <c r="Q369" s="1" t="s">
        <v>1217</v>
      </c>
      <c r="R369" s="1" t="s">
        <v>1218</v>
      </c>
      <c r="S369" s="26">
        <v>10.346501999999999</v>
      </c>
      <c r="T369" s="4">
        <v>1134.6094970700001</v>
      </c>
      <c r="U369" s="4">
        <v>2.3885226249699998</v>
      </c>
      <c r="V369" s="4">
        <v>14.9361362457</v>
      </c>
      <c r="W369" s="2">
        <v>0.21827273070799999</v>
      </c>
      <c r="X369" s="3">
        <v>2.86224865913</v>
      </c>
      <c r="Y369" s="1">
        <v>1686.79919434</v>
      </c>
      <c r="Z369" s="2">
        <v>2.80296517381E-2</v>
      </c>
      <c r="AA369" s="2">
        <v>0.42521370987399998</v>
      </c>
      <c r="AB369" s="2">
        <v>2.5791172606200001E-3</v>
      </c>
      <c r="AC369" s="2">
        <v>0.354896267579</v>
      </c>
      <c r="AD369" s="2">
        <v>5.69352300929E-3</v>
      </c>
      <c r="AE369" s="2">
        <v>1.5409820110599999E-3</v>
      </c>
      <c r="AF369" s="2">
        <v>8.6440980388999999E-2</v>
      </c>
      <c r="AG369" s="2">
        <v>7.3480510632799997E-3</v>
      </c>
      <c r="AH369" s="2">
        <v>8.8257717075700001E-2</v>
      </c>
      <c r="AI369" s="5">
        <v>674648.28567799996</v>
      </c>
      <c r="AJ369" s="5">
        <v>663504.8043190001</v>
      </c>
      <c r="AK369">
        <v>5.2090732795400001</v>
      </c>
      <c r="AL369" s="13">
        <v>1.6655017190932667E-2</v>
      </c>
      <c r="AM369" s="1" t="s">
        <v>53</v>
      </c>
      <c r="AN369" t="s">
        <v>4076</v>
      </c>
      <c r="AO369" t="s">
        <v>53</v>
      </c>
      <c r="AP369">
        <v>1.0147935460371944</v>
      </c>
      <c r="AQ369">
        <v>3.0548464144374208</v>
      </c>
      <c r="AR369">
        <v>0.3781293594368676</v>
      </c>
      <c r="AS369">
        <v>1.1742382665429112</v>
      </c>
      <c r="AT369">
        <v>-0.66100051826607908</v>
      </c>
      <c r="AU369">
        <v>0.45670736058972622</v>
      </c>
      <c r="AV369">
        <v>3.2270633849123209</v>
      </c>
      <c r="AW369">
        <v>-1.552382298214064</v>
      </c>
      <c r="AX369">
        <v>-0.37139274126389277</v>
      </c>
      <c r="AY369">
        <v>-2.5885289120371242</v>
      </c>
      <c r="AZ369">
        <v>-0.44989856807525369</v>
      </c>
      <c r="BA369">
        <v>-2.2446189198919964</v>
      </c>
      <c r="BB369">
        <v>-2.8122024310693661</v>
      </c>
      <c r="BC369">
        <v>-1.0632803161164421</v>
      </c>
      <c r="BD369">
        <v>-2.1338278343444985</v>
      </c>
      <c r="BE369">
        <v>-1.0542473104515822</v>
      </c>
      <c r="BF369">
        <v>5.8290774211298748</v>
      </c>
      <c r="BG369">
        <f t="shared" si="5"/>
        <v>5.8218440718601032</v>
      </c>
      <c r="BH369" s="1" t="s">
        <v>1220</v>
      </c>
      <c r="BI369" s="1">
        <v>1</v>
      </c>
    </row>
    <row r="370" spans="1:61">
      <c r="A370" s="1">
        <v>517</v>
      </c>
      <c r="B370" s="1" t="s">
        <v>2469</v>
      </c>
      <c r="C370" s="1" t="s">
        <v>4233</v>
      </c>
      <c r="D370" s="1" t="s">
        <v>30</v>
      </c>
      <c r="E370" s="1" t="s">
        <v>72</v>
      </c>
      <c r="F370" s="2">
        <v>43.459133999999999</v>
      </c>
      <c r="G370" s="2">
        <v>-94.947744999999998</v>
      </c>
      <c r="H370" s="2">
        <v>43.460250000000002</v>
      </c>
      <c r="I370" s="2">
        <v>-94.950869999999995</v>
      </c>
      <c r="K370" s="1" t="s">
        <v>4086</v>
      </c>
      <c r="L370" s="17">
        <v>0.86187449353747059</v>
      </c>
      <c r="M370" s="17">
        <v>0</v>
      </c>
      <c r="N370" s="1">
        <v>7</v>
      </c>
      <c r="O370" s="1" t="s">
        <v>2472</v>
      </c>
      <c r="P370" s="1">
        <v>513500</v>
      </c>
      <c r="Q370" s="1" t="s">
        <v>2470</v>
      </c>
      <c r="R370" s="1" t="s">
        <v>2471</v>
      </c>
      <c r="S370" s="26">
        <v>8.4482990000000004</v>
      </c>
      <c r="T370" s="4">
        <v>743.55285644499997</v>
      </c>
      <c r="U370" s="4">
        <v>1.4519387483599999</v>
      </c>
      <c r="V370" s="4">
        <v>13.0189800262</v>
      </c>
      <c r="W370" s="2">
        <v>0.32706668973000003</v>
      </c>
      <c r="X370" s="3">
        <v>1.85318052769</v>
      </c>
      <c r="Y370" s="1">
        <v>1781.3820800799999</v>
      </c>
      <c r="Z370" s="2">
        <v>2.6097756995700001E-2</v>
      </c>
      <c r="AA370" s="2">
        <v>5.7470592533100003E-2</v>
      </c>
      <c r="AB370" s="2">
        <v>7.3062029663199996E-5</v>
      </c>
      <c r="AC370" s="2">
        <v>2.08665156718E-2</v>
      </c>
      <c r="AD370" s="2">
        <v>1.4656243150400001E-2</v>
      </c>
      <c r="AE370" s="2">
        <v>0.117147658362</v>
      </c>
      <c r="AF370" s="2">
        <v>6.4294586103600003E-3</v>
      </c>
      <c r="AG370" s="2">
        <v>0.724307737269</v>
      </c>
      <c r="AH370" s="2">
        <v>3.2950975378100003E-2</v>
      </c>
      <c r="AI370" s="5">
        <v>686120.78146299999</v>
      </c>
      <c r="AJ370" s="5">
        <v>669246.1412689999</v>
      </c>
      <c r="AK370">
        <v>4.1286228739700004</v>
      </c>
      <c r="AL370" s="13">
        <v>2.490047515692068E-2</v>
      </c>
      <c r="AM370" s="1" t="s">
        <v>53</v>
      </c>
      <c r="AN370" t="s">
        <v>4076</v>
      </c>
      <c r="AO370" t="s">
        <v>53</v>
      </c>
      <c r="AP370">
        <v>0.9267692758990389</v>
      </c>
      <c r="AQ370">
        <v>2.8713118463569298</v>
      </c>
      <c r="AR370">
        <v>0.16194829555804652</v>
      </c>
      <c r="AS370">
        <v>1.1145769607033862</v>
      </c>
      <c r="AT370">
        <v>-0.48536368456073814</v>
      </c>
      <c r="AU370">
        <v>0.26791772820216647</v>
      </c>
      <c r="AV370">
        <v>3.2507570791902438</v>
      </c>
      <c r="AW370">
        <v>-1.5833968170391268</v>
      </c>
      <c r="AX370">
        <v>-1.2405543251817872</v>
      </c>
      <c r="AY370">
        <v>-4.1363082672557185</v>
      </c>
      <c r="AZ370">
        <v>-1.6805500641517879</v>
      </c>
      <c r="BA370">
        <v>-1.8339773385724425</v>
      </c>
      <c r="BB370">
        <v>-0.93126638799425565</v>
      </c>
      <c r="BC370">
        <v>-2.1918255951056578</v>
      </c>
      <c r="BD370">
        <v>-0.14007687551268472</v>
      </c>
      <c r="BE370">
        <v>-1.4821317253777999</v>
      </c>
      <c r="BF370">
        <v>5.8364005735867597</v>
      </c>
      <c r="BG370">
        <f t="shared" si="5"/>
        <v>5.8255858758165173</v>
      </c>
      <c r="BH370" s="1" t="s">
        <v>2473</v>
      </c>
      <c r="BI370" s="1">
        <v>1</v>
      </c>
    </row>
    <row r="371" spans="1:61">
      <c r="A371" s="1">
        <v>170</v>
      </c>
      <c r="B371" s="1" t="s">
        <v>764</v>
      </c>
      <c r="C371" s="1" t="s">
        <v>4279</v>
      </c>
      <c r="D371" s="1" t="s">
        <v>30</v>
      </c>
      <c r="E371" s="1" t="s">
        <v>59</v>
      </c>
      <c r="F371" s="2">
        <v>41.357194999999997</v>
      </c>
      <c r="G371" s="2">
        <v>-72.040126000000001</v>
      </c>
      <c r="H371" s="2">
        <v>41.357849999999999</v>
      </c>
      <c r="I371" s="2">
        <v>-72.039019999999994</v>
      </c>
      <c r="J371" s="1" t="s">
        <v>514</v>
      </c>
      <c r="K371" s="1" t="s">
        <v>4086</v>
      </c>
      <c r="L371" s="17">
        <v>0.51908691879361857</v>
      </c>
      <c r="M371" s="17">
        <v>0</v>
      </c>
      <c r="N371" s="1">
        <v>1</v>
      </c>
      <c r="O371" s="1" t="s">
        <v>767</v>
      </c>
      <c r="P371" s="1">
        <v>505220</v>
      </c>
      <c r="Q371" s="1" t="s">
        <v>765</v>
      </c>
      <c r="R371" s="1" t="s">
        <v>766</v>
      </c>
      <c r="S371" s="26">
        <v>7.1577120000000001</v>
      </c>
      <c r="T371" s="4">
        <v>1260.70349121</v>
      </c>
      <c r="U371" s="4">
        <v>5.1061196327199996</v>
      </c>
      <c r="V371" s="4">
        <v>15.551939964300001</v>
      </c>
      <c r="W371" s="2">
        <v>0.23437209427399999</v>
      </c>
      <c r="X371" s="3">
        <v>3.2100639343299999</v>
      </c>
      <c r="Y371" s="1">
        <v>2786.6240234400002</v>
      </c>
      <c r="Z371" s="2">
        <v>7.7540219263199997E-2</v>
      </c>
      <c r="AA371" s="2">
        <v>0.238543285588</v>
      </c>
      <c r="AB371" s="2">
        <v>2.0792203973600001E-3</v>
      </c>
      <c r="AC371" s="2">
        <v>0.54847313815300003</v>
      </c>
      <c r="AD371" s="2">
        <v>5.5235855000599996E-3</v>
      </c>
      <c r="AE371" s="2">
        <v>3.0663250304500001E-3</v>
      </c>
      <c r="AF371" s="2">
        <v>2.04561683538E-2</v>
      </c>
      <c r="AG371" s="2">
        <v>2.2262359810099998E-3</v>
      </c>
      <c r="AH371" s="2">
        <v>0.10209182173299999</v>
      </c>
      <c r="AI371" s="5">
        <v>787971.34228800004</v>
      </c>
      <c r="AJ371" s="5">
        <v>673890.954211</v>
      </c>
      <c r="AK371">
        <v>9.8885385260900005</v>
      </c>
      <c r="AL371" s="13">
        <v>0.15607542290434614</v>
      </c>
      <c r="AM371" s="1" t="s">
        <v>36</v>
      </c>
      <c r="AN371" t="s">
        <v>4077</v>
      </c>
      <c r="AO371" t="s">
        <v>36</v>
      </c>
      <c r="AP371">
        <v>0.85477421999320458</v>
      </c>
      <c r="AQ371">
        <v>3.1006129555078115</v>
      </c>
      <c r="AR371">
        <v>0.70809098579559193</v>
      </c>
      <c r="AS371">
        <v>1.1917845710631951</v>
      </c>
      <c r="AT371">
        <v>-0.63009409924219173</v>
      </c>
      <c r="AU371">
        <v>0.50651368226475135</v>
      </c>
      <c r="AV371">
        <v>3.4450783768366744</v>
      </c>
      <c r="AW371">
        <v>-1.1104729752573204</v>
      </c>
      <c r="AX371">
        <v>-0.62243280326401562</v>
      </c>
      <c r="AY371">
        <v>-2.682099473013853</v>
      </c>
      <c r="AZ371">
        <v>-0.26084463743766595</v>
      </c>
      <c r="BA371">
        <v>-2.2577789191214386</v>
      </c>
      <c r="BB371">
        <v>-2.5133818118269802</v>
      </c>
      <c r="BC371">
        <v>-1.6891757107333107</v>
      </c>
      <c r="BD371">
        <v>-2.652428802346968</v>
      </c>
      <c r="BE371">
        <v>-0.99100904653685917</v>
      </c>
      <c r="BF371">
        <v>5.8965104229305387</v>
      </c>
      <c r="BG371">
        <f t="shared" si="5"/>
        <v>5.8285896267788635</v>
      </c>
      <c r="BH371" s="1" t="s">
        <v>768</v>
      </c>
      <c r="BI371" s="1">
        <v>1</v>
      </c>
    </row>
    <row r="372" spans="1:61">
      <c r="A372" s="1">
        <v>506</v>
      </c>
      <c r="B372" s="1" t="s">
        <v>2415</v>
      </c>
      <c r="C372" s="1" t="s">
        <v>4756</v>
      </c>
      <c r="D372" s="1" t="s">
        <v>30</v>
      </c>
      <c r="E372" s="1" t="s">
        <v>87</v>
      </c>
      <c r="F372" s="2">
        <v>39.748579999999997</v>
      </c>
      <c r="G372" s="2">
        <v>-105.044768</v>
      </c>
      <c r="H372" s="2">
        <v>39.749450000000003</v>
      </c>
      <c r="I372" s="2">
        <v>-105.04921</v>
      </c>
      <c r="K372" s="1" t="s">
        <v>4086</v>
      </c>
      <c r="L372" s="17">
        <v>0.84764061053283501</v>
      </c>
      <c r="M372" s="17">
        <v>0</v>
      </c>
      <c r="N372" s="1">
        <v>10</v>
      </c>
      <c r="O372" s="1" t="s">
        <v>2418</v>
      </c>
      <c r="P372" s="1">
        <v>504050</v>
      </c>
      <c r="Q372" s="1" t="s">
        <v>2416</v>
      </c>
      <c r="R372" s="1" t="s">
        <v>2417</v>
      </c>
      <c r="S372" s="26">
        <v>6.496461</v>
      </c>
      <c r="T372" s="4">
        <v>429.808837891</v>
      </c>
      <c r="U372" s="4">
        <v>2.5385389327999999</v>
      </c>
      <c r="V372" s="4">
        <v>17.964155197099998</v>
      </c>
      <c r="W372" s="2">
        <v>0.24028357863399999</v>
      </c>
      <c r="X372" s="3">
        <v>1.8760192394299999</v>
      </c>
      <c r="Y372" s="1">
        <v>727.74603271499996</v>
      </c>
      <c r="Z372" s="2">
        <v>1.4935626912699999E-2</v>
      </c>
      <c r="AA372" s="2">
        <v>0.94714536808200001</v>
      </c>
      <c r="AB372" s="2">
        <v>7.1376950598199998E-5</v>
      </c>
      <c r="AC372" s="2">
        <v>3.5911528269700001E-3</v>
      </c>
      <c r="AD372" s="2">
        <v>7.3741312086800003E-3</v>
      </c>
      <c r="AE372" s="2">
        <v>1.3748985109E-2</v>
      </c>
      <c r="AF372" s="2">
        <v>0</v>
      </c>
      <c r="AG372" s="2">
        <v>3.4796263416599999E-4</v>
      </c>
      <c r="AH372" s="2">
        <v>1.27853962759E-2</v>
      </c>
      <c r="AI372" s="5">
        <v>701309.53529300005</v>
      </c>
      <c r="AJ372" s="5">
        <v>679422.21786500001</v>
      </c>
      <c r="AK372">
        <v>4.03697150094</v>
      </c>
      <c r="AL372" s="13">
        <v>3.1703938694738525E-2</v>
      </c>
      <c r="AM372" s="1" t="s">
        <v>53</v>
      </c>
      <c r="AN372" t="s">
        <v>4077</v>
      </c>
      <c r="AO372" t="s">
        <v>36</v>
      </c>
      <c r="AP372">
        <v>0.81267683560694526</v>
      </c>
      <c r="AQ372">
        <v>2.6332753413737375</v>
      </c>
      <c r="AR372">
        <v>0.40458382843416157</v>
      </c>
      <c r="AS372">
        <v>1.2544067983920681</v>
      </c>
      <c r="AT372">
        <v>-0.61927590856492964</v>
      </c>
      <c r="AU372">
        <v>0.27323728795319419</v>
      </c>
      <c r="AV372">
        <v>2.8619798465743593</v>
      </c>
      <c r="AW372">
        <v>-1.8257765434641313</v>
      </c>
      <c r="AX372">
        <v>-2.3583360267254334E-2</v>
      </c>
      <c r="AY372">
        <v>-4.1464420101302037</v>
      </c>
      <c r="AZ372">
        <v>-2.4447661124184945</v>
      </c>
      <c r="BA372">
        <v>-2.1322891392144769</v>
      </c>
      <c r="BB372">
        <v>-1.8617293584030419</v>
      </c>
      <c r="BC372">
        <v>-5</v>
      </c>
      <c r="BD372">
        <v>-3.4584673900959291</v>
      </c>
      <c r="BE372">
        <v>-1.8932858067248903</v>
      </c>
      <c r="BF372">
        <v>5.845909743785394</v>
      </c>
      <c r="BG372">
        <f t="shared" si="5"/>
        <v>5.8321397446806085</v>
      </c>
      <c r="BH372" s="1" t="s">
        <v>2419</v>
      </c>
      <c r="BI372" s="1">
        <v>1</v>
      </c>
    </row>
    <row r="373" spans="1:61">
      <c r="A373" s="1">
        <v>371</v>
      </c>
      <c r="B373" s="1" t="s">
        <v>1759</v>
      </c>
      <c r="C373" s="1" t="s">
        <v>4557</v>
      </c>
      <c r="D373" s="1" t="s">
        <v>30</v>
      </c>
      <c r="E373" s="1" t="s">
        <v>52</v>
      </c>
      <c r="F373" s="2">
        <v>41.176313</v>
      </c>
      <c r="G373" s="2">
        <v>-105.23288599999999</v>
      </c>
      <c r="H373" s="2">
        <v>41.175339999999998</v>
      </c>
      <c r="I373" s="2">
        <v>-105.22408</v>
      </c>
      <c r="K373" s="1" t="s">
        <v>4086</v>
      </c>
      <c r="L373" s="17">
        <v>0.86155706644058216</v>
      </c>
      <c r="M373" s="17">
        <v>0</v>
      </c>
      <c r="N373" s="1">
        <v>10</v>
      </c>
      <c r="O373" s="1" t="s">
        <v>1762</v>
      </c>
      <c r="P373" s="1">
        <v>502820</v>
      </c>
      <c r="Q373" s="1" t="s">
        <v>1760</v>
      </c>
      <c r="R373" s="1" t="s">
        <v>1761</v>
      </c>
      <c r="S373" s="26">
        <v>4.8890000000000002</v>
      </c>
      <c r="T373" s="4">
        <v>492.42279052700002</v>
      </c>
      <c r="U373" s="4">
        <v>-2.3036420345300002</v>
      </c>
      <c r="V373" s="4">
        <v>11.446110725400001</v>
      </c>
      <c r="W373" s="2">
        <v>0.13746728003</v>
      </c>
      <c r="X373" s="3">
        <v>7.0790820121799998</v>
      </c>
      <c r="Y373" s="1">
        <v>1573.7487793</v>
      </c>
      <c r="Z373" s="2">
        <v>9.4832942151000001E-3</v>
      </c>
      <c r="AA373" s="2">
        <v>1.05964379401E-2</v>
      </c>
      <c r="AB373" s="2">
        <v>0</v>
      </c>
      <c r="AC373" s="2">
        <v>0.39603755349999997</v>
      </c>
      <c r="AD373" s="2">
        <v>0.40925721386199998</v>
      </c>
      <c r="AE373" s="2">
        <v>0.16861107276000001</v>
      </c>
      <c r="AF373" s="2">
        <v>0</v>
      </c>
      <c r="AG373" s="2">
        <v>0</v>
      </c>
      <c r="AH373" s="2">
        <v>6.0144277233200004E-3</v>
      </c>
      <c r="AI373" s="5">
        <v>712533.28604399995</v>
      </c>
      <c r="AJ373" s="5">
        <v>681946.553449</v>
      </c>
      <c r="AK373">
        <v>6.50968731676</v>
      </c>
      <c r="AL373" s="13">
        <v>4.3868303762814621E-2</v>
      </c>
      <c r="AM373" s="1" t="s">
        <v>36</v>
      </c>
      <c r="AN373" t="s">
        <v>4077</v>
      </c>
      <c r="AO373" t="s">
        <v>36</v>
      </c>
      <c r="AP373">
        <v>0.68922003726383563</v>
      </c>
      <c r="AQ373">
        <v>2.6923381449316284</v>
      </c>
      <c r="AR373">
        <v>-5</v>
      </c>
      <c r="AS373">
        <v>1.0586579427952985</v>
      </c>
      <c r="AT373">
        <v>-0.86180066033138825</v>
      </c>
      <c r="AU373">
        <v>0.84997694372183008</v>
      </c>
      <c r="AV373">
        <v>3.1969354062495299</v>
      </c>
      <c r="AW373">
        <v>-2.0230407754333442</v>
      </c>
      <c r="AX373">
        <v>-1.9748401010506751</v>
      </c>
      <c r="AY373">
        <v>-5</v>
      </c>
      <c r="AZ373">
        <v>-0.40226363098218026</v>
      </c>
      <c r="BA373">
        <v>-0.38800365666165831</v>
      </c>
      <c r="BB373">
        <v>-0.77311390847364447</v>
      </c>
      <c r="BC373">
        <v>-5</v>
      </c>
      <c r="BD373">
        <v>-5</v>
      </c>
      <c r="BE373">
        <v>-2.2208056897585635</v>
      </c>
      <c r="BF373">
        <v>5.8528051572525799</v>
      </c>
      <c r="BG373">
        <f t="shared" si="5"/>
        <v>5.8337503388034913</v>
      </c>
      <c r="BH373" s="1" t="s">
        <v>1763</v>
      </c>
      <c r="BI373" s="1">
        <v>1</v>
      </c>
    </row>
    <row r="374" spans="1:61">
      <c r="A374" s="1">
        <v>416</v>
      </c>
      <c r="B374" s="1" t="s">
        <v>1979</v>
      </c>
      <c r="C374" s="1" t="s">
        <v>4624</v>
      </c>
      <c r="D374" s="1" t="s">
        <v>30</v>
      </c>
      <c r="E374" s="1" t="s">
        <v>166</v>
      </c>
      <c r="F374" s="2">
        <v>41.937519000000002</v>
      </c>
      <c r="G374" s="2">
        <v>-73.454504999999997</v>
      </c>
      <c r="H374" s="2">
        <v>41.940266999999999</v>
      </c>
      <c r="I374" s="2">
        <v>-73.454229999999995</v>
      </c>
      <c r="K374" s="1" t="s">
        <v>4086</v>
      </c>
      <c r="L374" s="17">
        <v>0.2313593334984034</v>
      </c>
      <c r="M374" s="17">
        <v>1</v>
      </c>
      <c r="N374" s="1">
        <v>1</v>
      </c>
      <c r="O374" s="1" t="s">
        <v>1982</v>
      </c>
      <c r="P374" s="1">
        <v>513510</v>
      </c>
      <c r="Q374" s="1" t="s">
        <v>1980</v>
      </c>
      <c r="R374" s="1" t="s">
        <v>1981</v>
      </c>
      <c r="S374" s="26">
        <v>12.996328</v>
      </c>
      <c r="T374" s="4">
        <v>1183.9786377</v>
      </c>
      <c r="U374" s="4">
        <v>1.9885897636400001</v>
      </c>
      <c r="V374" s="4">
        <v>14.565256118800001</v>
      </c>
      <c r="W374" s="2">
        <v>0.25789362192199999</v>
      </c>
      <c r="X374" s="3">
        <v>5.6283349990799998</v>
      </c>
      <c r="Y374" s="1">
        <v>1756.3652343799999</v>
      </c>
      <c r="Z374" s="2">
        <v>5.1891812543600001E-2</v>
      </c>
      <c r="AA374" s="2">
        <v>7.9305662593099999E-2</v>
      </c>
      <c r="AB374" s="2">
        <v>1.1009578333100001E-3</v>
      </c>
      <c r="AC374" s="2">
        <v>0.47214576681699999</v>
      </c>
      <c r="AD374" s="2">
        <v>1.9707145216300001E-2</v>
      </c>
      <c r="AE374" s="2">
        <v>3.5964622555E-3</v>
      </c>
      <c r="AF374" s="2">
        <v>0.27749642188700002</v>
      </c>
      <c r="AG374" s="2">
        <v>4.4478696465899997E-2</v>
      </c>
      <c r="AH374" s="2">
        <v>5.0277074388100002E-2</v>
      </c>
      <c r="AI374" s="5">
        <v>677858.59392400004</v>
      </c>
      <c r="AJ374" s="5">
        <v>688083.05457600008</v>
      </c>
      <c r="AK374">
        <v>4.4171764160000002</v>
      </c>
      <c r="AL374" s="13">
        <v>1.4970567246745807E-2</v>
      </c>
      <c r="AM374" s="1" t="s">
        <v>53</v>
      </c>
      <c r="AN374" t="s">
        <v>4076</v>
      </c>
      <c r="AO374" t="s">
        <v>53</v>
      </c>
      <c r="AP374">
        <v>1.1138206634910814</v>
      </c>
      <c r="AQ374">
        <v>3.0733438665653581</v>
      </c>
      <c r="AR374">
        <v>0.29854519953304343</v>
      </c>
      <c r="AS374">
        <v>1.1633181257644818</v>
      </c>
      <c r="AT374">
        <v>-0.58855939845272887</v>
      </c>
      <c r="AU374">
        <v>0.75037993878439657</v>
      </c>
      <c r="AV374">
        <v>3.2446148320611616</v>
      </c>
      <c r="AW374">
        <v>-1.284901159446993</v>
      </c>
      <c r="AX374">
        <v>-1.1006958020249276</v>
      </c>
      <c r="AY374">
        <v>-2.9582293141903482</v>
      </c>
      <c r="AZ374">
        <v>-0.32592389977483249</v>
      </c>
      <c r="BA374">
        <v>-1.7053762832093311</v>
      </c>
      <c r="BB374">
        <v>-2.4441244932150203</v>
      </c>
      <c r="BC374">
        <v>-0.55674261241427803</v>
      </c>
      <c r="BD374">
        <v>-1.3518479490780249</v>
      </c>
      <c r="BE374">
        <v>-1.298630001751214</v>
      </c>
      <c r="BF374">
        <v>5.8311391064282079</v>
      </c>
      <c r="BG374">
        <f t="shared" si="5"/>
        <v>5.8376408626062313</v>
      </c>
      <c r="BH374" s="1" t="s">
        <v>1983</v>
      </c>
      <c r="BI374" s="1">
        <v>1</v>
      </c>
    </row>
    <row r="375" spans="1:61">
      <c r="A375" s="1">
        <v>462</v>
      </c>
      <c r="B375" s="1" t="s">
        <v>2204</v>
      </c>
      <c r="C375" s="1" t="s">
        <v>4692</v>
      </c>
      <c r="D375" s="1" t="s">
        <v>30</v>
      </c>
      <c r="E375" s="1" t="s">
        <v>140</v>
      </c>
      <c r="F375" s="2">
        <v>36.921599999999998</v>
      </c>
      <c r="G375" s="2">
        <v>-87.455430000000007</v>
      </c>
      <c r="H375" s="2">
        <v>36.922213999999997</v>
      </c>
      <c r="I375" s="2">
        <v>-87.454763999999997</v>
      </c>
      <c r="K375" s="1" t="s">
        <v>4086</v>
      </c>
      <c r="L375" s="17">
        <v>0.43940951209515328</v>
      </c>
      <c r="M375" s="17">
        <v>1</v>
      </c>
      <c r="N375" s="1">
        <v>5</v>
      </c>
      <c r="O375" s="1" t="s">
        <v>2207</v>
      </c>
      <c r="P375" s="1">
        <v>516160</v>
      </c>
      <c r="Q375" s="1" t="s">
        <v>2205</v>
      </c>
      <c r="R375" s="1" t="s">
        <v>2206</v>
      </c>
      <c r="S375" s="26">
        <v>2.4041790000000001</v>
      </c>
      <c r="T375" s="4">
        <v>1300.0266113299999</v>
      </c>
      <c r="U375" s="4">
        <v>7.5731816291799996</v>
      </c>
      <c r="V375" s="4">
        <v>19.9744548798</v>
      </c>
      <c r="W375" s="2">
        <v>0.33215034007999999</v>
      </c>
      <c r="X375" s="3">
        <v>2.4985041618300001</v>
      </c>
      <c r="Y375" s="1">
        <v>784.87390136700003</v>
      </c>
      <c r="Z375" s="2">
        <v>1.16325544493E-2</v>
      </c>
      <c r="AA375" s="2">
        <v>0.16121527384199999</v>
      </c>
      <c r="AB375" s="2">
        <v>6.5619537919100007E-5</v>
      </c>
      <c r="AC375" s="2">
        <v>0.35100487374200001</v>
      </c>
      <c r="AD375" s="2">
        <v>2.6844356421500002E-4</v>
      </c>
      <c r="AE375" s="2">
        <v>1.32133887719E-2</v>
      </c>
      <c r="AF375" s="2">
        <v>0.28957902083699999</v>
      </c>
      <c r="AG375" s="2">
        <v>0.17285975911699999</v>
      </c>
      <c r="AH375" s="2">
        <v>1.61066138529E-4</v>
      </c>
      <c r="AI375" s="5">
        <v>603873.50160199997</v>
      </c>
      <c r="AJ375" s="5">
        <v>690338.74590999994</v>
      </c>
      <c r="AK375">
        <v>8.0878351890900007</v>
      </c>
      <c r="AL375" s="13">
        <v>0.13361833729238953</v>
      </c>
      <c r="AM375" s="1" t="s">
        <v>36</v>
      </c>
      <c r="AN375" t="s">
        <v>4077</v>
      </c>
      <c r="AO375" t="s">
        <v>36</v>
      </c>
      <c r="AP375">
        <v>0.38096679936157624</v>
      </c>
      <c r="AQ375">
        <v>3.1139522423341353</v>
      </c>
      <c r="AR375">
        <v>0.87927837272382248</v>
      </c>
      <c r="AS375">
        <v>1.3004749358746266</v>
      </c>
      <c r="AT375">
        <v>-0.47866529855950291</v>
      </c>
      <c r="AU375">
        <v>0.39768007719597537</v>
      </c>
      <c r="AV375">
        <v>2.8947998881599446</v>
      </c>
      <c r="AW375">
        <v>-1.9343249059577992</v>
      </c>
      <c r="AX375">
        <v>-0.79259381469556678</v>
      </c>
      <c r="AY375">
        <v>-4.182966832162279</v>
      </c>
      <c r="AZ375">
        <v>-0.45468685326476888</v>
      </c>
      <c r="BA375">
        <v>-3.5711470035443513</v>
      </c>
      <c r="BB375">
        <v>-1.8789857867611361</v>
      </c>
      <c r="BC375">
        <v>-0.53823290471506879</v>
      </c>
      <c r="BD375">
        <v>-0.7623060965322328</v>
      </c>
      <c r="BE375">
        <v>-3.7929957531607075</v>
      </c>
      <c r="BF375">
        <v>5.7809459728762107</v>
      </c>
      <c r="BG375">
        <f t="shared" si="5"/>
        <v>5.8390622492577551</v>
      </c>
      <c r="BH375" s="1" t="s">
        <v>2208</v>
      </c>
      <c r="BI375" s="1">
        <v>1</v>
      </c>
    </row>
    <row r="376" spans="1:61">
      <c r="A376" s="1">
        <v>294</v>
      </c>
      <c r="B376" s="1" t="s">
        <v>1381</v>
      </c>
      <c r="C376" s="1" t="s">
        <v>4449</v>
      </c>
      <c r="D376" s="1" t="s">
        <v>30</v>
      </c>
      <c r="E376" s="1" t="s">
        <v>35</v>
      </c>
      <c r="F376" s="2">
        <v>39.175339000000001</v>
      </c>
      <c r="G376" s="2">
        <v>-75.532172000000003</v>
      </c>
      <c r="H376" s="2">
        <v>39.174210000000002</v>
      </c>
      <c r="I376" s="2">
        <v>-75.529650000000004</v>
      </c>
      <c r="J376" s="1" t="s">
        <v>514</v>
      </c>
      <c r="K376" s="1" t="s">
        <v>4086</v>
      </c>
      <c r="L376" s="17">
        <v>0.30410116421990091</v>
      </c>
      <c r="M376" s="17">
        <v>1</v>
      </c>
      <c r="N376" s="1">
        <v>2</v>
      </c>
      <c r="O376" s="1" t="s">
        <v>1384</v>
      </c>
      <c r="P376" s="1">
        <v>503310</v>
      </c>
      <c r="Q376" s="1" t="s">
        <v>1382</v>
      </c>
      <c r="R376" s="1" t="s">
        <v>1383</v>
      </c>
      <c r="S376" s="26">
        <v>8.2881900000000002</v>
      </c>
      <c r="T376" s="4">
        <v>1139.24938965</v>
      </c>
      <c r="U376" s="4">
        <v>7.3784666061399999</v>
      </c>
      <c r="V376" s="4">
        <v>18.844600677500001</v>
      </c>
      <c r="W376" s="2">
        <v>0.25349494814899998</v>
      </c>
      <c r="X376" s="3">
        <v>0.51994323730500003</v>
      </c>
      <c r="Y376" s="1">
        <v>1255.7471923799999</v>
      </c>
      <c r="Z376" s="2">
        <v>1.02083333333E-2</v>
      </c>
      <c r="AA376" s="2">
        <v>0.31442934782600002</v>
      </c>
      <c r="AB376" s="2">
        <v>4.1576086956500004E-3</v>
      </c>
      <c r="AC376" s="2">
        <v>0.130797101449</v>
      </c>
      <c r="AD376" s="2">
        <v>1.21739130435E-2</v>
      </c>
      <c r="AE376" s="2">
        <v>5.2536231884099996E-4</v>
      </c>
      <c r="AF376" s="2">
        <v>4.9583333333299999E-2</v>
      </c>
      <c r="AG376" s="2">
        <v>0.32593297101399998</v>
      </c>
      <c r="AH376" s="2">
        <v>0.15219202898600001</v>
      </c>
      <c r="AI376" s="5">
        <v>681871.411463</v>
      </c>
      <c r="AJ376" s="5">
        <v>691143.70123500004</v>
      </c>
      <c r="AK376">
        <v>7.2924073801600002</v>
      </c>
      <c r="AL376" s="13">
        <v>1.3506464257017285E-2</v>
      </c>
      <c r="AM376" s="1" t="s">
        <v>36</v>
      </c>
      <c r="AN376" t="s">
        <v>4077</v>
      </c>
      <c r="AO376" t="s">
        <v>36</v>
      </c>
      <c r="AP376">
        <v>0.91845969836227614</v>
      </c>
      <c r="AQ376">
        <v>3.0566188045823703</v>
      </c>
      <c r="AR376">
        <v>0.86796611606619556</v>
      </c>
      <c r="AS376">
        <v>1.2751869390583388</v>
      </c>
      <c r="AT376">
        <v>-0.59603069121377883</v>
      </c>
      <c r="AU376">
        <v>-0.28404406611672689</v>
      </c>
      <c r="AV376">
        <v>3.0989022158300052</v>
      </c>
      <c r="AW376">
        <v>-1.9910451573484917</v>
      </c>
      <c r="AX376">
        <v>-0.5024769250879334</v>
      </c>
      <c r="AY376">
        <v>-2.3811563878561457</v>
      </c>
      <c r="AZ376">
        <v>-0.88340188016047405</v>
      </c>
      <c r="BA376">
        <v>-1.914569804674598</v>
      </c>
      <c r="BB376">
        <v>-3.2795410798298956</v>
      </c>
      <c r="BC376">
        <v>-1.3046642803193673</v>
      </c>
      <c r="BD376">
        <v>-0.48687170456963647</v>
      </c>
      <c r="BE376">
        <v>-0.8176080930191143</v>
      </c>
      <c r="BF376">
        <v>5.8337024823435364</v>
      </c>
      <c r="BG376">
        <f t="shared" si="5"/>
        <v>5.8395683544147357</v>
      </c>
      <c r="BH376" s="1" t="s">
        <v>1385</v>
      </c>
      <c r="BI376" s="1">
        <v>1</v>
      </c>
    </row>
    <row r="377" spans="1:61">
      <c r="A377" s="1">
        <v>635</v>
      </c>
      <c r="B377" s="1" t="s">
        <v>3052</v>
      </c>
      <c r="C377" s="1" t="s">
        <v>4950</v>
      </c>
      <c r="D377" s="1" t="s">
        <v>30</v>
      </c>
      <c r="E377" s="1" t="s">
        <v>59</v>
      </c>
      <c r="F377" s="2">
        <v>41.379860000000001</v>
      </c>
      <c r="G377" s="2">
        <v>-71.794798</v>
      </c>
      <c r="H377" s="2">
        <v>41.381110999999997</v>
      </c>
      <c r="I377" s="2">
        <v>-71.791388999999995</v>
      </c>
      <c r="K377" s="1" t="s">
        <v>4086</v>
      </c>
      <c r="L377" s="17">
        <v>0.94864578684791911</v>
      </c>
      <c r="M377" s="17">
        <v>0</v>
      </c>
      <c r="N377" s="1">
        <v>1</v>
      </c>
      <c r="O377" s="1" t="s">
        <v>3055</v>
      </c>
      <c r="P377" s="1">
        <v>510260</v>
      </c>
      <c r="Q377" s="1" t="s">
        <v>3053</v>
      </c>
      <c r="R377" s="1" t="s">
        <v>3054</v>
      </c>
      <c r="S377" s="26">
        <v>34.365419000000003</v>
      </c>
      <c r="T377" s="4">
        <v>1240.2287597699999</v>
      </c>
      <c r="U377" s="4">
        <v>5.3229870796199998</v>
      </c>
      <c r="V377" s="4">
        <v>15.4345026016</v>
      </c>
      <c r="W377" s="2">
        <v>0.205041661859</v>
      </c>
      <c r="X377" s="3">
        <v>2.1380643844599998</v>
      </c>
      <c r="Y377" s="1">
        <v>2809.9680175799999</v>
      </c>
      <c r="Z377" s="2">
        <v>2.46241781277E-2</v>
      </c>
      <c r="AA377" s="2">
        <v>0.140359643403</v>
      </c>
      <c r="AB377" s="2">
        <v>6.46529398502E-3</v>
      </c>
      <c r="AC377" s="2">
        <v>0.450553602223</v>
      </c>
      <c r="AD377" s="2">
        <v>4.53972103567E-3</v>
      </c>
      <c r="AE377" s="2">
        <v>9.2074073622699995E-3</v>
      </c>
      <c r="AF377" s="2">
        <v>6.0929759242400003E-2</v>
      </c>
      <c r="AG377" s="2">
        <v>1.2114047542199999E-2</v>
      </c>
      <c r="AH377" s="2">
        <v>0.29120634707800003</v>
      </c>
      <c r="AI377" s="5">
        <v>744128.45516100002</v>
      </c>
      <c r="AJ377" s="5">
        <v>692580.45484799996</v>
      </c>
      <c r="AK377">
        <v>3.1994908939800002</v>
      </c>
      <c r="AL377" s="13">
        <v>7.1758447315089235E-2</v>
      </c>
      <c r="AM377" s="1" t="s">
        <v>53</v>
      </c>
      <c r="AN377" t="s">
        <v>4076</v>
      </c>
      <c r="AO377" t="s">
        <v>53</v>
      </c>
      <c r="AP377">
        <v>1.5361216434081395</v>
      </c>
      <c r="AQ377">
        <v>3.0935017980193114</v>
      </c>
      <c r="AR377">
        <v>0.72615541201973055</v>
      </c>
      <c r="AS377">
        <v>1.1884926382974714</v>
      </c>
      <c r="AT377">
        <v>-0.68815788686054391</v>
      </c>
      <c r="AU377">
        <v>0.33002077916774558</v>
      </c>
      <c r="AV377">
        <v>3.4487013768917101</v>
      </c>
      <c r="AW377">
        <v>-1.6086382558785248</v>
      </c>
      <c r="AX377">
        <v>-0.85275774382159364</v>
      </c>
      <c r="AY377">
        <v>-2.1894117224202292</v>
      </c>
      <c r="AZ377">
        <v>-0.34625353373074486</v>
      </c>
      <c r="BA377">
        <v>-2.3429708335727386</v>
      </c>
      <c r="BB377">
        <v>-2.0358626419824</v>
      </c>
      <c r="BC377">
        <v>-1.2151705379415694</v>
      </c>
      <c r="BD377">
        <v>-1.916710726258436</v>
      </c>
      <c r="BE377">
        <v>-0.53579916345614564</v>
      </c>
      <c r="BF377">
        <v>5.8716479120944953</v>
      </c>
      <c r="BG377">
        <f t="shared" si="5"/>
        <v>5.8404702312627714</v>
      </c>
      <c r="BH377" s="1" t="s">
        <v>3056</v>
      </c>
      <c r="BI377" s="1">
        <v>1</v>
      </c>
    </row>
    <row r="378" spans="1:61">
      <c r="A378" s="1">
        <v>300</v>
      </c>
      <c r="B378" s="1" t="s">
        <v>1411</v>
      </c>
      <c r="C378" s="1" t="s">
        <v>4257</v>
      </c>
      <c r="D378" s="1" t="s">
        <v>30</v>
      </c>
      <c r="E378" s="1" t="s">
        <v>465</v>
      </c>
      <c r="F378" s="2">
        <v>47.129762999999997</v>
      </c>
      <c r="G378" s="2">
        <v>-88.316432000000006</v>
      </c>
      <c r="H378" s="2">
        <v>47.132055000000001</v>
      </c>
      <c r="I378" s="2">
        <v>-88.312895999999995</v>
      </c>
      <c r="K378" s="1" t="s">
        <v>4086</v>
      </c>
      <c r="L378" s="17">
        <v>0.43411404686048621</v>
      </c>
      <c r="M378" s="17">
        <v>1</v>
      </c>
      <c r="N378" s="1">
        <v>4</v>
      </c>
      <c r="O378" s="1" t="s">
        <v>1414</v>
      </c>
      <c r="P378" s="1">
        <v>509180</v>
      </c>
      <c r="Q378" s="1" t="s">
        <v>1412</v>
      </c>
      <c r="R378" s="1" t="s">
        <v>1413</v>
      </c>
      <c r="S378" s="26">
        <v>14.788174</v>
      </c>
      <c r="T378" s="4">
        <v>806.97161865199996</v>
      </c>
      <c r="U378" s="4">
        <v>0.66089999675800004</v>
      </c>
      <c r="V378" s="4">
        <v>10.154500007599999</v>
      </c>
      <c r="W378" s="2">
        <v>0.20425397157700001</v>
      </c>
      <c r="X378" s="3">
        <v>0.71660757064799996</v>
      </c>
      <c r="Y378" s="1">
        <v>2569.5639648400002</v>
      </c>
      <c r="Z378" s="2">
        <v>5.3918541390999997E-2</v>
      </c>
      <c r="AA378" s="2">
        <v>2.0011762975999998E-2</v>
      </c>
      <c r="AB378" s="2">
        <v>8.8222320247000003E-5</v>
      </c>
      <c r="AC378" s="2">
        <v>0.493133362741</v>
      </c>
      <c r="AD378" s="2">
        <v>2.95544772828E-3</v>
      </c>
      <c r="AE378" s="2">
        <v>1.66152036465E-3</v>
      </c>
      <c r="AF378" s="2">
        <v>4.6757829730899999E-3</v>
      </c>
      <c r="AG378" s="2">
        <v>4.8375238935500003E-3</v>
      </c>
      <c r="AH378" s="2">
        <v>0.41871783561199999</v>
      </c>
      <c r="AI378" s="5">
        <v>701529.03892399999</v>
      </c>
      <c r="AJ378" s="5">
        <v>692784.56948399998</v>
      </c>
      <c r="AK378">
        <v>4.8930425290799997</v>
      </c>
      <c r="AL378" s="13">
        <v>1.2543045391322373E-2</v>
      </c>
      <c r="AM378" s="1" t="s">
        <v>53</v>
      </c>
      <c r="AN378" t="s">
        <v>4076</v>
      </c>
      <c r="AO378" t="s">
        <v>53</v>
      </c>
      <c r="AP378">
        <v>1.1699145519088647</v>
      </c>
      <c r="AQ378">
        <v>2.906858260769686</v>
      </c>
      <c r="AR378">
        <v>-0.17986425025997196</v>
      </c>
      <c r="AS378">
        <v>1.0066585442562221</v>
      </c>
      <c r="AT378">
        <v>-0.68982949015806172</v>
      </c>
      <c r="AU378">
        <v>-0.14471860801294034</v>
      </c>
      <c r="AV378">
        <v>3.4098594331639367</v>
      </c>
      <c r="AW378">
        <v>-1.268261864885351</v>
      </c>
      <c r="AX378">
        <v>-1.6987146496435599</v>
      </c>
      <c r="AY378">
        <v>-4.0544215244626471</v>
      </c>
      <c r="AZ378">
        <v>-0.30703561445492178</v>
      </c>
      <c r="BA378">
        <v>-2.5293767174249937</v>
      </c>
      <c r="BB378">
        <v>-2.7794943313633502</v>
      </c>
      <c r="BC378">
        <v>-2.3301456548619508</v>
      </c>
      <c r="BD378">
        <v>-2.3153768768957628</v>
      </c>
      <c r="BE378">
        <v>-0.37807853960339782</v>
      </c>
      <c r="BF378">
        <v>5.8460456528175966</v>
      </c>
      <c r="BG378">
        <f t="shared" si="5"/>
        <v>5.8405982059974804</v>
      </c>
      <c r="BH378" s="1" t="s">
        <v>1415</v>
      </c>
      <c r="BI378" s="1">
        <v>1</v>
      </c>
    </row>
    <row r="379" spans="1:61">
      <c r="A379" s="1">
        <v>107</v>
      </c>
      <c r="B379" s="1" t="s">
        <v>471</v>
      </c>
      <c r="C379" s="1" t="s">
        <v>4200</v>
      </c>
      <c r="D379" s="1" t="s">
        <v>30</v>
      </c>
      <c r="E379" s="1" t="s">
        <v>52</v>
      </c>
      <c r="F379" s="2">
        <v>38.517254000000001</v>
      </c>
      <c r="G379" s="2">
        <v>-111.531819</v>
      </c>
      <c r="H379" s="2">
        <v>38.520197000000003</v>
      </c>
      <c r="I379" s="2">
        <v>-111.530736</v>
      </c>
      <c r="K379" s="1" t="s">
        <v>4086</v>
      </c>
      <c r="L379" s="17">
        <v>0.54825045308098186</v>
      </c>
      <c r="M379" s="17">
        <v>0</v>
      </c>
      <c r="N379" s="1">
        <v>14</v>
      </c>
      <c r="O379" s="1" t="s">
        <v>474</v>
      </c>
      <c r="P379" s="1">
        <v>508230</v>
      </c>
      <c r="Q379" s="1" t="s">
        <v>472</v>
      </c>
      <c r="R379" s="1" t="s">
        <v>473</v>
      </c>
      <c r="S379" s="26">
        <v>3.7647499999999998</v>
      </c>
      <c r="T379" s="4">
        <v>525.02416992200006</v>
      </c>
      <c r="U379" s="4">
        <v>-3.2809739112899998</v>
      </c>
      <c r="V379" s="4">
        <v>10.8768835068</v>
      </c>
      <c r="W379" s="2">
        <v>0.16339805722199999</v>
      </c>
      <c r="X379" s="3">
        <v>10.308028221100001</v>
      </c>
      <c r="Y379" s="1">
        <v>755.85437011700003</v>
      </c>
      <c r="Z379" s="2">
        <v>2.7259672024000001E-3</v>
      </c>
      <c r="AA379" s="2">
        <v>1.9743913869800001E-2</v>
      </c>
      <c r="AB379" s="2">
        <v>6.0194859359000001E-4</v>
      </c>
      <c r="AC379" s="2">
        <v>0.44362751421000002</v>
      </c>
      <c r="AD379" s="2">
        <v>0.53177858610899997</v>
      </c>
      <c r="AE379" s="2">
        <v>1.3070883746499999E-3</v>
      </c>
      <c r="AF379" s="2">
        <v>0</v>
      </c>
      <c r="AG379" s="2">
        <v>0</v>
      </c>
      <c r="AH379" s="2">
        <v>2.14981640568E-4</v>
      </c>
      <c r="AI379" s="5">
        <v>672361.272214</v>
      </c>
      <c r="AJ379" s="5">
        <v>698244.98029400001</v>
      </c>
      <c r="AK379">
        <v>6.2703533365900004</v>
      </c>
      <c r="AL379" s="13">
        <v>3.7769721293240535E-2</v>
      </c>
      <c r="AM379" s="1" t="s">
        <v>36</v>
      </c>
      <c r="AN379" t="s">
        <v>4077</v>
      </c>
      <c r="AO379" t="s">
        <v>36</v>
      </c>
      <c r="AP379">
        <v>0.5757361419642526</v>
      </c>
      <c r="AQ379">
        <v>2.7201792969719247</v>
      </c>
      <c r="AR379">
        <v>-5</v>
      </c>
      <c r="AS379">
        <v>1.036504477192759</v>
      </c>
      <c r="AT379">
        <v>-0.78675311146811311</v>
      </c>
      <c r="AU379">
        <v>1.0131755988826725</v>
      </c>
      <c r="AV379">
        <v>2.8784381283755458</v>
      </c>
      <c r="AW379">
        <v>-2.5644793737039815</v>
      </c>
      <c r="AX379">
        <v>-1.7045667521946732</v>
      </c>
      <c r="AY379">
        <v>-3.2204405959074083</v>
      </c>
      <c r="AZ379">
        <v>-0.35298152632130719</v>
      </c>
      <c r="BA379">
        <v>-0.27426915501111176</v>
      </c>
      <c r="BB379">
        <v>-2.8836950479777466</v>
      </c>
      <c r="BC379">
        <v>-5</v>
      </c>
      <c r="BD379">
        <v>-5</v>
      </c>
      <c r="BE379">
        <v>-3.6675986272493386</v>
      </c>
      <c r="BF379">
        <v>5.8276026902699041</v>
      </c>
      <c r="BG379">
        <f t="shared" si="5"/>
        <v>5.8440078222270309</v>
      </c>
      <c r="BH379" s="1" t="s">
        <v>475</v>
      </c>
      <c r="BI379" s="1">
        <v>1</v>
      </c>
    </row>
    <row r="380" spans="1:61">
      <c r="A380" s="1">
        <v>373</v>
      </c>
      <c r="B380" s="1" t="s">
        <v>1769</v>
      </c>
      <c r="C380" s="1" t="s">
        <v>4560</v>
      </c>
      <c r="D380" s="1" t="s">
        <v>30</v>
      </c>
      <c r="E380" s="1" t="s">
        <v>52</v>
      </c>
      <c r="F380" s="2">
        <v>41.518169</v>
      </c>
      <c r="G380" s="2">
        <v>-111.7317</v>
      </c>
      <c r="H380" s="2">
        <v>41.519060000000003</v>
      </c>
      <c r="I380" s="2">
        <v>-111.74258</v>
      </c>
      <c r="K380" s="1" t="s">
        <v>4086</v>
      </c>
      <c r="L380" s="17">
        <v>0.96932671056129027</v>
      </c>
      <c r="M380" s="17">
        <v>0</v>
      </c>
      <c r="N380" s="1">
        <v>16</v>
      </c>
      <c r="O380" s="1" t="s">
        <v>1772</v>
      </c>
      <c r="P380" s="1">
        <v>515300</v>
      </c>
      <c r="Q380" s="1" t="s">
        <v>1770</v>
      </c>
      <c r="R380" s="1" t="s">
        <v>1771</v>
      </c>
      <c r="S380" s="26">
        <v>7.1740259999999996</v>
      </c>
      <c r="T380" s="4">
        <v>782.67169189499998</v>
      </c>
      <c r="U380" s="4">
        <v>-0.68142855167399996</v>
      </c>
      <c r="V380" s="4">
        <v>12.549728393600001</v>
      </c>
      <c r="W380" s="2">
        <v>0.21555101871499999</v>
      </c>
      <c r="X380" s="3">
        <v>18.385604858400001</v>
      </c>
      <c r="Y380" s="1">
        <v>896.78588867200006</v>
      </c>
      <c r="Z380" s="2">
        <v>6.5625236402100003E-3</v>
      </c>
      <c r="AA380" s="2">
        <v>5.1630229215500001E-3</v>
      </c>
      <c r="AB380" s="2">
        <v>0</v>
      </c>
      <c r="AC380" s="2">
        <v>0.60283493456399995</v>
      </c>
      <c r="AD380" s="2">
        <v>0.34216846962699998</v>
      </c>
      <c r="AE380" s="2">
        <v>1.67372721083E-3</v>
      </c>
      <c r="AF380" s="2">
        <v>3.9734473106900002E-2</v>
      </c>
      <c r="AG380" s="2">
        <v>1.73991981239E-3</v>
      </c>
      <c r="AH380" s="2">
        <v>1.2292911718E-4</v>
      </c>
      <c r="AI380" s="5">
        <v>724537.73024399998</v>
      </c>
      <c r="AJ380" s="5">
        <v>698245.99335300003</v>
      </c>
      <c r="AK380">
        <v>6.8928594614699996</v>
      </c>
      <c r="AL380" s="13">
        <v>3.6958163710968939E-2</v>
      </c>
      <c r="AM380" s="1" t="s">
        <v>36</v>
      </c>
      <c r="AN380" t="s">
        <v>4077</v>
      </c>
      <c r="AO380" t="s">
        <v>36</v>
      </c>
      <c r="AP380">
        <v>0.85576294630650307</v>
      </c>
      <c r="AQ380">
        <v>2.8935796262996059</v>
      </c>
      <c r="AR380">
        <v>-5</v>
      </c>
      <c r="AS380">
        <v>1.0986343267383958</v>
      </c>
      <c r="AT380">
        <v>-0.66644992028744099</v>
      </c>
      <c r="AU380">
        <v>1.2644779220669649</v>
      </c>
      <c r="AV380">
        <v>2.9526887658223098</v>
      </c>
      <c r="AW380">
        <v>-2.182929119122099</v>
      </c>
      <c r="AX380">
        <v>-2.2870959468720908</v>
      </c>
      <c r="AY380">
        <v>-5</v>
      </c>
      <c r="AZ380">
        <v>-0.21980158806152758</v>
      </c>
      <c r="BA380">
        <v>-0.46576001261462729</v>
      </c>
      <c r="BB380">
        <v>-2.7763153232155773</v>
      </c>
      <c r="BC380">
        <v>-1.4008325415066081</v>
      </c>
      <c r="BD380">
        <v>-2.7594707665674103</v>
      </c>
      <c r="BE380">
        <v>-3.9103452372691501</v>
      </c>
      <c r="BF380">
        <v>5.860061006246271</v>
      </c>
      <c r="BG380">
        <f t="shared" si="5"/>
        <v>5.8440084523291107</v>
      </c>
      <c r="BH380" s="1" t="s">
        <v>1773</v>
      </c>
      <c r="BI380" s="1">
        <v>1</v>
      </c>
    </row>
    <row r="381" spans="1:61">
      <c r="A381" s="1">
        <v>439</v>
      </c>
      <c r="B381" s="1" t="s">
        <v>2091</v>
      </c>
      <c r="C381" s="1" t="s">
        <v>4659</v>
      </c>
      <c r="D381" s="1" t="s">
        <v>30</v>
      </c>
      <c r="E381" s="1" t="s">
        <v>87</v>
      </c>
      <c r="F381" s="2">
        <v>33.160587</v>
      </c>
      <c r="G381" s="2">
        <v>-96.104018999999994</v>
      </c>
      <c r="H381" s="2">
        <v>33.15907</v>
      </c>
      <c r="I381" s="2">
        <v>-96.102969999999999</v>
      </c>
      <c r="K381" s="1" t="s">
        <v>4086</v>
      </c>
      <c r="L381" s="17">
        <v>0.82038118480704714</v>
      </c>
      <c r="M381" s="17">
        <v>0</v>
      </c>
      <c r="N381" s="1">
        <v>12</v>
      </c>
      <c r="O381" s="1" t="s">
        <v>2094</v>
      </c>
      <c r="P381" s="1">
        <v>503330</v>
      </c>
      <c r="Q381" s="1" t="s">
        <v>2092</v>
      </c>
      <c r="R381" s="1" t="s">
        <v>2093</v>
      </c>
      <c r="S381" s="26">
        <v>1.8</v>
      </c>
      <c r="T381" s="4">
        <v>1109.94885254</v>
      </c>
      <c r="U381" s="4">
        <v>11.2050323486</v>
      </c>
      <c r="V381" s="4">
        <v>23.632875442500001</v>
      </c>
      <c r="W381" s="2">
        <v>0.32354953885100002</v>
      </c>
      <c r="X381" s="3">
        <v>0.95590490102799996</v>
      </c>
      <c r="Y381" s="1">
        <v>873.20843505899995</v>
      </c>
      <c r="Z381" s="2">
        <v>2.16290766143E-2</v>
      </c>
      <c r="AA381" s="2">
        <v>0.115776260044</v>
      </c>
      <c r="AB381" s="2">
        <v>4.1292624311399998E-5</v>
      </c>
      <c r="AC381" s="2">
        <v>0.12685920041000001</v>
      </c>
      <c r="AD381" s="2">
        <v>4.79820294499E-3</v>
      </c>
      <c r="AE381" s="2">
        <v>0.47316392346000002</v>
      </c>
      <c r="AF381" s="2">
        <v>0.13221072451999999</v>
      </c>
      <c r="AG381" s="2">
        <v>0.124703725421</v>
      </c>
      <c r="AH381" s="2">
        <v>8.1759396136700004E-4</v>
      </c>
      <c r="AI381" s="5">
        <v>722389.10492900002</v>
      </c>
      <c r="AJ381" s="5">
        <v>699805.66952800006</v>
      </c>
      <c r="AK381">
        <v>3.35255813761</v>
      </c>
      <c r="AL381" s="13">
        <v>3.175856894794514E-2</v>
      </c>
      <c r="AM381" s="1" t="s">
        <v>36</v>
      </c>
      <c r="AN381" t="s">
        <v>4077</v>
      </c>
      <c r="AO381" t="s">
        <v>36</v>
      </c>
      <c r="AP381">
        <v>0.25527250510330607</v>
      </c>
      <c r="AQ381">
        <v>3.0453029665601417</v>
      </c>
      <c r="AR381">
        <v>1.049413114668331</v>
      </c>
      <c r="AS381">
        <v>1.3735165660181847</v>
      </c>
      <c r="AT381">
        <v>-0.49005921483299225</v>
      </c>
      <c r="AU381">
        <v>-1.9585311712535698E-2</v>
      </c>
      <c r="AV381">
        <v>2.9411179222751738</v>
      </c>
      <c r="AW381">
        <v>-1.6649620210081684</v>
      </c>
      <c r="AX381">
        <v>-0.93638048369033533</v>
      </c>
      <c r="AY381">
        <v>-4.3841275150971546</v>
      </c>
      <c r="AZ381">
        <v>-0.89667803027592818</v>
      </c>
      <c r="BA381">
        <v>-2.3189213870423608</v>
      </c>
      <c r="BB381">
        <v>-0.32498837570837791</v>
      </c>
      <c r="BC381">
        <v>-0.87873331481295802</v>
      </c>
      <c r="BD381">
        <v>-0.90412057213801178</v>
      </c>
      <c r="BE381">
        <v>-3.0874623248349433</v>
      </c>
      <c r="BF381">
        <v>5.858771187326357</v>
      </c>
      <c r="BG381">
        <f t="shared" si="5"/>
        <v>5.8449774566303851</v>
      </c>
      <c r="BH381" s="1" t="s">
        <v>2095</v>
      </c>
      <c r="BI381" s="1">
        <v>1</v>
      </c>
    </row>
    <row r="382" spans="1:61">
      <c r="A382" s="1">
        <v>278</v>
      </c>
      <c r="B382" s="1" t="s">
        <v>1301</v>
      </c>
      <c r="C382" s="1">
        <v>0</v>
      </c>
      <c r="D382" s="1" t="s">
        <v>30</v>
      </c>
      <c r="E382" s="1" t="s">
        <v>72</v>
      </c>
      <c r="F382" s="2">
        <v>44.927213000000002</v>
      </c>
      <c r="G382" s="2">
        <v>-97.439826999999994</v>
      </c>
      <c r="H382" s="2">
        <v>44.928710000000002</v>
      </c>
      <c r="I382" s="2">
        <v>-97.44171</v>
      </c>
      <c r="K382" s="1" t="s">
        <v>4086</v>
      </c>
      <c r="L382" s="17">
        <v>0.8173320717178284</v>
      </c>
      <c r="M382" s="17">
        <v>0</v>
      </c>
      <c r="N382" s="1">
        <v>10</v>
      </c>
      <c r="O382" s="1" t="s">
        <v>1304</v>
      </c>
      <c r="P382" s="1">
        <v>510550</v>
      </c>
      <c r="Q382" s="1" t="s">
        <v>1302</v>
      </c>
      <c r="R382" s="1" t="s">
        <v>1303</v>
      </c>
      <c r="S382" s="26">
        <v>9.6503270000000008</v>
      </c>
      <c r="T382" s="4">
        <v>574.48907470699999</v>
      </c>
      <c r="U382" s="4">
        <v>0.235159009695</v>
      </c>
      <c r="V382" s="4">
        <v>12.345371246299999</v>
      </c>
      <c r="W382" s="2">
        <v>0.36273255944299998</v>
      </c>
      <c r="X382" s="3">
        <v>1.0776640176800001</v>
      </c>
      <c r="Y382" s="1">
        <v>1413.64941406</v>
      </c>
      <c r="Z382" s="2">
        <v>0.166548243506</v>
      </c>
      <c r="AA382" s="2">
        <v>3.5725481181200003E-2</v>
      </c>
      <c r="AB382" s="2">
        <v>3.1347307266299999E-5</v>
      </c>
      <c r="AC382" s="2">
        <v>6.6195063844000004E-3</v>
      </c>
      <c r="AD382" s="2">
        <v>2.4032935570800001E-4</v>
      </c>
      <c r="AE382" s="2">
        <v>0.17545087877000001</v>
      </c>
      <c r="AF382" s="2">
        <v>6.9293222712199995E-2</v>
      </c>
      <c r="AG382" s="2">
        <v>0.490433846733</v>
      </c>
      <c r="AH382" s="2">
        <v>5.5657144051299998E-2</v>
      </c>
      <c r="AI382" s="5">
        <v>703606.13091199996</v>
      </c>
      <c r="AJ382" s="5">
        <v>700770.6427219999</v>
      </c>
      <c r="AK382">
        <v>3.1697971370200002</v>
      </c>
      <c r="AL382" s="13">
        <v>4.0380733194025744E-3</v>
      </c>
      <c r="AM382" s="1" t="s">
        <v>53</v>
      </c>
      <c r="AN382" t="s">
        <v>4076</v>
      </c>
      <c r="AO382" t="s">
        <v>53</v>
      </c>
      <c r="AP382">
        <v>0.98454202960177062</v>
      </c>
      <c r="AQ382">
        <v>2.7592817739475772</v>
      </c>
      <c r="AR382">
        <v>-0.62863837738626638</v>
      </c>
      <c r="AS382">
        <v>1.0915041544376765</v>
      </c>
      <c r="AT382">
        <v>-0.44041345971656559</v>
      </c>
      <c r="AU382">
        <v>3.2483382361699516E-2</v>
      </c>
      <c r="AV382">
        <v>3.1503417175106705</v>
      </c>
      <c r="AW382">
        <v>-0.77845994321702106</v>
      </c>
      <c r="AX382">
        <v>-1.4470219130497248</v>
      </c>
      <c r="AY382">
        <v>-4.5037997591271441</v>
      </c>
      <c r="AZ382">
        <v>-2.1791743946273696</v>
      </c>
      <c r="BA382">
        <v>-3.6191931778297559</v>
      </c>
      <c r="BB382">
        <v>-0.7558444522191301</v>
      </c>
      <c r="BC382">
        <v>-1.1593092398849769</v>
      </c>
      <c r="BD382">
        <v>-0.30941956511662383</v>
      </c>
      <c r="BE382">
        <v>-1.2544790824896324</v>
      </c>
      <c r="BF382">
        <v>5.8473296150515548</v>
      </c>
      <c r="BG382">
        <f t="shared" si="5"/>
        <v>5.8455758997084031</v>
      </c>
      <c r="BH382" s="1" t="s">
        <v>1305</v>
      </c>
      <c r="BI382" s="1">
        <v>1</v>
      </c>
    </row>
    <row r="383" spans="1:61">
      <c r="A383" s="1">
        <v>368</v>
      </c>
      <c r="B383" s="1" t="s">
        <v>1744</v>
      </c>
      <c r="C383" s="1" t="s">
        <v>4550</v>
      </c>
      <c r="D383" s="1" t="s">
        <v>30</v>
      </c>
      <c r="E383" s="1" t="s">
        <v>59</v>
      </c>
      <c r="F383" s="2">
        <v>44.651015000000001</v>
      </c>
      <c r="G383" s="2">
        <v>-93.460483999999994</v>
      </c>
      <c r="H383" s="2">
        <v>44.649380000000001</v>
      </c>
      <c r="I383" s="2">
        <v>-93.459569999999999</v>
      </c>
      <c r="K383" s="1" t="s">
        <v>4086</v>
      </c>
      <c r="L383" s="17">
        <v>0.25353037775494153</v>
      </c>
      <c r="M383" s="17">
        <v>1</v>
      </c>
      <c r="N383" s="1">
        <v>7</v>
      </c>
      <c r="O383" s="1" t="s">
        <v>1747</v>
      </c>
      <c r="P383" s="1">
        <v>502120</v>
      </c>
      <c r="Q383" s="1" t="s">
        <v>1745</v>
      </c>
      <c r="R383" s="1" t="s">
        <v>1746</v>
      </c>
      <c r="S383" s="26">
        <v>13.907209999999999</v>
      </c>
      <c r="T383" s="4">
        <v>770.33367919900002</v>
      </c>
      <c r="U383" s="4">
        <v>1.5190243721000001</v>
      </c>
      <c r="V383" s="4">
        <v>12.853610038799999</v>
      </c>
      <c r="W383" s="2">
        <v>0.26434168219600002</v>
      </c>
      <c r="X383" s="3">
        <v>1.51731300354</v>
      </c>
      <c r="Y383" s="1">
        <v>1748.9489746100001</v>
      </c>
      <c r="Z383" s="2">
        <v>9.1643642808699993E-2</v>
      </c>
      <c r="AA383" s="2">
        <v>0.278408710093</v>
      </c>
      <c r="AB383" s="2">
        <v>1.27344896151E-3</v>
      </c>
      <c r="AC383" s="2">
        <v>0.107304830914</v>
      </c>
      <c r="AD383" s="2">
        <v>2.0479442363400002E-2</v>
      </c>
      <c r="AE383" s="2">
        <v>1.15057230733E-2</v>
      </c>
      <c r="AF383" s="2">
        <v>0.193311041771</v>
      </c>
      <c r="AG383" s="2">
        <v>0.23862646241800001</v>
      </c>
      <c r="AH383" s="2">
        <v>5.7446697596800003E-2</v>
      </c>
      <c r="AI383" s="5">
        <v>689046.35260500002</v>
      </c>
      <c r="AJ383" s="5">
        <v>701298.51332299993</v>
      </c>
      <c r="AK383">
        <v>3.3048871169099998</v>
      </c>
      <c r="AL383" s="13">
        <v>1.762463546743431E-2</v>
      </c>
      <c r="AM383" s="1" t="s">
        <v>53</v>
      </c>
      <c r="AN383" t="s">
        <v>4076</v>
      </c>
      <c r="AO383" t="s">
        <v>53</v>
      </c>
      <c r="AP383">
        <v>1.143240012584616</v>
      </c>
      <c r="AQ383">
        <v>2.8866788857497325</v>
      </c>
      <c r="AR383">
        <v>0.18156474198894088</v>
      </c>
      <c r="AS383">
        <v>1.1090251198651593</v>
      </c>
      <c r="AT383">
        <v>-0.57783435060107469</v>
      </c>
      <c r="AU383">
        <v>0.18107517979023591</v>
      </c>
      <c r="AV383">
        <v>3.2427771391707467</v>
      </c>
      <c r="AW383">
        <v>-1.0378976560575683</v>
      </c>
      <c r="AX383">
        <v>-0.55531718182672685</v>
      </c>
      <c r="AY383">
        <v>-2.8950184564159178</v>
      </c>
      <c r="AZ383">
        <v>-0.96938072545189902</v>
      </c>
      <c r="BA383">
        <v>-1.6886818729791857</v>
      </c>
      <c r="BB383">
        <v>-1.9390860830469203</v>
      </c>
      <c r="BC383">
        <v>-0.71374333871195916</v>
      </c>
      <c r="BD383">
        <v>-0.62228139702416896</v>
      </c>
      <c r="BE383">
        <v>-1.2407349322796111</v>
      </c>
      <c r="BF383">
        <v>5.8382484381680841</v>
      </c>
      <c r="BG383">
        <f t="shared" si="5"/>
        <v>5.8459029182424276</v>
      </c>
      <c r="BH383" s="1" t="s">
        <v>1748</v>
      </c>
      <c r="BI383" s="1">
        <v>1</v>
      </c>
    </row>
    <row r="384" spans="1:61">
      <c r="A384" s="1">
        <v>608</v>
      </c>
      <c r="B384" s="1" t="s">
        <v>2919</v>
      </c>
      <c r="C384" s="1" t="s">
        <v>4907</v>
      </c>
      <c r="D384" s="1" t="s">
        <v>30</v>
      </c>
      <c r="E384" s="1" t="s">
        <v>115</v>
      </c>
      <c r="F384" s="2">
        <v>45.896248999999997</v>
      </c>
      <c r="G384" s="2">
        <v>-99.101618999999999</v>
      </c>
      <c r="H384" s="2">
        <v>45.898910000000001</v>
      </c>
      <c r="I384" s="2">
        <v>-99.10284</v>
      </c>
      <c r="K384" s="1" t="s">
        <v>4086</v>
      </c>
      <c r="L384" s="17">
        <v>0.90856960997916747</v>
      </c>
      <c r="M384" s="17">
        <v>0</v>
      </c>
      <c r="N384" s="1">
        <v>10</v>
      </c>
      <c r="O384" s="1" t="s">
        <v>1947</v>
      </c>
      <c r="P384" s="1">
        <v>504340</v>
      </c>
      <c r="Q384" s="1" t="s">
        <v>2920</v>
      </c>
      <c r="R384" s="1" t="s">
        <v>2921</v>
      </c>
      <c r="S384" s="26">
        <v>15.638601</v>
      </c>
      <c r="T384" s="4">
        <v>491.23284912100002</v>
      </c>
      <c r="U384" s="4">
        <v>-0.99331659078599999</v>
      </c>
      <c r="V384" s="4">
        <v>11.9590454102</v>
      </c>
      <c r="W384" s="2">
        <v>0.28444346785500002</v>
      </c>
      <c r="X384" s="3">
        <v>1.08743488789</v>
      </c>
      <c r="Y384" s="1">
        <v>1289.8920898399999</v>
      </c>
      <c r="Z384" s="2">
        <v>0.117763670619</v>
      </c>
      <c r="AA384" s="2">
        <v>2.1927468353499999E-2</v>
      </c>
      <c r="AB384" s="2">
        <v>3.9345353843400001E-4</v>
      </c>
      <c r="AC384" s="2">
        <v>8.5500480467300003E-4</v>
      </c>
      <c r="AD384" s="2">
        <v>1.2250024590799999E-2</v>
      </c>
      <c r="AE384" s="2">
        <v>0.62096804703300001</v>
      </c>
      <c r="AF384" s="2">
        <v>0.120578376701</v>
      </c>
      <c r="AG384" s="2">
        <v>9.1591443898800001E-2</v>
      </c>
      <c r="AH384" s="2">
        <v>1.36725104606E-2</v>
      </c>
      <c r="AI384" s="5">
        <v>727896.43512599997</v>
      </c>
      <c r="AJ384" s="5">
        <v>701921.72526199999</v>
      </c>
      <c r="AK384">
        <v>3.55881006664</v>
      </c>
      <c r="AL384" s="13">
        <v>3.633288565442671E-2</v>
      </c>
      <c r="AM384" s="1" t="s">
        <v>53</v>
      </c>
      <c r="AN384" t="s">
        <v>4076</v>
      </c>
      <c r="AO384" t="s">
        <v>53</v>
      </c>
      <c r="AP384">
        <v>1.1941978992893172</v>
      </c>
      <c r="AQ384">
        <v>2.6912874007124667</v>
      </c>
      <c r="AR384">
        <v>-5</v>
      </c>
      <c r="AS384">
        <v>1.0776965149677666</v>
      </c>
      <c r="AT384">
        <v>-0.54600403520294949</v>
      </c>
      <c r="AU384">
        <v>3.6403262245843643E-2</v>
      </c>
      <c r="AV384">
        <v>3.1105533794873974</v>
      </c>
      <c r="AW384">
        <v>-0.92898866611176822</v>
      </c>
      <c r="AX384">
        <v>-1.659011507108302</v>
      </c>
      <c r="AY384">
        <v>-3.4051065446087607</v>
      </c>
      <c r="AZ384">
        <v>-3.0680314447605896</v>
      </c>
      <c r="BA384">
        <v>-1.9118630394922629</v>
      </c>
      <c r="BB384">
        <v>-0.20693074660969141</v>
      </c>
      <c r="BC384">
        <v>-0.91873056716616841</v>
      </c>
      <c r="BD384">
        <v>-1.0381450944663526</v>
      </c>
      <c r="BE384">
        <v>-1.8641517356820405</v>
      </c>
      <c r="BF384">
        <v>5.8620695924272566</v>
      </c>
      <c r="BG384">
        <f t="shared" si="5"/>
        <v>5.8462886845199042</v>
      </c>
      <c r="BH384" s="1" t="s">
        <v>2922</v>
      </c>
      <c r="BI384" s="1">
        <v>1</v>
      </c>
    </row>
    <row r="385" spans="1:61">
      <c r="A385" s="1">
        <v>205</v>
      </c>
      <c r="B385" s="1" t="s">
        <v>936</v>
      </c>
      <c r="C385" s="1" t="s">
        <v>4331</v>
      </c>
      <c r="D385" s="1" t="s">
        <v>30</v>
      </c>
      <c r="E385" s="1" t="s">
        <v>153</v>
      </c>
      <c r="F385" s="2">
        <v>38.479613999999998</v>
      </c>
      <c r="G385" s="2">
        <v>-82.876035000000002</v>
      </c>
      <c r="H385" s="2">
        <v>38.487090000000002</v>
      </c>
      <c r="I385" s="2">
        <v>-82.871690000000001</v>
      </c>
      <c r="K385" s="1" t="s">
        <v>4086</v>
      </c>
      <c r="L385" s="17">
        <v>0.34865716076456005</v>
      </c>
      <c r="M385" s="17">
        <v>1</v>
      </c>
      <c r="N385" s="1">
        <v>5</v>
      </c>
      <c r="O385" s="1" t="s">
        <v>939</v>
      </c>
      <c r="P385" s="1">
        <v>517170</v>
      </c>
      <c r="Q385" s="1" t="s">
        <v>937</v>
      </c>
      <c r="R385" s="1" t="s">
        <v>938</v>
      </c>
      <c r="S385" s="26">
        <v>6.6957490000000002</v>
      </c>
      <c r="T385" s="4">
        <v>1084.1794433600001</v>
      </c>
      <c r="U385" s="4">
        <v>5.34243917465</v>
      </c>
      <c r="V385" s="4">
        <v>18.860569000200002</v>
      </c>
      <c r="W385" s="2">
        <v>0.32111111283299998</v>
      </c>
      <c r="X385" s="3">
        <v>11.405913353000001</v>
      </c>
      <c r="Y385" s="1">
        <v>635.91040039100005</v>
      </c>
      <c r="Z385" s="2">
        <v>1.0115054767800001E-2</v>
      </c>
      <c r="AA385" s="2">
        <v>6.3778975970100002E-2</v>
      </c>
      <c r="AB385" s="2">
        <v>5.1689734227699999E-3</v>
      </c>
      <c r="AC385" s="2">
        <v>0.67645622824100005</v>
      </c>
      <c r="AD385" s="2">
        <v>7.1750021227800003E-3</v>
      </c>
      <c r="AE385" s="2">
        <v>0.1043134924</v>
      </c>
      <c r="AF385" s="2">
        <v>0.114407319351</v>
      </c>
      <c r="AG385" s="2">
        <v>1.8584953723400001E-2</v>
      </c>
      <c r="AH385" s="2">
        <v>0</v>
      </c>
      <c r="AI385" s="5">
        <v>722510.47976000002</v>
      </c>
      <c r="AJ385" s="5">
        <v>704560.86060500005</v>
      </c>
      <c r="AK385">
        <v>10.589894086399999</v>
      </c>
      <c r="AL385" s="13">
        <v>2.5155882046386014E-2</v>
      </c>
      <c r="AM385" s="1" t="s">
        <v>36</v>
      </c>
      <c r="AN385" t="s">
        <v>4077</v>
      </c>
      <c r="AO385" t="s">
        <v>36</v>
      </c>
      <c r="AP385">
        <v>0.82579916512288376</v>
      </c>
      <c r="AQ385">
        <v>3.0351011685598177</v>
      </c>
      <c r="AR385">
        <v>0.72773958628500879</v>
      </c>
      <c r="AS385">
        <v>1.2755547907300193</v>
      </c>
      <c r="AT385">
        <v>-0.49334466435396679</v>
      </c>
      <c r="AU385">
        <v>1.0571300680682254</v>
      </c>
      <c r="AV385">
        <v>2.8033959279801288</v>
      </c>
      <c r="AW385">
        <v>-1.9950317614063813</v>
      </c>
      <c r="AX385">
        <v>-1.1953224580329331</v>
      </c>
      <c r="AY385">
        <v>-2.2865957008317301</v>
      </c>
      <c r="AZ385">
        <v>-0.16976030024658373</v>
      </c>
      <c r="BA385">
        <v>-2.1441779661045617</v>
      </c>
      <c r="BB385">
        <v>-0.98165951423989029</v>
      </c>
      <c r="BC385">
        <v>-0.94154619012283836</v>
      </c>
      <c r="BD385">
        <v>-1.7308385159616932</v>
      </c>
      <c r="BE385">
        <v>-5</v>
      </c>
      <c r="BF385">
        <v>5.8588441507627476</v>
      </c>
      <c r="BG385">
        <f t="shared" si="5"/>
        <v>5.8479185138162748</v>
      </c>
      <c r="BH385" s="1" t="s">
        <v>940</v>
      </c>
      <c r="BI385" s="1">
        <v>1</v>
      </c>
    </row>
    <row r="386" spans="1:61">
      <c r="A386" s="1">
        <v>131</v>
      </c>
      <c r="B386" s="1" t="s">
        <v>583</v>
      </c>
      <c r="C386" s="1" t="s">
        <v>4234</v>
      </c>
      <c r="D386" s="1" t="s">
        <v>30</v>
      </c>
      <c r="E386" s="1" t="s">
        <v>153</v>
      </c>
      <c r="F386" s="2">
        <v>37.647837000000003</v>
      </c>
      <c r="G386" s="2">
        <v>-90.589842000000004</v>
      </c>
      <c r="H386" s="2">
        <v>37.649749999999997</v>
      </c>
      <c r="I386" s="2">
        <v>-90.583160000000007</v>
      </c>
      <c r="K386" s="1" t="s">
        <v>4086</v>
      </c>
      <c r="L386" s="17">
        <v>0.98590573342517007</v>
      </c>
      <c r="M386" s="17">
        <v>0</v>
      </c>
      <c r="N386" s="1">
        <v>8</v>
      </c>
      <c r="O386" s="1" t="s">
        <v>586</v>
      </c>
      <c r="P386" s="1">
        <v>512940</v>
      </c>
      <c r="Q386" s="1" t="s">
        <v>584</v>
      </c>
      <c r="R386" s="1" t="s">
        <v>585</v>
      </c>
      <c r="S386" s="26">
        <v>1.66</v>
      </c>
      <c r="T386" s="4">
        <v>1160.31347656</v>
      </c>
      <c r="U386" s="4">
        <v>6.0287742614699997</v>
      </c>
      <c r="V386" s="4">
        <v>19.404323577900001</v>
      </c>
      <c r="W386" s="2">
        <v>0.24650000035799999</v>
      </c>
      <c r="X386" s="3">
        <v>4.7013807296800003</v>
      </c>
      <c r="Y386" s="1">
        <v>1616.0998535199999</v>
      </c>
      <c r="Z386" s="2">
        <v>1.0509151755199999E-2</v>
      </c>
      <c r="AA386" s="2">
        <v>2.8932181396000001E-2</v>
      </c>
      <c r="AB386" s="2">
        <v>2.3391613167599999E-3</v>
      </c>
      <c r="AC386" s="2">
        <v>0.84354084141499996</v>
      </c>
      <c r="AD386" s="2">
        <v>1.17811774348E-3</v>
      </c>
      <c r="AE386" s="2">
        <v>2.19317716159E-2</v>
      </c>
      <c r="AF386" s="2">
        <v>8.5498907253099998E-2</v>
      </c>
      <c r="AG386" s="2">
        <v>0</v>
      </c>
      <c r="AH386" s="2">
        <v>6.0698675044399998E-3</v>
      </c>
      <c r="AI386" s="5">
        <v>659744.59907800006</v>
      </c>
      <c r="AJ386" s="5">
        <v>706473.49759799999</v>
      </c>
      <c r="AK386">
        <v>6.05011409899</v>
      </c>
      <c r="AL386" s="13">
        <v>6.8406206349763701E-2</v>
      </c>
      <c r="AM386" s="1" t="s">
        <v>36</v>
      </c>
      <c r="AN386" t="s">
        <v>4077</v>
      </c>
      <c r="AO386" t="s">
        <v>36</v>
      </c>
      <c r="AP386">
        <v>0.22010808804005508</v>
      </c>
      <c r="AQ386">
        <v>3.064575336423681</v>
      </c>
      <c r="AR386">
        <v>0.78022902265564387</v>
      </c>
      <c r="AS386">
        <v>1.2878985081167109</v>
      </c>
      <c r="AT386">
        <v>-0.60818307575601116</v>
      </c>
      <c r="AU386">
        <v>0.67222542287592724</v>
      </c>
      <c r="AV386">
        <v>3.2084681909020518</v>
      </c>
      <c r="AW386">
        <v>-1.9784323365790593</v>
      </c>
      <c r="AX386">
        <v>-1.5386188206717388</v>
      </c>
      <c r="AY386">
        <v>-2.6309398266889681</v>
      </c>
      <c r="AZ386">
        <v>-7.3893885485320929E-2</v>
      </c>
      <c r="BA386">
        <v>-2.9288113031072585</v>
      </c>
      <c r="BB386">
        <v>-1.6589262852429982</v>
      </c>
      <c r="BC386">
        <v>-1.0680394358797982</v>
      </c>
      <c r="BD386">
        <v>-5</v>
      </c>
      <c r="BE386">
        <v>-2.2168207887795375</v>
      </c>
      <c r="BF386">
        <v>5.8193758436056564</v>
      </c>
      <c r="BG386">
        <f t="shared" ref="BG386:BG449" si="6">LOG10(AJ386)</f>
        <v>5.8490958745174417</v>
      </c>
      <c r="BH386" s="1" t="s">
        <v>587</v>
      </c>
      <c r="BI386" s="1">
        <v>2</v>
      </c>
    </row>
    <row r="387" spans="1:61">
      <c r="A387" s="1">
        <v>132</v>
      </c>
      <c r="B387" s="1" t="s">
        <v>583</v>
      </c>
      <c r="C387" s="1" t="s">
        <v>4234</v>
      </c>
      <c r="D387" s="1" t="s">
        <v>30</v>
      </c>
      <c r="E387" s="1" t="s">
        <v>153</v>
      </c>
      <c r="F387" s="2">
        <v>37.647837000000003</v>
      </c>
      <c r="G387" s="2">
        <v>-90.589842000000004</v>
      </c>
      <c r="H387" s="2">
        <v>37.649749999999997</v>
      </c>
      <c r="I387" s="2">
        <v>-90.583160000000007</v>
      </c>
      <c r="K387" s="1" t="s">
        <v>4085</v>
      </c>
      <c r="L387" s="17">
        <v>5.8370145969092839E-2</v>
      </c>
      <c r="M387" s="17">
        <v>1</v>
      </c>
      <c r="N387" s="1">
        <v>8</v>
      </c>
      <c r="O387" s="1" t="s">
        <v>586</v>
      </c>
      <c r="P387" s="1">
        <v>516400</v>
      </c>
      <c r="Q387" s="1" t="s">
        <v>588</v>
      </c>
      <c r="R387" s="1" t="s">
        <v>589</v>
      </c>
      <c r="S387" s="26">
        <v>1.350622</v>
      </c>
      <c r="T387" s="4">
        <v>1160.31347656</v>
      </c>
      <c r="U387" s="4">
        <v>6.0287742614699997</v>
      </c>
      <c r="V387" s="4">
        <v>19.404323577900001</v>
      </c>
      <c r="W387" s="2">
        <v>0.24650000035799999</v>
      </c>
      <c r="X387" s="3">
        <v>4.7013807296800003</v>
      </c>
      <c r="Y387" s="1">
        <v>1616.0998535199999</v>
      </c>
      <c r="Z387" s="2">
        <v>1.0509151755199999E-2</v>
      </c>
      <c r="AA387" s="2">
        <v>2.8932181396000001E-2</v>
      </c>
      <c r="AB387" s="2">
        <v>2.3391613167599999E-3</v>
      </c>
      <c r="AC387" s="2">
        <v>0.84354084141499996</v>
      </c>
      <c r="AD387" s="2">
        <v>1.17811774348E-3</v>
      </c>
      <c r="AE387" s="2">
        <v>2.19317716159E-2</v>
      </c>
      <c r="AF387" s="2">
        <v>8.5498907253099998E-2</v>
      </c>
      <c r="AG387" s="2">
        <v>0</v>
      </c>
      <c r="AH387" s="2">
        <v>6.0698675044399998E-3</v>
      </c>
      <c r="AI387" s="5">
        <v>659744.59907800006</v>
      </c>
      <c r="AJ387" s="5">
        <v>706473.49759799999</v>
      </c>
      <c r="AK387">
        <v>6.05011409899</v>
      </c>
      <c r="AL387" s="13">
        <v>6.8406206349763701E-2</v>
      </c>
      <c r="AM387" s="20" t="s">
        <v>36</v>
      </c>
      <c r="AN387" s="19" t="s">
        <v>4077</v>
      </c>
      <c r="AO387" s="19" t="s">
        <v>36</v>
      </c>
      <c r="AP387">
        <v>0.13053381957399479</v>
      </c>
      <c r="AQ387">
        <v>3.064575336423681</v>
      </c>
      <c r="AR387">
        <v>0.78022902265564387</v>
      </c>
      <c r="AS387">
        <v>1.2878985081167109</v>
      </c>
      <c r="AT387">
        <v>-0.60818307575601116</v>
      </c>
      <c r="AU387">
        <v>0.67222542287592724</v>
      </c>
      <c r="AV387">
        <v>3.2084681909020518</v>
      </c>
      <c r="AW387">
        <v>-1.9784323365790593</v>
      </c>
      <c r="AX387">
        <v>-1.5386188206717388</v>
      </c>
      <c r="AY387">
        <v>-2.6309398266889681</v>
      </c>
      <c r="AZ387">
        <v>-7.3893885485320929E-2</v>
      </c>
      <c r="BA387">
        <v>-2.9288113031072585</v>
      </c>
      <c r="BB387">
        <v>-1.6589262852429982</v>
      </c>
      <c r="BC387">
        <v>-1.0680394358797982</v>
      </c>
      <c r="BD387">
        <v>-5</v>
      </c>
      <c r="BE387">
        <v>-2.2168207887795375</v>
      </c>
      <c r="BF387">
        <v>5.8193758436056564</v>
      </c>
      <c r="BG387">
        <f t="shared" si="6"/>
        <v>5.8490958745174417</v>
      </c>
      <c r="BH387" s="1" t="s">
        <v>587</v>
      </c>
      <c r="BI387" s="1">
        <v>2</v>
      </c>
    </row>
    <row r="388" spans="1:61">
      <c r="A388" s="1">
        <v>186</v>
      </c>
      <c r="B388" s="1" t="s">
        <v>841</v>
      </c>
      <c r="C388" s="1" t="s">
        <v>4308</v>
      </c>
      <c r="D388" s="1" t="s">
        <v>30</v>
      </c>
      <c r="E388" s="1" t="s">
        <v>115</v>
      </c>
      <c r="F388" s="2">
        <v>48.716064000000003</v>
      </c>
      <c r="G388" s="2">
        <v>-103.14332</v>
      </c>
      <c r="H388" s="2">
        <v>48.718431000000002</v>
      </c>
      <c r="I388" s="2">
        <v>-103.148211</v>
      </c>
      <c r="K388" s="1" t="s">
        <v>4086</v>
      </c>
      <c r="L388" s="17">
        <v>0.67467802669852961</v>
      </c>
      <c r="M388" s="17">
        <v>0</v>
      </c>
      <c r="N388" s="1">
        <v>10</v>
      </c>
      <c r="O388" s="1" t="s">
        <v>844</v>
      </c>
      <c r="P388" s="1">
        <v>502620</v>
      </c>
      <c r="Q388" s="1" t="s">
        <v>842</v>
      </c>
      <c r="R388" s="1" t="s">
        <v>843</v>
      </c>
      <c r="S388" s="26">
        <v>18.867882000000002</v>
      </c>
      <c r="T388" s="4">
        <v>381.72058105500003</v>
      </c>
      <c r="U388" s="4">
        <v>-2.6867547035200001</v>
      </c>
      <c r="V388" s="4">
        <v>10.4624538422</v>
      </c>
      <c r="W388" s="2">
        <v>0.32670319080400001</v>
      </c>
      <c r="X388" s="3">
        <v>1.2095528841000001</v>
      </c>
      <c r="Y388" s="1">
        <v>1333.3392334</v>
      </c>
      <c r="Z388" s="2">
        <v>5.9635650341199997E-2</v>
      </c>
      <c r="AA388" s="2">
        <v>3.4657039711200002E-2</v>
      </c>
      <c r="AB388" s="2">
        <v>5.4255962939000003E-5</v>
      </c>
      <c r="AC388" s="2">
        <v>1.00582208218E-3</v>
      </c>
      <c r="AD388" s="2">
        <v>4.3822123912300002E-4</v>
      </c>
      <c r="AE388" s="2">
        <v>0.35313119509200003</v>
      </c>
      <c r="AF388" s="2">
        <v>0.110636255504</v>
      </c>
      <c r="AG388" s="2">
        <v>0.39325139291799999</v>
      </c>
      <c r="AH388" s="2">
        <v>4.71901671501E-2</v>
      </c>
      <c r="AI388" s="5">
        <v>731330.55645599996</v>
      </c>
      <c r="AJ388" s="5">
        <v>707246.17636899999</v>
      </c>
      <c r="AK388">
        <v>5.0824739868400002</v>
      </c>
      <c r="AL388" s="13">
        <v>3.3483622440777773E-2</v>
      </c>
      <c r="AM388" s="1" t="s">
        <v>53</v>
      </c>
      <c r="AN388" t="s">
        <v>4076</v>
      </c>
      <c r="AO388" t="s">
        <v>53</v>
      </c>
      <c r="AP388">
        <v>1.2757231514983456</v>
      </c>
      <c r="AQ388">
        <v>2.581745576238474</v>
      </c>
      <c r="AR388">
        <v>-5</v>
      </c>
      <c r="AS388">
        <v>1.0196335550039872</v>
      </c>
      <c r="AT388">
        <v>-0.48584662389063871</v>
      </c>
      <c r="AU388">
        <v>8.2624861346691628E-2</v>
      </c>
      <c r="AV388">
        <v>3.1249406583788453</v>
      </c>
      <c r="AW388">
        <v>-1.2244940402979119</v>
      </c>
      <c r="AX388">
        <v>-1.4602085360247716</v>
      </c>
      <c r="AY388">
        <v>-4.2655525242224561</v>
      </c>
      <c r="AZ388">
        <v>-2.9974788339530627</v>
      </c>
      <c r="BA388">
        <v>-3.3583065774590501</v>
      </c>
      <c r="BB388">
        <v>-0.45206391580449967</v>
      </c>
      <c r="BC388">
        <v>-0.95610253139359125</v>
      </c>
      <c r="BD388">
        <v>-0.40532973040707915</v>
      </c>
      <c r="BE388">
        <v>-1.3261484843600064</v>
      </c>
      <c r="BF388">
        <v>5.8641137194969799</v>
      </c>
      <c r="BG388">
        <f t="shared" si="6"/>
        <v>5.8495706081808727</v>
      </c>
      <c r="BH388" s="1" t="s">
        <v>845</v>
      </c>
      <c r="BI388" s="1">
        <v>1</v>
      </c>
    </row>
    <row r="389" spans="1:61">
      <c r="A389" s="1">
        <v>276</v>
      </c>
      <c r="B389" s="1" t="s">
        <v>1291</v>
      </c>
      <c r="C389" s="1" t="s">
        <v>4432</v>
      </c>
      <c r="D389" s="1" t="s">
        <v>30</v>
      </c>
      <c r="E389" s="1" t="s">
        <v>166</v>
      </c>
      <c r="F389" s="2">
        <v>41.555495000000001</v>
      </c>
      <c r="G389" s="2">
        <v>-75.707048999999998</v>
      </c>
      <c r="H389" s="2">
        <v>41.559520999999997</v>
      </c>
      <c r="I389" s="2">
        <v>-75.709356999999997</v>
      </c>
      <c r="K389" s="1" t="s">
        <v>4086</v>
      </c>
      <c r="L389" s="17">
        <v>0.82875143107958127</v>
      </c>
      <c r="M389" s="17">
        <v>0</v>
      </c>
      <c r="N389" s="1">
        <v>2</v>
      </c>
      <c r="O389" s="1" t="s">
        <v>1294</v>
      </c>
      <c r="P389" s="1">
        <v>509190</v>
      </c>
      <c r="Q389" s="1" t="s">
        <v>1292</v>
      </c>
      <c r="R389" s="1" t="s">
        <v>1293</v>
      </c>
      <c r="S389" s="26">
        <v>3.1562670000000002</v>
      </c>
      <c r="T389" s="4">
        <v>1068.3198242200001</v>
      </c>
      <c r="U389" s="4">
        <v>2.5287351608300002</v>
      </c>
      <c r="V389" s="4">
        <v>13.8655338287</v>
      </c>
      <c r="W389" s="2">
        <v>0.24308589100799999</v>
      </c>
      <c r="X389" s="3">
        <v>6.0634684562699999</v>
      </c>
      <c r="Y389" s="1">
        <v>888.39239501999998</v>
      </c>
      <c r="Z389" s="2">
        <v>1.4886641475900001E-2</v>
      </c>
      <c r="AA389" s="2">
        <v>0.116009113136</v>
      </c>
      <c r="AB389" s="2">
        <v>6.1124694376500004E-5</v>
      </c>
      <c r="AC389" s="2">
        <v>0.55791286952700003</v>
      </c>
      <c r="AD389" s="2">
        <v>1.8354078684200002E-2</v>
      </c>
      <c r="AE389" s="2">
        <v>3.0951322516100002E-3</v>
      </c>
      <c r="AF389" s="2">
        <v>4.1081351411399999E-2</v>
      </c>
      <c r="AG389" s="2">
        <v>0.232229384308</v>
      </c>
      <c r="AH389" s="2">
        <v>1.63703045121E-2</v>
      </c>
      <c r="AI389" s="5">
        <v>857693.315436</v>
      </c>
      <c r="AJ389" s="5">
        <v>712545.44628399995</v>
      </c>
      <c r="AK389">
        <v>9.1019603463000003</v>
      </c>
      <c r="AL389" s="13">
        <v>0.18487362901805934</v>
      </c>
      <c r="AM389" s="1" t="s">
        <v>36</v>
      </c>
      <c r="AN389" t="s">
        <v>4077</v>
      </c>
      <c r="AO389" t="s">
        <v>36</v>
      </c>
      <c r="AP389">
        <v>0.49917373462671588</v>
      </c>
      <c r="AQ389">
        <v>3.0287012874311454</v>
      </c>
      <c r="AR389">
        <v>0.40290334725150334</v>
      </c>
      <c r="AS389">
        <v>1.1419365947502085</v>
      </c>
      <c r="AT389">
        <v>-0.61424024738944838</v>
      </c>
      <c r="AU389">
        <v>0.78272112259976911</v>
      </c>
      <c r="AV389">
        <v>2.9486048321648362</v>
      </c>
      <c r="AW389">
        <v>-1.8272032708848398</v>
      </c>
      <c r="AX389">
        <v>-0.93550789327979711</v>
      </c>
      <c r="AY389">
        <v>-4.2137832993355042</v>
      </c>
      <c r="AZ389">
        <v>-0.25343362048585427</v>
      </c>
      <c r="BA389">
        <v>-1.7362674108009799</v>
      </c>
      <c r="BB389">
        <v>-2.5093207893200065</v>
      </c>
      <c r="BC389">
        <v>-1.3863552782962736</v>
      </c>
      <c r="BD389">
        <v>-0.63408282923386483</v>
      </c>
      <c r="BE389">
        <v>-1.7859432419872834</v>
      </c>
      <c r="BF389">
        <v>5.9333320253503903</v>
      </c>
      <c r="BG389">
        <f t="shared" si="6"/>
        <v>5.8528125689485249</v>
      </c>
      <c r="BH389" s="1" t="s">
        <v>1295</v>
      </c>
      <c r="BI389" s="1">
        <v>1</v>
      </c>
    </row>
    <row r="390" spans="1:61">
      <c r="A390" s="1">
        <v>484</v>
      </c>
      <c r="B390" s="1" t="s">
        <v>2307</v>
      </c>
      <c r="C390" s="1" t="s">
        <v>4722</v>
      </c>
      <c r="D390" s="1" t="s">
        <v>30</v>
      </c>
      <c r="E390" s="1" t="s">
        <v>153</v>
      </c>
      <c r="F390" s="2">
        <v>37.938231000000002</v>
      </c>
      <c r="G390" s="2">
        <v>-90.923760000000001</v>
      </c>
      <c r="H390" s="2">
        <v>37.944920000000003</v>
      </c>
      <c r="I390" s="2">
        <v>-90.926400000000001</v>
      </c>
      <c r="K390" s="1" t="s">
        <v>4086</v>
      </c>
      <c r="L390" s="17">
        <v>0.99702426162548352</v>
      </c>
      <c r="M390" s="17">
        <v>0</v>
      </c>
      <c r="N390" s="1">
        <v>7</v>
      </c>
      <c r="O390" s="1" t="s">
        <v>2310</v>
      </c>
      <c r="P390" s="1">
        <v>517010</v>
      </c>
      <c r="Q390" s="1" t="s">
        <v>2308</v>
      </c>
      <c r="R390" s="1" t="s">
        <v>2309</v>
      </c>
      <c r="S390" s="26">
        <v>3.8862399999999999</v>
      </c>
      <c r="T390" s="4">
        <v>1082.7508544899999</v>
      </c>
      <c r="U390" s="4">
        <v>6.00899982452</v>
      </c>
      <c r="V390" s="4">
        <v>18.944799423199999</v>
      </c>
      <c r="W390" s="2">
        <v>0.275705903769</v>
      </c>
      <c r="X390" s="3">
        <v>6.6368350982699997</v>
      </c>
      <c r="Y390" s="1">
        <v>574.36517333999996</v>
      </c>
      <c r="Z390" s="2">
        <v>1.29425299378E-2</v>
      </c>
      <c r="AA390" s="2">
        <v>4.0801652460399997E-2</v>
      </c>
      <c r="AB390" s="2">
        <v>3.0068503895799999E-4</v>
      </c>
      <c r="AC390" s="2">
        <v>0.83742090676100001</v>
      </c>
      <c r="AD390" s="2">
        <v>2.2289912670600001E-2</v>
      </c>
      <c r="AE390" s="2">
        <v>1.9269989018500001E-2</v>
      </c>
      <c r="AF390" s="2">
        <v>6.4137426136100004E-2</v>
      </c>
      <c r="AG390" s="2">
        <v>0</v>
      </c>
      <c r="AH390" s="2">
        <v>2.83689797626E-3</v>
      </c>
      <c r="AI390" s="5">
        <v>833558.30655600003</v>
      </c>
      <c r="AJ390" s="5">
        <v>713252.52329599997</v>
      </c>
      <c r="AK390">
        <v>6.4917599989900001</v>
      </c>
      <c r="AL390" s="13">
        <v>0.15555332421807649</v>
      </c>
      <c r="AM390" s="1" t="s">
        <v>36</v>
      </c>
      <c r="AN390" t="s">
        <v>4077</v>
      </c>
      <c r="AO390" t="s">
        <v>36</v>
      </c>
      <c r="AP390">
        <v>0.58952961753425714</v>
      </c>
      <c r="AQ390">
        <v>3.0345285351404119</v>
      </c>
      <c r="AR390">
        <v>0.77880219133059647</v>
      </c>
      <c r="AS390">
        <v>1.2774900115714993</v>
      </c>
      <c r="AT390">
        <v>-0.55955393412328913</v>
      </c>
      <c r="AU390">
        <v>0.82196102710398522</v>
      </c>
      <c r="AV390">
        <v>2.7591880985657111</v>
      </c>
      <c r="AW390">
        <v>-1.8879808217638152</v>
      </c>
      <c r="AX390">
        <v>-1.389322247696869</v>
      </c>
      <c r="AY390">
        <v>-3.521888180345202</v>
      </c>
      <c r="AZ390">
        <v>-7.7056200863470425E-2</v>
      </c>
      <c r="BA390">
        <v>-1.6518916330339311</v>
      </c>
      <c r="BB390">
        <v>-1.7151185328383827</v>
      </c>
      <c r="BC390">
        <v>-1.1928884724917357</v>
      </c>
      <c r="BD390">
        <v>-5</v>
      </c>
      <c r="BE390">
        <v>-2.5471562825136398</v>
      </c>
      <c r="BF390">
        <v>5.9209359836839726</v>
      </c>
      <c r="BG390">
        <f t="shared" si="6"/>
        <v>5.8532433167491495</v>
      </c>
      <c r="BH390" s="1" t="s">
        <v>2311</v>
      </c>
      <c r="BI390" s="1">
        <v>1</v>
      </c>
    </row>
    <row r="391" spans="1:61">
      <c r="A391" s="1">
        <v>141</v>
      </c>
      <c r="B391" s="1" t="s">
        <v>621</v>
      </c>
      <c r="C391" s="1" t="s">
        <v>4240</v>
      </c>
      <c r="D391" s="1" t="s">
        <v>30</v>
      </c>
      <c r="E391" s="1" t="s">
        <v>44</v>
      </c>
      <c r="F391" s="2">
        <v>38.388489999999997</v>
      </c>
      <c r="G391" s="2">
        <v>-115.117795</v>
      </c>
      <c r="H391" s="2">
        <v>38.391539999999999</v>
      </c>
      <c r="I391" s="2">
        <v>-115.11606999999999</v>
      </c>
      <c r="K391" s="1" t="s">
        <v>4086</v>
      </c>
      <c r="L391" s="17">
        <v>0.88563441787846375</v>
      </c>
      <c r="M391" s="17">
        <v>0</v>
      </c>
      <c r="N391" s="1">
        <v>15</v>
      </c>
      <c r="O391" s="1" t="s">
        <v>624</v>
      </c>
      <c r="P391" s="1">
        <v>503480</v>
      </c>
      <c r="Q391" s="1" t="s">
        <v>622</v>
      </c>
      <c r="R391" s="1" t="s">
        <v>623</v>
      </c>
      <c r="S391" s="26">
        <v>5.2903900000000004</v>
      </c>
      <c r="T391" s="4">
        <v>241.80917358400001</v>
      </c>
      <c r="U391" s="4">
        <v>1.0050746202500001</v>
      </c>
      <c r="V391" s="4">
        <v>19.185298919699999</v>
      </c>
      <c r="W391" s="2">
        <v>0.257426977158</v>
      </c>
      <c r="X391" s="3">
        <v>0.82000690698599998</v>
      </c>
      <c r="Y391" s="1">
        <v>412.05773925800003</v>
      </c>
      <c r="Z391" s="2">
        <v>4.7890280311000001E-4</v>
      </c>
      <c r="AA391" s="2">
        <v>0</v>
      </c>
      <c r="AB391" s="2">
        <v>1.44689783067E-3</v>
      </c>
      <c r="AC391" s="2">
        <v>0</v>
      </c>
      <c r="AD391" s="2">
        <v>0.98608125044600003</v>
      </c>
      <c r="AE391" s="2">
        <v>2.8530379759699999E-4</v>
      </c>
      <c r="AF391" s="2">
        <v>3.9738743236799999E-4</v>
      </c>
      <c r="AG391" s="2">
        <v>0</v>
      </c>
      <c r="AH391" s="2">
        <v>1.13102576905E-2</v>
      </c>
      <c r="AI391" s="5">
        <v>750703.40420999995</v>
      </c>
      <c r="AJ391" s="5">
        <v>722841.59114000003</v>
      </c>
      <c r="AK391">
        <v>5.8203900229999999</v>
      </c>
      <c r="AL391" s="13">
        <v>3.7816032978866876E-2</v>
      </c>
      <c r="AM391" s="1" t="s">
        <v>36</v>
      </c>
      <c r="AN391" t="s">
        <v>4077</v>
      </c>
      <c r="AO391" t="s">
        <v>36</v>
      </c>
      <c r="AP391">
        <v>0.72348768878466652</v>
      </c>
      <c r="AQ391">
        <v>2.3834727727916585</v>
      </c>
      <c r="AR391">
        <v>2.1983064926002294E-3</v>
      </c>
      <c r="AS391">
        <v>1.2829685701835352</v>
      </c>
      <c r="AT391">
        <v>-0.58934594299129628</v>
      </c>
      <c r="AU391">
        <v>-8.6182489502535597E-2</v>
      </c>
      <c r="AV391">
        <v>2.6149580754607817</v>
      </c>
      <c r="AW391">
        <v>-3.3197526209410166</v>
      </c>
      <c r="AX391">
        <v>-5</v>
      </c>
      <c r="AY391">
        <v>-2.8395621344945075</v>
      </c>
      <c r="AZ391">
        <v>-5</v>
      </c>
      <c r="BA391">
        <v>-6.0872988858185024E-3</v>
      </c>
      <c r="BB391">
        <v>-3.5446924475351946</v>
      </c>
      <c r="BC391">
        <v>-3.4007858718500952</v>
      </c>
      <c r="BD391">
        <v>-5</v>
      </c>
      <c r="BE391">
        <v>-1.9465275000889326</v>
      </c>
      <c r="BF391">
        <v>5.8754683852633036</v>
      </c>
      <c r="BG391">
        <f t="shared" si="6"/>
        <v>5.8590431332122694</v>
      </c>
      <c r="BH391" s="1" t="s">
        <v>625</v>
      </c>
      <c r="BI391" s="1">
        <v>1</v>
      </c>
    </row>
    <row r="392" spans="1:61">
      <c r="A392" s="1">
        <v>443</v>
      </c>
      <c r="B392" s="1" t="s">
        <v>2111</v>
      </c>
      <c r="C392" s="1" t="s">
        <v>4663</v>
      </c>
      <c r="D392" s="1" t="s">
        <v>30</v>
      </c>
      <c r="E392" s="1" t="s">
        <v>59</v>
      </c>
      <c r="F392" s="2">
        <v>45.238546999999997</v>
      </c>
      <c r="G392" s="2">
        <v>-94.952895999999996</v>
      </c>
      <c r="H392" s="2">
        <v>45.244349999999997</v>
      </c>
      <c r="I392" s="2">
        <v>-94.948310000000006</v>
      </c>
      <c r="K392" s="1" t="s">
        <v>4086</v>
      </c>
      <c r="L392" s="17">
        <v>0.83280414598993946</v>
      </c>
      <c r="M392" s="17">
        <v>0</v>
      </c>
      <c r="N392" s="1">
        <v>7</v>
      </c>
      <c r="O392" s="1" t="s">
        <v>2114</v>
      </c>
      <c r="P392" s="1">
        <v>514810</v>
      </c>
      <c r="Q392" s="1" t="s">
        <v>2112</v>
      </c>
      <c r="R392" s="1" t="s">
        <v>2113</v>
      </c>
      <c r="S392" s="26">
        <v>19.995996999999999</v>
      </c>
      <c r="T392" s="4">
        <v>707.887207031</v>
      </c>
      <c r="U392" s="4">
        <v>0.83898150920900005</v>
      </c>
      <c r="V392" s="4">
        <v>12.4623146057</v>
      </c>
      <c r="W392" s="2">
        <v>0.164937496185</v>
      </c>
      <c r="X392" s="3">
        <v>1.17421388626</v>
      </c>
      <c r="Y392" s="1">
        <v>1404.69018555</v>
      </c>
      <c r="Z392" s="2">
        <v>0.39369379072600003</v>
      </c>
      <c r="AA392" s="2">
        <v>5.9669341375399997E-2</v>
      </c>
      <c r="AB392" s="2">
        <v>0</v>
      </c>
      <c r="AC392" s="2">
        <v>0.124495126286</v>
      </c>
      <c r="AD392" s="2">
        <v>3.9245516721400003E-2</v>
      </c>
      <c r="AE392" s="2">
        <v>2.4462814368000001E-2</v>
      </c>
      <c r="AF392" s="2">
        <v>6.3869890678000002E-2</v>
      </c>
      <c r="AG392" s="2">
        <v>0.26091873552700001</v>
      </c>
      <c r="AH392" s="2">
        <v>3.3644784317900002E-2</v>
      </c>
      <c r="AI392" s="5">
        <v>665229.79297099996</v>
      </c>
      <c r="AJ392" s="5">
        <v>726804.402244</v>
      </c>
      <c r="AK392">
        <v>6.9876281243699996</v>
      </c>
      <c r="AL392" s="13">
        <v>8.8467092955988536E-2</v>
      </c>
      <c r="AM392" s="1" t="s">
        <v>53</v>
      </c>
      <c r="AN392" t="s">
        <v>4076</v>
      </c>
      <c r="AO392" t="s">
        <v>53</v>
      </c>
      <c r="AP392">
        <v>1.3009430629233441</v>
      </c>
      <c r="AQ392">
        <v>2.8499640638106314</v>
      </c>
      <c r="AR392">
        <v>-7.6247610729095278E-2</v>
      </c>
      <c r="AS392">
        <v>1.0955987106320206</v>
      </c>
      <c r="AT392">
        <v>-0.78268060248109506</v>
      </c>
      <c r="AU392">
        <v>6.9747212040991102E-2</v>
      </c>
      <c r="AV392">
        <v>3.1475805480538974</v>
      </c>
      <c r="AW392">
        <v>-0.40484143477720835</v>
      </c>
      <c r="AX392">
        <v>-1.2242487558312505</v>
      </c>
      <c r="AY392">
        <v>-5</v>
      </c>
      <c r="AZ392">
        <v>-0.90484764992187305</v>
      </c>
      <c r="BA392">
        <v>-1.4062099484567063</v>
      </c>
      <c r="BB392">
        <v>-1.6114935802440935</v>
      </c>
      <c r="BC392">
        <v>-1.19470382719542</v>
      </c>
      <c r="BD392">
        <v>-0.58349473483672254</v>
      </c>
      <c r="BE392">
        <v>-1.4730822514257325</v>
      </c>
      <c r="BF392">
        <v>5.8229716912888518</v>
      </c>
      <c r="BG392">
        <f t="shared" si="6"/>
        <v>5.8614175491595066</v>
      </c>
      <c r="BH392" s="1" t="s">
        <v>2115</v>
      </c>
      <c r="BI392" s="1">
        <v>1</v>
      </c>
    </row>
    <row r="393" spans="1:61">
      <c r="A393" s="1">
        <v>431</v>
      </c>
      <c r="B393" s="1" t="s">
        <v>2054</v>
      </c>
      <c r="C393" s="1" t="s">
        <v>4652</v>
      </c>
      <c r="D393" s="1" t="s">
        <v>30</v>
      </c>
      <c r="E393" s="1" t="s">
        <v>355</v>
      </c>
      <c r="F393" s="2">
        <v>39.606337000000003</v>
      </c>
      <c r="G393" s="2">
        <v>-84.967455000000001</v>
      </c>
      <c r="H393" s="2">
        <v>39.606389</v>
      </c>
      <c r="I393" s="2">
        <v>-84.973889</v>
      </c>
      <c r="J393" s="1" t="s">
        <v>514</v>
      </c>
      <c r="K393" s="1" t="s">
        <v>4086</v>
      </c>
      <c r="L393" s="17">
        <v>2.6879977434873577E-2</v>
      </c>
      <c r="M393" s="17">
        <v>1</v>
      </c>
      <c r="N393" s="1">
        <v>5</v>
      </c>
      <c r="O393" s="1" t="s">
        <v>2057</v>
      </c>
      <c r="P393" s="1">
        <v>506980</v>
      </c>
      <c r="Q393" s="1" t="s">
        <v>2055</v>
      </c>
      <c r="R393" s="1" t="s">
        <v>2056</v>
      </c>
      <c r="S393" s="26">
        <v>6.1864100000000004</v>
      </c>
      <c r="T393" s="4">
        <v>1047.4598388700001</v>
      </c>
      <c r="U393" s="4">
        <v>4.4962821006800002</v>
      </c>
      <c r="V393" s="4">
        <v>16.3841018677</v>
      </c>
      <c r="W393" s="2">
        <v>0.35981133580199998</v>
      </c>
      <c r="X393" s="3">
        <v>2.2250220775599998</v>
      </c>
      <c r="Y393" s="1">
        <v>820.54534912099996</v>
      </c>
      <c r="Z393" s="2">
        <v>1.48976760319E-2</v>
      </c>
      <c r="AA393" s="2">
        <v>0.11227887617100001</v>
      </c>
      <c r="AB393" s="2">
        <v>0</v>
      </c>
      <c r="AC393" s="2">
        <v>0.23494623655899999</v>
      </c>
      <c r="AD393" s="2">
        <v>2.6014568158200002E-4</v>
      </c>
      <c r="AE393" s="2">
        <v>4.0062434963599996E-3</v>
      </c>
      <c r="AF393" s="2">
        <v>8.1269510926100005E-2</v>
      </c>
      <c r="AG393" s="2">
        <v>0.55058966354500005</v>
      </c>
      <c r="AH393" s="2">
        <v>1.75164758932E-3</v>
      </c>
      <c r="AI393" s="5">
        <v>706320.10400000005</v>
      </c>
      <c r="AJ393" s="5">
        <v>727515.42883899994</v>
      </c>
      <c r="AK393">
        <v>6.3719790513100003</v>
      </c>
      <c r="AL393" s="13">
        <v>2.9564513298164768E-2</v>
      </c>
      <c r="AM393" s="1" t="s">
        <v>36</v>
      </c>
      <c r="AN393" t="s">
        <v>4077</v>
      </c>
      <c r="AO393" t="s">
        <v>36</v>
      </c>
      <c r="AP393">
        <v>0.79143869918429965</v>
      </c>
      <c r="AQ393">
        <v>3.0201373804769842</v>
      </c>
      <c r="AR393">
        <v>0.65285355143227752</v>
      </c>
      <c r="AS393">
        <v>1.2144226395180548</v>
      </c>
      <c r="AT393">
        <v>-0.44392515839262048</v>
      </c>
      <c r="AU393">
        <v>0.34733432458207975</v>
      </c>
      <c r="AV393">
        <v>2.9141025882273333</v>
      </c>
      <c r="AW393">
        <v>-1.8268814742212733</v>
      </c>
      <c r="AX393">
        <v>-0.94970194298430244</v>
      </c>
      <c r="AY393">
        <v>-5</v>
      </c>
      <c r="AZ393">
        <v>-0.62903150724775292</v>
      </c>
      <c r="BA393">
        <v>-3.5847833789959829</v>
      </c>
      <c r="BB393">
        <v>-2.3972626581598235</v>
      </c>
      <c r="BC393">
        <v>-1.0900723537913446</v>
      </c>
      <c r="BD393">
        <v>-0.25917194606202421</v>
      </c>
      <c r="BE393">
        <v>-2.7565532642687245</v>
      </c>
      <c r="BF393">
        <v>5.849001567757619</v>
      </c>
      <c r="BG393">
        <f t="shared" si="6"/>
        <v>5.8618422080889925</v>
      </c>
      <c r="BH393" s="1" t="s">
        <v>2058</v>
      </c>
      <c r="BI393" s="1">
        <v>1</v>
      </c>
    </row>
    <row r="394" spans="1:61">
      <c r="A394" s="1">
        <v>211</v>
      </c>
      <c r="B394" s="1" t="s">
        <v>966</v>
      </c>
      <c r="C394" s="1" t="s">
        <v>4338</v>
      </c>
      <c r="D394" s="1" t="s">
        <v>30</v>
      </c>
      <c r="E394" s="1" t="s">
        <v>153</v>
      </c>
      <c r="F394" s="2">
        <v>34.226911000000001</v>
      </c>
      <c r="G394" s="2">
        <v>-86.842344999999995</v>
      </c>
      <c r="H394" s="2">
        <v>34.229819999999997</v>
      </c>
      <c r="I394" s="2">
        <v>-86.839169999999996</v>
      </c>
      <c r="K394" s="1" t="s">
        <v>4086</v>
      </c>
      <c r="L394" s="17">
        <v>0.10818554344587027</v>
      </c>
      <c r="M394" s="17">
        <v>1</v>
      </c>
      <c r="N394" s="1">
        <v>3</v>
      </c>
      <c r="O394" s="1" t="s">
        <v>969</v>
      </c>
      <c r="P394" s="1">
        <v>508790</v>
      </c>
      <c r="Q394" s="1" t="s">
        <v>967</v>
      </c>
      <c r="R394" s="1" t="s">
        <v>968</v>
      </c>
      <c r="S394" s="26">
        <v>4.2759729999999996</v>
      </c>
      <c r="T394" s="4">
        <v>1506.09472656</v>
      </c>
      <c r="U394" s="4">
        <v>8.7286539077800001</v>
      </c>
      <c r="V394" s="4">
        <v>21.812820434599999</v>
      </c>
      <c r="W394" s="2">
        <v>0.26399999856900003</v>
      </c>
      <c r="X394" s="3">
        <v>3.00367116928</v>
      </c>
      <c r="Y394" s="1">
        <v>519.27807617200006</v>
      </c>
      <c r="Z394" s="2">
        <v>2.5183776828999999E-2</v>
      </c>
      <c r="AA394" s="2">
        <v>0.15945354564299999</v>
      </c>
      <c r="AB394" s="2">
        <v>4.9990575547199999E-4</v>
      </c>
      <c r="AC394" s="2">
        <v>0.280168492825</v>
      </c>
      <c r="AD394" s="2">
        <v>6.0734451701699999E-2</v>
      </c>
      <c r="AE394" s="2">
        <v>9.9079681699399992E-3</v>
      </c>
      <c r="AF394" s="2">
        <v>0.39601550527399998</v>
      </c>
      <c r="AG394" s="2">
        <v>6.2316120731300002E-2</v>
      </c>
      <c r="AH394" s="2">
        <v>5.7202330708100001E-3</v>
      </c>
      <c r="AI394" s="5">
        <v>644304.04709999997</v>
      </c>
      <c r="AJ394" s="5">
        <v>729504.04068999994</v>
      </c>
      <c r="AK394">
        <v>11.8722838838</v>
      </c>
      <c r="AL394" s="13">
        <v>0.12403478236477472</v>
      </c>
      <c r="AM394" s="1" t="s">
        <v>36</v>
      </c>
      <c r="AN394" t="s">
        <v>4077</v>
      </c>
      <c r="AO394" t="s">
        <v>36</v>
      </c>
      <c r="AP394">
        <v>0.63103495425703215</v>
      </c>
      <c r="AQ394">
        <v>3.1778522878862852</v>
      </c>
      <c r="AR394">
        <v>0.940947274003607</v>
      </c>
      <c r="AS394">
        <v>1.3387118242210279</v>
      </c>
      <c r="AT394">
        <v>-0.57839607548424243</v>
      </c>
      <c r="AU394">
        <v>0.47765238599391191</v>
      </c>
      <c r="AV394">
        <v>2.7153999871463452</v>
      </c>
      <c r="AW394">
        <v>-1.5988791378900917</v>
      </c>
      <c r="AX394">
        <v>-0.79736581924906014</v>
      </c>
      <c r="AY394">
        <v>-3.3011118631367049</v>
      </c>
      <c r="AZ394">
        <v>-0.5525807061723611</v>
      </c>
      <c r="BA394">
        <v>-1.2165648848806223</v>
      </c>
      <c r="BB394">
        <v>-2.0040153972862029</v>
      </c>
      <c r="BC394">
        <v>-0.40228780972319755</v>
      </c>
      <c r="BD394">
        <v>-1.2053995899540422</v>
      </c>
      <c r="BE394">
        <v>-2.242586275524368</v>
      </c>
      <c r="BF394">
        <v>5.8090908593110795</v>
      </c>
      <c r="BG394">
        <f t="shared" si="6"/>
        <v>5.8630277017736923</v>
      </c>
      <c r="BH394" s="1" t="s">
        <v>970</v>
      </c>
      <c r="BI394" s="1">
        <v>1</v>
      </c>
    </row>
    <row r="395" spans="1:61">
      <c r="A395" s="1">
        <v>721</v>
      </c>
      <c r="B395" s="1" t="s">
        <v>3465</v>
      </c>
      <c r="C395" s="1" t="s">
        <v>5095</v>
      </c>
      <c r="D395" s="1" t="s">
        <v>2895</v>
      </c>
      <c r="E395" s="1" t="s">
        <v>153</v>
      </c>
      <c r="F395" s="2">
        <v>37.042659</v>
      </c>
      <c r="G395" s="2">
        <v>-80.875540000000001</v>
      </c>
      <c r="H395" s="2">
        <v>37.043599999999998</v>
      </c>
      <c r="I395" s="2">
        <v>-80.862989999999996</v>
      </c>
      <c r="K395" s="1" t="s">
        <v>4086</v>
      </c>
      <c r="L395" s="17">
        <v>0.96879012160934497</v>
      </c>
      <c r="M395" s="17">
        <v>0</v>
      </c>
      <c r="N395" s="1">
        <v>5</v>
      </c>
      <c r="O395" s="1" t="s">
        <v>3468</v>
      </c>
      <c r="P395" s="1">
        <v>506180</v>
      </c>
      <c r="Q395" s="1" t="s">
        <v>3466</v>
      </c>
      <c r="R395" s="1" t="s">
        <v>3467</v>
      </c>
      <c r="S395" s="26">
        <v>3.0471550000000001</v>
      </c>
      <c r="T395" s="4">
        <v>1006.85174561</v>
      </c>
      <c r="U395" s="4">
        <v>4.6420001983599999</v>
      </c>
      <c r="V395" s="4">
        <v>17.636320114099998</v>
      </c>
      <c r="W395" s="2">
        <v>0.21334938705000001</v>
      </c>
      <c r="X395" s="3">
        <v>9.7078847885100004</v>
      </c>
      <c r="Y395" s="1">
        <v>577.324707031</v>
      </c>
      <c r="Z395" s="2">
        <v>6.9907982565100002E-3</v>
      </c>
      <c r="AA395" s="2">
        <v>3.1121686214200001E-2</v>
      </c>
      <c r="AB395" s="2">
        <v>1.158114169E-4</v>
      </c>
      <c r="AC395" s="2">
        <v>0.88311469541599996</v>
      </c>
      <c r="AD395" s="2">
        <v>3.2111347413200002E-3</v>
      </c>
      <c r="AE395" s="2">
        <v>5.9274388831600001E-3</v>
      </c>
      <c r="AF395" s="2">
        <v>6.8886736434300003E-2</v>
      </c>
      <c r="AG395" s="2">
        <v>0</v>
      </c>
      <c r="AH395" s="2">
        <v>6.3169863763700004E-4</v>
      </c>
      <c r="AI395" s="5">
        <v>712868.24333199998</v>
      </c>
      <c r="AJ395" s="5">
        <v>737034.46049700002</v>
      </c>
      <c r="AK395">
        <v>12.6123983331</v>
      </c>
      <c r="AL395" s="13">
        <v>3.333495013310931E-2</v>
      </c>
      <c r="AM395" s="1" t="s">
        <v>36</v>
      </c>
      <c r="AN395" t="s">
        <v>4077</v>
      </c>
      <c r="AO395" t="s">
        <v>36</v>
      </c>
      <c r="AP395">
        <v>0.48389454609421595</v>
      </c>
      <c r="AQ395">
        <v>3.0029655273524845</v>
      </c>
      <c r="AR395">
        <v>0.66670515467798841</v>
      </c>
      <c r="AS395">
        <v>1.2464079730373367</v>
      </c>
      <c r="AT395">
        <v>-0.67090860052524603</v>
      </c>
      <c r="AU395">
        <v>0.98712461355902514</v>
      </c>
      <c r="AV395">
        <v>2.7614201438447639</v>
      </c>
      <c r="AW395">
        <v>-2.15547323074879</v>
      </c>
      <c r="AX395">
        <v>-1.5069368803943297</v>
      </c>
      <c r="AY395">
        <v>-3.936248624958639</v>
      </c>
      <c r="AZ395">
        <v>-5.3982888323379073E-2</v>
      </c>
      <c r="BA395">
        <v>-2.4933414707698325</v>
      </c>
      <c r="BB395">
        <v>-2.227132915265118</v>
      </c>
      <c r="BC395">
        <v>-1.1618643898181575</v>
      </c>
      <c r="BD395">
        <v>-5</v>
      </c>
      <c r="BE395">
        <v>-3.1994900597327831</v>
      </c>
      <c r="BF395">
        <v>5.8530092683069483</v>
      </c>
      <c r="BG395">
        <f t="shared" si="6"/>
        <v>5.8674877940379018</v>
      </c>
      <c r="BH395" s="1" t="s">
        <v>3469</v>
      </c>
      <c r="BI395" s="1">
        <v>1</v>
      </c>
    </row>
    <row r="396" spans="1:61">
      <c r="A396" s="1">
        <v>663</v>
      </c>
      <c r="B396" s="1" t="s">
        <v>3191</v>
      </c>
      <c r="C396" s="1" t="s">
        <v>4994</v>
      </c>
      <c r="D396" s="1" t="s">
        <v>30</v>
      </c>
      <c r="E396" s="1" t="s">
        <v>321</v>
      </c>
      <c r="F396" s="2">
        <v>48.660288999999999</v>
      </c>
      <c r="G396" s="2">
        <v>-122.81677999999999</v>
      </c>
      <c r="H396" s="2">
        <v>48.660316000000002</v>
      </c>
      <c r="I396" s="2">
        <v>-122.81578500000001</v>
      </c>
      <c r="K396" s="1" t="s">
        <v>4086</v>
      </c>
      <c r="L396" s="17">
        <v>0.9126758703496306</v>
      </c>
      <c r="M396" s="17">
        <v>0</v>
      </c>
      <c r="N396" s="1">
        <v>17</v>
      </c>
      <c r="O396" s="1" t="s">
        <v>3194</v>
      </c>
      <c r="P396" s="1">
        <v>517210</v>
      </c>
      <c r="Q396" s="1" t="s">
        <v>3192</v>
      </c>
      <c r="R396" s="1" t="s">
        <v>3193</v>
      </c>
      <c r="S396" s="26">
        <v>11.951105</v>
      </c>
      <c r="T396" s="4">
        <v>797.83599853500004</v>
      </c>
      <c r="U396" s="4">
        <v>6.2255988121000003</v>
      </c>
      <c r="V396" s="4">
        <v>13.8187427521</v>
      </c>
      <c r="W396" s="2">
        <v>0.20784659683699999</v>
      </c>
      <c r="X396" s="3">
        <v>10.7443857193</v>
      </c>
      <c r="Y396" s="1">
        <v>2997.5856933599998</v>
      </c>
      <c r="Z396" s="2">
        <v>1.08345002605E-2</v>
      </c>
      <c r="AA396" s="2">
        <v>0.104067597341</v>
      </c>
      <c r="AB396" s="2">
        <v>1.17568904459E-3</v>
      </c>
      <c r="AC396" s="2">
        <v>0.76220972189699998</v>
      </c>
      <c r="AD396" s="2">
        <v>1.9886350059E-2</v>
      </c>
      <c r="AE396" s="2">
        <v>4.0336648521499999E-2</v>
      </c>
      <c r="AF396" s="2">
        <v>2.2873364908100002E-2</v>
      </c>
      <c r="AG396" s="2">
        <v>1.02275388431E-3</v>
      </c>
      <c r="AH396" s="2">
        <v>3.75933740842E-2</v>
      </c>
      <c r="AI396" s="5">
        <v>787643.94384299999</v>
      </c>
      <c r="AJ396" s="5">
        <v>738857.73029099999</v>
      </c>
      <c r="AK396">
        <v>6.2806902612200002</v>
      </c>
      <c r="AL396" s="13">
        <v>6.3918978116649525E-2</v>
      </c>
      <c r="AM396" s="1" t="s">
        <v>36</v>
      </c>
      <c r="AN396" t="s">
        <v>4076</v>
      </c>
      <c r="AO396" t="s">
        <v>53</v>
      </c>
      <c r="AP396">
        <v>1.0774080620386535</v>
      </c>
      <c r="AQ396">
        <v>2.9019136278780548</v>
      </c>
      <c r="AR396">
        <v>0.79418113059239925</v>
      </c>
      <c r="AS396">
        <v>1.1404685321363539</v>
      </c>
      <c r="AT396">
        <v>-0.68225708199255897</v>
      </c>
      <c r="AU396">
        <v>1.0311815909447841</v>
      </c>
      <c r="AV396">
        <v>3.4767716073243213</v>
      </c>
      <c r="AW396">
        <v>-1.9651911156420399</v>
      </c>
      <c r="AX396">
        <v>-0.98268447208948317</v>
      </c>
      <c r="AY396">
        <v>-2.9297075286647658</v>
      </c>
      <c r="AZ396">
        <v>-0.11792551615255012</v>
      </c>
      <c r="BA396">
        <v>-1.7014449199774162</v>
      </c>
      <c r="BB396">
        <v>-1.3943001891447044</v>
      </c>
      <c r="BC396">
        <v>-1.6406699414918948</v>
      </c>
      <c r="BD396">
        <v>-2.9902288624224065</v>
      </c>
      <c r="BE396">
        <v>-1.4248886936959075</v>
      </c>
      <c r="BF396">
        <v>5.896329938085862</v>
      </c>
      <c r="BG396">
        <f t="shared" si="6"/>
        <v>5.8685608214830145</v>
      </c>
      <c r="BH396" s="1" t="s">
        <v>3195</v>
      </c>
      <c r="BI396" s="1">
        <v>1</v>
      </c>
    </row>
    <row r="397" spans="1:61">
      <c r="A397" s="1">
        <v>451</v>
      </c>
      <c r="B397" s="1" t="s">
        <v>2150</v>
      </c>
      <c r="C397" s="1" t="s">
        <v>4678</v>
      </c>
      <c r="D397" s="1" t="s">
        <v>30</v>
      </c>
      <c r="E397" s="1" t="s">
        <v>52</v>
      </c>
      <c r="F397" s="2">
        <v>43.355300999999997</v>
      </c>
      <c r="G397" s="2">
        <v>-109.38346799999999</v>
      </c>
      <c r="H397" s="2">
        <v>43.354444000000001</v>
      </c>
      <c r="I397" s="2">
        <v>-109.38583300000001</v>
      </c>
      <c r="K397" s="1" t="s">
        <v>4086</v>
      </c>
      <c r="L397" s="17">
        <v>0.20892060431651768</v>
      </c>
      <c r="M397" s="17">
        <v>1</v>
      </c>
      <c r="N397" s="1">
        <v>10</v>
      </c>
      <c r="O397" s="1" t="s">
        <v>2153</v>
      </c>
      <c r="P397" s="1">
        <v>513900</v>
      </c>
      <c r="Q397" s="1" t="s">
        <v>2151</v>
      </c>
      <c r="R397" s="1" t="s">
        <v>2152</v>
      </c>
      <c r="S397" s="26">
        <v>1.3</v>
      </c>
      <c r="T397" s="4">
        <v>525.42492675799997</v>
      </c>
      <c r="U397" s="4">
        <v>-5.4359259605399997</v>
      </c>
      <c r="V397" s="4">
        <v>8.6018514633199992</v>
      </c>
      <c r="W397" s="2">
        <v>0.14749138057200001</v>
      </c>
      <c r="X397" s="3">
        <v>17.877117157000001</v>
      </c>
      <c r="Y397" s="1">
        <v>2507.6135253900002</v>
      </c>
      <c r="Z397" s="2">
        <v>3.1273358752700001E-2</v>
      </c>
      <c r="AA397" s="2">
        <v>1.5100607799499999E-3</v>
      </c>
      <c r="AB397" s="2">
        <v>1.9374079806700001E-2</v>
      </c>
      <c r="AC397" s="2">
        <v>0.190584771037</v>
      </c>
      <c r="AD397" s="2">
        <v>0.47667333610200002</v>
      </c>
      <c r="AE397" s="2">
        <v>0.26605760881899998</v>
      </c>
      <c r="AF397" s="2">
        <v>8.9093586016800001E-4</v>
      </c>
      <c r="AG397" s="2">
        <v>0</v>
      </c>
      <c r="AH397" s="2">
        <v>1.3635848842900001E-2</v>
      </c>
      <c r="AI397" s="5">
        <v>704920.18153199996</v>
      </c>
      <c r="AJ397" s="5">
        <v>748344.20000000007</v>
      </c>
      <c r="AK397">
        <v>7.7058400000000002</v>
      </c>
      <c r="AL397" s="13">
        <v>5.9760658858539491E-2</v>
      </c>
      <c r="AM397" s="1" t="s">
        <v>53</v>
      </c>
      <c r="AN397" t="s">
        <v>4077</v>
      </c>
      <c r="AO397" t="s">
        <v>36</v>
      </c>
      <c r="AP397">
        <v>0.11394335230683679</v>
      </c>
      <c r="AQ397">
        <v>2.7205106723645143</v>
      </c>
      <c r="AR397">
        <v>-5</v>
      </c>
      <c r="AS397">
        <v>0.93459193889030634</v>
      </c>
      <c r="AT397">
        <v>-0.83123335920715447</v>
      </c>
      <c r="AU397">
        <v>1.2522974862859659</v>
      </c>
      <c r="AV397">
        <v>3.3992606036403625</v>
      </c>
      <c r="AW397">
        <v>-1.5048254731085382</v>
      </c>
      <c r="AX397">
        <v>-2.8210055720010949</v>
      </c>
      <c r="AY397">
        <v>-1.7127789156274777</v>
      </c>
      <c r="AZ397">
        <v>-0.71991180526555165</v>
      </c>
      <c r="BA397">
        <v>-0.321779140725861</v>
      </c>
      <c r="BB397">
        <v>-0.57502431643911289</v>
      </c>
      <c r="BC397">
        <v>-3.0501535603601693</v>
      </c>
      <c r="BD397">
        <v>-5</v>
      </c>
      <c r="BE397">
        <v>-1.865317821689134</v>
      </c>
      <c r="BF397">
        <v>5.8481399443918463</v>
      </c>
      <c r="BG397">
        <f t="shared" si="6"/>
        <v>5.8741013970327378</v>
      </c>
      <c r="BH397" s="1" t="s">
        <v>2154</v>
      </c>
      <c r="BI397" s="1">
        <v>1</v>
      </c>
    </row>
    <row r="398" spans="1:61">
      <c r="A398" s="1">
        <v>395</v>
      </c>
      <c r="B398" s="1" t="s">
        <v>1878</v>
      </c>
      <c r="C398" s="1" t="s">
        <v>4593</v>
      </c>
      <c r="D398" s="1" t="s">
        <v>30</v>
      </c>
      <c r="E398" s="1" t="s">
        <v>465</v>
      </c>
      <c r="F398" s="2">
        <v>47.762853999999997</v>
      </c>
      <c r="G398" s="2">
        <v>-91.608744999999999</v>
      </c>
      <c r="H398" s="2">
        <v>47.771943999999998</v>
      </c>
      <c r="I398" s="2">
        <v>-91.608610999999996</v>
      </c>
      <c r="J398" s="1" t="s">
        <v>514</v>
      </c>
      <c r="K398" s="1" t="s">
        <v>4086</v>
      </c>
      <c r="L398" s="17">
        <v>0.81882374268025149</v>
      </c>
      <c r="M398" s="17">
        <v>0</v>
      </c>
      <c r="N398" s="1">
        <v>9</v>
      </c>
      <c r="O398" s="1" t="s">
        <v>1881</v>
      </c>
      <c r="P398" s="1">
        <v>512800</v>
      </c>
      <c r="Q398" s="1" t="s">
        <v>1879</v>
      </c>
      <c r="R398" s="1" t="s">
        <v>1880</v>
      </c>
      <c r="S398" s="26">
        <v>14.328765000000001</v>
      </c>
      <c r="T398" s="4">
        <v>728.00573730500003</v>
      </c>
      <c r="U398" s="4">
        <v>-3.2093522548700002</v>
      </c>
      <c r="V398" s="4">
        <v>9.3140077590899999</v>
      </c>
      <c r="W398" s="2">
        <v>0.18009722232799999</v>
      </c>
      <c r="X398" s="3">
        <v>2.6834194660200001</v>
      </c>
      <c r="Y398" s="1">
        <v>807.89276123000002</v>
      </c>
      <c r="Z398" s="2">
        <v>0.127724457323</v>
      </c>
      <c r="AA398" s="2">
        <v>6.5418609506600004E-3</v>
      </c>
      <c r="AB398" s="2">
        <v>0</v>
      </c>
      <c r="AC398" s="2">
        <v>0.54358182703900004</v>
      </c>
      <c r="AD398" s="2">
        <v>2.1435033753200002E-2</v>
      </c>
      <c r="AE398" s="2">
        <v>6.6430889731000002E-4</v>
      </c>
      <c r="AF398" s="2">
        <v>0</v>
      </c>
      <c r="AG398" s="2">
        <v>0</v>
      </c>
      <c r="AH398" s="2">
        <v>0.30005251203700001</v>
      </c>
      <c r="AI398" s="5">
        <v>756827.70186399994</v>
      </c>
      <c r="AJ398" s="5">
        <v>751845.09136900003</v>
      </c>
      <c r="AK398">
        <v>5.4807274175199998</v>
      </c>
      <c r="AL398" s="13">
        <v>6.6052897849671732E-3</v>
      </c>
      <c r="AM398" s="1" t="s">
        <v>53</v>
      </c>
      <c r="AN398" t="s">
        <v>4076</v>
      </c>
      <c r="AO398" t="s">
        <v>53</v>
      </c>
      <c r="AP398">
        <v>1.156208760055494</v>
      </c>
      <c r="AQ398">
        <v>2.8621348019367794</v>
      </c>
      <c r="AR398">
        <v>-5</v>
      </c>
      <c r="AS398">
        <v>0.96913659538848484</v>
      </c>
      <c r="AT398">
        <v>-0.74449298533107633</v>
      </c>
      <c r="AU398">
        <v>0.42868856590293092</v>
      </c>
      <c r="AV398">
        <v>2.9073537168427079</v>
      </c>
      <c r="AW398">
        <v>-0.89372593387668142</v>
      </c>
      <c r="AX398">
        <v>-2.1842986911805964</v>
      </c>
      <c r="AY398">
        <v>-5</v>
      </c>
      <c r="AZ398">
        <v>-0.264735070976721</v>
      </c>
      <c r="BA398">
        <v>-1.6688758282803853</v>
      </c>
      <c r="BB398">
        <v>-3.1776299308690628</v>
      </c>
      <c r="BC398">
        <v>-5</v>
      </c>
      <c r="BD398">
        <v>-5</v>
      </c>
      <c r="BE398">
        <v>-0.52280273297307001</v>
      </c>
      <c r="BF398">
        <v>5.878997019993224</v>
      </c>
      <c r="BG398">
        <f t="shared" si="6"/>
        <v>5.876128368658307</v>
      </c>
      <c r="BH398" s="1" t="s">
        <v>1882</v>
      </c>
      <c r="BI398" s="1">
        <v>1</v>
      </c>
    </row>
    <row r="399" spans="1:61">
      <c r="A399" s="1">
        <v>234</v>
      </c>
      <c r="B399" s="1" t="s">
        <v>1081</v>
      </c>
      <c r="C399" s="1" t="s">
        <v>4364</v>
      </c>
      <c r="D399" s="1" t="s">
        <v>30</v>
      </c>
      <c r="E399" s="1" t="s">
        <v>52</v>
      </c>
      <c r="F399" s="2">
        <v>38.225551000000003</v>
      </c>
      <c r="G399" s="2">
        <v>-107.537762</v>
      </c>
      <c r="H399" s="2">
        <v>38.225830000000002</v>
      </c>
      <c r="I399" s="2">
        <v>-107.53806</v>
      </c>
      <c r="K399" s="1" t="s">
        <v>4086</v>
      </c>
      <c r="L399" s="17">
        <v>0.50250957184471179</v>
      </c>
      <c r="M399" s="17">
        <v>0</v>
      </c>
      <c r="N399" s="1">
        <v>14</v>
      </c>
      <c r="O399" s="1" t="s">
        <v>1084</v>
      </c>
      <c r="P399" s="1">
        <v>511460</v>
      </c>
      <c r="Q399" s="1" t="s">
        <v>1082</v>
      </c>
      <c r="R399" s="1" t="s">
        <v>1083</v>
      </c>
      <c r="S399" s="26">
        <v>0.63815200000000005</v>
      </c>
      <c r="T399" s="4">
        <v>846.45996093799999</v>
      </c>
      <c r="U399" s="4">
        <v>-6.7521429061899996</v>
      </c>
      <c r="V399" s="4">
        <v>8.6905355453500004</v>
      </c>
      <c r="W399" s="2">
        <v>0.132119208574</v>
      </c>
      <c r="X399" s="3">
        <v>23.522010803200001</v>
      </c>
      <c r="Y399" s="1">
        <v>4766.2626953099998</v>
      </c>
      <c r="Z399" s="2">
        <v>5.58501070411E-3</v>
      </c>
      <c r="AA399" s="2">
        <v>0</v>
      </c>
      <c r="AB399" s="2">
        <v>0.228879282382</v>
      </c>
      <c r="AC399" s="2">
        <v>0.57195935386100005</v>
      </c>
      <c r="AD399" s="2">
        <v>1.53337147103E-4</v>
      </c>
      <c r="AE399" s="2">
        <v>0.18202298877699999</v>
      </c>
      <c r="AF399" s="2">
        <v>0</v>
      </c>
      <c r="AG399" s="2">
        <v>0</v>
      </c>
      <c r="AH399" s="2">
        <v>1.14000271289E-2</v>
      </c>
      <c r="AI399" s="5">
        <v>1121129.43154</v>
      </c>
      <c r="AJ399" s="5">
        <v>755478.64122700004</v>
      </c>
      <c r="AK399">
        <v>5.8600836042399997</v>
      </c>
      <c r="AL399" s="13">
        <v>0.38969329357499699</v>
      </c>
      <c r="AM399" s="1" t="s">
        <v>36</v>
      </c>
      <c r="AN399" t="s">
        <v>4077</v>
      </c>
      <c r="AO399" t="s">
        <v>36</v>
      </c>
      <c r="AP399">
        <v>-0.19507586532443494</v>
      </c>
      <c r="AQ399">
        <v>2.9276064200291949</v>
      </c>
      <c r="AR399">
        <v>-5</v>
      </c>
      <c r="AS399">
        <v>0.93904654022585632</v>
      </c>
      <c r="AT399">
        <v>-0.87903403650177148</v>
      </c>
      <c r="AU399">
        <v>1.3714744450999445</v>
      </c>
      <c r="AV399">
        <v>3.678177975060271</v>
      </c>
      <c r="AW399">
        <v>-2.2529759901882196</v>
      </c>
      <c r="AX399">
        <v>-5</v>
      </c>
      <c r="AY399">
        <v>-0.64039351686840928</v>
      </c>
      <c r="AZ399">
        <v>-0.24263483313196677</v>
      </c>
      <c r="BA399">
        <v>-3.8143526212216292</v>
      </c>
      <c r="BB399">
        <v>-0.73987375889126061</v>
      </c>
      <c r="BC399">
        <v>-5</v>
      </c>
      <c r="BD399">
        <v>-5</v>
      </c>
      <c r="BE399">
        <v>-1.9430941151619878</v>
      </c>
      <c r="BF399">
        <v>6.0496557536821713</v>
      </c>
      <c r="BG399">
        <f t="shared" si="6"/>
        <v>5.8782221905435055</v>
      </c>
      <c r="BH399" s="1" t="s">
        <v>1085</v>
      </c>
      <c r="BI399" s="1">
        <v>1</v>
      </c>
    </row>
    <row r="400" spans="1:61">
      <c r="A400" s="1">
        <v>269</v>
      </c>
      <c r="B400" s="1" t="s">
        <v>1256</v>
      </c>
      <c r="C400" s="1" t="s">
        <v>4421</v>
      </c>
      <c r="D400" s="1" t="s">
        <v>30</v>
      </c>
      <c r="E400" s="1" t="s">
        <v>72</v>
      </c>
      <c r="F400" s="2">
        <v>38.357235000000003</v>
      </c>
      <c r="G400" s="2">
        <v>-94.635142000000002</v>
      </c>
      <c r="H400" s="2">
        <v>38.353679999999997</v>
      </c>
      <c r="I400" s="2">
        <v>-94.656559999999999</v>
      </c>
      <c r="K400" s="1" t="s">
        <v>4086</v>
      </c>
      <c r="L400" s="17">
        <v>0.50049348478205491</v>
      </c>
      <c r="M400" s="17">
        <v>0</v>
      </c>
      <c r="N400" s="1">
        <v>10</v>
      </c>
      <c r="O400" s="1" t="s">
        <v>1259</v>
      </c>
      <c r="P400" s="1">
        <v>503270</v>
      </c>
      <c r="Q400" s="1" t="s">
        <v>1257</v>
      </c>
      <c r="R400" s="1" t="s">
        <v>1258</v>
      </c>
      <c r="S400" s="26">
        <v>4.0612750000000002</v>
      </c>
      <c r="T400" s="4">
        <v>1042.6307373</v>
      </c>
      <c r="U400" s="4">
        <v>6.8036036491400003</v>
      </c>
      <c r="V400" s="4">
        <v>18.976711273199999</v>
      </c>
      <c r="W400" s="2">
        <v>0.31383007764800003</v>
      </c>
      <c r="X400" s="3">
        <v>2.2325954437300002</v>
      </c>
      <c r="Y400" s="1">
        <v>1148.7384033200001</v>
      </c>
      <c r="Z400" s="2">
        <v>9.0842885562699996E-2</v>
      </c>
      <c r="AA400" s="2">
        <v>6.9966133004899997E-2</v>
      </c>
      <c r="AB400" s="2">
        <v>2.2854300871500001E-3</v>
      </c>
      <c r="AC400" s="2">
        <v>0.16470490716200001</v>
      </c>
      <c r="AD400" s="2">
        <v>3.19723380068E-3</v>
      </c>
      <c r="AE400" s="2">
        <v>1.0947565365699999E-2</v>
      </c>
      <c r="AF400" s="2">
        <v>0.48188234179599998</v>
      </c>
      <c r="AG400" s="2">
        <v>0.16963693633999999</v>
      </c>
      <c r="AH400" s="2">
        <v>6.5365668813899998E-3</v>
      </c>
      <c r="AI400" s="5">
        <v>40963.928782900002</v>
      </c>
      <c r="AJ400" s="5">
        <v>758120.09844999993</v>
      </c>
      <c r="AK400">
        <v>5.3186369469399999</v>
      </c>
      <c r="AL400" s="13">
        <v>1.7949455757500172</v>
      </c>
      <c r="AM400" s="1" t="s">
        <v>53</v>
      </c>
      <c r="AN400" t="s">
        <v>4077</v>
      </c>
      <c r="AO400" t="s">
        <v>36</v>
      </c>
      <c r="AP400">
        <v>0.6086623977488238</v>
      </c>
      <c r="AQ400">
        <v>3.0181305240084262</v>
      </c>
      <c r="AR400">
        <v>0.83273900541008028</v>
      </c>
      <c r="AS400">
        <v>1.2782209499428521</v>
      </c>
      <c r="AT400">
        <v>-0.50330543573132014</v>
      </c>
      <c r="AU400">
        <v>0.34881003410000072</v>
      </c>
      <c r="AV400">
        <v>3.060221140150813</v>
      </c>
      <c r="AW400">
        <v>-1.0417090791632853</v>
      </c>
      <c r="AX400">
        <v>-1.1551121286752948</v>
      </c>
      <c r="AY400">
        <v>-2.6410320595329848</v>
      </c>
      <c r="AZ400">
        <v>-0.78329346141536604</v>
      </c>
      <c r="BA400">
        <v>-2.4952256043812504</v>
      </c>
      <c r="BB400">
        <v>-1.9606824530435267</v>
      </c>
      <c r="BC400">
        <v>-0.31705898779106284</v>
      </c>
      <c r="BD400">
        <v>-0.77047957954318813</v>
      </c>
      <c r="BE400">
        <v>-2.1846502908110534</v>
      </c>
      <c r="BF400">
        <v>4.6124016024333434</v>
      </c>
      <c r="BG400">
        <f t="shared" si="6"/>
        <v>5.8797380103320007</v>
      </c>
      <c r="BH400" s="1" t="s">
        <v>1260</v>
      </c>
      <c r="BI400" s="1">
        <v>1</v>
      </c>
    </row>
    <row r="401" spans="1:61">
      <c r="A401" s="1">
        <v>160</v>
      </c>
      <c r="B401" s="1" t="s">
        <v>714</v>
      </c>
      <c r="C401" s="1" t="s">
        <v>4269</v>
      </c>
      <c r="D401" s="1" t="s">
        <v>30</v>
      </c>
      <c r="E401" s="1" t="s">
        <v>166</v>
      </c>
      <c r="F401" s="2">
        <v>44.952230999999998</v>
      </c>
      <c r="G401" s="2">
        <v>-72.115172999999999</v>
      </c>
      <c r="H401" s="2">
        <v>44.958888999999999</v>
      </c>
      <c r="I401" s="2">
        <v>-72.119167000000004</v>
      </c>
      <c r="J401" s="1" t="s">
        <v>514</v>
      </c>
      <c r="K401" s="1" t="s">
        <v>4086</v>
      </c>
      <c r="L401" s="17">
        <v>0.43327688798308367</v>
      </c>
      <c r="M401" s="17">
        <v>1</v>
      </c>
      <c r="N401" s="1">
        <v>1</v>
      </c>
      <c r="O401" s="1" t="s">
        <v>717</v>
      </c>
      <c r="P401" s="1">
        <v>514100</v>
      </c>
      <c r="Q401" s="1" t="s">
        <v>715</v>
      </c>
      <c r="R401" s="1" t="s">
        <v>716</v>
      </c>
      <c r="S401" s="26">
        <v>22.315442999999998</v>
      </c>
      <c r="T401" s="4">
        <v>1104.5744628899999</v>
      </c>
      <c r="U401" s="4">
        <v>-1.06651985645</v>
      </c>
      <c r="V401" s="4">
        <v>10.295947074900001</v>
      </c>
      <c r="W401" s="2">
        <v>0.27803546190299999</v>
      </c>
      <c r="X401" s="3">
        <v>4.5125584602400002</v>
      </c>
      <c r="Y401" s="1">
        <v>5020.9829101599998</v>
      </c>
      <c r="Z401" s="2">
        <v>4.1556479032900003E-2</v>
      </c>
      <c r="AA401" s="2">
        <v>8.2591873689099995E-2</v>
      </c>
      <c r="AB401" s="2">
        <v>1.6870106692E-3</v>
      </c>
      <c r="AC401" s="2">
        <v>0.56662063754699998</v>
      </c>
      <c r="AD401" s="2">
        <v>3.5316493623200003E-2</v>
      </c>
      <c r="AE401" s="2">
        <v>3.96024126207E-3</v>
      </c>
      <c r="AF401" s="2">
        <v>0.13708427237099999</v>
      </c>
      <c r="AG401" s="2">
        <v>6.4998762424599996E-2</v>
      </c>
      <c r="AH401" s="2">
        <v>6.6184229381300003E-2</v>
      </c>
      <c r="AI401" s="5">
        <v>834696.73338600004</v>
      </c>
      <c r="AJ401" s="5">
        <v>761953.39368799992</v>
      </c>
      <c r="AK401">
        <v>4.8258213193600001</v>
      </c>
      <c r="AL401" s="13">
        <v>9.1119949780492732E-2</v>
      </c>
      <c r="AM401" s="1" t="s">
        <v>53</v>
      </c>
      <c r="AN401" t="s">
        <v>4076</v>
      </c>
      <c r="AO401" t="s">
        <v>53</v>
      </c>
      <c r="AP401">
        <v>1.3486055127560153</v>
      </c>
      <c r="AQ401">
        <v>3.0431949983714897</v>
      </c>
      <c r="AR401">
        <v>-5</v>
      </c>
      <c r="AS401">
        <v>1.0126663014625734</v>
      </c>
      <c r="AT401">
        <v>-0.55589980866250621</v>
      </c>
      <c r="AU401">
        <v>0.65442284123951711</v>
      </c>
      <c r="AV401">
        <v>3.7007887431756137</v>
      </c>
      <c r="AW401">
        <v>-1.3813612561427824</v>
      </c>
      <c r="AX401">
        <v>-1.0830626813188193</v>
      </c>
      <c r="AY401">
        <v>-2.7728821707837059</v>
      </c>
      <c r="AZ401">
        <v>-0.24670761158480439</v>
      </c>
      <c r="BA401">
        <v>-1.4520224216201869</v>
      </c>
      <c r="BB401">
        <v>-2.4022783555911515</v>
      </c>
      <c r="BC401">
        <v>-0.8630123688012904</v>
      </c>
      <c r="BD401">
        <v>-1.1870949122384347</v>
      </c>
      <c r="BE401">
        <v>-1.1792454835002721</v>
      </c>
      <c r="BF401">
        <v>5.921528713878371</v>
      </c>
      <c r="BG401">
        <f t="shared" si="6"/>
        <v>5.8819284077134242</v>
      </c>
      <c r="BH401" s="1" t="s">
        <v>718</v>
      </c>
      <c r="BI401" s="1">
        <v>1</v>
      </c>
    </row>
    <row r="402" spans="1:61">
      <c r="A402" s="1">
        <v>511</v>
      </c>
      <c r="B402" s="1" t="s">
        <v>2439</v>
      </c>
      <c r="C402" s="1" t="s">
        <v>4762</v>
      </c>
      <c r="D402" s="1" t="s">
        <v>30</v>
      </c>
      <c r="E402" s="1" t="s">
        <v>355</v>
      </c>
      <c r="F402" s="2">
        <v>39.271667000000001</v>
      </c>
      <c r="G402" s="2">
        <v>-85.190214999999995</v>
      </c>
      <c r="H402" s="2">
        <v>39.165149999999997</v>
      </c>
      <c r="I402" s="2">
        <v>-85.117829999999998</v>
      </c>
      <c r="J402" s="1" t="s">
        <v>514</v>
      </c>
      <c r="K402" s="1" t="s">
        <v>4086</v>
      </c>
      <c r="L402" s="17">
        <v>0.12631500395946202</v>
      </c>
      <c r="M402" s="17">
        <v>1</v>
      </c>
      <c r="N402" s="1">
        <v>5</v>
      </c>
      <c r="O402" s="1" t="s">
        <v>2442</v>
      </c>
      <c r="P402" s="1">
        <v>512540</v>
      </c>
      <c r="Q402" s="1" t="s">
        <v>2440</v>
      </c>
      <c r="R402" s="1" t="s">
        <v>2441</v>
      </c>
      <c r="S402" s="26">
        <v>4.1552049999999996</v>
      </c>
      <c r="T402" s="4">
        <v>1150.8907470700001</v>
      </c>
      <c r="U402" s="4">
        <v>5.2307019233699998</v>
      </c>
      <c r="V402" s="4">
        <v>16.8954963684</v>
      </c>
      <c r="W402" s="2">
        <v>0.35757797956499998</v>
      </c>
      <c r="X402" s="3">
        <v>4.2818865776099999</v>
      </c>
      <c r="Y402" s="1">
        <v>925.38360595699999</v>
      </c>
      <c r="Z402" s="2">
        <v>3.36988669252E-3</v>
      </c>
      <c r="AA402" s="2">
        <v>4.47600244218E-2</v>
      </c>
      <c r="AB402" s="2">
        <v>1.6651204833600001E-4</v>
      </c>
      <c r="AC402" s="2">
        <v>0.56629161810100004</v>
      </c>
      <c r="AD402" s="2">
        <v>3.75048566014E-3</v>
      </c>
      <c r="AE402" s="2">
        <v>3.37464417961E-2</v>
      </c>
      <c r="AF402" s="2">
        <v>0.17615388884899999</v>
      </c>
      <c r="AG402" s="2">
        <v>0.17140433089900001</v>
      </c>
      <c r="AH402" s="2">
        <v>3.5681153214900001E-4</v>
      </c>
      <c r="AI402" s="5">
        <v>733600.12693799997</v>
      </c>
      <c r="AJ402" s="5">
        <v>763082.85144400003</v>
      </c>
      <c r="AK402">
        <v>13.324448776900001</v>
      </c>
      <c r="AL402" s="13">
        <v>3.9397420738856229E-2</v>
      </c>
      <c r="AM402" s="1" t="s">
        <v>36</v>
      </c>
      <c r="AN402" t="s">
        <v>4077</v>
      </c>
      <c r="AO402" t="s">
        <v>36</v>
      </c>
      <c r="AP402">
        <v>0.6185924548764633</v>
      </c>
      <c r="AQ402">
        <v>3.0610340984372177</v>
      </c>
      <c r="AR402">
        <v>0.7185599720396656</v>
      </c>
      <c r="AS402">
        <v>1.2277709553231373</v>
      </c>
      <c r="AT402">
        <v>-0.44662923385785847</v>
      </c>
      <c r="AU402">
        <v>0.63163515913532287</v>
      </c>
      <c r="AV402">
        <v>2.966321801295845</v>
      </c>
      <c r="AW402">
        <v>-2.4723847013959017</v>
      </c>
      <c r="AX402">
        <v>-1.349109685185464</v>
      </c>
      <c r="AY402">
        <v>-3.7785543367130305</v>
      </c>
      <c r="AZ402">
        <v>-0.24695986648476084</v>
      </c>
      <c r="BA402">
        <v>-2.4259124907090719</v>
      </c>
      <c r="BB402">
        <v>-1.4717720121599065</v>
      </c>
      <c r="BC402">
        <v>-0.75410776470516838</v>
      </c>
      <c r="BD402">
        <v>-0.7659782088902134</v>
      </c>
      <c r="BE402">
        <v>-3.4475611176710843</v>
      </c>
      <c r="BF402">
        <v>5.865459397809822</v>
      </c>
      <c r="BG402">
        <f t="shared" si="6"/>
        <v>5.8825716938808492</v>
      </c>
      <c r="BH402" s="1" t="s">
        <v>2443</v>
      </c>
      <c r="BI402" s="1">
        <v>1</v>
      </c>
    </row>
    <row r="403" spans="1:61">
      <c r="A403" s="1">
        <v>301</v>
      </c>
      <c r="B403" s="1" t="s">
        <v>1416</v>
      </c>
      <c r="C403" s="1" t="s">
        <v>4130</v>
      </c>
      <c r="D403" s="1" t="s">
        <v>30</v>
      </c>
      <c r="E403" s="1" t="s">
        <v>166</v>
      </c>
      <c r="F403" s="2">
        <v>43.177655999999999</v>
      </c>
      <c r="G403" s="2">
        <v>-72.066162000000006</v>
      </c>
      <c r="H403" s="2">
        <v>43.18092</v>
      </c>
      <c r="I403" s="2">
        <v>-72.065700000000007</v>
      </c>
      <c r="K403" s="1" t="s">
        <v>4086</v>
      </c>
      <c r="L403" s="17">
        <v>0.40705847297795111</v>
      </c>
      <c r="M403" s="17">
        <v>1</v>
      </c>
      <c r="N403" s="1">
        <v>1</v>
      </c>
      <c r="O403" s="1" t="s">
        <v>1419</v>
      </c>
      <c r="P403" s="1">
        <v>512770</v>
      </c>
      <c r="Q403" s="1" t="s">
        <v>1417</v>
      </c>
      <c r="R403" s="1" t="s">
        <v>1418</v>
      </c>
      <c r="S403" s="26">
        <v>22.204495999999999</v>
      </c>
      <c r="T403" s="4">
        <v>1239.37316895</v>
      </c>
      <c r="U403" s="4">
        <v>1.95839416981</v>
      </c>
      <c r="V403" s="4">
        <v>13.0271530151</v>
      </c>
      <c r="W403" s="2">
        <v>0.219516485929</v>
      </c>
      <c r="X403" s="3">
        <v>7.0682501792899997</v>
      </c>
      <c r="Y403" s="1">
        <v>2048.7529296900002</v>
      </c>
      <c r="Z403" s="2">
        <v>2.3676707574099998E-2</v>
      </c>
      <c r="AA403" s="2">
        <v>2.9719846287300001E-2</v>
      </c>
      <c r="AB403" s="2">
        <v>1.8594272963899999E-4</v>
      </c>
      <c r="AC403" s="2">
        <v>0.82541010701999995</v>
      </c>
      <c r="AD403" s="2">
        <v>2.5928680632999999E-2</v>
      </c>
      <c r="AE403" s="2">
        <v>1.1311516053100001E-2</v>
      </c>
      <c r="AF403" s="2">
        <v>3.6227841824699999E-2</v>
      </c>
      <c r="AG403" s="2">
        <v>1.18796743936E-3</v>
      </c>
      <c r="AH403" s="2">
        <v>4.6351390438400003E-2</v>
      </c>
      <c r="AI403" s="5">
        <v>777861.09328100004</v>
      </c>
      <c r="AJ403" s="5">
        <v>769237.03657500003</v>
      </c>
      <c r="AK403">
        <v>5.9999849352399997</v>
      </c>
      <c r="AL403" s="13">
        <v>1.1148687390376081E-2</v>
      </c>
      <c r="AM403" s="1" t="s">
        <v>53</v>
      </c>
      <c r="AN403" t="s">
        <v>4076</v>
      </c>
      <c r="AO403" t="s">
        <v>53</v>
      </c>
      <c r="AP403">
        <v>1.3464409199594587</v>
      </c>
      <c r="AQ403">
        <v>3.0932020899231563</v>
      </c>
      <c r="AR403">
        <v>0.29190010756150764</v>
      </c>
      <c r="AS403">
        <v>1.1148495143366488</v>
      </c>
      <c r="AT403">
        <v>-0.65853285820484597</v>
      </c>
      <c r="AU403">
        <v>0.84931191287239793</v>
      </c>
      <c r="AV403">
        <v>3.3114895876144512</v>
      </c>
      <c r="AW403">
        <v>-1.6256786896946347</v>
      </c>
      <c r="AX403">
        <v>-1.5269534411008985</v>
      </c>
      <c r="AY403">
        <v>-3.7306207978879162</v>
      </c>
      <c r="AZ403">
        <v>-8.3330217556809222E-2</v>
      </c>
      <c r="BA403">
        <v>-1.5862195815100817</v>
      </c>
      <c r="BB403">
        <v>-1.9464791838127493</v>
      </c>
      <c r="BC403">
        <v>-1.440957537109302</v>
      </c>
      <c r="BD403">
        <v>-2.9251954626377121</v>
      </c>
      <c r="BE403">
        <v>-1.3339372334576236</v>
      </c>
      <c r="BF403">
        <v>5.8909020496790943</v>
      </c>
      <c r="BG403">
        <f t="shared" si="6"/>
        <v>5.886060186113669</v>
      </c>
      <c r="BH403" s="1" t="s">
        <v>1420</v>
      </c>
      <c r="BI403" s="1">
        <v>1</v>
      </c>
    </row>
    <row r="404" spans="1:61">
      <c r="A404" s="1">
        <v>330</v>
      </c>
      <c r="B404" s="1" t="s">
        <v>1557</v>
      </c>
      <c r="C404" s="1" t="s">
        <v>4341</v>
      </c>
      <c r="D404" s="1" t="s">
        <v>30</v>
      </c>
      <c r="E404" s="1" t="s">
        <v>35</v>
      </c>
      <c r="F404" s="2">
        <v>33.145578</v>
      </c>
      <c r="G404" s="2">
        <v>-90.355085000000003</v>
      </c>
      <c r="H404" s="2">
        <v>33.139020000000002</v>
      </c>
      <c r="I404" s="2">
        <v>-90.357221999999993</v>
      </c>
      <c r="J404" s="1" t="s">
        <v>514</v>
      </c>
      <c r="K404" s="1" t="s">
        <v>4086</v>
      </c>
      <c r="L404" s="17">
        <v>0.94149486464448262</v>
      </c>
      <c r="M404" s="17">
        <v>0</v>
      </c>
      <c r="N404" s="1">
        <v>8</v>
      </c>
      <c r="O404" s="1" t="s">
        <v>1560</v>
      </c>
      <c r="P404" s="1">
        <v>503360</v>
      </c>
      <c r="Q404" s="1" t="s">
        <v>1558</v>
      </c>
      <c r="R404" s="1" t="s">
        <v>1559</v>
      </c>
      <c r="S404" s="26">
        <v>6.2168749999999999</v>
      </c>
      <c r="T404" s="4">
        <v>1464.22619629</v>
      </c>
      <c r="U404" s="4">
        <v>11.6144094467</v>
      </c>
      <c r="V404" s="4">
        <v>23.705181121799999</v>
      </c>
      <c r="W404" s="2">
        <v>0.327024847269</v>
      </c>
      <c r="X404" s="3">
        <v>0.35801467299500001</v>
      </c>
      <c r="Y404" s="1">
        <v>723.265136719</v>
      </c>
      <c r="Z404" s="2">
        <v>6.3510189240900003E-2</v>
      </c>
      <c r="AA404" s="2">
        <v>2.6849374215299999E-2</v>
      </c>
      <c r="AB404" s="2">
        <v>7.3855663309100006E-5</v>
      </c>
      <c r="AC404" s="2">
        <v>1.3776921809599999E-2</v>
      </c>
      <c r="AD404" s="2">
        <v>2.1702202603100002E-3</v>
      </c>
      <c r="AE404" s="2">
        <v>1.3634891687800001E-4</v>
      </c>
      <c r="AF404" s="2">
        <v>0</v>
      </c>
      <c r="AG404" s="2">
        <v>0.63188064924800003</v>
      </c>
      <c r="AH404" s="2">
        <v>0.26160244064600002</v>
      </c>
      <c r="AI404" s="5">
        <v>773349.14355200005</v>
      </c>
      <c r="AJ404" s="5">
        <v>774847.29825900006</v>
      </c>
      <c r="AK404">
        <v>6.0231886261699996</v>
      </c>
      <c r="AL404" s="13">
        <v>1.9353547993529103E-3</v>
      </c>
      <c r="AM404" s="1" t="s">
        <v>53</v>
      </c>
      <c r="AN404" t="s">
        <v>4076</v>
      </c>
      <c r="AO404" t="s">
        <v>53</v>
      </c>
      <c r="AP404">
        <v>0.79357213528580184</v>
      </c>
      <c r="AQ404">
        <v>3.1656081724958445</v>
      </c>
      <c r="AR404">
        <v>1.0649971322972731</v>
      </c>
      <c r="AS404">
        <v>1.3748432779379447</v>
      </c>
      <c r="AT404">
        <v>-0.48541924849611551</v>
      </c>
      <c r="AU404">
        <v>-0.44609917371876417</v>
      </c>
      <c r="AV404">
        <v>2.8592975314658844</v>
      </c>
      <c r="AW404">
        <v>-1.1971565931945396</v>
      </c>
      <c r="AX404">
        <v>-1.5710658320504296</v>
      </c>
      <c r="AY404">
        <v>-4.1316161970400591</v>
      </c>
      <c r="AZ404">
        <v>-1.8608478064080498</v>
      </c>
      <c r="BA404">
        <v>-2.6634961864358981</v>
      </c>
      <c r="BB404">
        <v>-3.8653483076363679</v>
      </c>
      <c r="BC404">
        <v>-5</v>
      </c>
      <c r="BD404">
        <v>-0.19936494429338511</v>
      </c>
      <c r="BE404">
        <v>-0.5823582085352873</v>
      </c>
      <c r="BF404">
        <v>5.888375608904691</v>
      </c>
      <c r="BG404">
        <f t="shared" si="6"/>
        <v>5.8892161230769275</v>
      </c>
      <c r="BH404" s="1" t="s">
        <v>1561</v>
      </c>
      <c r="BI404" s="1">
        <v>1</v>
      </c>
    </row>
    <row r="405" spans="1:61">
      <c r="A405" s="1">
        <v>552</v>
      </c>
      <c r="B405" s="1" t="s">
        <v>2643</v>
      </c>
      <c r="C405" s="1" t="s">
        <v>4834</v>
      </c>
      <c r="D405" s="1" t="s">
        <v>30</v>
      </c>
      <c r="E405" s="1" t="s">
        <v>465</v>
      </c>
      <c r="F405" s="2">
        <v>47.457250999999999</v>
      </c>
      <c r="G405" s="2">
        <v>-88.099785999999995</v>
      </c>
      <c r="H405" s="2">
        <v>47.458858999999997</v>
      </c>
      <c r="I405" s="2">
        <v>-88.088453999999999</v>
      </c>
      <c r="K405" s="1" t="s">
        <v>4086</v>
      </c>
      <c r="L405" s="17">
        <v>0.38963338895700866</v>
      </c>
      <c r="M405" s="17">
        <v>1</v>
      </c>
      <c r="N405" s="1">
        <v>4</v>
      </c>
      <c r="O405" s="1" t="s">
        <v>2646</v>
      </c>
      <c r="P405" s="1">
        <v>506830</v>
      </c>
      <c r="Q405" s="1" t="s">
        <v>2644</v>
      </c>
      <c r="R405" s="1" t="s">
        <v>2645</v>
      </c>
      <c r="S405" s="26">
        <v>8.2020689999999998</v>
      </c>
      <c r="T405" s="4">
        <v>805.22320556600005</v>
      </c>
      <c r="U405" s="4">
        <v>0.53756678104400002</v>
      </c>
      <c r="V405" s="4">
        <v>9.3476858139000001</v>
      </c>
      <c r="W405" s="2">
        <v>0.20462359488000001</v>
      </c>
      <c r="X405" s="3">
        <v>4.8980031013499996</v>
      </c>
      <c r="Y405" s="1">
        <v>3732.2961425799999</v>
      </c>
      <c r="Z405" s="2">
        <v>2.9624320611599999E-2</v>
      </c>
      <c r="AA405" s="2">
        <v>3.6704202445099997E-2</v>
      </c>
      <c r="AB405" s="2">
        <v>2.6968790631199998E-3</v>
      </c>
      <c r="AC405" s="2">
        <v>0.75986290481899998</v>
      </c>
      <c r="AD405" s="2">
        <v>4.2727385497499997E-3</v>
      </c>
      <c r="AE405" s="2">
        <v>3.8224929821399998E-3</v>
      </c>
      <c r="AF405" s="2">
        <v>4.2267951244800002E-4</v>
      </c>
      <c r="AG405" s="2">
        <v>9.1886850532300006E-5</v>
      </c>
      <c r="AH405" s="2">
        <v>0.162501895166</v>
      </c>
      <c r="AI405" s="5">
        <v>840503.11888700002</v>
      </c>
      <c r="AJ405" s="5">
        <v>777039.89423199999</v>
      </c>
      <c r="AK405">
        <v>5.9519367800499996</v>
      </c>
      <c r="AL405" s="13">
        <v>7.8468670248994662E-2</v>
      </c>
      <c r="AM405" s="1" t="s">
        <v>53</v>
      </c>
      <c r="AN405" t="s">
        <v>4076</v>
      </c>
      <c r="AO405" t="s">
        <v>53</v>
      </c>
      <c r="AP405">
        <v>0.91392341847416825</v>
      </c>
      <c r="AQ405">
        <v>2.9059162822425026</v>
      </c>
      <c r="AR405">
        <v>-0.269567576366115</v>
      </c>
      <c r="AS405">
        <v>0.9707041068457134</v>
      </c>
      <c r="AT405">
        <v>-0.68904428980581811</v>
      </c>
      <c r="AU405">
        <v>0.69001905577823486</v>
      </c>
      <c r="AV405">
        <v>3.5719760959495299</v>
      </c>
      <c r="AW405">
        <v>-1.5283516007461089</v>
      </c>
      <c r="AX405">
        <v>-1.4352842083846635</v>
      </c>
      <c r="AY405">
        <v>-2.5691385282958143</v>
      </c>
      <c r="AZ405">
        <v>-0.11926475647102901</v>
      </c>
      <c r="BA405">
        <v>-2.369293680989208</v>
      </c>
      <c r="BB405">
        <v>-2.4176533032526391</v>
      </c>
      <c r="BC405">
        <v>-3.3739888021979856</v>
      </c>
      <c r="BD405">
        <v>-4.0367466338789635</v>
      </c>
      <c r="BE405">
        <v>-0.78914156972918903</v>
      </c>
      <c r="BF405">
        <v>5.924539329331588</v>
      </c>
      <c r="BG405">
        <f t="shared" si="6"/>
        <v>5.8904433166130685</v>
      </c>
      <c r="BH405" s="1" t="s">
        <v>2647</v>
      </c>
      <c r="BI405" s="1">
        <v>1</v>
      </c>
    </row>
    <row r="406" spans="1:61">
      <c r="A406" s="1">
        <v>727</v>
      </c>
      <c r="B406" s="1" t="s">
        <v>3495</v>
      </c>
      <c r="C406" s="1" t="s">
        <v>5102</v>
      </c>
      <c r="D406" s="1" t="s">
        <v>2895</v>
      </c>
      <c r="E406" s="1" t="s">
        <v>115</v>
      </c>
      <c r="F406" s="2">
        <v>42.578206999999999</v>
      </c>
      <c r="G406" s="2">
        <v>-100.688615</v>
      </c>
      <c r="H406" s="2">
        <v>42.578049999999998</v>
      </c>
      <c r="I406" s="2">
        <v>-100.69041</v>
      </c>
      <c r="K406" s="1" t="s">
        <v>4086</v>
      </c>
      <c r="L406" s="17">
        <v>0.26799454144202167</v>
      </c>
      <c r="M406" s="17">
        <v>1</v>
      </c>
      <c r="N406" s="1">
        <v>10</v>
      </c>
      <c r="O406" s="1" t="s">
        <v>3218</v>
      </c>
      <c r="P406" s="1">
        <v>515650</v>
      </c>
      <c r="Q406" s="1" t="s">
        <v>3496</v>
      </c>
      <c r="R406" s="1" t="s">
        <v>3497</v>
      </c>
      <c r="S406" s="26">
        <v>6.7703509999999998</v>
      </c>
      <c r="T406" s="4">
        <v>559.13793945299994</v>
      </c>
      <c r="U406" s="4">
        <v>1.5005555152900001</v>
      </c>
      <c r="V406" s="4">
        <v>16.170951843299999</v>
      </c>
      <c r="W406" s="2">
        <v>0.142177224159</v>
      </c>
      <c r="X406" s="3">
        <v>1.7543082237200001</v>
      </c>
      <c r="Y406" s="1">
        <v>695.67407226600005</v>
      </c>
      <c r="Z406" s="2">
        <v>0.102752293578</v>
      </c>
      <c r="AA406" s="2">
        <v>0</v>
      </c>
      <c r="AB406" s="2">
        <v>3.03934260145E-4</v>
      </c>
      <c r="AC406" s="2">
        <v>2.1387966454699999E-4</v>
      </c>
      <c r="AD406" s="2">
        <v>0</v>
      </c>
      <c r="AE406" s="2">
        <v>0.80726065176999995</v>
      </c>
      <c r="AF406" s="2">
        <v>0</v>
      </c>
      <c r="AG406" s="2">
        <v>0</v>
      </c>
      <c r="AH406" s="2">
        <v>8.94692407272E-2</v>
      </c>
      <c r="AI406" s="5">
        <v>604473.32186799997</v>
      </c>
      <c r="AJ406" s="5">
        <v>781450.33956500003</v>
      </c>
      <c r="AK406">
        <v>6.0639206457299997</v>
      </c>
      <c r="AL406" s="13">
        <v>0.25539215848874613</v>
      </c>
      <c r="AM406" s="1" t="s">
        <v>53</v>
      </c>
      <c r="AN406" t="s">
        <v>4076</v>
      </c>
      <c r="AO406" t="s">
        <v>53</v>
      </c>
      <c r="AP406">
        <v>0.83061118469867778</v>
      </c>
      <c r="AQ406">
        <v>2.7475189616488791</v>
      </c>
      <c r="AR406">
        <v>0.17625206743038851</v>
      </c>
      <c r="AS406">
        <v>1.2087355837979619</v>
      </c>
      <c r="AT406">
        <v>-0.84716996910762066</v>
      </c>
      <c r="AU406">
        <v>0.24410589923573686</v>
      </c>
      <c r="AV406">
        <v>2.8424058175280726</v>
      </c>
      <c r="AW406">
        <v>-0.98820847527036448</v>
      </c>
      <c r="AX406">
        <v>-5</v>
      </c>
      <c r="AY406">
        <v>-3.5172203425219175</v>
      </c>
      <c r="AZ406">
        <v>-3.6698305057270226</v>
      </c>
      <c r="BA406">
        <v>-5</v>
      </c>
      <c r="BB406">
        <v>-9.2986215775757858E-2</v>
      </c>
      <c r="BC406">
        <v>-5</v>
      </c>
      <c r="BD406">
        <v>-5</v>
      </c>
      <c r="BE406">
        <v>-1.0483262482427784</v>
      </c>
      <c r="BF406">
        <v>5.7813771382469374</v>
      </c>
      <c r="BG406">
        <f t="shared" si="6"/>
        <v>5.8929013842257572</v>
      </c>
      <c r="BH406" s="1" t="s">
        <v>3498</v>
      </c>
      <c r="BI406" s="1">
        <v>1</v>
      </c>
    </row>
    <row r="407" spans="1:61">
      <c r="A407" s="1">
        <v>696</v>
      </c>
      <c r="B407" s="1" t="s">
        <v>3350</v>
      </c>
      <c r="C407" s="1" t="s">
        <v>4396</v>
      </c>
      <c r="D407" s="1" t="s">
        <v>2895</v>
      </c>
      <c r="E407" s="1" t="s">
        <v>72</v>
      </c>
      <c r="F407" s="2">
        <v>43.819200000000002</v>
      </c>
      <c r="G407" s="2">
        <v>-94.078777000000002</v>
      </c>
      <c r="H407" s="2">
        <v>43.821040000000004</v>
      </c>
      <c r="I407" s="2">
        <v>-94.07808</v>
      </c>
      <c r="K407" s="1" t="s">
        <v>4086</v>
      </c>
      <c r="L407" s="17">
        <v>0.48337085801176721</v>
      </c>
      <c r="M407" s="17">
        <v>1</v>
      </c>
      <c r="N407" s="1">
        <v>7</v>
      </c>
      <c r="O407" s="1" t="s">
        <v>3353</v>
      </c>
      <c r="P407" s="1">
        <v>517820</v>
      </c>
      <c r="Q407" s="1" t="s">
        <v>3351</v>
      </c>
      <c r="R407" s="1" t="s">
        <v>3352</v>
      </c>
      <c r="S407" s="26">
        <v>10.239136999999999</v>
      </c>
      <c r="T407" s="4">
        <v>784.99310302699996</v>
      </c>
      <c r="U407" s="4">
        <v>1.4573825597800001</v>
      </c>
      <c r="V407" s="4">
        <v>13.138725280799999</v>
      </c>
      <c r="W407" s="2">
        <v>0.308836728334</v>
      </c>
      <c r="X407" s="3">
        <v>0.67766839265800005</v>
      </c>
      <c r="Y407" s="1">
        <v>2206.4152832</v>
      </c>
      <c r="Z407" s="2">
        <v>6.8724295291899995E-2</v>
      </c>
      <c r="AA407" s="2">
        <v>5.5043287197899998E-2</v>
      </c>
      <c r="AB407" s="2">
        <v>2.4413604011299999E-4</v>
      </c>
      <c r="AC407" s="2">
        <v>3.4272944092800001E-3</v>
      </c>
      <c r="AD407" s="2">
        <v>0</v>
      </c>
      <c r="AE407" s="2">
        <v>2.9690698416899999E-2</v>
      </c>
      <c r="AF407" s="2">
        <v>2.49769948731E-3</v>
      </c>
      <c r="AG407" s="2">
        <v>0.78965802174699995</v>
      </c>
      <c r="AH407" s="2">
        <v>5.0714567409699998E-2</v>
      </c>
      <c r="AI407" s="5">
        <v>805268.06942800002</v>
      </c>
      <c r="AJ407" s="5">
        <v>793892.94032499997</v>
      </c>
      <c r="AK407">
        <v>3.3608338173600001</v>
      </c>
      <c r="AL407" s="13">
        <v>1.4226371245453263E-2</v>
      </c>
      <c r="AM407" s="1" t="s">
        <v>53</v>
      </c>
      <c r="AN407" t="s">
        <v>4076</v>
      </c>
      <c r="AO407" t="s">
        <v>53</v>
      </c>
      <c r="AP407">
        <v>1.0102633539120598</v>
      </c>
      <c r="AQ407">
        <v>2.894865841037642</v>
      </c>
      <c r="AR407">
        <v>0.16357356810037813</v>
      </c>
      <c r="AS407">
        <v>1.1185532320145553</v>
      </c>
      <c r="AT407">
        <v>-0.51027105689760699</v>
      </c>
      <c r="AU407">
        <v>-0.16898276995143596</v>
      </c>
      <c r="AV407">
        <v>3.3436872570743588</v>
      </c>
      <c r="AW407">
        <v>-1.1628897047752662</v>
      </c>
      <c r="AX407">
        <v>-1.2592956378306959</v>
      </c>
      <c r="AY407">
        <v>-3.612368103963203</v>
      </c>
      <c r="AZ407">
        <v>-2.4650485874773755</v>
      </c>
      <c r="BA407">
        <v>-5</v>
      </c>
      <c r="BB407">
        <v>-1.5273795863366528</v>
      </c>
      <c r="BC407">
        <v>-2.6024598153029408</v>
      </c>
      <c r="BD407">
        <v>-0.10256094848587018</v>
      </c>
      <c r="BE407">
        <v>-1.2948672746522061</v>
      </c>
      <c r="BF407">
        <v>5.9059404787445402</v>
      </c>
      <c r="BG407">
        <f t="shared" si="6"/>
        <v>5.8997619400077079</v>
      </c>
      <c r="BH407" s="1" t="s">
        <v>3354</v>
      </c>
      <c r="BI407" s="1">
        <v>1</v>
      </c>
    </row>
    <row r="408" spans="1:61">
      <c r="A408" s="1">
        <v>293</v>
      </c>
      <c r="B408" s="1" t="s">
        <v>1376</v>
      </c>
      <c r="C408" s="1" t="s">
        <v>4448</v>
      </c>
      <c r="D408" s="1" t="s">
        <v>30</v>
      </c>
      <c r="E408" s="1" t="s">
        <v>52</v>
      </c>
      <c r="F408" s="2">
        <v>40.218485999999999</v>
      </c>
      <c r="G408" s="2">
        <v>-105.378491</v>
      </c>
      <c r="H408" s="2">
        <v>40.2166</v>
      </c>
      <c r="I408" s="2">
        <v>-105.3728</v>
      </c>
      <c r="K408" s="1" t="s">
        <v>4086</v>
      </c>
      <c r="L408" s="17">
        <v>0.92350770975463081</v>
      </c>
      <c r="M408" s="17">
        <v>0</v>
      </c>
      <c r="N408" s="1">
        <v>10</v>
      </c>
      <c r="O408" s="1" t="s">
        <v>1379</v>
      </c>
      <c r="P408" s="1">
        <v>514350</v>
      </c>
      <c r="Q408" s="1" t="s">
        <v>1377</v>
      </c>
      <c r="R408" s="1" t="s">
        <v>1378</v>
      </c>
      <c r="S408" s="26">
        <v>9.6362220000000001</v>
      </c>
      <c r="T408" s="4">
        <v>504.361572266</v>
      </c>
      <c r="U408" s="4">
        <v>0.484263956547</v>
      </c>
      <c r="V408" s="4">
        <v>13.8987817764</v>
      </c>
      <c r="W408" s="2">
        <v>0.17333857715100001</v>
      </c>
      <c r="X408" s="3">
        <v>16.889173507700001</v>
      </c>
      <c r="Y408" s="1">
        <v>2083.1279296900002</v>
      </c>
      <c r="Z408" s="2">
        <v>6.2065593980499996E-3</v>
      </c>
      <c r="AA408" s="2">
        <v>2.2991193204000001E-2</v>
      </c>
      <c r="AB408" s="2">
        <v>3.5425567340499999E-5</v>
      </c>
      <c r="AC408" s="2">
        <v>0.68670336755399997</v>
      </c>
      <c r="AD408" s="2">
        <v>0.20829525084799999</v>
      </c>
      <c r="AE408" s="2">
        <v>5.5774013220800001E-2</v>
      </c>
      <c r="AF408" s="2">
        <v>3.9818337690700001E-3</v>
      </c>
      <c r="AG408" s="2">
        <v>0</v>
      </c>
      <c r="AH408" s="2">
        <v>1.6012356437899999E-2</v>
      </c>
      <c r="AI408" s="5">
        <v>771878.54457499995</v>
      </c>
      <c r="AJ408" s="5">
        <v>793960.81407199998</v>
      </c>
      <c r="AK408">
        <v>7.7676760823000004</v>
      </c>
      <c r="AL408" s="13">
        <v>2.8205025470915138E-2</v>
      </c>
      <c r="AM408" s="1" t="s">
        <v>36</v>
      </c>
      <c r="AN408" t="s">
        <v>4077</v>
      </c>
      <c r="AO408" t="s">
        <v>36</v>
      </c>
      <c r="AP408">
        <v>0.98390679675017301</v>
      </c>
      <c r="AQ408">
        <v>2.7027419898982985</v>
      </c>
      <c r="AR408">
        <v>-0.31491785400791267</v>
      </c>
      <c r="AS408">
        <v>1.14297673615533</v>
      </c>
      <c r="AT408">
        <v>-0.76110477266200272</v>
      </c>
      <c r="AU408">
        <v>1.2276083973609619</v>
      </c>
      <c r="AV408">
        <v>3.3187159417923908</v>
      </c>
      <c r="AW408">
        <v>-2.2071490839665309</v>
      </c>
      <c r="AX408">
        <v>-1.638438488997539</v>
      </c>
      <c r="AY408">
        <v>-4.4506831857982014</v>
      </c>
      <c r="AZ408">
        <v>-0.16323082284529714</v>
      </c>
      <c r="BA408">
        <v>-0.68132063189584557</v>
      </c>
      <c r="BB408">
        <v>-1.2535681047115828</v>
      </c>
      <c r="BC408">
        <v>-2.3999168745653989</v>
      </c>
      <c r="BD408">
        <v>-5</v>
      </c>
      <c r="BE408">
        <v>-1.7955447509869817</v>
      </c>
      <c r="BF408">
        <v>5.8875489692857723</v>
      </c>
      <c r="BG408">
        <f t="shared" si="6"/>
        <v>5.8997990683562413</v>
      </c>
      <c r="BH408" s="1" t="s">
        <v>1380</v>
      </c>
      <c r="BI408" s="1">
        <v>1</v>
      </c>
    </row>
    <row r="409" spans="1:61">
      <c r="A409" s="1">
        <v>638</v>
      </c>
      <c r="B409" s="1" t="s">
        <v>3067</v>
      </c>
      <c r="C409" s="1" t="s">
        <v>4955</v>
      </c>
      <c r="D409" s="1" t="s">
        <v>30</v>
      </c>
      <c r="E409" s="1" t="s">
        <v>355</v>
      </c>
      <c r="F409" s="2">
        <v>39.07938</v>
      </c>
      <c r="G409" s="2">
        <v>-85.241895999999997</v>
      </c>
      <c r="H409" s="2">
        <v>39.079444000000002</v>
      </c>
      <c r="I409" s="2">
        <v>-85.254999999999995</v>
      </c>
      <c r="J409" s="1" t="s">
        <v>514</v>
      </c>
      <c r="K409" s="1" t="s">
        <v>4086</v>
      </c>
      <c r="L409" s="17">
        <v>0.29215376684442157</v>
      </c>
      <c r="M409" s="17">
        <v>1</v>
      </c>
      <c r="N409" s="1">
        <v>5</v>
      </c>
      <c r="O409" s="1" t="s">
        <v>3070</v>
      </c>
      <c r="P409" s="1">
        <v>512290</v>
      </c>
      <c r="Q409" s="1" t="s">
        <v>3068</v>
      </c>
      <c r="R409" s="1" t="s">
        <v>3069</v>
      </c>
      <c r="S409" s="26">
        <v>3.0320520000000002</v>
      </c>
      <c r="T409" s="4">
        <v>1131.21582031</v>
      </c>
      <c r="U409" s="4">
        <v>5.5373406410200001</v>
      </c>
      <c r="V409" s="4">
        <v>16.953084945699999</v>
      </c>
      <c r="W409" s="2">
        <v>0.37649232149099998</v>
      </c>
      <c r="X409" s="3">
        <v>2.6101484298700002</v>
      </c>
      <c r="Y409" s="1">
        <v>819.95135498000002</v>
      </c>
      <c r="Z409" s="2">
        <v>2.49179141855E-2</v>
      </c>
      <c r="AA409" s="2">
        <v>5.0072346819499999E-2</v>
      </c>
      <c r="AB409" s="2">
        <v>0</v>
      </c>
      <c r="AC409" s="2">
        <v>0.55181145305799995</v>
      </c>
      <c r="AD409" s="2">
        <v>0</v>
      </c>
      <c r="AE409" s="2">
        <v>1.6041515944099999E-2</v>
      </c>
      <c r="AF409" s="2">
        <v>6.3985196727700006E-2</v>
      </c>
      <c r="AG409" s="2">
        <v>0.29148811842599998</v>
      </c>
      <c r="AH409" s="2">
        <v>1.68345483889E-3</v>
      </c>
      <c r="AI409" s="5">
        <v>669434.02767800004</v>
      </c>
      <c r="AJ409" s="5">
        <v>794845.16109000007</v>
      </c>
      <c r="AK409">
        <v>11.685299476799999</v>
      </c>
      <c r="AL409" s="13">
        <v>0.17129401875542208</v>
      </c>
      <c r="AM409" s="1" t="s">
        <v>36</v>
      </c>
      <c r="AN409" t="s">
        <v>4077</v>
      </c>
      <c r="AO409" t="s">
        <v>36</v>
      </c>
      <c r="AP409">
        <v>0.48173664521839482</v>
      </c>
      <c r="AQ409">
        <v>3.0535454702021974</v>
      </c>
      <c r="AR409">
        <v>0.74330124086155047</v>
      </c>
      <c r="AS409">
        <v>1.2292487381136112</v>
      </c>
      <c r="AT409">
        <v>-0.42424387674905339</v>
      </c>
      <c r="AU409">
        <v>0.41666520482509539</v>
      </c>
      <c r="AV409">
        <v>2.9137880878832028</v>
      </c>
      <c r="AW409">
        <v>-1.6034883141653591</v>
      </c>
      <c r="AX409">
        <v>-1.3004020533609466</v>
      </c>
      <c r="AY409">
        <v>-5</v>
      </c>
      <c r="AZ409">
        <v>-0.25820928981502234</v>
      </c>
      <c r="BA409">
        <v>-5</v>
      </c>
      <c r="BB409">
        <v>-1.7947545927196673</v>
      </c>
      <c r="BC409">
        <v>-1.1939204904396092</v>
      </c>
      <c r="BD409">
        <v>-0.53537914315948021</v>
      </c>
      <c r="BE409">
        <v>-2.7737985296970056</v>
      </c>
      <c r="BF409">
        <v>5.8257077839960543</v>
      </c>
      <c r="BG409">
        <f t="shared" si="6"/>
        <v>5.900282534651903</v>
      </c>
      <c r="BH409" s="1" t="s">
        <v>3071</v>
      </c>
      <c r="BI409" s="1">
        <v>1</v>
      </c>
    </row>
    <row r="410" spans="1:61">
      <c r="A410" s="1">
        <v>722</v>
      </c>
      <c r="B410" s="1" t="s">
        <v>3470</v>
      </c>
      <c r="C410" s="1" t="s">
        <v>5096</v>
      </c>
      <c r="D410" s="1" t="s">
        <v>2895</v>
      </c>
      <c r="E410" s="1" t="s">
        <v>140</v>
      </c>
      <c r="F410" s="2">
        <v>37.303694999999998</v>
      </c>
      <c r="G410" s="2">
        <v>-76.707684999999998</v>
      </c>
      <c r="H410" s="2">
        <v>37.304839999999999</v>
      </c>
      <c r="I410" s="2">
        <v>-76.703379999999996</v>
      </c>
      <c r="K410" s="1" t="s">
        <v>4086</v>
      </c>
      <c r="L410" s="17">
        <v>0.25669200159609312</v>
      </c>
      <c r="M410" s="17">
        <v>1</v>
      </c>
      <c r="N410" s="1">
        <v>2</v>
      </c>
      <c r="O410" s="1" t="s">
        <v>3473</v>
      </c>
      <c r="P410" s="1">
        <v>518080</v>
      </c>
      <c r="Q410" s="1" t="s">
        <v>3471</v>
      </c>
      <c r="R410" s="1" t="s">
        <v>3472</v>
      </c>
      <c r="S410" s="26">
        <v>8.02</v>
      </c>
      <c r="T410" s="4">
        <v>1223.02856445</v>
      </c>
      <c r="U410" s="4">
        <v>8.8641300201399993</v>
      </c>
      <c r="V410" s="4">
        <v>20.9874992371</v>
      </c>
      <c r="W410" s="2">
        <v>0.263453125954</v>
      </c>
      <c r="X410" s="3">
        <v>2.2319049835200002</v>
      </c>
      <c r="Y410" s="1">
        <v>1105.5189209</v>
      </c>
      <c r="Z410" s="2">
        <v>4.2465853480400002E-2</v>
      </c>
      <c r="AA410" s="2">
        <v>0.27083485501400001</v>
      </c>
      <c r="AB410" s="2">
        <v>3.6520341830399998E-4</v>
      </c>
      <c r="AC410" s="2">
        <v>0.48817471331500001</v>
      </c>
      <c r="AD410" s="2">
        <v>2.35921408224E-2</v>
      </c>
      <c r="AE410" s="2">
        <v>3.5936016361099998E-3</v>
      </c>
      <c r="AF410" s="2">
        <v>1.04302096268E-2</v>
      </c>
      <c r="AG410" s="2">
        <v>2.21897596962E-2</v>
      </c>
      <c r="AH410" s="2">
        <v>0.13835366298999999</v>
      </c>
      <c r="AI410" s="5">
        <v>714404.44598299998</v>
      </c>
      <c r="AJ410" s="5">
        <v>797238.10629299993</v>
      </c>
      <c r="AK410">
        <v>16.0338699323</v>
      </c>
      <c r="AL410" s="13">
        <v>0.10959424261414408</v>
      </c>
      <c r="AM410" s="1" t="s">
        <v>36</v>
      </c>
      <c r="AN410" t="s">
        <v>4077</v>
      </c>
      <c r="AO410" t="s">
        <v>36</v>
      </c>
      <c r="AP410">
        <v>0.90417436828416353</v>
      </c>
      <c r="AQ410">
        <v>3.0874366003217681</v>
      </c>
      <c r="AR410">
        <v>0.94763611771549205</v>
      </c>
      <c r="AS410">
        <v>1.3219606933594099</v>
      </c>
      <c r="AT410">
        <v>-0.57929664402033032</v>
      </c>
      <c r="AU410">
        <v>0.34867570190921976</v>
      </c>
      <c r="AV410">
        <v>3.0435661799062692</v>
      </c>
      <c r="AW410">
        <v>-1.3719601430238568</v>
      </c>
      <c r="AX410">
        <v>-0.56729544498631257</v>
      </c>
      <c r="AY410">
        <v>-3.4374651661223581</v>
      </c>
      <c r="AZ410">
        <v>-0.31142472010969047</v>
      </c>
      <c r="BA410">
        <v>-1.6272326481279811</v>
      </c>
      <c r="BB410">
        <v>-2.444470067691181</v>
      </c>
      <c r="BC410">
        <v>-1.9817069630166491</v>
      </c>
      <c r="BD410">
        <v>-1.6538474009306512</v>
      </c>
      <c r="BE410">
        <v>-0.85900933818341807</v>
      </c>
      <c r="BF410">
        <v>5.8539441486518724</v>
      </c>
      <c r="BG410">
        <f t="shared" si="6"/>
        <v>5.9015880488810053</v>
      </c>
      <c r="BH410" s="1" t="s">
        <v>3474</v>
      </c>
      <c r="BI410" s="1">
        <v>1</v>
      </c>
    </row>
    <row r="411" spans="1:61">
      <c r="A411" s="1">
        <v>71</v>
      </c>
      <c r="B411" s="1" t="s">
        <v>309</v>
      </c>
      <c r="C411" s="1" t="s">
        <v>4155</v>
      </c>
      <c r="D411" s="1" t="s">
        <v>30</v>
      </c>
      <c r="E411" s="1" t="s">
        <v>35</v>
      </c>
      <c r="F411" s="2">
        <v>34.120035000000001</v>
      </c>
      <c r="G411" s="2">
        <v>-91.561052000000004</v>
      </c>
      <c r="H411" s="2">
        <v>34.117710000000002</v>
      </c>
      <c r="I411" s="2">
        <v>-91.554159999999996</v>
      </c>
      <c r="K411" s="1" t="s">
        <v>4086</v>
      </c>
      <c r="L411" s="17">
        <v>0.10910490294918417</v>
      </c>
      <c r="M411" s="17">
        <v>1</v>
      </c>
      <c r="N411" s="1">
        <v>8</v>
      </c>
      <c r="O411" s="1" t="s">
        <v>312</v>
      </c>
      <c r="P411" s="1">
        <v>518020</v>
      </c>
      <c r="Q411" s="1" t="s">
        <v>310</v>
      </c>
      <c r="R411" s="1" t="s">
        <v>311</v>
      </c>
      <c r="S411" s="26">
        <v>3.02047</v>
      </c>
      <c r="T411" s="4">
        <v>1329.2474365200001</v>
      </c>
      <c r="U411" s="4">
        <v>11.18019104</v>
      </c>
      <c r="V411" s="4">
        <v>22.8612098694</v>
      </c>
      <c r="W411" s="2">
        <v>0.33725664019599999</v>
      </c>
      <c r="X411" s="3">
        <v>0.16027532517900001</v>
      </c>
      <c r="Y411" s="1">
        <v>718.88275146499996</v>
      </c>
      <c r="Z411" s="2">
        <v>2.6440780277E-2</v>
      </c>
      <c r="AA411" s="2">
        <v>2.8219913584999999E-2</v>
      </c>
      <c r="AB411" s="2">
        <v>0</v>
      </c>
      <c r="AC411" s="2">
        <v>2.19929470072E-2</v>
      </c>
      <c r="AD411" s="2">
        <v>0</v>
      </c>
      <c r="AE411" s="2">
        <v>3.6535773287599998E-4</v>
      </c>
      <c r="AF411" s="2">
        <v>1.29463718389E-3</v>
      </c>
      <c r="AG411" s="2">
        <v>0.65585684330899996</v>
      </c>
      <c r="AH411" s="2">
        <v>0.26582952090500001</v>
      </c>
      <c r="AI411" s="5">
        <v>813810.62990000006</v>
      </c>
      <c r="AJ411" s="5">
        <v>797977.0424080001</v>
      </c>
      <c r="AK411">
        <v>6.37865406364</v>
      </c>
      <c r="AL411" s="13">
        <v>1.9647237367595754E-2</v>
      </c>
      <c r="AM411" s="1" t="s">
        <v>53</v>
      </c>
      <c r="AN411" t="s">
        <v>4076</v>
      </c>
      <c r="AO411" t="s">
        <v>53</v>
      </c>
      <c r="AP411">
        <v>0.48007452657461963</v>
      </c>
      <c r="AQ411">
        <v>3.1236058314415165</v>
      </c>
      <c r="AR411">
        <v>1.0484492245619403</v>
      </c>
      <c r="AS411">
        <v>1.3590992105605859</v>
      </c>
      <c r="AT411">
        <v>-0.47203949081219748</v>
      </c>
      <c r="AU411">
        <v>-0.79513333331303682</v>
      </c>
      <c r="AV411">
        <v>2.8566580634787795</v>
      </c>
      <c r="AW411">
        <v>-1.5777257328098724</v>
      </c>
      <c r="AX411">
        <v>-1.549444320475899</v>
      </c>
      <c r="AY411">
        <v>-5</v>
      </c>
      <c r="AZ411">
        <v>-1.6577165722212275</v>
      </c>
      <c r="BA411">
        <v>-5</v>
      </c>
      <c r="BB411">
        <v>-3.4372816962841788</v>
      </c>
      <c r="BC411">
        <v>-2.8878519235606865</v>
      </c>
      <c r="BD411">
        <v>-0.18319094560261345</v>
      </c>
      <c r="BE411">
        <v>-0.57539679143606348</v>
      </c>
      <c r="BF411">
        <v>5.9105233582584349</v>
      </c>
      <c r="BG411">
        <f t="shared" si="6"/>
        <v>5.9019903969911498</v>
      </c>
      <c r="BH411" s="1" t="s">
        <v>313</v>
      </c>
      <c r="BI411" s="1">
        <v>2</v>
      </c>
    </row>
    <row r="412" spans="1:61">
      <c r="A412" s="1">
        <v>72</v>
      </c>
      <c r="B412" s="1" t="s">
        <v>309</v>
      </c>
      <c r="C412" s="1" t="s">
        <v>4155</v>
      </c>
      <c r="D412" s="1" t="s">
        <v>30</v>
      </c>
      <c r="E412" s="1" t="s">
        <v>35</v>
      </c>
      <c r="F412" s="2">
        <v>34.120035000000001</v>
      </c>
      <c r="G412" s="2">
        <v>-91.561052000000004</v>
      </c>
      <c r="H412" s="2">
        <v>34.117710000000002</v>
      </c>
      <c r="I412" s="2">
        <v>-91.554159999999996</v>
      </c>
      <c r="K412" s="1" t="s">
        <v>4085</v>
      </c>
      <c r="L412" s="17">
        <v>0.82167775486595918</v>
      </c>
      <c r="M412" s="17">
        <v>0</v>
      </c>
      <c r="N412" s="1">
        <v>8</v>
      </c>
      <c r="O412" s="1" t="s">
        <v>312</v>
      </c>
      <c r="P412" s="1">
        <v>517700</v>
      </c>
      <c r="Q412" s="1" t="s">
        <v>314</v>
      </c>
      <c r="R412" s="1" t="s">
        <v>315</v>
      </c>
      <c r="S412" s="26">
        <v>3.3921459999999999</v>
      </c>
      <c r="T412" s="4">
        <v>1329.2474365200001</v>
      </c>
      <c r="U412" s="4">
        <v>11.18019104</v>
      </c>
      <c r="V412" s="4">
        <v>22.8612098694</v>
      </c>
      <c r="W412" s="2">
        <v>0.33725664019599999</v>
      </c>
      <c r="X412" s="3">
        <v>0.16027532517900001</v>
      </c>
      <c r="Y412" s="1">
        <v>718.88275146499996</v>
      </c>
      <c r="Z412" s="2">
        <v>2.6440780277E-2</v>
      </c>
      <c r="AA412" s="2">
        <v>2.8219913584999999E-2</v>
      </c>
      <c r="AB412" s="2">
        <v>0</v>
      </c>
      <c r="AC412" s="2">
        <v>2.19929470072E-2</v>
      </c>
      <c r="AD412" s="2">
        <v>0</v>
      </c>
      <c r="AE412" s="2">
        <v>3.6535773287599998E-4</v>
      </c>
      <c r="AF412" s="2">
        <v>1.29463718389E-3</v>
      </c>
      <c r="AG412" s="2">
        <v>0.65585684330899996</v>
      </c>
      <c r="AH412" s="2">
        <v>0.26582952090500001</v>
      </c>
      <c r="AI412" s="5">
        <v>813810.62990000006</v>
      </c>
      <c r="AJ412" s="5">
        <v>797977.0424080001</v>
      </c>
      <c r="AK412">
        <v>6.37865406364</v>
      </c>
      <c r="AL412" s="13">
        <v>1.9647237367595754E-2</v>
      </c>
      <c r="AM412" s="1" t="s">
        <v>53</v>
      </c>
      <c r="AN412" t="s">
        <v>4076</v>
      </c>
      <c r="AO412" t="s">
        <v>53</v>
      </c>
      <c r="AP412">
        <v>0.53047453628214103</v>
      </c>
      <c r="AQ412">
        <v>3.1236058314415165</v>
      </c>
      <c r="AR412">
        <v>1.0484492245619403</v>
      </c>
      <c r="AS412">
        <v>1.3590992105605859</v>
      </c>
      <c r="AT412">
        <v>-0.47203949081219748</v>
      </c>
      <c r="AU412">
        <v>-0.79513333331303682</v>
      </c>
      <c r="AV412">
        <v>2.8566580634787795</v>
      </c>
      <c r="AW412">
        <v>-1.5777257328098724</v>
      </c>
      <c r="AX412">
        <v>-1.549444320475899</v>
      </c>
      <c r="AY412">
        <v>-5</v>
      </c>
      <c r="AZ412">
        <v>-1.6577165722212275</v>
      </c>
      <c r="BA412">
        <v>-5</v>
      </c>
      <c r="BB412">
        <v>-3.4372816962841788</v>
      </c>
      <c r="BC412">
        <v>-2.8878519235606865</v>
      </c>
      <c r="BD412">
        <v>-0.18319094560261345</v>
      </c>
      <c r="BE412">
        <v>-0.57539679143606348</v>
      </c>
      <c r="BF412">
        <v>5.9105233582584349</v>
      </c>
      <c r="BG412">
        <f t="shared" si="6"/>
        <v>5.9019903969911498</v>
      </c>
      <c r="BH412" s="1" t="s">
        <v>313</v>
      </c>
      <c r="BI412" s="1">
        <v>2</v>
      </c>
    </row>
    <row r="413" spans="1:61">
      <c r="A413" s="1">
        <v>283</v>
      </c>
      <c r="B413" s="1" t="s">
        <v>1326</v>
      </c>
      <c r="C413" s="1" t="s">
        <v>4438</v>
      </c>
      <c r="D413" s="1" t="s">
        <v>30</v>
      </c>
      <c r="E413" s="1" t="s">
        <v>59</v>
      </c>
      <c r="F413" s="2">
        <v>44.907240999999999</v>
      </c>
      <c r="G413" s="2">
        <v>-93.242373000000001</v>
      </c>
      <c r="H413" s="2">
        <v>44.907269999999997</v>
      </c>
      <c r="I413" s="2">
        <v>-93.242260000000002</v>
      </c>
      <c r="K413" s="1" t="s">
        <v>4086</v>
      </c>
      <c r="L413" s="17">
        <v>2.3682300234213468E-2</v>
      </c>
      <c r="M413" s="17">
        <v>1</v>
      </c>
      <c r="N413" s="1">
        <v>7</v>
      </c>
      <c r="O413" s="1" t="s">
        <v>1329</v>
      </c>
      <c r="P413" s="1">
        <v>514480</v>
      </c>
      <c r="Q413" s="1" t="s">
        <v>1327</v>
      </c>
      <c r="R413" s="1" t="s">
        <v>1328</v>
      </c>
      <c r="S413" s="26">
        <v>17.386538000000002</v>
      </c>
      <c r="T413" s="4">
        <v>786.36065673799999</v>
      </c>
      <c r="U413" s="4">
        <v>1.70424997807</v>
      </c>
      <c r="V413" s="4">
        <v>12.868849754299999</v>
      </c>
      <c r="W413" s="2">
        <v>0.20757143199399999</v>
      </c>
      <c r="X413" s="3">
        <v>1.39167010784</v>
      </c>
      <c r="Y413" s="1">
        <v>911.24176025400004</v>
      </c>
      <c r="Z413" s="2">
        <v>5.1314105863800002E-2</v>
      </c>
      <c r="AA413" s="2">
        <v>0.79908961216600005</v>
      </c>
      <c r="AB413" s="2">
        <v>1.17659170797E-4</v>
      </c>
      <c r="AC413" s="2">
        <v>0.109099466122</v>
      </c>
      <c r="AD413" s="2">
        <v>3.2356271969200001E-4</v>
      </c>
      <c r="AE413" s="2">
        <v>7.0595502478199999E-4</v>
      </c>
      <c r="AF413" s="2">
        <v>1.4192637477399999E-3</v>
      </c>
      <c r="AG413" s="2">
        <v>4.1180709778900002E-4</v>
      </c>
      <c r="AH413" s="2">
        <v>3.7518568087900002E-2</v>
      </c>
      <c r="AI413" s="5">
        <v>814443.85582299996</v>
      </c>
      <c r="AJ413" s="5">
        <v>806716.10978399997</v>
      </c>
      <c r="AK413">
        <v>4.2788119466000003</v>
      </c>
      <c r="AL413" s="13">
        <v>9.5336008820160346E-3</v>
      </c>
      <c r="AM413" s="1" t="s">
        <v>53</v>
      </c>
      <c r="AN413" t="s">
        <v>4076</v>
      </c>
      <c r="AO413" t="s">
        <v>53</v>
      </c>
      <c r="AP413">
        <v>1.2402131140799242</v>
      </c>
      <c r="AQ413">
        <v>2.8956217767098655</v>
      </c>
      <c r="AR413">
        <v>0.23153329708206608</v>
      </c>
      <c r="AS413">
        <v>1.1095397304564534</v>
      </c>
      <c r="AT413">
        <v>-0.68283241855530818</v>
      </c>
      <c r="AU413">
        <v>0.14353629897833611</v>
      </c>
      <c r="AV413">
        <v>2.9596336143110529</v>
      </c>
      <c r="AW413">
        <v>-1.2897632341723106</v>
      </c>
      <c r="AX413">
        <v>-9.7404514945166873E-2</v>
      </c>
      <c r="AY413">
        <v>-3.9293742166281258</v>
      </c>
      <c r="AZ413">
        <v>-0.96217737462556019</v>
      </c>
      <c r="BA413">
        <v>-3.4900415227975272</v>
      </c>
      <c r="BB413">
        <v>-3.1512229662444819</v>
      </c>
      <c r="BC413">
        <v>-2.8479368902759132</v>
      </c>
      <c r="BD413">
        <v>-3.3853061722783773</v>
      </c>
      <c r="BE413">
        <v>-1.4257537450102025</v>
      </c>
      <c r="BF413">
        <v>5.9108611513250997</v>
      </c>
      <c r="BG413">
        <f t="shared" si="6"/>
        <v>5.9067207297090949</v>
      </c>
      <c r="BH413" s="1" t="s">
        <v>1330</v>
      </c>
      <c r="BI413" s="1">
        <v>1</v>
      </c>
    </row>
    <row r="414" spans="1:61">
      <c r="A414" s="1">
        <v>164</v>
      </c>
      <c r="B414" s="1" t="s">
        <v>734</v>
      </c>
      <c r="C414" s="1" t="s">
        <v>4272</v>
      </c>
      <c r="D414" s="1" t="s">
        <v>30</v>
      </c>
      <c r="E414" s="1" t="s">
        <v>355</v>
      </c>
      <c r="F414" s="2">
        <v>41.088056999999999</v>
      </c>
      <c r="G414" s="2">
        <v>-82.728380000000001</v>
      </c>
      <c r="H414" s="2">
        <v>41.091999999999999</v>
      </c>
      <c r="I414" s="2">
        <v>-82.730599999999995</v>
      </c>
      <c r="K414" s="1" t="s">
        <v>4086</v>
      </c>
      <c r="L414" s="17">
        <v>0.33454931760206813</v>
      </c>
      <c r="M414" s="17">
        <v>1</v>
      </c>
      <c r="N414" s="1">
        <v>4</v>
      </c>
      <c r="O414" s="1" t="s">
        <v>737</v>
      </c>
      <c r="P414" s="1">
        <v>511680</v>
      </c>
      <c r="Q414" s="1" t="s">
        <v>735</v>
      </c>
      <c r="R414" s="1" t="s">
        <v>736</v>
      </c>
      <c r="S414" s="26">
        <v>3.290629</v>
      </c>
      <c r="T414" s="4">
        <v>994.47613525400004</v>
      </c>
      <c r="U414" s="4">
        <v>3.93789482117</v>
      </c>
      <c r="V414" s="4">
        <v>15.227368354799999</v>
      </c>
      <c r="W414" s="2">
        <v>0.34839999675799999</v>
      </c>
      <c r="X414" s="3">
        <v>1.2683999538399999</v>
      </c>
      <c r="Y414" s="1">
        <v>735.51177978500004</v>
      </c>
      <c r="Z414" s="2">
        <v>2.9993666877800002E-2</v>
      </c>
      <c r="AA414" s="2">
        <v>0.26482583913899999</v>
      </c>
      <c r="AB414" s="2">
        <v>0</v>
      </c>
      <c r="AC414" s="2">
        <v>0.18885370487700001</v>
      </c>
      <c r="AD414" s="2">
        <v>0</v>
      </c>
      <c r="AE414" s="2">
        <v>8.6637112096300001E-3</v>
      </c>
      <c r="AF414" s="2">
        <v>5.8112729575700003E-2</v>
      </c>
      <c r="AG414" s="2">
        <v>0.44417986067100002</v>
      </c>
      <c r="AH414" s="2">
        <v>5.3704876504100003E-3</v>
      </c>
      <c r="AI414" s="5">
        <v>880051.603794</v>
      </c>
      <c r="AJ414" s="5">
        <v>807189.63686900004</v>
      </c>
      <c r="AK414">
        <v>11.278511098299999</v>
      </c>
      <c r="AL414" s="13">
        <v>8.6368167359836365E-2</v>
      </c>
      <c r="AM414" s="1" t="s">
        <v>36</v>
      </c>
      <c r="AN414" t="s">
        <v>4077</v>
      </c>
      <c r="AO414" t="s">
        <v>36</v>
      </c>
      <c r="AP414">
        <v>0.51727892078257864</v>
      </c>
      <c r="AQ414">
        <v>2.9975943656888537</v>
      </c>
      <c r="AR414">
        <v>0.59526411220953956</v>
      </c>
      <c r="AS414">
        <v>1.1826248535826813</v>
      </c>
      <c r="AT414">
        <v>-0.45792185770565663</v>
      </c>
      <c r="AU414">
        <v>0.10325621755007343</v>
      </c>
      <c r="AV414">
        <v>2.8665896326783087</v>
      </c>
      <c r="AW414">
        <v>-1.5229704362930072</v>
      </c>
      <c r="AX414">
        <v>-0.5770396429181005</v>
      </c>
      <c r="AY414">
        <v>-5</v>
      </c>
      <c r="AZ414">
        <v>-0.72387449089017808</v>
      </c>
      <c r="BA414">
        <v>-5</v>
      </c>
      <c r="BB414">
        <v>-2.0622960326240136</v>
      </c>
      <c r="BC414">
        <v>-1.2357287251149396</v>
      </c>
      <c r="BD414">
        <v>-0.35244113646231728</v>
      </c>
      <c r="BE414">
        <v>-2.2699862777517139</v>
      </c>
      <c r="BF414">
        <v>5.9445081387250553</v>
      </c>
      <c r="BG414">
        <f t="shared" si="6"/>
        <v>5.9069755775604955</v>
      </c>
      <c r="BH414" s="1" t="s">
        <v>738</v>
      </c>
      <c r="BI414" s="1">
        <v>1</v>
      </c>
    </row>
    <row r="415" spans="1:61">
      <c r="A415" s="1">
        <v>305</v>
      </c>
      <c r="B415" s="1" t="s">
        <v>1436</v>
      </c>
      <c r="C415" s="1" t="s">
        <v>4463</v>
      </c>
      <c r="D415" s="1" t="s">
        <v>30</v>
      </c>
      <c r="E415" s="1" t="s">
        <v>87</v>
      </c>
      <c r="F415" s="2">
        <v>34.519959</v>
      </c>
      <c r="G415" s="2">
        <v>-97.818894</v>
      </c>
      <c r="H415" s="2">
        <v>34.51999</v>
      </c>
      <c r="I415" s="2">
        <v>-97.816429999999997</v>
      </c>
      <c r="K415" s="1" t="s">
        <v>4086</v>
      </c>
      <c r="L415" s="17">
        <v>0.95279102772474278</v>
      </c>
      <c r="M415" s="17">
        <v>0</v>
      </c>
      <c r="N415" s="1">
        <v>11</v>
      </c>
      <c r="O415" s="1" t="s">
        <v>1439</v>
      </c>
      <c r="P415" s="1">
        <v>502250</v>
      </c>
      <c r="Q415" s="1" t="s">
        <v>1437</v>
      </c>
      <c r="R415" s="1" t="s">
        <v>1438</v>
      </c>
      <c r="S415" s="26">
        <v>3.786311</v>
      </c>
      <c r="T415" s="4">
        <v>918.064453125</v>
      </c>
      <c r="U415" s="4">
        <v>9.7537746429399999</v>
      </c>
      <c r="V415" s="4">
        <v>23.060342788700002</v>
      </c>
      <c r="W415" s="2">
        <v>0.33591097593300001</v>
      </c>
      <c r="X415" s="3">
        <v>2.0493228435500002</v>
      </c>
      <c r="Y415" s="1">
        <v>588.12823486299999</v>
      </c>
      <c r="Z415" s="2">
        <v>2.77387270779E-2</v>
      </c>
      <c r="AA415" s="2">
        <v>2.86738795202E-2</v>
      </c>
      <c r="AB415" s="2">
        <v>4.3351437719500002E-5</v>
      </c>
      <c r="AC415" s="2">
        <v>0.18171064773199999</v>
      </c>
      <c r="AD415" s="2">
        <v>2.3533637619100001E-4</v>
      </c>
      <c r="AE415" s="2">
        <v>0.54173814493000005</v>
      </c>
      <c r="AF415" s="2">
        <v>1.6399229583E-2</v>
      </c>
      <c r="AG415" s="2">
        <v>0.20346068334299999</v>
      </c>
      <c r="AH415" s="2">
        <v>0</v>
      </c>
      <c r="AI415" s="5">
        <v>908099.261344</v>
      </c>
      <c r="AJ415" s="5">
        <v>810040.58772900002</v>
      </c>
      <c r="AK415">
        <v>5.8061777249800004</v>
      </c>
      <c r="AL415" s="13">
        <v>0.11414515956650008</v>
      </c>
      <c r="AM415" s="1" t="s">
        <v>36</v>
      </c>
      <c r="AN415" t="s">
        <v>4077</v>
      </c>
      <c r="AO415" t="s">
        <v>36</v>
      </c>
      <c r="AP415">
        <v>0.57821628317154761</v>
      </c>
      <c r="AQ415">
        <v>2.9628731721096555</v>
      </c>
      <c r="AR415">
        <v>0.98917271717124922</v>
      </c>
      <c r="AS415">
        <v>1.3628657587320709</v>
      </c>
      <c r="AT415">
        <v>-0.47377580530017221</v>
      </c>
      <c r="AU415">
        <v>0.31161038110869049</v>
      </c>
      <c r="AV415">
        <v>2.7694720295140094</v>
      </c>
      <c r="AW415">
        <v>-1.5569134724526466</v>
      </c>
      <c r="AX415">
        <v>-1.5425135438783708</v>
      </c>
      <c r="AY415">
        <v>-4.3629964948823154</v>
      </c>
      <c r="AZ415">
        <v>-0.74061962351328825</v>
      </c>
      <c r="BA415">
        <v>-3.628310938280817</v>
      </c>
      <c r="BB415">
        <v>-0.26621058374200224</v>
      </c>
      <c r="BC415">
        <v>-1.7851765541298033</v>
      </c>
      <c r="BD415">
        <v>-0.69151950121448269</v>
      </c>
      <c r="BE415">
        <v>-5</v>
      </c>
      <c r="BF415">
        <v>5.9581333224173925</v>
      </c>
      <c r="BG415">
        <f t="shared" si="6"/>
        <v>5.9085067800948501</v>
      </c>
      <c r="BH415" s="1" t="s">
        <v>1440</v>
      </c>
      <c r="BI415" s="1">
        <v>1</v>
      </c>
    </row>
    <row r="416" spans="1:61">
      <c r="A416" s="1">
        <v>536</v>
      </c>
      <c r="B416" s="1" t="s">
        <v>2564</v>
      </c>
      <c r="C416" s="1" t="s">
        <v>4803</v>
      </c>
      <c r="D416" s="1" t="s">
        <v>30</v>
      </c>
      <c r="E416" s="1" t="s">
        <v>52</v>
      </c>
      <c r="F416" s="2">
        <v>35.019804999999998</v>
      </c>
      <c r="G416" s="2">
        <v>-111.40269600000001</v>
      </c>
      <c r="H416" s="2">
        <v>35.022418000000002</v>
      </c>
      <c r="I416" s="2">
        <v>-111.402725</v>
      </c>
      <c r="K416" s="1" t="s">
        <v>4086</v>
      </c>
      <c r="L416" s="17">
        <v>0.75038810586556781</v>
      </c>
      <c r="M416" s="17">
        <v>0</v>
      </c>
      <c r="N416" s="1">
        <v>15</v>
      </c>
      <c r="O416" s="1" t="s">
        <v>2567</v>
      </c>
      <c r="P416" s="1">
        <v>513260</v>
      </c>
      <c r="Q416" s="1" t="s">
        <v>2565</v>
      </c>
      <c r="R416" s="1" t="s">
        <v>2566</v>
      </c>
      <c r="S416" s="26">
        <v>2.5908090000000001</v>
      </c>
      <c r="T416" s="4">
        <v>546.90557861299999</v>
      </c>
      <c r="U416" s="4">
        <v>-0.179621219635</v>
      </c>
      <c r="V416" s="4">
        <v>16.835075378399999</v>
      </c>
      <c r="W416" s="2">
        <v>0.19568540155899999</v>
      </c>
      <c r="X416" s="3">
        <v>3.2356011867499999</v>
      </c>
      <c r="Y416" s="1">
        <v>470.80361938499999</v>
      </c>
      <c r="Z416" s="2">
        <v>8.7478507435700004E-3</v>
      </c>
      <c r="AA416" s="2">
        <v>2.5137502136699999E-4</v>
      </c>
      <c r="AB416" s="2">
        <v>5.0275004273399998E-4</v>
      </c>
      <c r="AC416" s="2">
        <v>0.480799975868</v>
      </c>
      <c r="AD416" s="2">
        <v>0.485334781253</v>
      </c>
      <c r="AE416" s="2">
        <v>2.4031452042700002E-2</v>
      </c>
      <c r="AF416" s="2">
        <v>0</v>
      </c>
      <c r="AG416" s="2">
        <v>0</v>
      </c>
      <c r="AH416" s="2">
        <v>3.3181502820400001E-4</v>
      </c>
      <c r="AI416" s="5">
        <v>814490.83016699995</v>
      </c>
      <c r="AJ416" s="5">
        <v>814527.74072300002</v>
      </c>
      <c r="AK416">
        <v>4.6837103151399999</v>
      </c>
      <c r="AL416" s="13">
        <v>4.5316310887615657E-5</v>
      </c>
      <c r="AM416" s="1" t="s">
        <v>36</v>
      </c>
      <c r="AN416" t="s">
        <v>4076</v>
      </c>
      <c r="AO416" t="s">
        <v>53</v>
      </c>
      <c r="AP416">
        <v>0.41343539704464249</v>
      </c>
      <c r="AQ416">
        <v>2.7379123533407861</v>
      </c>
      <c r="AR416">
        <v>-5</v>
      </c>
      <c r="AS416">
        <v>1.2262150652652353</v>
      </c>
      <c r="AT416">
        <v>-0.70844157218999404</v>
      </c>
      <c r="AU416">
        <v>0.50995498603429401</v>
      </c>
      <c r="AV416">
        <v>2.6728397928988636</v>
      </c>
      <c r="AW416">
        <v>-2.058098635533455</v>
      </c>
      <c r="AX416">
        <v>-3.5996778794799562</v>
      </c>
      <c r="AY416">
        <v>-3.298647883815975</v>
      </c>
      <c r="AZ416">
        <v>-0.31803556280314282</v>
      </c>
      <c r="BA416">
        <v>-0.31395858409171656</v>
      </c>
      <c r="BB416">
        <v>-1.6192199872035886</v>
      </c>
      <c r="BC416">
        <v>-5</v>
      </c>
      <c r="BD416">
        <v>-5</v>
      </c>
      <c r="BE416">
        <v>-3.4791039482746822</v>
      </c>
      <c r="BF416">
        <v>5.9108861992273525</v>
      </c>
      <c r="BG416">
        <f t="shared" si="6"/>
        <v>5.9109058798511143</v>
      </c>
      <c r="BH416" s="1" t="s">
        <v>2568</v>
      </c>
      <c r="BI416" s="1">
        <v>1</v>
      </c>
    </row>
    <row r="417" spans="1:61">
      <c r="A417" s="1">
        <v>318</v>
      </c>
      <c r="B417" s="1" t="s">
        <v>1498</v>
      </c>
      <c r="C417" s="1" t="s">
        <v>4482</v>
      </c>
      <c r="D417" s="1" t="s">
        <v>30</v>
      </c>
      <c r="E417" s="1" t="s">
        <v>44</v>
      </c>
      <c r="F417" s="2">
        <v>39.467275999999998</v>
      </c>
      <c r="G417" s="2">
        <v>-114.854418</v>
      </c>
      <c r="H417" s="2">
        <v>39.467489999999998</v>
      </c>
      <c r="I417" s="2">
        <v>-114.85872999999999</v>
      </c>
      <c r="K417" s="1" t="s">
        <v>4086</v>
      </c>
      <c r="L417" s="17">
        <v>0.43224317138083274</v>
      </c>
      <c r="M417" s="17">
        <v>1</v>
      </c>
      <c r="N417" s="1">
        <v>16</v>
      </c>
      <c r="O417" s="1" t="s">
        <v>1501</v>
      </c>
      <c r="P417" s="1">
        <v>512890</v>
      </c>
      <c r="Q417" s="1" t="s">
        <v>1499</v>
      </c>
      <c r="R417" s="1" t="s">
        <v>1500</v>
      </c>
      <c r="S417" s="26">
        <v>8.5683620000000005</v>
      </c>
      <c r="T417" s="4">
        <v>263.894287109</v>
      </c>
      <c r="U417" s="4">
        <v>-0.74562239646899997</v>
      </c>
      <c r="V417" s="4">
        <v>15.8516597748</v>
      </c>
      <c r="W417" s="2">
        <v>0.207285270095</v>
      </c>
      <c r="X417" s="3">
        <v>6.7947039604199997</v>
      </c>
      <c r="Y417" s="1">
        <v>451.40640258799999</v>
      </c>
      <c r="Z417" s="2">
        <v>3.71352934392E-4</v>
      </c>
      <c r="AA417" s="2">
        <v>1.6820599960100002E-2</v>
      </c>
      <c r="AB417" s="2">
        <v>1.8370717133200001E-3</v>
      </c>
      <c r="AC417" s="2">
        <v>0.183186714567</v>
      </c>
      <c r="AD417" s="2">
        <v>0.72103798771700001</v>
      </c>
      <c r="AE417" s="2">
        <v>1.3695046095600001E-2</v>
      </c>
      <c r="AF417" s="2">
        <v>3.82465389625E-2</v>
      </c>
      <c r="AG417" s="2">
        <v>0</v>
      </c>
      <c r="AH417" s="2">
        <v>2.48046880495E-2</v>
      </c>
      <c r="AI417" s="5">
        <v>488199.22772299999</v>
      </c>
      <c r="AJ417" s="5">
        <v>826885.16006100003</v>
      </c>
      <c r="AK417">
        <v>3.7686015901599998</v>
      </c>
      <c r="AL417" s="13">
        <v>0.51507862991014164</v>
      </c>
      <c r="AM417" s="1" t="s">
        <v>36</v>
      </c>
      <c r="AN417" t="s">
        <v>4077</v>
      </c>
      <c r="AO417" t="s">
        <v>36</v>
      </c>
      <c r="AP417">
        <v>0.93289780647942078</v>
      </c>
      <c r="AQ417">
        <v>2.4214299885380015</v>
      </c>
      <c r="AR417">
        <v>-5</v>
      </c>
      <c r="AS417">
        <v>1.2000747424716005</v>
      </c>
      <c r="AT417">
        <v>-0.68343155822330226</v>
      </c>
      <c r="AU417">
        <v>0.83217053963263576</v>
      </c>
      <c r="AV417">
        <v>2.6545677146640263</v>
      </c>
      <c r="AW417">
        <v>-3.4302131399853075</v>
      </c>
      <c r="AX417">
        <v>-1.7741585177703361</v>
      </c>
      <c r="AY417">
        <v>-2.7358738899156108</v>
      </c>
      <c r="AZ417">
        <v>-0.73710602629841226</v>
      </c>
      <c r="BA417">
        <v>-0.14204185397506092</v>
      </c>
      <c r="BB417">
        <v>-1.8634365016333838</v>
      </c>
      <c r="BC417">
        <v>-1.4174078592684334</v>
      </c>
      <c r="BD417">
        <v>-5</v>
      </c>
      <c r="BE417">
        <v>-1.6054662303989176</v>
      </c>
      <c r="BF417">
        <v>5.6885970880760386</v>
      </c>
      <c r="BG417">
        <f t="shared" si="6"/>
        <v>5.9174451978052813</v>
      </c>
      <c r="BH417" s="1" t="s">
        <v>1502</v>
      </c>
      <c r="BI417" s="1">
        <v>1</v>
      </c>
    </row>
    <row r="418" spans="1:61">
      <c r="A418" s="1">
        <v>723</v>
      </c>
      <c r="B418" s="1" t="s">
        <v>3475</v>
      </c>
      <c r="C418" s="1" t="s">
        <v>5097</v>
      </c>
      <c r="D418" s="1" t="s">
        <v>2895</v>
      </c>
      <c r="E418" s="1" t="s">
        <v>153</v>
      </c>
      <c r="F418" s="2">
        <v>39.514305999999998</v>
      </c>
      <c r="G418" s="2">
        <v>-78.156495000000007</v>
      </c>
      <c r="H418" s="2">
        <v>39.514305999999998</v>
      </c>
      <c r="I418" s="2">
        <v>-78.156495000000007</v>
      </c>
      <c r="J418" s="1" t="s">
        <v>3435</v>
      </c>
      <c r="K418" s="1" t="s">
        <v>4086</v>
      </c>
      <c r="L418" s="17">
        <v>0.14600547798909244</v>
      </c>
      <c r="M418" s="17">
        <v>1</v>
      </c>
      <c r="N418" s="1">
        <v>2</v>
      </c>
      <c r="O418" s="1" t="s">
        <v>3478</v>
      </c>
      <c r="P418" s="1">
        <v>506650</v>
      </c>
      <c r="Q418" s="1" t="s">
        <v>3476</v>
      </c>
      <c r="R418" s="1" t="s">
        <v>3477</v>
      </c>
      <c r="S418" s="26">
        <v>5.9844150000000003</v>
      </c>
      <c r="T418" s="4">
        <v>1024.8919677700001</v>
      </c>
      <c r="U418" s="4">
        <v>5.5232467651399997</v>
      </c>
      <c r="V418" s="4">
        <v>16.568181991599999</v>
      </c>
      <c r="W418" s="2">
        <v>0.17708332836599999</v>
      </c>
      <c r="X418" s="3">
        <v>9.8400793075599999</v>
      </c>
      <c r="Y418" s="1">
        <v>762.08068847699997</v>
      </c>
      <c r="Z418" s="2">
        <v>1.8532052620599999E-2</v>
      </c>
      <c r="AA418" s="2">
        <v>1.93498990743E-2</v>
      </c>
      <c r="AB418" s="2">
        <v>0</v>
      </c>
      <c r="AC418" s="2">
        <v>0.96016913760699996</v>
      </c>
      <c r="AD418" s="2">
        <v>0</v>
      </c>
      <c r="AE418" s="2">
        <v>0</v>
      </c>
      <c r="AF418" s="2">
        <v>5.74232616413E-4</v>
      </c>
      <c r="AG418" s="2">
        <v>0</v>
      </c>
      <c r="AH418" s="2">
        <v>1.37467808172E-3</v>
      </c>
      <c r="AI418" s="5">
        <v>828147.83825599996</v>
      </c>
      <c r="AJ418" s="5">
        <v>828147.83825299994</v>
      </c>
      <c r="AK418">
        <v>10.074623663600001</v>
      </c>
      <c r="AL418" s="13">
        <v>3.6225691898240111E-12</v>
      </c>
      <c r="AM418" s="1" t="s">
        <v>36</v>
      </c>
      <c r="AN418" t="s">
        <v>4077</v>
      </c>
      <c r="AO418" t="s">
        <v>36</v>
      </c>
      <c r="AP418">
        <v>0.77702170283110117</v>
      </c>
      <c r="AQ418">
        <v>3.0106780895146654</v>
      </c>
      <c r="AR418">
        <v>0.74219444687107416</v>
      </c>
      <c r="AS418">
        <v>1.219274856377522</v>
      </c>
      <c r="AT418">
        <v>-0.75182232384361258</v>
      </c>
      <c r="AU418">
        <v>0.99299859870541496</v>
      </c>
      <c r="AV418">
        <v>2.8820009565169102</v>
      </c>
      <c r="AW418">
        <v>-1.7320764753152147</v>
      </c>
      <c r="AX418">
        <v>-1.7133212958434625</v>
      </c>
      <c r="AY418">
        <v>-5</v>
      </c>
      <c r="AZ418">
        <v>-1.7652257523680694E-2</v>
      </c>
      <c r="BA418">
        <v>-5</v>
      </c>
      <c r="BB418">
        <v>-5</v>
      </c>
      <c r="BC418">
        <v>-3.2409121432120518</v>
      </c>
      <c r="BD418">
        <v>-5</v>
      </c>
      <c r="BE418">
        <v>-2.8617989917982247</v>
      </c>
      <c r="BF418">
        <v>5.9181078725428389</v>
      </c>
      <c r="BG418">
        <f t="shared" si="6"/>
        <v>5.9181078725412659</v>
      </c>
      <c r="BH418" s="1" t="s">
        <v>3479</v>
      </c>
      <c r="BI418" s="1">
        <v>1</v>
      </c>
    </row>
    <row r="419" spans="1:61">
      <c r="A419" s="1">
        <v>196</v>
      </c>
      <c r="B419" s="1" t="s">
        <v>891</v>
      </c>
      <c r="C419" s="1" t="s">
        <v>4318</v>
      </c>
      <c r="D419" s="1" t="s">
        <v>30</v>
      </c>
      <c r="E419" s="1" t="s">
        <v>87</v>
      </c>
      <c r="F419" s="2">
        <v>34.368822000000002</v>
      </c>
      <c r="G419" s="2">
        <v>-97.281833000000006</v>
      </c>
      <c r="H419" s="2">
        <v>34.368741</v>
      </c>
      <c r="I419" s="2">
        <v>-97.281801999999999</v>
      </c>
      <c r="K419" s="1" t="s">
        <v>4086</v>
      </c>
      <c r="L419" s="17">
        <v>0.77139728935435403</v>
      </c>
      <c r="M419" s="17">
        <v>0</v>
      </c>
      <c r="N419" s="1">
        <v>11</v>
      </c>
      <c r="O419" s="1" t="s">
        <v>894</v>
      </c>
      <c r="P419" s="1">
        <v>502860</v>
      </c>
      <c r="Q419" s="1" t="s">
        <v>892</v>
      </c>
      <c r="R419" s="1" t="s">
        <v>893</v>
      </c>
      <c r="S419" s="26">
        <v>8.6229119999999995</v>
      </c>
      <c r="T419" s="4">
        <v>976.22308349599996</v>
      </c>
      <c r="U419" s="4">
        <v>10.135416984600001</v>
      </c>
      <c r="V419" s="4">
        <v>23.328125</v>
      </c>
      <c r="W419" s="2">
        <v>0.33158415555999998</v>
      </c>
      <c r="X419" s="3">
        <v>2.8058261871300001</v>
      </c>
      <c r="Y419" s="1">
        <v>489.365234375</v>
      </c>
      <c r="Z419" s="2">
        <v>1.4106884089599999E-2</v>
      </c>
      <c r="AA419" s="2">
        <v>1.9510449220499999E-2</v>
      </c>
      <c r="AB419" s="2">
        <v>0</v>
      </c>
      <c r="AC419" s="2">
        <v>0.15158789741100001</v>
      </c>
      <c r="AD419" s="2">
        <v>0</v>
      </c>
      <c r="AE419" s="2">
        <v>0.65945318365100003</v>
      </c>
      <c r="AF419" s="2">
        <v>0.122274211289</v>
      </c>
      <c r="AG419" s="2">
        <v>3.3067374338700002E-2</v>
      </c>
      <c r="AH419" s="2">
        <v>0</v>
      </c>
      <c r="AI419" s="5">
        <v>833504.93796200003</v>
      </c>
      <c r="AJ419" s="5">
        <v>828515.59964400006</v>
      </c>
      <c r="AK419">
        <v>7.1597470765700004</v>
      </c>
      <c r="AL419" s="13">
        <v>6.0039430381368039E-3</v>
      </c>
      <c r="AM419" s="1" t="s">
        <v>36</v>
      </c>
      <c r="AN419" t="s">
        <v>4077</v>
      </c>
      <c r="AO419" t="s">
        <v>36</v>
      </c>
      <c r="AP419">
        <v>0.93565395398774753</v>
      </c>
      <c r="AQ419">
        <v>2.9895490726468807</v>
      </c>
      <c r="AR419">
        <v>1.0058416208519718</v>
      </c>
      <c r="AS419">
        <v>1.3678798337411382</v>
      </c>
      <c r="AT419">
        <v>-0.47940622998323262</v>
      </c>
      <c r="AU419">
        <v>0.44806076423035041</v>
      </c>
      <c r="AV419">
        <v>2.6896331128388162</v>
      </c>
      <c r="AW419">
        <v>-1.850568902059321</v>
      </c>
      <c r="AX419">
        <v>-1.7097327310289412</v>
      </c>
      <c r="AY419">
        <v>-5</v>
      </c>
      <c r="AZ419">
        <v>-0.81933547085062486</v>
      </c>
      <c r="BA419">
        <v>-5</v>
      </c>
      <c r="BB419">
        <v>-0.18081603075253774</v>
      </c>
      <c r="BC419">
        <v>-0.91266512984742709</v>
      </c>
      <c r="BD419">
        <v>-1.4806002881671856</v>
      </c>
      <c r="BE419">
        <v>-5</v>
      </c>
      <c r="BF419">
        <v>5.920908177077397</v>
      </c>
      <c r="BG419">
        <f t="shared" si="6"/>
        <v>5.9183006899135071</v>
      </c>
      <c r="BH419" s="1" t="s">
        <v>895</v>
      </c>
      <c r="BI419" s="1">
        <v>1</v>
      </c>
    </row>
    <row r="420" spans="1:61">
      <c r="A420" s="1">
        <v>629</v>
      </c>
      <c r="B420" s="1" t="s">
        <v>3023</v>
      </c>
      <c r="C420" s="1" t="s">
        <v>4939</v>
      </c>
      <c r="D420" s="1" t="s">
        <v>30</v>
      </c>
      <c r="E420" s="1" t="s">
        <v>52</v>
      </c>
      <c r="F420" s="2">
        <v>37.437237000000003</v>
      </c>
      <c r="G420" s="2">
        <v>-113.049071</v>
      </c>
      <c r="H420" s="2">
        <v>37.439145000000003</v>
      </c>
      <c r="I420" s="2">
        <v>-113.047723</v>
      </c>
      <c r="K420" s="1" t="s">
        <v>4086</v>
      </c>
      <c r="L420" s="17">
        <v>0.41270597558468575</v>
      </c>
      <c r="M420" s="17">
        <v>1</v>
      </c>
      <c r="N420" s="1">
        <v>15</v>
      </c>
      <c r="O420" s="1" t="s">
        <v>3026</v>
      </c>
      <c r="P420" s="1">
        <v>510660</v>
      </c>
      <c r="Q420" s="1" t="s">
        <v>3024</v>
      </c>
      <c r="R420" s="1" t="s">
        <v>3025</v>
      </c>
      <c r="S420" s="26">
        <v>4.2539920000000002</v>
      </c>
      <c r="T420" s="4">
        <v>531.54040527300003</v>
      </c>
      <c r="U420" s="4">
        <v>-0.78226888179800003</v>
      </c>
      <c r="V420" s="4">
        <v>13.7924365997</v>
      </c>
      <c r="W420" s="2">
        <v>0.24814102053600001</v>
      </c>
      <c r="X420" s="3">
        <v>15.6177406311</v>
      </c>
      <c r="Y420" s="1">
        <v>1325.5303955100001</v>
      </c>
      <c r="Z420" s="2">
        <v>1.0810687527799999E-2</v>
      </c>
      <c r="AA420" s="2">
        <v>2.6467938557000002E-2</v>
      </c>
      <c r="AB420" s="2">
        <v>1.11185868561E-2</v>
      </c>
      <c r="AC420" s="2">
        <v>0.77843792407400003</v>
      </c>
      <c r="AD420" s="2">
        <v>0.171123604475</v>
      </c>
      <c r="AE420" s="2">
        <v>1.84739596994E-3</v>
      </c>
      <c r="AF420" s="2">
        <v>0</v>
      </c>
      <c r="AG420" s="2">
        <v>0</v>
      </c>
      <c r="AH420" s="2">
        <v>1.9386254005500001E-4</v>
      </c>
      <c r="AI420" s="5">
        <v>942722.28685899999</v>
      </c>
      <c r="AJ420" s="5">
        <v>831015.580647</v>
      </c>
      <c r="AK420">
        <v>7.1546148376299996</v>
      </c>
      <c r="AL420" s="13">
        <v>0.12595627376334639</v>
      </c>
      <c r="AM420" s="1" t="s">
        <v>36</v>
      </c>
      <c r="AN420" t="s">
        <v>4077</v>
      </c>
      <c r="AO420" t="s">
        <v>36</v>
      </c>
      <c r="AP420">
        <v>0.62879666883913099</v>
      </c>
      <c r="AQ420">
        <v>2.725536283196353</v>
      </c>
      <c r="AR420">
        <v>-5</v>
      </c>
      <c r="AS420">
        <v>1.1396409962938177</v>
      </c>
      <c r="AT420">
        <v>-0.60530143597028252</v>
      </c>
      <c r="AU420">
        <v>1.1936182060830069</v>
      </c>
      <c r="AV420">
        <v>3.1223896909155218</v>
      </c>
      <c r="AW420">
        <v>-1.9661466853219174</v>
      </c>
      <c r="AX420">
        <v>-1.5772798822038547</v>
      </c>
      <c r="AY420">
        <v>-1.9539504069623617</v>
      </c>
      <c r="AZ420">
        <v>-0.10877601419029088</v>
      </c>
      <c r="BA420">
        <v>-0.76669008054548093</v>
      </c>
      <c r="BB420">
        <v>-2.7334400081174719</v>
      </c>
      <c r="BC420">
        <v>-5</v>
      </c>
      <c r="BD420">
        <v>-5</v>
      </c>
      <c r="BE420">
        <v>-3.7125061012827967</v>
      </c>
      <c r="BF420">
        <v>5.9743837743408594</v>
      </c>
      <c r="BG420">
        <f t="shared" si="6"/>
        <v>5.9196091664141752</v>
      </c>
      <c r="BH420" s="1" t="s">
        <v>3027</v>
      </c>
      <c r="BI420" s="1">
        <v>1</v>
      </c>
    </row>
    <row r="421" spans="1:61">
      <c r="A421" s="1">
        <v>614</v>
      </c>
      <c r="B421" s="1" t="s">
        <v>2948</v>
      </c>
      <c r="C421" s="1" t="s">
        <v>4913</v>
      </c>
      <c r="D421" s="1" t="s">
        <v>30</v>
      </c>
      <c r="E421" s="1" t="s">
        <v>115</v>
      </c>
      <c r="F421" s="2">
        <v>47.305877000000002</v>
      </c>
      <c r="G421" s="2">
        <v>-112.431038</v>
      </c>
      <c r="H421" s="2">
        <v>47.304279999999999</v>
      </c>
      <c r="I421" s="2">
        <v>-112.42946999999999</v>
      </c>
      <c r="K421" s="1" t="s">
        <v>4086</v>
      </c>
      <c r="L421" s="17">
        <v>0.50015447405166913</v>
      </c>
      <c r="M421" s="17">
        <v>0</v>
      </c>
      <c r="N421" s="1">
        <v>10</v>
      </c>
      <c r="O421" s="1" t="s">
        <v>2951</v>
      </c>
      <c r="P421" s="1">
        <v>513600</v>
      </c>
      <c r="Q421" s="1" t="s">
        <v>2949</v>
      </c>
      <c r="R421" s="1" t="s">
        <v>2950</v>
      </c>
      <c r="S421" s="26">
        <v>9.6416950000000003</v>
      </c>
      <c r="T421" s="4">
        <v>509.523345947</v>
      </c>
      <c r="U421" s="4">
        <v>-1.9815032482099999</v>
      </c>
      <c r="V421" s="4">
        <v>11.5729408264</v>
      </c>
      <c r="W421" s="2">
        <v>0.23319318890599999</v>
      </c>
      <c r="X421" s="3">
        <v>12.2140398026</v>
      </c>
      <c r="Y421" s="1">
        <v>636.01599121100003</v>
      </c>
      <c r="Z421" s="2">
        <v>5.1023464802799996E-3</v>
      </c>
      <c r="AA421" s="2">
        <v>5.6515227159300001E-3</v>
      </c>
      <c r="AB421" s="2">
        <v>8.7568647029499999E-3</v>
      </c>
      <c r="AC421" s="2">
        <v>0.25752371442799998</v>
      </c>
      <c r="AD421" s="2">
        <v>0.32209685471799998</v>
      </c>
      <c r="AE421" s="2">
        <v>0.38783824263599997</v>
      </c>
      <c r="AF421" s="2">
        <v>6.3704443334999996E-3</v>
      </c>
      <c r="AG421" s="2">
        <v>5.3919121317999997E-4</v>
      </c>
      <c r="AH421" s="2">
        <v>6.12081877184E-3</v>
      </c>
      <c r="AI421" s="5">
        <v>834619.27918800001</v>
      </c>
      <c r="AJ421" s="5">
        <v>832306.64980999997</v>
      </c>
      <c r="AK421">
        <v>3.65593754472</v>
      </c>
      <c r="AL421" s="13">
        <v>2.7747236248105854E-3</v>
      </c>
      <c r="AM421" s="1" t="s">
        <v>53</v>
      </c>
      <c r="AN421" t="s">
        <v>4076</v>
      </c>
      <c r="AO421" t="s">
        <v>53</v>
      </c>
      <c r="AP421">
        <v>0.98415338913495354</v>
      </c>
      <c r="AQ421">
        <v>2.7071640878197223</v>
      </c>
      <c r="AR421">
        <v>-5</v>
      </c>
      <c r="AS421">
        <v>1.0634437325377351</v>
      </c>
      <c r="AT421">
        <v>-0.63228413857742471</v>
      </c>
      <c r="AU421">
        <v>1.086859330922773</v>
      </c>
      <c r="AV421">
        <v>2.8034680351568864</v>
      </c>
      <c r="AW421">
        <v>-2.2922300534948468</v>
      </c>
      <c r="AX421">
        <v>-2.2478345224410248</v>
      </c>
      <c r="AY421">
        <v>-2.0576513602633355</v>
      </c>
      <c r="AZ421">
        <v>-0.58918277217227988</v>
      </c>
      <c r="BA421">
        <v>-0.49201351605359644</v>
      </c>
      <c r="BB421">
        <v>-0.41134936971084413</v>
      </c>
      <c r="BC421">
        <v>-2.1958302749084155</v>
      </c>
      <c r="BD421">
        <v>-3.2682571938068117</v>
      </c>
      <c r="BE421">
        <v>-2.2131904791113386</v>
      </c>
      <c r="BF421">
        <v>5.9214884124248863</v>
      </c>
      <c r="BG421">
        <f t="shared" si="6"/>
        <v>5.9202833644926764</v>
      </c>
      <c r="BH421" s="1" t="s">
        <v>2952</v>
      </c>
      <c r="BI421" s="1">
        <v>1</v>
      </c>
    </row>
    <row r="422" spans="1:61">
      <c r="A422" s="1">
        <v>89</v>
      </c>
      <c r="B422" s="1" t="s">
        <v>383</v>
      </c>
      <c r="C422" s="1" t="s">
        <v>4172</v>
      </c>
      <c r="D422" s="1" t="s">
        <v>30</v>
      </c>
      <c r="E422" s="1" t="s">
        <v>166</v>
      </c>
      <c r="F422" s="2">
        <v>44.718642000000003</v>
      </c>
      <c r="G422" s="2">
        <v>-72.234121999999999</v>
      </c>
      <c r="H422" s="2">
        <v>44.717500000000001</v>
      </c>
      <c r="I422" s="2">
        <v>-72.229721999999995</v>
      </c>
      <c r="K422" s="1" t="s">
        <v>4086</v>
      </c>
      <c r="L422" s="17">
        <v>0.34828857518732542</v>
      </c>
      <c r="M422" s="17">
        <v>1</v>
      </c>
      <c r="N422" s="1">
        <v>1</v>
      </c>
      <c r="O422" s="1" t="s">
        <v>386</v>
      </c>
      <c r="P422" s="1">
        <v>514040</v>
      </c>
      <c r="Q422" s="1" t="s">
        <v>384</v>
      </c>
      <c r="R422" s="1" t="s">
        <v>385</v>
      </c>
      <c r="S422" s="26">
        <v>6.7969410000000003</v>
      </c>
      <c r="T422" s="4">
        <v>1140.1166992200001</v>
      </c>
      <c r="U422" s="4">
        <v>-1.6088635921500001</v>
      </c>
      <c r="V422" s="4">
        <v>10.3638181686</v>
      </c>
      <c r="W422" s="2">
        <v>0.278136700392</v>
      </c>
      <c r="X422" s="3">
        <v>7.3516149520900003</v>
      </c>
      <c r="Y422" s="1">
        <v>5333.0864257800004</v>
      </c>
      <c r="Z422" s="2">
        <v>3.7253378289400001E-2</v>
      </c>
      <c r="AA422" s="2">
        <v>7.3433342991900005E-2</v>
      </c>
      <c r="AB422" s="2">
        <v>2.6604852092800002E-3</v>
      </c>
      <c r="AC422" s="2">
        <v>0.700168585201</v>
      </c>
      <c r="AD422" s="2">
        <v>2.26141242789E-2</v>
      </c>
      <c r="AE422" s="2">
        <v>2.9370703053000001E-3</v>
      </c>
      <c r="AF422" s="2">
        <v>0.11095013565799999</v>
      </c>
      <c r="AG422" s="2">
        <v>3.9584595527199999E-2</v>
      </c>
      <c r="AH422" s="2">
        <v>1.03982825383E-2</v>
      </c>
      <c r="AI422" s="5">
        <v>1021221.68273</v>
      </c>
      <c r="AJ422" s="5">
        <v>833522.6447089999</v>
      </c>
      <c r="AK422">
        <v>4.2536802838899996</v>
      </c>
      <c r="AL422" s="13">
        <v>0.20239882688324143</v>
      </c>
      <c r="AM422" s="1" t="s">
        <v>53</v>
      </c>
      <c r="AN422" t="s">
        <v>4076</v>
      </c>
      <c r="AO422" t="s">
        <v>53</v>
      </c>
      <c r="AP422">
        <v>0.83231350009945138</v>
      </c>
      <c r="AQ422">
        <v>3.0569493068043441</v>
      </c>
      <c r="AR422">
        <v>-5</v>
      </c>
      <c r="AS422">
        <v>1.0155197847589439</v>
      </c>
      <c r="AT422">
        <v>-0.55574170180065574</v>
      </c>
      <c r="AU422">
        <v>0.86638275238216689</v>
      </c>
      <c r="AV422">
        <v>3.7269786217356078</v>
      </c>
      <c r="AW422">
        <v>-1.4288343375219148</v>
      </c>
      <c r="AX422">
        <v>-1.134106700446853</v>
      </c>
      <c r="AY422">
        <v>-2.5750391511523145</v>
      </c>
      <c r="AZ422">
        <v>-0.15479737883222708</v>
      </c>
      <c r="BA422">
        <v>-1.6456202254376378</v>
      </c>
      <c r="BB422">
        <v>-2.5320856575499286</v>
      </c>
      <c r="BC422">
        <v>-0.95487216242264605</v>
      </c>
      <c r="BD422">
        <v>-1.4024737882941203</v>
      </c>
      <c r="BE422">
        <v>-1.9830383862525494</v>
      </c>
      <c r="BF422">
        <v>6.0091200272348591</v>
      </c>
      <c r="BG422">
        <f t="shared" si="6"/>
        <v>5.9209174030105425</v>
      </c>
      <c r="BH422" s="1" t="s">
        <v>387</v>
      </c>
      <c r="BI422" s="1">
        <v>1</v>
      </c>
    </row>
    <row r="423" spans="1:61">
      <c r="A423" s="1">
        <v>361</v>
      </c>
      <c r="B423" s="1" t="s">
        <v>1709</v>
      </c>
      <c r="C423" s="1" t="s">
        <v>4538</v>
      </c>
      <c r="D423" s="1" t="s">
        <v>30</v>
      </c>
      <c r="E423" s="1" t="s">
        <v>59</v>
      </c>
      <c r="F423" s="2">
        <v>44.766592000000003</v>
      </c>
      <c r="G423" s="2">
        <v>-67.699303</v>
      </c>
      <c r="H423" s="2">
        <v>44.769516000000003</v>
      </c>
      <c r="I423" s="2">
        <v>-67.698853</v>
      </c>
      <c r="K423" s="1" t="s">
        <v>4086</v>
      </c>
      <c r="L423" s="17">
        <v>0.1609917494934052</v>
      </c>
      <c r="M423" s="17">
        <v>1</v>
      </c>
      <c r="N423" s="1">
        <v>1</v>
      </c>
      <c r="O423" s="1" t="s">
        <v>1712</v>
      </c>
      <c r="P423" s="1">
        <v>509450</v>
      </c>
      <c r="Q423" s="1" t="s">
        <v>1710</v>
      </c>
      <c r="R423" s="1" t="s">
        <v>1711</v>
      </c>
      <c r="S423" s="26">
        <v>14.07</v>
      </c>
      <c r="T423" s="4">
        <v>1246.0366210899999</v>
      </c>
      <c r="U423" s="4">
        <v>0.31331521272700003</v>
      </c>
      <c r="V423" s="4">
        <v>11.897173881500001</v>
      </c>
      <c r="W423" s="2">
        <v>0.26547414064399999</v>
      </c>
      <c r="X423" s="3">
        <v>2.2805864810899998</v>
      </c>
      <c r="Y423" s="1">
        <v>2267.6467285200001</v>
      </c>
      <c r="Z423" s="2">
        <v>1.07584251768E-2</v>
      </c>
      <c r="AA423" s="2">
        <v>3.2968083073200002E-3</v>
      </c>
      <c r="AB423" s="2">
        <v>8.7596355991600001E-5</v>
      </c>
      <c r="AC423" s="2">
        <v>0.64916863094900001</v>
      </c>
      <c r="AD423" s="2">
        <v>8.3152831751300005E-2</v>
      </c>
      <c r="AE423" s="2">
        <v>1.3266866280200001E-2</v>
      </c>
      <c r="AF423" s="2">
        <v>3.18532203606E-3</v>
      </c>
      <c r="AG423" s="2">
        <v>0.112569280754</v>
      </c>
      <c r="AH423" s="2">
        <v>0.12451423839</v>
      </c>
      <c r="AI423" s="5">
        <v>839449.85461599997</v>
      </c>
      <c r="AJ423" s="5">
        <v>834465.78347499995</v>
      </c>
      <c r="AK423">
        <v>7.0847849521399997</v>
      </c>
      <c r="AL423" s="13">
        <v>5.9549848601498888E-3</v>
      </c>
      <c r="AM423" s="1" t="s">
        <v>53</v>
      </c>
      <c r="AN423" t="s">
        <v>4076</v>
      </c>
      <c r="AO423" t="s">
        <v>53</v>
      </c>
      <c r="AP423">
        <v>1.1482940974347458</v>
      </c>
      <c r="AQ423">
        <v>3.0955308064512335</v>
      </c>
      <c r="AR423">
        <v>-0.50401851784413387</v>
      </c>
      <c r="AS423">
        <v>1.0754438090029541</v>
      </c>
      <c r="AT423">
        <v>-0.57597777636245051</v>
      </c>
      <c r="AU423">
        <v>0.35804654557412963</v>
      </c>
      <c r="AV423">
        <v>3.3555753977497349</v>
      </c>
      <c r="AW423">
        <v>-1.9682512962421945</v>
      </c>
      <c r="AX423">
        <v>-2.4819063041438993</v>
      </c>
      <c r="AY423">
        <v>-4.0575139601065446</v>
      </c>
      <c r="AZ423">
        <v>-0.18764247426617056</v>
      </c>
      <c r="BA423">
        <v>-1.0801229563900667</v>
      </c>
      <c r="BB423">
        <v>-1.8772316481934224</v>
      </c>
      <c r="BC423">
        <v>-2.4968466539365592</v>
      </c>
      <c r="BD423">
        <v>-0.94858010876720456</v>
      </c>
      <c r="BE423">
        <v>-0.90478098350286618</v>
      </c>
      <c r="BF423">
        <v>5.9239947582298598</v>
      </c>
      <c r="BG423">
        <f t="shared" si="6"/>
        <v>5.9214085335225697</v>
      </c>
      <c r="BH423" s="1" t="s">
        <v>1713</v>
      </c>
      <c r="BI423" s="1">
        <v>1</v>
      </c>
    </row>
    <row r="424" spans="1:61">
      <c r="A424" s="1">
        <v>598</v>
      </c>
      <c r="B424" s="1" t="s">
        <v>2869</v>
      </c>
      <c r="C424" s="1" t="s">
        <v>4891</v>
      </c>
      <c r="D424" s="1" t="s">
        <v>30</v>
      </c>
      <c r="E424" s="1" t="s">
        <v>72</v>
      </c>
      <c r="F424" s="2">
        <v>43.104115999999998</v>
      </c>
      <c r="G424" s="2">
        <v>-94.898476000000002</v>
      </c>
      <c r="H424" s="2">
        <v>43.102359999999997</v>
      </c>
      <c r="I424" s="2">
        <v>-94.891720000000007</v>
      </c>
      <c r="K424" s="1" t="s">
        <v>4086</v>
      </c>
      <c r="L424" s="17">
        <v>0.32889696187339718</v>
      </c>
      <c r="M424" s="17">
        <v>1</v>
      </c>
      <c r="N424" s="1">
        <v>10</v>
      </c>
      <c r="O424" s="1" t="s">
        <v>2872</v>
      </c>
      <c r="P424" s="1">
        <v>510910</v>
      </c>
      <c r="Q424" s="1" t="s">
        <v>2870</v>
      </c>
      <c r="R424" s="1" t="s">
        <v>2871</v>
      </c>
      <c r="S424" s="26">
        <v>14.273683</v>
      </c>
      <c r="T424" s="4">
        <v>774.83050537099996</v>
      </c>
      <c r="U424" s="4">
        <v>1.7229411602</v>
      </c>
      <c r="V424" s="4">
        <v>13.4274511337</v>
      </c>
      <c r="W424" s="2">
        <v>0.292828142643</v>
      </c>
      <c r="X424" s="3">
        <v>1.24379372597</v>
      </c>
      <c r="Y424" s="1">
        <v>1786.1983642600001</v>
      </c>
      <c r="Z424" s="2">
        <v>3.3540030315600003E-2</v>
      </c>
      <c r="AA424" s="2">
        <v>7.6188507647799997E-2</v>
      </c>
      <c r="AB424" s="2">
        <v>0</v>
      </c>
      <c r="AC424" s="2">
        <v>3.1693537274400001E-4</v>
      </c>
      <c r="AD424" s="2">
        <v>0</v>
      </c>
      <c r="AE424" s="2">
        <v>2.7228882458300002E-2</v>
      </c>
      <c r="AF424" s="2">
        <v>8.7419043682E-2</v>
      </c>
      <c r="AG424" s="2">
        <v>0.76459969684399998</v>
      </c>
      <c r="AH424" s="2">
        <v>1.07069036792E-2</v>
      </c>
      <c r="AI424" s="5">
        <v>839832.53778100002</v>
      </c>
      <c r="AJ424" s="5">
        <v>834518.28885299992</v>
      </c>
      <c r="AK424">
        <v>6.5626273884800002</v>
      </c>
      <c r="AL424" s="13">
        <v>6.3478320594059778E-3</v>
      </c>
      <c r="AM424" s="1" t="s">
        <v>53</v>
      </c>
      <c r="AN424" t="s">
        <v>4076</v>
      </c>
      <c r="AO424" t="s">
        <v>53</v>
      </c>
      <c r="AP424">
        <v>1.154536047410436</v>
      </c>
      <c r="AQ424">
        <v>2.8892067107222084</v>
      </c>
      <c r="AR424">
        <v>0.23627044620206647</v>
      </c>
      <c r="AS424">
        <v>1.1279935805297152</v>
      </c>
      <c r="AT424">
        <v>-0.53338718715180478</v>
      </c>
      <c r="AU424">
        <v>9.4748361784884674E-2</v>
      </c>
      <c r="AV424">
        <v>3.2519296873183645</v>
      </c>
      <c r="AW424">
        <v>-1.4744365491869442</v>
      </c>
      <c r="AX424">
        <v>-1.1181105331427394</v>
      </c>
      <c r="AY424">
        <v>-5</v>
      </c>
      <c r="AZ424">
        <v>-3.4990292870633435</v>
      </c>
      <c r="BA424">
        <v>-5</v>
      </c>
      <c r="BB424">
        <v>-1.5649701828301896</v>
      </c>
      <c r="BC424">
        <v>-1.0583939487718073</v>
      </c>
      <c r="BD424">
        <v>-0.1165658785102997</v>
      </c>
      <c r="BE424">
        <v>-1.9703361042808827</v>
      </c>
      <c r="BF424">
        <v>5.9241926965760321</v>
      </c>
      <c r="BG424">
        <f t="shared" si="6"/>
        <v>5.921435858883334</v>
      </c>
      <c r="BH424" s="1" t="s">
        <v>2873</v>
      </c>
      <c r="BI424" s="1">
        <v>1</v>
      </c>
    </row>
    <row r="425" spans="1:61">
      <c r="A425" s="1">
        <v>296</v>
      </c>
      <c r="B425" s="1" t="s">
        <v>1391</v>
      </c>
      <c r="C425" s="1" t="s">
        <v>4452</v>
      </c>
      <c r="D425" s="1" t="s">
        <v>30</v>
      </c>
      <c r="E425" s="1" t="s">
        <v>52</v>
      </c>
      <c r="F425" s="2">
        <v>46.497287</v>
      </c>
      <c r="G425" s="2">
        <v>-122.405638</v>
      </c>
      <c r="H425" s="2">
        <v>46.498638</v>
      </c>
      <c r="I425" s="2">
        <v>-122.405086</v>
      </c>
      <c r="K425" s="1" t="s">
        <v>4086</v>
      </c>
      <c r="L425" s="17">
        <v>0.89572551567107428</v>
      </c>
      <c r="M425" s="17">
        <v>0</v>
      </c>
      <c r="N425" s="1">
        <v>17</v>
      </c>
      <c r="O425" s="1" t="s">
        <v>1394</v>
      </c>
      <c r="P425" s="1">
        <v>514880</v>
      </c>
      <c r="Q425" s="1" t="s">
        <v>1392</v>
      </c>
      <c r="R425" s="1" t="s">
        <v>1393</v>
      </c>
      <c r="S425" s="26">
        <v>9.3014229999999998</v>
      </c>
      <c r="T425" s="4">
        <v>1799.2791748</v>
      </c>
      <c r="U425" s="4">
        <v>3.8789756298100002</v>
      </c>
      <c r="V425" s="4">
        <v>14.8652687073</v>
      </c>
      <c r="W425" s="2">
        <v>0.182458326221</v>
      </c>
      <c r="X425" s="3">
        <v>10.816278457599999</v>
      </c>
      <c r="Y425" s="1">
        <v>1349.8588867200001</v>
      </c>
      <c r="Z425" s="2">
        <v>0.240052687273</v>
      </c>
      <c r="AA425" s="2">
        <v>3.9863249887199997E-2</v>
      </c>
      <c r="AB425" s="2">
        <v>1.36306118976E-2</v>
      </c>
      <c r="AC425" s="2">
        <v>0.41842722570399998</v>
      </c>
      <c r="AD425" s="2">
        <v>0.22731006312099999</v>
      </c>
      <c r="AE425" s="2">
        <v>3.5785906154500002E-2</v>
      </c>
      <c r="AF425" s="2">
        <v>1.6797768190799998E-2</v>
      </c>
      <c r="AG425" s="2">
        <v>0</v>
      </c>
      <c r="AH425" s="2">
        <v>8.1324877716699995E-3</v>
      </c>
      <c r="AI425" s="5">
        <v>876417.70464999997</v>
      </c>
      <c r="AJ425" s="5">
        <v>840328.11618500005</v>
      </c>
      <c r="AK425">
        <v>4.7478256128199998</v>
      </c>
      <c r="AL425" s="13">
        <v>4.2044183858792182E-2</v>
      </c>
      <c r="AM425" s="1" t="s">
        <v>36</v>
      </c>
      <c r="AN425" t="s">
        <v>4077</v>
      </c>
      <c r="AO425" t="s">
        <v>36</v>
      </c>
      <c r="AP425">
        <v>0.96854939519610372</v>
      </c>
      <c r="AQ425">
        <v>3.2550985533781085</v>
      </c>
      <c r="AR425">
        <v>0.58871705109469763</v>
      </c>
      <c r="AS425">
        <v>1.1721727639979296</v>
      </c>
      <c r="AT425">
        <v>-0.73883631344853562</v>
      </c>
      <c r="AU425">
        <v>1.0340778593522248</v>
      </c>
      <c r="AV425">
        <v>3.1302883700342314</v>
      </c>
      <c r="AW425">
        <v>-0.61969342795224991</v>
      </c>
      <c r="AX425">
        <v>-1.3994272979450382</v>
      </c>
      <c r="AY425">
        <v>-1.865484647629283</v>
      </c>
      <c r="AZ425">
        <v>-0.37838006508645383</v>
      </c>
      <c r="BA425">
        <v>-0.64338133743305503</v>
      </c>
      <c r="BB425">
        <v>-1.4462879813027267</v>
      </c>
      <c r="BC425">
        <v>-1.7747484162983715</v>
      </c>
      <c r="BD425">
        <v>-5</v>
      </c>
      <c r="BE425">
        <v>-2.0897765810679636</v>
      </c>
      <c r="BF425">
        <v>5.9427111422274796</v>
      </c>
      <c r="BG425">
        <f t="shared" si="6"/>
        <v>5.9244488946627341</v>
      </c>
      <c r="BH425" s="1" t="s">
        <v>1395</v>
      </c>
      <c r="BI425" s="1">
        <v>1</v>
      </c>
    </row>
    <row r="426" spans="1:61">
      <c r="A426" s="1">
        <v>729</v>
      </c>
      <c r="B426" s="1" t="s">
        <v>3503</v>
      </c>
      <c r="C426" s="1" t="s">
        <v>5103</v>
      </c>
      <c r="D426" s="1" t="s">
        <v>2895</v>
      </c>
      <c r="E426" s="1" t="s">
        <v>72</v>
      </c>
      <c r="F426" s="2">
        <v>40.630490999999999</v>
      </c>
      <c r="G426" s="2">
        <v>-96.583853000000005</v>
      </c>
      <c r="H426" s="2">
        <v>40.623530000000002</v>
      </c>
      <c r="I426" s="2">
        <v>-96.581469999999996</v>
      </c>
      <c r="K426" s="1" t="s">
        <v>4086</v>
      </c>
      <c r="L426" s="17">
        <v>5.6576791685074561E-2</v>
      </c>
      <c r="M426" s="17">
        <v>1</v>
      </c>
      <c r="N426" s="1">
        <v>10</v>
      </c>
      <c r="O426" s="1" t="s">
        <v>3506</v>
      </c>
      <c r="P426" s="1">
        <v>515970</v>
      </c>
      <c r="Q426" s="1" t="s">
        <v>3504</v>
      </c>
      <c r="R426" s="1" t="s">
        <v>3505</v>
      </c>
      <c r="S426" s="26">
        <v>3.203986</v>
      </c>
      <c r="T426" s="4">
        <v>794.45190429700006</v>
      </c>
      <c r="U426" s="4">
        <v>4.6396851539600004</v>
      </c>
      <c r="V426" s="4">
        <v>17.0759048462</v>
      </c>
      <c r="W426" s="2">
        <v>0.35626742243800003</v>
      </c>
      <c r="X426" s="3">
        <v>2.3068974018100001</v>
      </c>
      <c r="Y426" s="1">
        <v>1266.2957763700001</v>
      </c>
      <c r="Z426" s="2">
        <v>2.4907788643000001E-2</v>
      </c>
      <c r="AA426" s="2">
        <v>3.9908217533000001E-2</v>
      </c>
      <c r="AB426" s="2">
        <v>0</v>
      </c>
      <c r="AC426" s="2">
        <v>8.0899382398399999E-2</v>
      </c>
      <c r="AD426" s="2">
        <v>1.31883685023E-3</v>
      </c>
      <c r="AE426" s="2">
        <v>0.23489234860200001</v>
      </c>
      <c r="AF426" s="2">
        <v>3.6734431291799999E-2</v>
      </c>
      <c r="AG426" s="2">
        <v>0.57771487390599996</v>
      </c>
      <c r="AH426" s="2">
        <v>3.6241207754299999E-3</v>
      </c>
      <c r="AI426" s="5">
        <v>1210492.3871200001</v>
      </c>
      <c r="AJ426" s="5">
        <v>854627.98996899999</v>
      </c>
      <c r="AK426">
        <v>6.1833545922499997</v>
      </c>
      <c r="AL426" s="13">
        <v>0.34464276378176811</v>
      </c>
      <c r="AM426" s="1" t="s">
        <v>36</v>
      </c>
      <c r="AN426" t="s">
        <v>4077</v>
      </c>
      <c r="AO426" t="s">
        <v>36</v>
      </c>
      <c r="AP426">
        <v>0.5056906097417786</v>
      </c>
      <c r="AQ426">
        <v>2.9000676103783025</v>
      </c>
      <c r="AR426">
        <v>0.6664885106115358</v>
      </c>
      <c r="AS426">
        <v>1.2323837260753729</v>
      </c>
      <c r="AT426">
        <v>-0.44822388829242615</v>
      </c>
      <c r="AU426">
        <v>0.3630282799053155</v>
      </c>
      <c r="AV426">
        <v>3.102535158321388</v>
      </c>
      <c r="AW426">
        <v>-1.6036648281749937</v>
      </c>
      <c r="AX426">
        <v>-1.3989376691808886</v>
      </c>
      <c r="AY426">
        <v>-5</v>
      </c>
      <c r="AZ426">
        <v>-1.0920547938635092</v>
      </c>
      <c r="BA426">
        <v>-2.8798089265364988</v>
      </c>
      <c r="BB426">
        <v>-0.62913112972750618</v>
      </c>
      <c r="BC426">
        <v>-1.4349266793460764</v>
      </c>
      <c r="BD426">
        <v>-0.23828645092467016</v>
      </c>
      <c r="BE426">
        <v>-2.440797337698096</v>
      </c>
      <c r="BF426">
        <v>6.0829620624748424</v>
      </c>
      <c r="BG426">
        <f t="shared" si="6"/>
        <v>5.9317771123169187</v>
      </c>
      <c r="BH426" s="1" t="s">
        <v>3507</v>
      </c>
      <c r="BI426" s="1">
        <v>1</v>
      </c>
    </row>
    <row r="427" spans="1:61">
      <c r="A427" s="1">
        <v>446</v>
      </c>
      <c r="B427" s="1" t="s">
        <v>2126</v>
      </c>
      <c r="C427" s="1" t="s">
        <v>4667</v>
      </c>
      <c r="D427" s="1" t="s">
        <v>30</v>
      </c>
      <c r="E427" s="1" t="s">
        <v>59</v>
      </c>
      <c r="F427" s="2">
        <v>41.495848000000002</v>
      </c>
      <c r="G427" s="2">
        <v>-85.433515999999997</v>
      </c>
      <c r="H427" s="2">
        <v>41.501666999999998</v>
      </c>
      <c r="I427" s="2">
        <v>-85.429721999999998</v>
      </c>
      <c r="J427" s="1" t="s">
        <v>514</v>
      </c>
      <c r="K427" s="1" t="s">
        <v>4086</v>
      </c>
      <c r="L427" s="17">
        <v>0.59292238252237428</v>
      </c>
      <c r="M427" s="17">
        <v>0</v>
      </c>
      <c r="N427" s="1">
        <v>4</v>
      </c>
      <c r="O427" s="1" t="s">
        <v>182</v>
      </c>
      <c r="P427" s="1">
        <v>507600</v>
      </c>
      <c r="Q427" s="1" t="s">
        <v>2127</v>
      </c>
      <c r="R427" s="1" t="s">
        <v>2128</v>
      </c>
      <c r="S427" s="26">
        <v>14.274595</v>
      </c>
      <c r="T427" s="4">
        <v>939.75921630899995</v>
      </c>
      <c r="U427" s="4">
        <v>3.7553658485399999</v>
      </c>
      <c r="V427" s="4">
        <v>14.875975608799999</v>
      </c>
      <c r="W427" s="2">
        <v>0.28342992067299999</v>
      </c>
      <c r="X427" s="3">
        <v>1.2412898540499999</v>
      </c>
      <c r="Y427" s="1">
        <v>1572.5255127</v>
      </c>
      <c r="Z427" s="2">
        <v>2.1644134917399999E-2</v>
      </c>
      <c r="AA427" s="2">
        <v>6.6835654786300006E-2</v>
      </c>
      <c r="AB427" s="2">
        <v>0</v>
      </c>
      <c r="AC427" s="2">
        <v>8.2812713368800001E-2</v>
      </c>
      <c r="AD427" s="2">
        <v>2.20964768537E-2</v>
      </c>
      <c r="AE427" s="2">
        <v>7.4252355592000002E-3</v>
      </c>
      <c r="AF427" s="2">
        <v>0.153207360371</v>
      </c>
      <c r="AG427" s="2">
        <v>0.505385429469</v>
      </c>
      <c r="AH427" s="2">
        <v>0.14059299467399999</v>
      </c>
      <c r="AI427" s="5">
        <v>1600530.2687599999</v>
      </c>
      <c r="AJ427" s="5">
        <v>862795.26301</v>
      </c>
      <c r="AK427">
        <v>9.5978491093099993</v>
      </c>
      <c r="AL427" s="13">
        <v>0.59897483806771346</v>
      </c>
      <c r="AM427" s="1" t="s">
        <v>53</v>
      </c>
      <c r="AN427" t="s">
        <v>4076</v>
      </c>
      <c r="AO427" t="s">
        <v>53</v>
      </c>
      <c r="AP427">
        <v>1.1545637952534149</v>
      </c>
      <c r="AQ427">
        <v>2.9730165935744801</v>
      </c>
      <c r="AR427">
        <v>0.57465225246203244</v>
      </c>
      <c r="AS427">
        <v>1.1724854576022179</v>
      </c>
      <c r="AT427">
        <v>-0.54755430476862355</v>
      </c>
      <c r="AU427">
        <v>9.3873205605055701E-2</v>
      </c>
      <c r="AV427">
        <v>3.1965977001808654</v>
      </c>
      <c r="AW427">
        <v>-1.6646597675827515</v>
      </c>
      <c r="AX427">
        <v>-1.1749917928252462</v>
      </c>
      <c r="AY427">
        <v>-5</v>
      </c>
      <c r="AZ427">
        <v>-1.0819029854122535</v>
      </c>
      <c r="BA427">
        <v>-1.6556769663588564</v>
      </c>
      <c r="BB427">
        <v>-2.129289764173985</v>
      </c>
      <c r="BC427">
        <v>-0.81472036987492769</v>
      </c>
      <c r="BD427">
        <v>-0.2963772831767475</v>
      </c>
      <c r="BE427">
        <v>-0.85203631836470595</v>
      </c>
      <c r="BF427">
        <v>6.2042638918079476</v>
      </c>
      <c r="BG427">
        <f t="shared" si="6"/>
        <v>5.935907752037525</v>
      </c>
      <c r="BH427" s="1" t="s">
        <v>2129</v>
      </c>
      <c r="BI427" s="1">
        <v>1</v>
      </c>
    </row>
    <row r="428" spans="1:61">
      <c r="A428" s="1">
        <v>356</v>
      </c>
      <c r="B428" s="1" t="s">
        <v>1684</v>
      </c>
      <c r="C428" s="1">
        <v>0</v>
      </c>
      <c r="D428" s="1" t="s">
        <v>30</v>
      </c>
      <c r="E428" s="1" t="s">
        <v>115</v>
      </c>
      <c r="F428" s="2">
        <v>46.649624000000003</v>
      </c>
      <c r="G428" s="2">
        <v>-99.421391</v>
      </c>
      <c r="H428" s="2">
        <v>46.637790000000003</v>
      </c>
      <c r="I428" s="2">
        <v>-99.421909999999997</v>
      </c>
      <c r="K428" s="1" t="s">
        <v>4086</v>
      </c>
      <c r="L428" s="17">
        <v>0.37218482699245209</v>
      </c>
      <c r="M428" s="17">
        <v>1</v>
      </c>
      <c r="N428" s="1">
        <v>10</v>
      </c>
      <c r="O428" s="1" t="s">
        <v>1687</v>
      </c>
      <c r="P428" s="1">
        <v>512950</v>
      </c>
      <c r="Q428" s="1" t="s">
        <v>1685</v>
      </c>
      <c r="R428" s="1" t="s">
        <v>1686</v>
      </c>
      <c r="S428" s="26">
        <v>8.3577530000000007</v>
      </c>
      <c r="T428" s="4">
        <v>460.845214844</v>
      </c>
      <c r="U428" s="4">
        <v>-1.56301259995</v>
      </c>
      <c r="V428" s="4">
        <v>11.306401252700001</v>
      </c>
      <c r="W428" s="2">
        <v>0.27737957239200001</v>
      </c>
      <c r="X428" s="3">
        <v>1.34567797184</v>
      </c>
      <c r="Y428" s="1">
        <v>1550.4375</v>
      </c>
      <c r="Z428" s="2">
        <v>9.8315563356299998E-2</v>
      </c>
      <c r="AA428" s="2">
        <v>3.9157257747599997E-2</v>
      </c>
      <c r="AB428" s="2">
        <v>1.6372828962900001E-4</v>
      </c>
      <c r="AC428" s="2">
        <v>1.50630026458E-4</v>
      </c>
      <c r="AD428" s="2">
        <v>0</v>
      </c>
      <c r="AE428" s="2">
        <v>0.55247164226000001</v>
      </c>
      <c r="AF428" s="2">
        <v>5.6558300369400002E-2</v>
      </c>
      <c r="AG428" s="2">
        <v>0.21244073035899999</v>
      </c>
      <c r="AH428" s="2">
        <v>4.0742147591199998E-2</v>
      </c>
      <c r="AI428" s="5">
        <v>873955.71751999995</v>
      </c>
      <c r="AJ428" s="5">
        <v>865480.11643599998</v>
      </c>
      <c r="AK428">
        <v>3.69406424686</v>
      </c>
      <c r="AL428" s="13">
        <v>9.7452299401282316E-3</v>
      </c>
      <c r="AM428" s="1" t="s">
        <v>53</v>
      </c>
      <c r="AN428" t="s">
        <v>4076</v>
      </c>
      <c r="AO428" t="s">
        <v>53</v>
      </c>
      <c r="AP428">
        <v>0.92208953211962896</v>
      </c>
      <c r="AQ428">
        <v>2.6635550823811243</v>
      </c>
      <c r="AR428">
        <v>-5</v>
      </c>
      <c r="AS428">
        <v>1.0533243940677788</v>
      </c>
      <c r="AT428">
        <v>-0.55692552568558573</v>
      </c>
      <c r="AU428">
        <v>0.12894114325674447</v>
      </c>
      <c r="AV428">
        <v>3.1904542639934013</v>
      </c>
      <c r="AW428">
        <v>-1.0073777278977576</v>
      </c>
      <c r="AX428">
        <v>-1.4071877302189084</v>
      </c>
      <c r="AY428">
        <v>-3.7858762749662263</v>
      </c>
      <c r="AZ428">
        <v>-3.8220884476226313</v>
      </c>
      <c r="BA428">
        <v>-5</v>
      </c>
      <c r="BB428">
        <v>-0.25769000891175475</v>
      </c>
      <c r="BC428">
        <v>-1.2475036499763912</v>
      </c>
      <c r="BD428">
        <v>-0.67276221417090898</v>
      </c>
      <c r="BE428">
        <v>-1.3899560822964507</v>
      </c>
      <c r="BF428">
        <v>5.9414894279159531</v>
      </c>
      <c r="BG428">
        <f t="shared" si="6"/>
        <v>5.93725709483265</v>
      </c>
      <c r="BH428" s="1" t="s">
        <v>1688</v>
      </c>
      <c r="BI428" s="1">
        <v>1</v>
      </c>
    </row>
    <row r="429" spans="1:61">
      <c r="A429" s="1">
        <v>507</v>
      </c>
      <c r="B429" s="1" t="s">
        <v>2420</v>
      </c>
      <c r="C429" s="1" t="s">
        <v>4757</v>
      </c>
      <c r="D429" s="1" t="s">
        <v>30</v>
      </c>
      <c r="E429" s="1" t="s">
        <v>140</v>
      </c>
      <c r="F429" s="2">
        <v>30.961131000000002</v>
      </c>
      <c r="G429" s="2">
        <v>-83.655657000000005</v>
      </c>
      <c r="H429" s="2">
        <v>30.969609999999999</v>
      </c>
      <c r="I429" s="2">
        <v>-83.654719999999998</v>
      </c>
      <c r="K429" s="1" t="s">
        <v>4086</v>
      </c>
      <c r="L429" s="17">
        <v>0.82908560847863544</v>
      </c>
      <c r="M429" s="17">
        <v>0</v>
      </c>
      <c r="N429" s="1">
        <v>3</v>
      </c>
      <c r="O429" s="1" t="s">
        <v>2423</v>
      </c>
      <c r="P429" s="1">
        <v>503120</v>
      </c>
      <c r="Q429" s="1" t="s">
        <v>2421</v>
      </c>
      <c r="R429" s="1" t="s">
        <v>2422</v>
      </c>
      <c r="S429" s="26">
        <v>8.4799380000000006</v>
      </c>
      <c r="T429" s="4">
        <v>1351.3214111299999</v>
      </c>
      <c r="U429" s="4">
        <v>12.5452384949</v>
      </c>
      <c r="V429" s="4">
        <v>25.937738418599999</v>
      </c>
      <c r="W429" s="2">
        <v>0.18861290812500001</v>
      </c>
      <c r="X429" s="3">
        <v>1.14353716373</v>
      </c>
      <c r="Y429" s="1">
        <v>561.56616210899995</v>
      </c>
      <c r="Z429" s="2">
        <v>7.1699454847100001E-3</v>
      </c>
      <c r="AA429" s="2">
        <v>3.4738682152200002E-2</v>
      </c>
      <c r="AB429" s="2">
        <v>0</v>
      </c>
      <c r="AC429" s="2">
        <v>0.31325551078500002</v>
      </c>
      <c r="AD429" s="2">
        <v>3.3153590898300001E-2</v>
      </c>
      <c r="AE429" s="2">
        <v>9.4898080113800007E-2</v>
      </c>
      <c r="AF429" s="2">
        <v>6.8558900213299995E-2</v>
      </c>
      <c r="AG429" s="2">
        <v>0.28264991704199999</v>
      </c>
      <c r="AH429" s="2">
        <v>0.165575373311</v>
      </c>
      <c r="AI429" s="5"/>
      <c r="AJ429" s="5">
        <v>872573.46542000002</v>
      </c>
      <c r="AK429">
        <v>7.3995834579800004</v>
      </c>
      <c r="AL429" s="13">
        <v>2.046368170637332</v>
      </c>
      <c r="AN429" t="s">
        <v>4077</v>
      </c>
      <c r="AO429" t="s">
        <v>36</v>
      </c>
      <c r="AP429">
        <v>0.92839267697884686</v>
      </c>
      <c r="AQ429">
        <v>3.1307586580364686</v>
      </c>
      <c r="AR429">
        <v>1.0984789220104927</v>
      </c>
      <c r="AS429">
        <v>1.4139321060911163</v>
      </c>
      <c r="AT429">
        <v>-0.72442858871625104</v>
      </c>
      <c r="AU429">
        <v>5.8250283276476716E-2</v>
      </c>
      <c r="AV429">
        <v>2.7494009309378402</v>
      </c>
      <c r="AW429">
        <v>-2.1444841463935154</v>
      </c>
      <c r="AX429">
        <v>-1.4591866609863131</v>
      </c>
      <c r="AY429">
        <v>-5</v>
      </c>
      <c r="AZ429">
        <v>-0.50410128016632683</v>
      </c>
      <c r="BA429">
        <v>-1.4794694258456991</v>
      </c>
      <c r="BB429">
        <v>-1.0227425737098703</v>
      </c>
      <c r="BC429">
        <v>-1.163936157758225</v>
      </c>
      <c r="BD429">
        <v>-0.54875113766965733</v>
      </c>
      <c r="BE429">
        <v>-0.7810042571071375</v>
      </c>
      <c r="BF429">
        <v>-5</v>
      </c>
      <c r="BG429">
        <f t="shared" si="6"/>
        <v>5.9408020021450838</v>
      </c>
      <c r="BI429" s="1">
        <v>1</v>
      </c>
    </row>
    <row r="430" spans="1:61">
      <c r="A430" s="1">
        <v>586</v>
      </c>
      <c r="B430" s="1" t="s">
        <v>2813</v>
      </c>
      <c r="C430" s="1" t="s">
        <v>4879</v>
      </c>
      <c r="D430" s="1" t="s">
        <v>30</v>
      </c>
      <c r="E430" s="1" t="s">
        <v>115</v>
      </c>
      <c r="F430" s="2">
        <v>48.133996000000003</v>
      </c>
      <c r="G430" s="2">
        <v>-108.18995</v>
      </c>
      <c r="H430" s="2">
        <v>48.130839999999999</v>
      </c>
      <c r="I430" s="2">
        <v>-108.18419</v>
      </c>
      <c r="K430" s="1" t="s">
        <v>4086</v>
      </c>
      <c r="L430" s="17">
        <v>0.24485041853040454</v>
      </c>
      <c r="M430" s="17">
        <v>1</v>
      </c>
      <c r="N430" s="1">
        <v>10</v>
      </c>
      <c r="O430" s="1" t="s">
        <v>2816</v>
      </c>
      <c r="P430" s="1">
        <v>509170</v>
      </c>
      <c r="Q430" s="1" t="s">
        <v>2814</v>
      </c>
      <c r="R430" s="1" t="s">
        <v>2815</v>
      </c>
      <c r="S430" s="26">
        <v>3.1362350000000001</v>
      </c>
      <c r="T430" s="4">
        <v>322.888763428</v>
      </c>
      <c r="U430" s="4">
        <v>-0.75313955545400002</v>
      </c>
      <c r="V430" s="4">
        <v>14.1518316269</v>
      </c>
      <c r="W430" s="2">
        <v>0.38271212577800001</v>
      </c>
      <c r="X430" s="3">
        <v>1.62630963326</v>
      </c>
      <c r="Y430" s="1">
        <v>579.50769043000003</v>
      </c>
      <c r="Z430" s="2">
        <v>8.7124129100499999E-3</v>
      </c>
      <c r="AA430" s="2">
        <v>1.0083980005199999E-2</v>
      </c>
      <c r="AB430" s="2">
        <v>5.7551137580499996E-3</v>
      </c>
      <c r="AC430" s="2">
        <v>7.4274231398400005E-4</v>
      </c>
      <c r="AD430" s="2">
        <v>0.124224791189</v>
      </c>
      <c r="AE430" s="2">
        <v>0.58955057254999998</v>
      </c>
      <c r="AF430" s="2">
        <v>6.4705158641600001E-4</v>
      </c>
      <c r="AG430" s="2">
        <v>0.23666595278300001</v>
      </c>
      <c r="AH430" s="2">
        <v>2.3617382904199999E-2</v>
      </c>
      <c r="AI430" s="5">
        <v>900969.79921299999</v>
      </c>
      <c r="AJ430" s="5">
        <v>877673.09677199996</v>
      </c>
      <c r="AK430">
        <v>5.10827565629</v>
      </c>
      <c r="AL430" s="13">
        <v>2.6196042492384039E-2</v>
      </c>
      <c r="AM430" s="1" t="s">
        <v>36</v>
      </c>
      <c r="AN430" t="s">
        <v>4077</v>
      </c>
      <c r="AO430" t="s">
        <v>36</v>
      </c>
      <c r="AP430">
        <v>0.49640859718187552</v>
      </c>
      <c r="AQ430">
        <v>2.5090529317742809</v>
      </c>
      <c r="AR430">
        <v>-5</v>
      </c>
      <c r="AS430">
        <v>1.150812652862151</v>
      </c>
      <c r="AT430">
        <v>-0.41712777745397644</v>
      </c>
      <c r="AU430">
        <v>0.21120323450180623</v>
      </c>
      <c r="AV430">
        <v>2.7630592036976322</v>
      </c>
      <c r="AW430">
        <v>-2.0598615501133031</v>
      </c>
      <c r="AX430">
        <v>-1.996368024126087</v>
      </c>
      <c r="AY430">
        <v>-2.2399460874981147</v>
      </c>
      <c r="AZ430">
        <v>-3.1291618336496536</v>
      </c>
      <c r="BA430">
        <v>-0.90579172459282431</v>
      </c>
      <c r="BB430">
        <v>-0.22947893452589344</v>
      </c>
      <c r="BC430">
        <v>-3.1890610936702255</v>
      </c>
      <c r="BD430">
        <v>-0.62586421601271991</v>
      </c>
      <c r="BE430">
        <v>-1.6267682292134567</v>
      </c>
      <c r="BF430">
        <v>5.9547102335373676</v>
      </c>
      <c r="BG430">
        <f t="shared" si="6"/>
        <v>5.9433327861741398</v>
      </c>
      <c r="BH430" s="1" t="s">
        <v>2817</v>
      </c>
      <c r="BI430" s="1">
        <v>1</v>
      </c>
    </row>
    <row r="431" spans="1:61">
      <c r="A431" s="1">
        <v>97</v>
      </c>
      <c r="B431" s="1" t="s">
        <v>420</v>
      </c>
      <c r="C431" s="1" t="s">
        <v>4181</v>
      </c>
      <c r="D431" s="1" t="s">
        <v>30</v>
      </c>
      <c r="E431" s="1" t="s">
        <v>52</v>
      </c>
      <c r="F431" s="2">
        <v>36.208719000000002</v>
      </c>
      <c r="G431" s="2">
        <v>-109.093633</v>
      </c>
      <c r="H431" s="2">
        <v>36.207264000000002</v>
      </c>
      <c r="I431" s="2">
        <v>-109.09416299999999</v>
      </c>
      <c r="K431" s="1" t="s">
        <v>4086</v>
      </c>
      <c r="L431" s="17">
        <v>0.5632910500280558</v>
      </c>
      <c r="M431" s="17">
        <v>0</v>
      </c>
      <c r="N431" s="1">
        <v>14</v>
      </c>
      <c r="O431" s="1" t="s">
        <v>423</v>
      </c>
      <c r="P431" s="1">
        <v>510600</v>
      </c>
      <c r="Q431" s="1" t="s">
        <v>421</v>
      </c>
      <c r="R431" s="1" t="s">
        <v>422</v>
      </c>
      <c r="S431" s="26">
        <v>0</v>
      </c>
      <c r="T431" s="4">
        <v>515.58911132799994</v>
      </c>
      <c r="U431" s="4">
        <v>-0.46260869503000002</v>
      </c>
      <c r="V431" s="4">
        <v>14.225527763400001</v>
      </c>
      <c r="W431" s="2">
        <v>0.25440740585299998</v>
      </c>
      <c r="X431" s="3">
        <v>10.8720254898</v>
      </c>
      <c r="Y431" s="1">
        <v>727.40356445299994</v>
      </c>
      <c r="Z431" s="2">
        <v>6.9637998197000003E-3</v>
      </c>
      <c r="AA431" s="2">
        <v>1.0834415396400001E-3</v>
      </c>
      <c r="AB431" s="2">
        <v>1.4059928377100001E-4</v>
      </c>
      <c r="AC431" s="2">
        <v>0.78169066503499995</v>
      </c>
      <c r="AD431" s="2">
        <v>0.183465524229</v>
      </c>
      <c r="AE431" s="2">
        <v>2.3959772063700001E-2</v>
      </c>
      <c r="AF431" s="2">
        <v>0</v>
      </c>
      <c r="AG431" s="2">
        <v>0</v>
      </c>
      <c r="AH431" s="2">
        <v>2.6961980299600001E-3</v>
      </c>
      <c r="AI431" s="5">
        <v>916011.58130900003</v>
      </c>
      <c r="AJ431" s="5">
        <v>883806.94967200002</v>
      </c>
      <c r="AK431">
        <v>4.6901242298500003</v>
      </c>
      <c r="AL431" s="13">
        <v>3.5786531900465234E-2</v>
      </c>
      <c r="AM431" s="1" t="s">
        <v>53</v>
      </c>
      <c r="AN431" t="s">
        <v>4077</v>
      </c>
      <c r="AO431" t="s">
        <v>36</v>
      </c>
      <c r="AP431">
        <v>-5</v>
      </c>
      <c r="AQ431">
        <v>2.712303736958908</v>
      </c>
      <c r="AR431">
        <v>-5</v>
      </c>
      <c r="AS431">
        <v>1.153068387578926</v>
      </c>
      <c r="AT431">
        <v>-0.59447025043605561</v>
      </c>
      <c r="AU431">
        <v>1.0363104619424759</v>
      </c>
      <c r="AV431">
        <v>2.8617754248716709</v>
      </c>
      <c r="AW431">
        <v>-2.1571537215364991</v>
      </c>
      <c r="AX431">
        <v>-2.9651945173822032</v>
      </c>
      <c r="AY431">
        <v>-3.8520168916568402</v>
      </c>
      <c r="AZ431">
        <v>-0.10696507436499464</v>
      </c>
      <c r="BA431">
        <v>-0.73644553383043054</v>
      </c>
      <c r="BB431">
        <v>-1.6205173178331511</v>
      </c>
      <c r="BC431">
        <v>-5</v>
      </c>
      <c r="BD431">
        <v>-5</v>
      </c>
      <c r="BE431">
        <v>-2.5692482129674215</v>
      </c>
      <c r="BF431">
        <v>5.9619009645704661</v>
      </c>
      <c r="BG431">
        <f t="shared" si="6"/>
        <v>5.9463574122436249</v>
      </c>
      <c r="BH431" s="1" t="s">
        <v>424</v>
      </c>
      <c r="BI431" s="1">
        <v>1</v>
      </c>
    </row>
    <row r="432" spans="1:61">
      <c r="A432" s="1">
        <v>347</v>
      </c>
      <c r="B432" s="1" t="s">
        <v>1639</v>
      </c>
      <c r="C432" s="1" t="s">
        <v>4521</v>
      </c>
      <c r="D432" s="1" t="s">
        <v>30</v>
      </c>
      <c r="E432" s="1" t="s">
        <v>87</v>
      </c>
      <c r="F432" s="2">
        <v>37.705238999999999</v>
      </c>
      <c r="G432" s="2">
        <v>-97.055929000000006</v>
      </c>
      <c r="H432" s="2">
        <v>37.709099999999999</v>
      </c>
      <c r="I432" s="2">
        <v>-97.053960000000004</v>
      </c>
      <c r="K432" s="1" t="s">
        <v>4086</v>
      </c>
      <c r="L432" s="17">
        <v>0.69694964634254564</v>
      </c>
      <c r="M432" s="17">
        <v>0</v>
      </c>
      <c r="N432" s="1">
        <v>11</v>
      </c>
      <c r="O432" s="1" t="s">
        <v>1642</v>
      </c>
      <c r="P432" s="1">
        <v>515190</v>
      </c>
      <c r="Q432" s="1" t="s">
        <v>1640</v>
      </c>
      <c r="R432" s="1" t="s">
        <v>1641</v>
      </c>
      <c r="S432" s="26">
        <v>1.8745689999999999</v>
      </c>
      <c r="T432" s="4">
        <v>883.32086181600005</v>
      </c>
      <c r="U432" s="4">
        <v>7.0934462547299999</v>
      </c>
      <c r="V432" s="4">
        <v>19.966609954799999</v>
      </c>
      <c r="W432" s="2">
        <v>0.32223141193400001</v>
      </c>
      <c r="X432" s="3">
        <v>1.28624606133</v>
      </c>
      <c r="Y432" s="1">
        <v>1049.53356934</v>
      </c>
      <c r="Z432" s="2">
        <v>2.58078994614E-2</v>
      </c>
      <c r="AA432" s="2">
        <v>8.1897067624200001E-2</v>
      </c>
      <c r="AB432" s="2">
        <v>3.4036505086799998E-3</v>
      </c>
      <c r="AC432" s="2">
        <v>5.6874625972500002E-2</v>
      </c>
      <c r="AD432" s="2">
        <v>1.79533213645E-4</v>
      </c>
      <c r="AE432" s="2">
        <v>0.51579892280100004</v>
      </c>
      <c r="AF432" s="2">
        <v>1.6247755834799999E-2</v>
      </c>
      <c r="AG432" s="2">
        <v>0.28446289646900003</v>
      </c>
      <c r="AH432" s="2">
        <v>1.53276481149E-2</v>
      </c>
      <c r="AI432" s="5">
        <v>1035095.67136</v>
      </c>
      <c r="AJ432" s="5">
        <v>887350.16478499991</v>
      </c>
      <c r="AK432">
        <v>6.7057661680200003</v>
      </c>
      <c r="AL432" s="13">
        <v>0.15370576772271305</v>
      </c>
      <c r="AM432" s="1" t="s">
        <v>36</v>
      </c>
      <c r="AN432" t="s">
        <v>4077</v>
      </c>
      <c r="AO432" t="s">
        <v>36</v>
      </c>
      <c r="AP432">
        <v>0.27290143076329765</v>
      </c>
      <c r="AQ432">
        <v>2.9461184875008493</v>
      </c>
      <c r="AR432">
        <v>0.8508572825427908</v>
      </c>
      <c r="AS432">
        <v>1.300304334129462</v>
      </c>
      <c r="AT432">
        <v>-0.49183212572731999</v>
      </c>
      <c r="AU432">
        <v>0.10932405790050605</v>
      </c>
      <c r="AV432">
        <v>3.0209963340532133</v>
      </c>
      <c r="AW432">
        <v>-1.5882473418120668</v>
      </c>
      <c r="AX432">
        <v>-1.0867316481471276</v>
      </c>
      <c r="AY432">
        <v>-2.4680550402278958</v>
      </c>
      <c r="AZ432">
        <v>-1.2450814463983644</v>
      </c>
      <c r="BA432">
        <v>-3.7458551951725778</v>
      </c>
      <c r="BB432">
        <v>-0.28751956918154409</v>
      </c>
      <c r="BC432">
        <v>-1.7892066159693125</v>
      </c>
      <c r="BD432">
        <v>-0.54597437218497802</v>
      </c>
      <c r="BE432">
        <v>-1.8145244784841754</v>
      </c>
      <c r="BF432">
        <v>6.0149804924243409</v>
      </c>
      <c r="BG432">
        <f t="shared" si="6"/>
        <v>5.9480950342896781</v>
      </c>
      <c r="BH432" s="1" t="s">
        <v>1643</v>
      </c>
      <c r="BI432" s="1">
        <v>1</v>
      </c>
    </row>
    <row r="433" spans="1:61">
      <c r="A433" s="1">
        <v>553</v>
      </c>
      <c r="B433" s="1" t="s">
        <v>2648</v>
      </c>
      <c r="C433" s="1" t="s">
        <v>4836</v>
      </c>
      <c r="D433" s="1" t="s">
        <v>30</v>
      </c>
      <c r="E433" s="1" t="s">
        <v>140</v>
      </c>
      <c r="F433" s="2">
        <v>38.713282</v>
      </c>
      <c r="G433" s="2">
        <v>-84.275501000000006</v>
      </c>
      <c r="H433" s="2">
        <v>38.723399999999998</v>
      </c>
      <c r="I433" s="2">
        <v>-84.274005000000002</v>
      </c>
      <c r="K433" s="1" t="s">
        <v>4086</v>
      </c>
      <c r="L433" s="17">
        <v>0.55252786632627238</v>
      </c>
      <c r="M433" s="17">
        <v>0</v>
      </c>
      <c r="N433" s="1">
        <v>5</v>
      </c>
      <c r="O433" s="1" t="s">
        <v>2651</v>
      </c>
      <c r="P433" s="1">
        <v>515830</v>
      </c>
      <c r="Q433" s="1" t="s">
        <v>2649</v>
      </c>
      <c r="R433" s="1" t="s">
        <v>2650</v>
      </c>
      <c r="S433" s="26">
        <v>3.4191609999999999</v>
      </c>
      <c r="T433" s="4">
        <v>1120.2902832</v>
      </c>
      <c r="U433" s="4">
        <v>6.1881003379799999</v>
      </c>
      <c r="V433" s="4">
        <v>18.155977249100001</v>
      </c>
      <c r="W433" s="2">
        <v>0.28081667423200002</v>
      </c>
      <c r="X433" s="3">
        <v>8.5706310272199993</v>
      </c>
      <c r="Y433" s="1">
        <v>561.13195800799997</v>
      </c>
      <c r="Z433" s="2">
        <v>5.5362900772599997E-3</v>
      </c>
      <c r="AA433" s="2">
        <v>4.6739064306100003E-2</v>
      </c>
      <c r="AB433" s="2">
        <v>2.5095820405199998E-4</v>
      </c>
      <c r="AC433" s="2">
        <v>0.64202713390499999</v>
      </c>
      <c r="AD433" s="2">
        <v>2.1582405548500001E-2</v>
      </c>
      <c r="AE433" s="2">
        <v>2.60236052808E-2</v>
      </c>
      <c r="AF433" s="2">
        <v>0.25391646894199998</v>
      </c>
      <c r="AG433" s="2">
        <v>3.5666484151600001E-3</v>
      </c>
      <c r="AH433" s="2">
        <v>3.5742532092199999E-4</v>
      </c>
      <c r="AI433" s="5">
        <v>654637.19286399998</v>
      </c>
      <c r="AJ433" s="5">
        <v>889879.06565499993</v>
      </c>
      <c r="AK433">
        <v>16.0380091862</v>
      </c>
      <c r="AL433" s="13">
        <v>0.30461559921236153</v>
      </c>
      <c r="AM433" s="1" t="s">
        <v>36</v>
      </c>
      <c r="AN433" t="s">
        <v>4077</v>
      </c>
      <c r="AO433" t="s">
        <v>36</v>
      </c>
      <c r="AP433">
        <v>0.5339195511520628</v>
      </c>
      <c r="AQ433">
        <v>3.0493305691500732</v>
      </c>
      <c r="AR433">
        <v>0.79155734702438074</v>
      </c>
      <c r="AS433">
        <v>1.2590196298652312</v>
      </c>
      <c r="AT433">
        <v>-0.55157710839425889</v>
      </c>
      <c r="AU433">
        <v>0.93301279876690535</v>
      </c>
      <c r="AV433">
        <v>2.7490650036727864</v>
      </c>
      <c r="AW433">
        <v>-2.256781162833648</v>
      </c>
      <c r="AX433">
        <v>-1.3303199862263149</v>
      </c>
      <c r="AY433">
        <v>-3.6003986022681413</v>
      </c>
      <c r="AZ433">
        <v>-0.19244661701495441</v>
      </c>
      <c r="BA433">
        <v>-1.6659001510240103</v>
      </c>
      <c r="BB433">
        <v>-1.584632536940717</v>
      </c>
      <c r="BC433">
        <v>-0.59530913000978269</v>
      </c>
      <c r="BD433">
        <v>-2.4477396994313443</v>
      </c>
      <c r="BE433">
        <v>-3.4468146842109744</v>
      </c>
      <c r="BF433">
        <v>5.816000675882985</v>
      </c>
      <c r="BG433">
        <f t="shared" si="6"/>
        <v>5.9493309901422746</v>
      </c>
      <c r="BH433" s="1" t="s">
        <v>2652</v>
      </c>
      <c r="BI433" s="1">
        <v>1</v>
      </c>
    </row>
    <row r="434" spans="1:61">
      <c r="A434" s="1">
        <v>53</v>
      </c>
      <c r="B434" s="1" t="s">
        <v>243</v>
      </c>
      <c r="C434" s="1" t="s">
        <v>4144</v>
      </c>
      <c r="D434" s="1" t="s">
        <v>30</v>
      </c>
      <c r="E434" s="1" t="s">
        <v>52</v>
      </c>
      <c r="F434" s="2">
        <v>48.962434000000002</v>
      </c>
      <c r="G434" s="2">
        <v>-115.116608</v>
      </c>
      <c r="H434" s="2">
        <v>48.95823</v>
      </c>
      <c r="I434" s="2">
        <v>-115.12296000000001</v>
      </c>
      <c r="K434" s="1" t="s">
        <v>4086</v>
      </c>
      <c r="L434" s="17">
        <v>0.43623345391824836</v>
      </c>
      <c r="M434" s="17">
        <v>1</v>
      </c>
      <c r="N434" s="1">
        <v>17</v>
      </c>
      <c r="O434" s="1" t="s">
        <v>246</v>
      </c>
      <c r="P434" s="1">
        <v>505230</v>
      </c>
      <c r="Q434" s="1" t="s">
        <v>244</v>
      </c>
      <c r="R434" s="1" t="s">
        <v>245</v>
      </c>
      <c r="S434" s="26">
        <v>10.825139999999999</v>
      </c>
      <c r="T434" s="4">
        <v>719.073730469</v>
      </c>
      <c r="U434" s="4">
        <v>-1.2269827127499999</v>
      </c>
      <c r="V434" s="4">
        <v>10.932672500600001</v>
      </c>
      <c r="W434" s="2">
        <v>0.19101563095999999</v>
      </c>
      <c r="X434" s="3">
        <v>9.1610126495399999</v>
      </c>
      <c r="Y434" s="1">
        <v>63.655193328899998</v>
      </c>
      <c r="Z434" s="2">
        <v>2.2908856829099999E-2</v>
      </c>
      <c r="AA434" s="2">
        <v>1.7746475317799999E-2</v>
      </c>
      <c r="AB434" s="2">
        <v>4.7963446804799998E-4</v>
      </c>
      <c r="AC434" s="2">
        <v>0.45935097883300002</v>
      </c>
      <c r="AD434" s="2">
        <v>0.46191323664900003</v>
      </c>
      <c r="AE434" s="2">
        <v>2.9156726873399999E-2</v>
      </c>
      <c r="AF434" s="2">
        <v>5.3390889469499998E-3</v>
      </c>
      <c r="AG434" s="2">
        <v>2.0321355093599999E-3</v>
      </c>
      <c r="AH434" s="2">
        <v>1.0476226538900001E-3</v>
      </c>
      <c r="AI434" s="5">
        <v>886001.94582400005</v>
      </c>
      <c r="AJ434" s="5">
        <v>895225.88771899999</v>
      </c>
      <c r="AK434">
        <v>7.3656252530600002</v>
      </c>
      <c r="AL434" s="13">
        <v>1.0356835572968567E-2</v>
      </c>
      <c r="AM434" s="1" t="s">
        <v>53</v>
      </c>
      <c r="AN434" t="s">
        <v>4076</v>
      </c>
      <c r="AO434" t="s">
        <v>53</v>
      </c>
      <c r="AP434">
        <v>1.03443352173065</v>
      </c>
      <c r="AQ434">
        <v>2.8567734231981126</v>
      </c>
      <c r="AR434">
        <v>-5</v>
      </c>
      <c r="AS434">
        <v>1.0387263385636747</v>
      </c>
      <c r="AT434">
        <v>-0.71893109263753119</v>
      </c>
      <c r="AU434">
        <v>0.96194348281627295</v>
      </c>
      <c r="AV434">
        <v>1.8038338414865529</v>
      </c>
      <c r="AW434">
        <v>-1.6399965819236859</v>
      </c>
      <c r="AX434">
        <v>-1.7508878906107661</v>
      </c>
      <c r="AY434">
        <v>-3.3190896146783486</v>
      </c>
      <c r="AZ434">
        <v>-0.33785535384774185</v>
      </c>
      <c r="BA434">
        <v>-0.3354395923729544</v>
      </c>
      <c r="BB434">
        <v>-1.5352612314036729</v>
      </c>
      <c r="BC434">
        <v>-2.272532843920553</v>
      </c>
      <c r="BD434">
        <v>-2.6920473352635788</v>
      </c>
      <c r="BE434">
        <v>-2.9797951189208738</v>
      </c>
      <c r="BF434">
        <v>5.9474346756790348</v>
      </c>
      <c r="BG434">
        <f t="shared" si="6"/>
        <v>5.951932632424394</v>
      </c>
      <c r="BH434" s="1" t="s">
        <v>247</v>
      </c>
      <c r="BI434" s="1">
        <v>2</v>
      </c>
    </row>
    <row r="435" spans="1:61">
      <c r="A435" s="1">
        <v>54</v>
      </c>
      <c r="B435" s="1" t="s">
        <v>243</v>
      </c>
      <c r="C435" s="1" t="s">
        <v>4144</v>
      </c>
      <c r="D435" s="1" t="s">
        <v>30</v>
      </c>
      <c r="E435" s="1" t="s">
        <v>52</v>
      </c>
      <c r="F435" s="2">
        <v>48.962434000000002</v>
      </c>
      <c r="G435" s="2">
        <v>-115.116608</v>
      </c>
      <c r="H435" s="2">
        <v>48.95823</v>
      </c>
      <c r="I435" s="2">
        <v>-115.12296000000001</v>
      </c>
      <c r="K435" s="1" t="s">
        <v>4085</v>
      </c>
      <c r="L435" s="17">
        <v>0.12169325468130408</v>
      </c>
      <c r="M435" s="17">
        <v>1</v>
      </c>
      <c r="N435" s="1">
        <v>17</v>
      </c>
      <c r="O435" s="1" t="s">
        <v>246</v>
      </c>
      <c r="P435" s="1">
        <v>509310</v>
      </c>
      <c r="Q435" s="1" t="s">
        <v>248</v>
      </c>
      <c r="R435" s="1" t="s">
        <v>249</v>
      </c>
      <c r="S435" s="26">
        <v>8.180498</v>
      </c>
      <c r="T435" s="4">
        <v>719.073730469</v>
      </c>
      <c r="U435" s="4">
        <v>-1.2269827127499999</v>
      </c>
      <c r="V435" s="4">
        <v>10.932672500600001</v>
      </c>
      <c r="W435" s="2">
        <v>0.19101563095999999</v>
      </c>
      <c r="X435" s="3">
        <v>9.1610126495399999</v>
      </c>
      <c r="Y435" s="1">
        <v>63.655193328899998</v>
      </c>
      <c r="Z435" s="2">
        <v>2.2908856829099999E-2</v>
      </c>
      <c r="AA435" s="2">
        <v>1.7746475317799999E-2</v>
      </c>
      <c r="AB435" s="2">
        <v>4.7963446804799998E-4</v>
      </c>
      <c r="AC435" s="2">
        <v>0.45935097883300002</v>
      </c>
      <c r="AD435" s="2">
        <v>0.46191323664900003</v>
      </c>
      <c r="AE435" s="2">
        <v>2.9156726873399999E-2</v>
      </c>
      <c r="AF435" s="2">
        <v>5.3390889469499998E-3</v>
      </c>
      <c r="AG435" s="2">
        <v>2.0321355093599999E-3</v>
      </c>
      <c r="AH435" s="2">
        <v>1.0476226538900001E-3</v>
      </c>
      <c r="AI435" s="5">
        <v>886001.94582400005</v>
      </c>
      <c r="AJ435" s="5">
        <v>895225.88771899999</v>
      </c>
      <c r="AK435">
        <v>7.3656252530600002</v>
      </c>
      <c r="AL435" s="13">
        <v>1.0356835572968567E-2</v>
      </c>
      <c r="AM435" s="1" t="s">
        <v>53</v>
      </c>
      <c r="AN435" t="s">
        <v>4076</v>
      </c>
      <c r="AO435" t="s">
        <v>53</v>
      </c>
      <c r="AP435">
        <v>0.91277974279952734</v>
      </c>
      <c r="AQ435">
        <v>2.8567734231981126</v>
      </c>
      <c r="AR435">
        <v>-5</v>
      </c>
      <c r="AS435">
        <v>1.0387263385636747</v>
      </c>
      <c r="AT435">
        <v>-0.71893109263753119</v>
      </c>
      <c r="AU435">
        <v>0.96194348281627295</v>
      </c>
      <c r="AV435">
        <v>1.8038338414865529</v>
      </c>
      <c r="AW435">
        <v>-1.6399965819236859</v>
      </c>
      <c r="AX435">
        <v>-1.7508878906107661</v>
      </c>
      <c r="AY435">
        <v>-3.3190896146783486</v>
      </c>
      <c r="AZ435">
        <v>-0.33785535384774185</v>
      </c>
      <c r="BA435">
        <v>-0.3354395923729544</v>
      </c>
      <c r="BB435">
        <v>-1.5352612314036729</v>
      </c>
      <c r="BC435">
        <v>-2.272532843920553</v>
      </c>
      <c r="BD435">
        <v>-2.6920473352635788</v>
      </c>
      <c r="BE435">
        <v>-2.9797951189208738</v>
      </c>
      <c r="BF435">
        <v>5.9474346756790348</v>
      </c>
      <c r="BG435">
        <f t="shared" si="6"/>
        <v>5.951932632424394</v>
      </c>
      <c r="BH435" s="1" t="s">
        <v>247</v>
      </c>
      <c r="BI435" s="1">
        <v>2</v>
      </c>
    </row>
    <row r="436" spans="1:61">
      <c r="A436" s="1">
        <v>684</v>
      </c>
      <c r="B436" s="1" t="s">
        <v>3290</v>
      </c>
      <c r="C436" s="1" t="s">
        <v>5037</v>
      </c>
      <c r="D436" s="1" t="s">
        <v>2895</v>
      </c>
      <c r="E436" s="1" t="s">
        <v>59</v>
      </c>
      <c r="F436" s="2">
        <v>45.219000999999999</v>
      </c>
      <c r="G436" s="2">
        <v>-68.077772999999993</v>
      </c>
      <c r="H436" s="2">
        <v>45.218203000000003</v>
      </c>
      <c r="I436" s="2">
        <v>-68.076819999999998</v>
      </c>
      <c r="K436" s="1" t="s">
        <v>4086</v>
      </c>
      <c r="L436" s="17">
        <v>0.12610487919300792</v>
      </c>
      <c r="M436" s="17">
        <v>1</v>
      </c>
      <c r="N436" s="1">
        <v>1</v>
      </c>
      <c r="O436" s="1" t="s">
        <v>3293</v>
      </c>
      <c r="P436" s="1">
        <v>505370</v>
      </c>
      <c r="Q436" s="1" t="s">
        <v>3291</v>
      </c>
      <c r="R436" s="1" t="s">
        <v>3292</v>
      </c>
      <c r="S436" s="26">
        <v>12.199004</v>
      </c>
      <c r="T436" s="4">
        <v>1137.93591309</v>
      </c>
      <c r="U436" s="4">
        <v>-1.0134117603299999</v>
      </c>
      <c r="V436" s="4">
        <v>11.3443527222</v>
      </c>
      <c r="W436" s="2">
        <v>0.22017307579500001</v>
      </c>
      <c r="X436" s="3">
        <v>2.46032691002</v>
      </c>
      <c r="Y436" s="1">
        <v>2030.04528809</v>
      </c>
      <c r="Z436" s="2">
        <v>8.6627619063899999E-2</v>
      </c>
      <c r="AA436" s="2">
        <v>2.2369836580700001E-3</v>
      </c>
      <c r="AB436" s="2">
        <v>2.0491453356300001E-4</v>
      </c>
      <c r="AC436" s="2">
        <v>0.80867813049600001</v>
      </c>
      <c r="AD436" s="2">
        <v>8.7430200987000002E-3</v>
      </c>
      <c r="AE436" s="2">
        <v>8.8454773654799996E-3</v>
      </c>
      <c r="AF436" s="2">
        <v>0</v>
      </c>
      <c r="AG436" s="2">
        <v>0</v>
      </c>
      <c r="AH436" s="2">
        <v>8.4663854783899997E-2</v>
      </c>
      <c r="AI436" s="5">
        <v>910276.11063400004</v>
      </c>
      <c r="AJ436" s="5">
        <v>897505.58652400004</v>
      </c>
      <c r="AK436">
        <v>5.6515227686199996</v>
      </c>
      <c r="AL436" s="13">
        <v>1.4128391862885262E-2</v>
      </c>
      <c r="AM436" s="1" t="s">
        <v>53</v>
      </c>
      <c r="AN436" t="s">
        <v>4076</v>
      </c>
      <c r="AO436" t="s">
        <v>53</v>
      </c>
      <c r="AP436">
        <v>1.0863243737106676</v>
      </c>
      <c r="AQ436">
        <v>3.0561178039086956</v>
      </c>
      <c r="AR436">
        <v>-5</v>
      </c>
      <c r="AS436">
        <v>1.0547797212702006</v>
      </c>
      <c r="AT436">
        <v>-0.65723579048952741</v>
      </c>
      <c r="AU436">
        <v>0.3909928167720943</v>
      </c>
      <c r="AV436">
        <v>3.3075057266561645</v>
      </c>
      <c r="AW436">
        <v>-1.0623436219004274</v>
      </c>
      <c r="AX436">
        <v>-2.6503371885613705</v>
      </c>
      <c r="AY436">
        <v>-3.6884272381709176</v>
      </c>
      <c r="AZ436">
        <v>-9.2224301582514837E-2</v>
      </c>
      <c r="BA436">
        <v>-2.0583385232421154</v>
      </c>
      <c r="BB436">
        <v>-2.0532787244727939</v>
      </c>
      <c r="BC436">
        <v>-5</v>
      </c>
      <c r="BD436">
        <v>-5</v>
      </c>
      <c r="BE436">
        <v>-1.0723019617861216</v>
      </c>
      <c r="BF436">
        <v>5.9591731452183163</v>
      </c>
      <c r="BG436">
        <f t="shared" si="6"/>
        <v>5.9530371605250032</v>
      </c>
      <c r="BH436" s="1" t="s">
        <v>3294</v>
      </c>
      <c r="BI436" s="1">
        <v>1</v>
      </c>
    </row>
    <row r="437" spans="1:61">
      <c r="A437" s="1">
        <v>282</v>
      </c>
      <c r="B437" s="1" t="s">
        <v>1321</v>
      </c>
      <c r="C437" s="1" t="s">
        <v>4436</v>
      </c>
      <c r="D437" s="1" t="s">
        <v>30</v>
      </c>
      <c r="E437" s="1" t="s">
        <v>44</v>
      </c>
      <c r="F437" s="2">
        <v>42.772393999999998</v>
      </c>
      <c r="G437" s="2">
        <v>-118.446839</v>
      </c>
      <c r="H437" s="2">
        <v>42.771500000000003</v>
      </c>
      <c r="I437" s="2">
        <v>-118.44643000000001</v>
      </c>
      <c r="K437" s="1" t="s">
        <v>4086</v>
      </c>
      <c r="L437" s="17">
        <v>0.16377596231177446</v>
      </c>
      <c r="M437" s="17">
        <v>1</v>
      </c>
      <c r="N437" s="1">
        <v>17</v>
      </c>
      <c r="O437" s="1" t="s">
        <v>1324</v>
      </c>
      <c r="P437" s="1">
        <v>512610</v>
      </c>
      <c r="Q437" s="1" t="s">
        <v>1322</v>
      </c>
      <c r="R437" s="1" t="s">
        <v>1323</v>
      </c>
      <c r="S437" s="26">
        <v>2.5858940000000001</v>
      </c>
      <c r="T437" s="4">
        <v>495.56744384799998</v>
      </c>
      <c r="U437" s="4">
        <v>1.4726495742800001</v>
      </c>
      <c r="V437" s="4">
        <v>14.8288030624</v>
      </c>
      <c r="W437" s="2">
        <v>0.20675861835500001</v>
      </c>
      <c r="X437" s="3">
        <v>12.164784431499999</v>
      </c>
      <c r="Y437" s="1">
        <v>418.06851196299999</v>
      </c>
      <c r="Z437" s="2">
        <v>7.2847600350700002E-3</v>
      </c>
      <c r="AA437" s="2">
        <v>0</v>
      </c>
      <c r="AB437" s="2">
        <v>9.81590547098E-4</v>
      </c>
      <c r="AC437" s="2">
        <v>1.4557173019200001E-2</v>
      </c>
      <c r="AD437" s="2">
        <v>0.92948599227100004</v>
      </c>
      <c r="AE437" s="2">
        <v>3.1052833030799998E-3</v>
      </c>
      <c r="AF437" s="2">
        <v>2.76080058278E-2</v>
      </c>
      <c r="AG437" s="2">
        <v>9.0750824165600002E-4</v>
      </c>
      <c r="AH437" s="2">
        <v>1.6069686755299999E-2</v>
      </c>
      <c r="AI437" s="5">
        <v>919103.04570899997</v>
      </c>
      <c r="AJ437" s="5">
        <v>898368.85003600002</v>
      </c>
      <c r="AK437">
        <v>3.88489835217</v>
      </c>
      <c r="AL437" s="13">
        <v>2.2816524119621446E-2</v>
      </c>
      <c r="AM437" s="1" t="s">
        <v>53</v>
      </c>
      <c r="AN437" t="s">
        <v>4076</v>
      </c>
      <c r="AO437" t="s">
        <v>53</v>
      </c>
      <c r="AP437">
        <v>0.41261071847221825</v>
      </c>
      <c r="AQ437">
        <v>2.6951027677976849</v>
      </c>
      <c r="AR437">
        <v>0.16809941618269111</v>
      </c>
      <c r="AS437">
        <v>1.1711060974630678</v>
      </c>
      <c r="AT437">
        <v>-0.68453637862663486</v>
      </c>
      <c r="AU437">
        <v>1.0851044173326387</v>
      </c>
      <c r="AV437">
        <v>2.6212474586394094</v>
      </c>
      <c r="AW437">
        <v>-2.1375847496127824</v>
      </c>
      <c r="AX437">
        <v>-5</v>
      </c>
      <c r="AY437">
        <v>-3.00806963259864</v>
      </c>
      <c r="AZ437">
        <v>-1.8369229561608249</v>
      </c>
      <c r="BA437">
        <v>-3.1757150835868192E-2</v>
      </c>
      <c r="BB437">
        <v>-2.5078987718636689</v>
      </c>
      <c r="BC437">
        <v>-1.5589649620409278</v>
      </c>
      <c r="BD437">
        <v>-3.0421494221712222</v>
      </c>
      <c r="BE437">
        <v>-1.7939925888104327</v>
      </c>
      <c r="BF437">
        <v>5.9633642052642415</v>
      </c>
      <c r="BG437">
        <f t="shared" si="6"/>
        <v>5.9534546848250702</v>
      </c>
      <c r="BH437" s="1" t="s">
        <v>1325</v>
      </c>
      <c r="BI437" s="1">
        <v>1</v>
      </c>
    </row>
    <row r="438" spans="1:61">
      <c r="A438" s="1">
        <v>353</v>
      </c>
      <c r="B438" s="1" t="s">
        <v>1669</v>
      </c>
      <c r="C438" s="1" t="s">
        <v>4530</v>
      </c>
      <c r="D438" s="1" t="s">
        <v>30</v>
      </c>
      <c r="E438" s="1" t="s">
        <v>87</v>
      </c>
      <c r="F438" s="2">
        <v>41.227398000000001</v>
      </c>
      <c r="G438" s="2">
        <v>-103.82508900000001</v>
      </c>
      <c r="H438" s="2">
        <v>41.224249999999998</v>
      </c>
      <c r="I438" s="2">
        <v>-103.81831</v>
      </c>
      <c r="K438" s="1" t="s">
        <v>4086</v>
      </c>
      <c r="L438" s="17">
        <v>0.78269301308318961</v>
      </c>
      <c r="M438" s="17">
        <v>0</v>
      </c>
      <c r="N438" s="1">
        <v>10</v>
      </c>
      <c r="O438" s="1" t="s">
        <v>1672</v>
      </c>
      <c r="P438" s="1">
        <v>505380</v>
      </c>
      <c r="Q438" s="1" t="s">
        <v>1670</v>
      </c>
      <c r="R438" s="1" t="s">
        <v>1671</v>
      </c>
      <c r="S438" s="26">
        <v>4.8159729999999996</v>
      </c>
      <c r="T438" s="4">
        <v>409.244049072</v>
      </c>
      <c r="U438" s="4">
        <v>0.27336537838000002</v>
      </c>
      <c r="V438" s="4">
        <v>16.486057281499999</v>
      </c>
      <c r="W438" s="2">
        <v>0.32626983523399999</v>
      </c>
      <c r="X438" s="3">
        <v>2.1609680652600001</v>
      </c>
      <c r="Y438" s="1">
        <v>551.54272460899995</v>
      </c>
      <c r="Z438" s="2">
        <v>1.0191471931800001E-2</v>
      </c>
      <c r="AA438" s="2">
        <v>4.6944641146300002E-2</v>
      </c>
      <c r="AB438" s="2">
        <v>8.3309034864799996E-5</v>
      </c>
      <c r="AC438" s="2">
        <v>2.3604226545000001E-4</v>
      </c>
      <c r="AD438" s="2">
        <v>0</v>
      </c>
      <c r="AE438" s="2">
        <v>0.63070493328300004</v>
      </c>
      <c r="AF438" s="2">
        <v>9.4139209397299996E-3</v>
      </c>
      <c r="AG438" s="2">
        <v>0.29333111175900001</v>
      </c>
      <c r="AH438" s="2">
        <v>9.0945696394099992E-3</v>
      </c>
      <c r="AI438" s="5">
        <v>967654.63930499996</v>
      </c>
      <c r="AJ438" s="5">
        <v>902652.54459300009</v>
      </c>
      <c r="AK438">
        <v>8.3311807114400001</v>
      </c>
      <c r="AL438" s="13">
        <v>6.9509538616566488E-2</v>
      </c>
      <c r="AM438" s="1" t="s">
        <v>36</v>
      </c>
      <c r="AN438" t="s">
        <v>4077</v>
      </c>
      <c r="AO438" t="s">
        <v>36</v>
      </c>
      <c r="AP438">
        <v>0.6826840434524506</v>
      </c>
      <c r="AQ438">
        <v>2.6119823729367999</v>
      </c>
      <c r="AR438">
        <v>-0.56325648951446861</v>
      </c>
      <c r="AS438">
        <v>1.2171168044847642</v>
      </c>
      <c r="AT438">
        <v>-0.48642307637146043</v>
      </c>
      <c r="AU438">
        <v>0.33464834893606826</v>
      </c>
      <c r="AV438">
        <v>2.7415791601909665</v>
      </c>
      <c r="AW438">
        <v>-1.991763087269983</v>
      </c>
      <c r="AX438">
        <v>-1.3284139764206828</v>
      </c>
      <c r="AY438">
        <v>-4.0793078968026713</v>
      </c>
      <c r="AZ438">
        <v>-3.6270102258085317</v>
      </c>
      <c r="BA438">
        <v>-5</v>
      </c>
      <c r="BB438">
        <v>-0.20017377200461042</v>
      </c>
      <c r="BC438">
        <v>-2.0262294533189009</v>
      </c>
      <c r="BD438">
        <v>-0.53264187173242905</v>
      </c>
      <c r="BE438">
        <v>-2.0412178471944045</v>
      </c>
      <c r="BF438">
        <v>5.9857203831279273</v>
      </c>
      <c r="BG438">
        <f t="shared" si="6"/>
        <v>5.9555206107735295</v>
      </c>
      <c r="BH438" s="1" t="s">
        <v>1673</v>
      </c>
      <c r="BI438" s="1">
        <v>1</v>
      </c>
    </row>
    <row r="439" spans="1:61">
      <c r="A439" s="1">
        <v>535</v>
      </c>
      <c r="B439" s="1" t="s">
        <v>2559</v>
      </c>
      <c r="C439" s="1" t="s">
        <v>4801</v>
      </c>
      <c r="D439" s="1" t="s">
        <v>30</v>
      </c>
      <c r="E439" s="1" t="s">
        <v>52</v>
      </c>
      <c r="F439" s="2">
        <v>44.371780999999999</v>
      </c>
      <c r="G439" s="2">
        <v>-121.873209</v>
      </c>
      <c r="H439" s="2">
        <v>44.373159999999999</v>
      </c>
      <c r="I439" s="2">
        <v>-121.87894</v>
      </c>
      <c r="K439" s="1" t="s">
        <v>4086</v>
      </c>
      <c r="L439" s="17">
        <v>0.56825954979285587</v>
      </c>
      <c r="M439" s="17">
        <v>0</v>
      </c>
      <c r="N439" s="1">
        <v>17</v>
      </c>
      <c r="O439" s="1" t="s">
        <v>2562</v>
      </c>
      <c r="P439" s="1">
        <v>506500</v>
      </c>
      <c r="Q439" s="1" t="s">
        <v>2560</v>
      </c>
      <c r="R439" s="1" t="s">
        <v>2561</v>
      </c>
      <c r="S439" s="26">
        <v>12.670533000000001</v>
      </c>
      <c r="T439" s="4">
        <v>2173.77612305</v>
      </c>
      <c r="U439" s="4">
        <v>0.13840678334199999</v>
      </c>
      <c r="V439" s="4">
        <v>11.7697286606</v>
      </c>
      <c r="W439" s="2">
        <v>0.135169491172</v>
      </c>
      <c r="X439" s="3">
        <v>9.3613433837900004</v>
      </c>
      <c r="Y439" s="1">
        <v>982.04339599599996</v>
      </c>
      <c r="Z439" s="2">
        <v>6.0333038371800001E-3</v>
      </c>
      <c r="AA439" s="2">
        <v>1.4877121711799999E-2</v>
      </c>
      <c r="AB439" s="2">
        <v>1.2056552167999999E-2</v>
      </c>
      <c r="AC439" s="2">
        <v>0.79894014962600002</v>
      </c>
      <c r="AD439" s="2">
        <v>0.121616322098</v>
      </c>
      <c r="AE439" s="2">
        <v>4.4364894216100001E-2</v>
      </c>
      <c r="AF439" s="2">
        <v>0</v>
      </c>
      <c r="AG439" s="2">
        <v>0</v>
      </c>
      <c r="AH439" s="2">
        <v>2.1116563430100001E-3</v>
      </c>
      <c r="AI439" s="5">
        <v>935610.44576899998</v>
      </c>
      <c r="AJ439" s="5">
        <v>907466.99837199994</v>
      </c>
      <c r="AK439">
        <v>5.5996130096099996</v>
      </c>
      <c r="AL439" s="13">
        <v>3.0539625436213625E-2</v>
      </c>
      <c r="AM439" s="1" t="s">
        <v>53</v>
      </c>
      <c r="AN439" t="s">
        <v>4076</v>
      </c>
      <c r="AO439" t="s">
        <v>53</v>
      </c>
      <c r="AP439">
        <v>1.1027948843459572</v>
      </c>
      <c r="AQ439">
        <v>3.3372148141152178</v>
      </c>
      <c r="AR439">
        <v>-0.85884262450493254</v>
      </c>
      <c r="AS439">
        <v>1.0707664507310737</v>
      </c>
      <c r="AT439">
        <v>-0.86912132104846263</v>
      </c>
      <c r="AU439">
        <v>0.97133817590727434</v>
      </c>
      <c r="AV439">
        <v>2.9921306794622873</v>
      </c>
      <c r="AW439">
        <v>-2.2194448030628444</v>
      </c>
      <c r="AX439">
        <v>-1.827481083951189</v>
      </c>
      <c r="AY439">
        <v>-1.9187768703463677</v>
      </c>
      <c r="AZ439">
        <v>-9.7485753427846628E-2</v>
      </c>
      <c r="BA439">
        <v>-0.91500813459129604</v>
      </c>
      <c r="BB439">
        <v>-1.3529605496779786</v>
      </c>
      <c r="BC439">
        <v>-5</v>
      </c>
      <c r="BD439">
        <v>-5</v>
      </c>
      <c r="BE439">
        <v>-2.6753767587131856</v>
      </c>
      <c r="BF439">
        <v>5.9710950619127798</v>
      </c>
      <c r="BG439">
        <f t="shared" si="6"/>
        <v>5.9578308401152658</v>
      </c>
      <c r="BH439" s="1" t="s">
        <v>2563</v>
      </c>
      <c r="BI439" s="1">
        <v>1</v>
      </c>
    </row>
    <row r="440" spans="1:61">
      <c r="A440" s="1">
        <v>492</v>
      </c>
      <c r="B440" s="1" t="s">
        <v>2345</v>
      </c>
      <c r="C440" s="1" t="s">
        <v>4733</v>
      </c>
      <c r="D440" s="1" t="s">
        <v>30</v>
      </c>
      <c r="E440" s="1" t="s">
        <v>153</v>
      </c>
      <c r="F440" s="2">
        <v>40.803736000000001</v>
      </c>
      <c r="G440" s="2">
        <v>-77.178560000000004</v>
      </c>
      <c r="H440" s="2">
        <v>40.803333000000002</v>
      </c>
      <c r="I440" s="2">
        <v>-77.180278000000001</v>
      </c>
      <c r="K440" s="1" t="s">
        <v>4086</v>
      </c>
      <c r="L440" s="17">
        <v>0.27678347844630474</v>
      </c>
      <c r="M440" s="17">
        <v>1</v>
      </c>
      <c r="N440" s="1">
        <v>2</v>
      </c>
      <c r="O440" s="1" t="s">
        <v>2348</v>
      </c>
      <c r="P440" s="1">
        <v>512820</v>
      </c>
      <c r="Q440" s="1" t="s">
        <v>2346</v>
      </c>
      <c r="R440" s="1" t="s">
        <v>2347</v>
      </c>
      <c r="S440" s="26">
        <v>3.158906</v>
      </c>
      <c r="T440" s="4">
        <v>1193.76330566</v>
      </c>
      <c r="U440" s="4">
        <v>3.7294445037799999</v>
      </c>
      <c r="V440" s="4">
        <v>16.025278091400001</v>
      </c>
      <c r="W440" s="2">
        <v>0.18985106051</v>
      </c>
      <c r="X440" s="3">
        <v>7.8556852340700001</v>
      </c>
      <c r="Y440" s="1">
        <v>581.98815918000003</v>
      </c>
      <c r="Z440" s="2">
        <v>2.52736729444E-2</v>
      </c>
      <c r="AA440" s="2">
        <v>6.5381076666000001E-2</v>
      </c>
      <c r="AB440" s="2">
        <v>0</v>
      </c>
      <c r="AC440" s="2">
        <v>0.63754999342800001</v>
      </c>
      <c r="AD440" s="2">
        <v>0</v>
      </c>
      <c r="AE440" s="2">
        <v>0</v>
      </c>
      <c r="AF440" s="2">
        <v>0.107328614079</v>
      </c>
      <c r="AG440" s="2">
        <v>0.152562104512</v>
      </c>
      <c r="AH440" s="2">
        <v>1.19045383705E-2</v>
      </c>
      <c r="AI440" s="5">
        <v>925717.97180099995</v>
      </c>
      <c r="AJ440" s="5">
        <v>910617.74317499995</v>
      </c>
      <c r="AK440">
        <v>7.5925894547999997</v>
      </c>
      <c r="AL440" s="13">
        <v>1.6446043610492376E-2</v>
      </c>
      <c r="AM440" s="1" t="s">
        <v>36</v>
      </c>
      <c r="AN440" t="s">
        <v>4077</v>
      </c>
      <c r="AO440" t="s">
        <v>36</v>
      </c>
      <c r="AP440">
        <v>0.49953670273683909</v>
      </c>
      <c r="AQ440">
        <v>3.076918225255687</v>
      </c>
      <c r="AR440">
        <v>0.57164414899125049</v>
      </c>
      <c r="AS440">
        <v>1.2048055746970996</v>
      </c>
      <c r="AT440">
        <v>-0.72158697254391213</v>
      </c>
      <c r="AU440">
        <v>0.8951840735766069</v>
      </c>
      <c r="AV440">
        <v>2.7649141488163846</v>
      </c>
      <c r="AW440">
        <v>-1.5973316388251859</v>
      </c>
      <c r="AX440">
        <v>-1.1845479319316576</v>
      </c>
      <c r="AY440">
        <v>-5</v>
      </c>
      <c r="AZ440">
        <v>-0.19548575439420743</v>
      </c>
      <c r="BA440">
        <v>-5</v>
      </c>
      <c r="BB440">
        <v>-5</v>
      </c>
      <c r="BC440">
        <v>-0.96928447859377953</v>
      </c>
      <c r="BD440">
        <v>-0.81655332906243916</v>
      </c>
      <c r="BE440">
        <v>-1.9242874408329453</v>
      </c>
      <c r="BF440">
        <v>5.9664786951630537</v>
      </c>
      <c r="BG440">
        <f t="shared" si="6"/>
        <v>5.9593361081816161</v>
      </c>
      <c r="BH440" s="1" t="s">
        <v>2349</v>
      </c>
      <c r="BI440" s="1">
        <v>1</v>
      </c>
    </row>
    <row r="441" spans="1:61">
      <c r="A441" s="1">
        <v>181</v>
      </c>
      <c r="B441" s="1" t="s">
        <v>816</v>
      </c>
      <c r="C441" s="1" t="s">
        <v>4294</v>
      </c>
      <c r="D441" s="1" t="s">
        <v>30</v>
      </c>
      <c r="E441" s="1" t="s">
        <v>87</v>
      </c>
      <c r="F441" s="2">
        <v>36.562418999999998</v>
      </c>
      <c r="G441" s="2">
        <v>-104.594281</v>
      </c>
      <c r="H441" s="2">
        <v>36.560339999999997</v>
      </c>
      <c r="I441" s="2">
        <v>-104.59552600000001</v>
      </c>
      <c r="K441" s="1" t="s">
        <v>4086</v>
      </c>
      <c r="L441" s="17">
        <v>4.5819196384400122E-2</v>
      </c>
      <c r="M441" s="17">
        <v>1</v>
      </c>
      <c r="N441" s="1">
        <v>11</v>
      </c>
      <c r="O441" s="1" t="s">
        <v>819</v>
      </c>
      <c r="P441" s="1">
        <v>514440</v>
      </c>
      <c r="Q441" s="1" t="s">
        <v>817</v>
      </c>
      <c r="R441" s="1" t="s">
        <v>818</v>
      </c>
      <c r="S441" s="26">
        <v>4.5199999999999996</v>
      </c>
      <c r="T441" s="4">
        <v>409.155761719</v>
      </c>
      <c r="U441" s="4">
        <v>0.20927007496399999</v>
      </c>
      <c r="V441" s="4">
        <v>18.910438537600001</v>
      </c>
      <c r="W441" s="2">
        <v>0.32435554266</v>
      </c>
      <c r="X441" s="3">
        <v>1.7849719524400001</v>
      </c>
      <c r="Y441" s="1">
        <v>548.309082031</v>
      </c>
      <c r="Z441" s="2">
        <v>3.3078481855299997E-2</v>
      </c>
      <c r="AA441" s="2">
        <v>1.00439545379E-2</v>
      </c>
      <c r="AB441" s="2">
        <v>2.8389345185099999E-4</v>
      </c>
      <c r="AC441" s="2">
        <v>4.18204422864E-2</v>
      </c>
      <c r="AD441" s="2">
        <v>5.3450284382899997E-2</v>
      </c>
      <c r="AE441" s="2">
        <v>0.70185313898099999</v>
      </c>
      <c r="AF441" s="2">
        <v>0</v>
      </c>
      <c r="AG441" s="2">
        <v>0.116601893276</v>
      </c>
      <c r="AH441" s="2">
        <v>4.2867911229499997E-2</v>
      </c>
      <c r="AI441" s="5">
        <v>919937.19473999995</v>
      </c>
      <c r="AJ441" s="5">
        <v>918089.69190800004</v>
      </c>
      <c r="AK441">
        <v>3.99040111393</v>
      </c>
      <c r="AL441" s="13">
        <v>2.0103109975384442E-3</v>
      </c>
      <c r="AM441" s="1" t="s">
        <v>36</v>
      </c>
      <c r="AN441" t="s">
        <v>4077</v>
      </c>
      <c r="AO441" t="s">
        <v>36</v>
      </c>
      <c r="AP441">
        <v>0.65513843481138212</v>
      </c>
      <c r="AQ441">
        <v>2.6118886712768705</v>
      </c>
      <c r="AR441">
        <v>-0.67929287011891981</v>
      </c>
      <c r="AS441">
        <v>1.2767016003548983</v>
      </c>
      <c r="AT441">
        <v>-0.48897867634918224</v>
      </c>
      <c r="AU441">
        <v>0.25163139636068338</v>
      </c>
      <c r="AV441">
        <v>2.7390254394696227</v>
      </c>
      <c r="AW441">
        <v>-1.4804544307094418</v>
      </c>
      <c r="AX441">
        <v>-1.9980952617082042</v>
      </c>
      <c r="AY441">
        <v>-3.5468446245850069</v>
      </c>
      <c r="AZ441">
        <v>-1.3786113784641332</v>
      </c>
      <c r="BA441">
        <v>-1.2720499797798868</v>
      </c>
      <c r="BB441">
        <v>-0.15375375340109684</v>
      </c>
      <c r="BC441">
        <v>-5</v>
      </c>
      <c r="BD441">
        <v>-0.93329439783906221</v>
      </c>
      <c r="BE441">
        <v>-1.3678676772918474</v>
      </c>
      <c r="BF441">
        <v>5.9637581785315188</v>
      </c>
      <c r="BG441">
        <f t="shared" si="6"/>
        <v>5.9628851112643471</v>
      </c>
      <c r="BH441" s="1" t="s">
        <v>820</v>
      </c>
      <c r="BI441" s="1">
        <v>1</v>
      </c>
    </row>
    <row r="442" spans="1:61">
      <c r="A442" s="1">
        <v>346</v>
      </c>
      <c r="B442" s="1" t="s">
        <v>1634</v>
      </c>
      <c r="C442" s="1" t="s">
        <v>4520</v>
      </c>
      <c r="D442" s="1" t="s">
        <v>30</v>
      </c>
      <c r="E442" s="1" t="s">
        <v>72</v>
      </c>
      <c r="F442" s="2">
        <v>45.391849000000001</v>
      </c>
      <c r="G442" s="2">
        <v>-96.093722</v>
      </c>
      <c r="H442" s="2">
        <v>45.392809999999997</v>
      </c>
      <c r="I442" s="2">
        <v>-96.091290000000001</v>
      </c>
      <c r="K442" s="1" t="s">
        <v>4086</v>
      </c>
      <c r="L442" s="17">
        <v>0.81748968758620311</v>
      </c>
      <c r="M442" s="17">
        <v>0</v>
      </c>
      <c r="N442" s="1">
        <v>7</v>
      </c>
      <c r="O442" s="1" t="s">
        <v>1637</v>
      </c>
      <c r="P442" s="1">
        <v>514600</v>
      </c>
      <c r="Q442" s="1" t="s">
        <v>1635</v>
      </c>
      <c r="R442" s="1" t="s">
        <v>1636</v>
      </c>
      <c r="S442" s="26">
        <v>10.75906</v>
      </c>
      <c r="T442" s="4">
        <v>617.04077148399995</v>
      </c>
      <c r="U442" s="4">
        <v>0.38242989778499997</v>
      </c>
      <c r="V442" s="4">
        <v>12.031308174099999</v>
      </c>
      <c r="W442" s="2">
        <v>0.29355382919299999</v>
      </c>
      <c r="X442" s="3">
        <v>0.60694807767900005</v>
      </c>
      <c r="Y442" s="1">
        <v>1912.82775879</v>
      </c>
      <c r="Z442" s="2">
        <v>5.2207130730099999E-2</v>
      </c>
      <c r="AA442" s="2">
        <v>4.18740120602E-2</v>
      </c>
      <c r="AB442" s="2">
        <v>0</v>
      </c>
      <c r="AC442" s="2">
        <v>1.03477548153E-2</v>
      </c>
      <c r="AD442" s="2">
        <v>0</v>
      </c>
      <c r="AE442" s="2">
        <v>6.7179907499600004E-3</v>
      </c>
      <c r="AF442" s="2">
        <v>8.3572390375300006E-3</v>
      </c>
      <c r="AG442" s="2">
        <v>0.80009952578900001</v>
      </c>
      <c r="AH442" s="2">
        <v>8.0396346818099998E-2</v>
      </c>
      <c r="AI442" s="5">
        <v>934181.370597</v>
      </c>
      <c r="AJ442" s="5">
        <v>919480.93876199995</v>
      </c>
      <c r="AK442">
        <v>4.3004379565999997</v>
      </c>
      <c r="AL442" s="13">
        <v>1.5860959961022773E-2</v>
      </c>
      <c r="AM442" s="1" t="s">
        <v>53</v>
      </c>
      <c r="AN442" t="s">
        <v>4076</v>
      </c>
      <c r="AO442" t="s">
        <v>53</v>
      </c>
      <c r="AP442">
        <v>1.031774329448778</v>
      </c>
      <c r="AQ442">
        <v>2.7903138613517351</v>
      </c>
      <c r="AR442">
        <v>-0.41744816258976225</v>
      </c>
      <c r="AS442">
        <v>1.0803128511058551</v>
      </c>
      <c r="AT442">
        <v>-0.53231225019844941</v>
      </c>
      <c r="AU442">
        <v>-0.21684845973526926</v>
      </c>
      <c r="AV442">
        <v>3.2816758655971823</v>
      </c>
      <c r="AW442">
        <v>-1.2822701746752578</v>
      </c>
      <c r="AX442">
        <v>-1.3780554262085898</v>
      </c>
      <c r="AY442">
        <v>-5</v>
      </c>
      <c r="AZ442">
        <v>-1.9851538702167784</v>
      </c>
      <c r="BA442">
        <v>-5</v>
      </c>
      <c r="BB442">
        <v>-2.1727605984765064</v>
      </c>
      <c r="BC442">
        <v>-2.0779371757680201</v>
      </c>
      <c r="BD442">
        <v>-9.6855986992388177E-2</v>
      </c>
      <c r="BE442">
        <v>-1.0947636849926718</v>
      </c>
      <c r="BF442">
        <v>5.9704312023570356</v>
      </c>
      <c r="BG442">
        <f t="shared" si="6"/>
        <v>5.963542730554753</v>
      </c>
      <c r="BH442" s="1" t="s">
        <v>1638</v>
      </c>
      <c r="BI442" s="1">
        <v>1</v>
      </c>
    </row>
    <row r="443" spans="1:61">
      <c r="A443" s="1">
        <v>419</v>
      </c>
      <c r="B443" s="1" t="s">
        <v>1994</v>
      </c>
      <c r="C443" s="1" t="s">
        <v>4629</v>
      </c>
      <c r="D443" s="1" t="s">
        <v>30</v>
      </c>
      <c r="E443" s="1" t="s">
        <v>105</v>
      </c>
      <c r="F443" s="2">
        <v>34.550637999999999</v>
      </c>
      <c r="G443" s="2">
        <v>-118.120824</v>
      </c>
      <c r="H443" s="2">
        <v>34.552849999999999</v>
      </c>
      <c r="I443" s="2">
        <v>-118.12129</v>
      </c>
      <c r="K443" s="1" t="s">
        <v>4086</v>
      </c>
      <c r="L443" s="17">
        <v>0.57259360211901356</v>
      </c>
      <c r="M443" s="17">
        <v>0</v>
      </c>
      <c r="N443" s="1">
        <v>18</v>
      </c>
      <c r="O443" s="1" t="s">
        <v>1997</v>
      </c>
      <c r="P443" s="1">
        <v>514000</v>
      </c>
      <c r="Q443" s="1" t="s">
        <v>1995</v>
      </c>
      <c r="R443" s="1" t="s">
        <v>1996</v>
      </c>
      <c r="S443" s="26">
        <v>4.3346289999999996</v>
      </c>
      <c r="T443" s="4">
        <v>228.42070007300001</v>
      </c>
      <c r="U443" s="4">
        <v>7.6491351127599998</v>
      </c>
      <c r="V443" s="4">
        <v>23.8311901093</v>
      </c>
      <c r="W443" s="2">
        <v>0.21177862584599999</v>
      </c>
      <c r="X443" s="3">
        <v>4.37217903137</v>
      </c>
      <c r="Y443" s="1">
        <v>218.24195861800001</v>
      </c>
      <c r="Z443" s="2">
        <v>1.1180977763E-2</v>
      </c>
      <c r="AA443" s="2">
        <v>0.358846228589</v>
      </c>
      <c r="AB443" s="2">
        <v>2.6193054051799999E-2</v>
      </c>
      <c r="AC443" s="2">
        <v>1.73509897005E-4</v>
      </c>
      <c r="AD443" s="2">
        <v>0.35093417728499998</v>
      </c>
      <c r="AE443" s="2">
        <v>0.18417728547199999</v>
      </c>
      <c r="AF443" s="2">
        <v>5.2434690874800002E-2</v>
      </c>
      <c r="AG443" s="2">
        <v>1.5393798062200001E-2</v>
      </c>
      <c r="AH443" s="2">
        <v>6.6627800449699996E-4</v>
      </c>
      <c r="AI443" s="5">
        <v>915383.76374199998</v>
      </c>
      <c r="AJ443" s="5">
        <v>921620.13072100002</v>
      </c>
      <c r="AK443">
        <v>4.6761918040900001</v>
      </c>
      <c r="AL443" s="13">
        <v>6.7897155774109897E-3</v>
      </c>
      <c r="AM443" s="1" t="s">
        <v>53</v>
      </c>
      <c r="AN443" t="s">
        <v>4077</v>
      </c>
      <c r="AO443" t="s">
        <v>36</v>
      </c>
      <c r="AP443">
        <v>0.63695193222795166</v>
      </c>
      <c r="AQ443">
        <v>2.3587354582433435</v>
      </c>
      <c r="AR443">
        <v>0.88361233227905223</v>
      </c>
      <c r="AS443">
        <v>1.3771457311838844</v>
      </c>
      <c r="AT443">
        <v>-0.67411787399981604</v>
      </c>
      <c r="AU443">
        <v>0.6406979370709317</v>
      </c>
      <c r="AV443">
        <v>2.3389382505807315</v>
      </c>
      <c r="AW443">
        <v>-1.9515202162610474</v>
      </c>
      <c r="AX443">
        <v>-0.44509161376660539</v>
      </c>
      <c r="AY443">
        <v>-1.5818138608525076</v>
      </c>
      <c r="AZ443">
        <v>-3.7606757480081425</v>
      </c>
      <c r="BA443">
        <v>-0.45477433402602335</v>
      </c>
      <c r="BB443">
        <v>-0.73476393224153391</v>
      </c>
      <c r="BC443">
        <v>-1.2803812880060552</v>
      </c>
      <c r="BD443">
        <v>-1.8126542148693972</v>
      </c>
      <c r="BE443">
        <v>-3.1763445236420456</v>
      </c>
      <c r="BF443">
        <v>5.9616032050327368</v>
      </c>
      <c r="BG443">
        <f t="shared" si="6"/>
        <v>5.9645519523698969</v>
      </c>
      <c r="BH443" s="1" t="s">
        <v>1998</v>
      </c>
      <c r="BI443" s="1">
        <v>1</v>
      </c>
    </row>
    <row r="444" spans="1:61">
      <c r="A444" s="1">
        <v>392</v>
      </c>
      <c r="B444" s="1" t="s">
        <v>1863</v>
      </c>
      <c r="C444" s="1" t="s">
        <v>4590</v>
      </c>
      <c r="D444" s="1" t="s">
        <v>30</v>
      </c>
      <c r="E444" s="1" t="s">
        <v>72</v>
      </c>
      <c r="F444" s="2">
        <v>43.305802999999997</v>
      </c>
      <c r="G444" s="2">
        <v>-94.690239000000005</v>
      </c>
      <c r="H444" s="2">
        <v>43.316389999999998</v>
      </c>
      <c r="I444" s="2">
        <v>-94.700280000000006</v>
      </c>
      <c r="K444" s="1" t="s">
        <v>4086</v>
      </c>
      <c r="L444" s="17">
        <v>0.82629614672623564</v>
      </c>
      <c r="M444" s="17">
        <v>0</v>
      </c>
      <c r="N444" s="1">
        <v>7</v>
      </c>
      <c r="O444" s="1" t="s">
        <v>1866</v>
      </c>
      <c r="P444" s="1">
        <v>508120</v>
      </c>
      <c r="Q444" s="1" t="s">
        <v>1864</v>
      </c>
      <c r="R444" s="1" t="s">
        <v>1865</v>
      </c>
      <c r="S444" s="26">
        <v>14.396521999999999</v>
      </c>
      <c r="T444" s="4">
        <v>765.96685791000004</v>
      </c>
      <c r="U444" s="4">
        <v>1.64287042618</v>
      </c>
      <c r="V444" s="4">
        <v>13.199537277199999</v>
      </c>
      <c r="W444" s="2">
        <v>0.286102950573</v>
      </c>
      <c r="X444" s="3">
        <v>0.79485785961199995</v>
      </c>
      <c r="Y444" s="1">
        <v>2074.2673339799999</v>
      </c>
      <c r="Z444" s="2">
        <v>0.14558400042299999</v>
      </c>
      <c r="AA444" s="2">
        <v>4.7039708329999999E-2</v>
      </c>
      <c r="AB444" s="2">
        <v>1.4530659692E-4</v>
      </c>
      <c r="AC444" s="2">
        <v>3.1703257509699999E-4</v>
      </c>
      <c r="AD444" s="2">
        <v>0</v>
      </c>
      <c r="AE444" s="2">
        <v>3.5666164698399998E-2</v>
      </c>
      <c r="AF444" s="2">
        <v>5.9311510924400001E-3</v>
      </c>
      <c r="AG444" s="2">
        <v>0.70564846371300005</v>
      </c>
      <c r="AH444" s="2">
        <v>5.9668172571400002E-2</v>
      </c>
      <c r="AI444" s="5">
        <v>981107.30373199994</v>
      </c>
      <c r="AJ444" s="5">
        <v>928149.53069299995</v>
      </c>
      <c r="AK444">
        <v>8.4418149706599994</v>
      </c>
      <c r="AL444" s="13">
        <v>5.5474750263181834E-2</v>
      </c>
      <c r="AM444" s="1" t="s">
        <v>53</v>
      </c>
      <c r="AN444" t="s">
        <v>4076</v>
      </c>
      <c r="AO444" t="s">
        <v>53</v>
      </c>
      <c r="AP444">
        <v>1.158257585244665</v>
      </c>
      <c r="AQ444">
        <v>2.884209978851676</v>
      </c>
      <c r="AR444">
        <v>0.21560331181356993</v>
      </c>
      <c r="AS444">
        <v>1.1205587068512257</v>
      </c>
      <c r="AT444">
        <v>-0.54347766330286484</v>
      </c>
      <c r="AU444">
        <v>-9.9710527073512453E-2</v>
      </c>
      <c r="AV444">
        <v>3.3168647280368018</v>
      </c>
      <c r="AW444">
        <v>-0.83688635105188969</v>
      </c>
      <c r="AX444">
        <v>-1.327535379769168</v>
      </c>
      <c r="AY444">
        <v>-3.8377146682834176</v>
      </c>
      <c r="AZ444">
        <v>-3.4988961117316553</v>
      </c>
      <c r="BA444">
        <v>-5</v>
      </c>
      <c r="BB444">
        <v>-1.4477435892844261</v>
      </c>
      <c r="BC444">
        <v>-2.2268610124399166</v>
      </c>
      <c r="BD444">
        <v>-0.15141159964445761</v>
      </c>
      <c r="BE444">
        <v>-1.2242572628817303</v>
      </c>
      <c r="BF444">
        <v>5.9917165087766895</v>
      </c>
      <c r="BG444">
        <f t="shared" si="6"/>
        <v>5.9676179494121975</v>
      </c>
      <c r="BH444" s="1" t="s">
        <v>1867</v>
      </c>
      <c r="BI444" s="1">
        <v>1</v>
      </c>
    </row>
    <row r="445" spans="1:61">
      <c r="A445" s="1">
        <v>599</v>
      </c>
      <c r="B445" s="1" t="s">
        <v>2874</v>
      </c>
      <c r="C445" s="1" t="s">
        <v>4893</v>
      </c>
      <c r="D445" s="1" t="s">
        <v>30</v>
      </c>
      <c r="E445" s="1" t="s">
        <v>72</v>
      </c>
      <c r="F445" s="2">
        <v>41.469499999999996</v>
      </c>
      <c r="G445" s="2">
        <v>-93.920372</v>
      </c>
      <c r="H445" s="2">
        <v>41.470379999999999</v>
      </c>
      <c r="I445" s="2">
        <v>-93.910759999999996</v>
      </c>
      <c r="K445" s="1" t="s">
        <v>4086</v>
      </c>
      <c r="L445" s="17">
        <v>0.96757257333956648</v>
      </c>
      <c r="M445" s="17">
        <v>0</v>
      </c>
      <c r="N445" s="1">
        <v>7</v>
      </c>
      <c r="O445" s="1" t="s">
        <v>2877</v>
      </c>
      <c r="P445" s="1">
        <v>504560</v>
      </c>
      <c r="Q445" s="1" t="s">
        <v>2875</v>
      </c>
      <c r="R445" s="1" t="s">
        <v>2876</v>
      </c>
      <c r="S445" s="26">
        <v>0.49108600000000002</v>
      </c>
      <c r="T445" s="4">
        <v>880.84387206999997</v>
      </c>
      <c r="U445" s="4">
        <v>3.8849289417300001</v>
      </c>
      <c r="V445" s="4">
        <v>15.489479064899999</v>
      </c>
      <c r="W445" s="2">
        <v>0.36083704233199998</v>
      </c>
      <c r="X445" s="3">
        <v>3.1803243160200001</v>
      </c>
      <c r="Y445" s="1">
        <v>1423.50842285</v>
      </c>
      <c r="Z445" s="2">
        <v>1.7317936670700002E-2</v>
      </c>
      <c r="AA445" s="2">
        <v>4.4026072858400003E-2</v>
      </c>
      <c r="AB445" s="2">
        <v>5.5586804751299999E-4</v>
      </c>
      <c r="AC445" s="2">
        <v>8.2109651589800006E-2</v>
      </c>
      <c r="AD445" s="2">
        <v>3.1035965986200001E-3</v>
      </c>
      <c r="AE445" s="2">
        <v>1.0726929821699999E-2</v>
      </c>
      <c r="AF445" s="2">
        <v>0.32262846176799997</v>
      </c>
      <c r="AG445" s="2">
        <v>0.50969791218600002</v>
      </c>
      <c r="AH445" s="2">
        <v>9.8335704595800006E-3</v>
      </c>
      <c r="AI445" s="5">
        <v>892055.70065000001</v>
      </c>
      <c r="AJ445" s="5">
        <v>932824.87825000007</v>
      </c>
      <c r="AK445">
        <v>10.260710921099999</v>
      </c>
      <c r="AL445" s="13">
        <v>4.4681474581284505E-2</v>
      </c>
      <c r="AM445" s="1" t="s">
        <v>36</v>
      </c>
      <c r="AN445" t="s">
        <v>4077</v>
      </c>
      <c r="AO445" t="s">
        <v>36</v>
      </c>
      <c r="AP445">
        <v>-0.30884244666540817</v>
      </c>
      <c r="AQ445">
        <v>2.9448989373481274</v>
      </c>
      <c r="AR445">
        <v>0.58938307963711811</v>
      </c>
      <c r="AS445">
        <v>1.1900368120107421</v>
      </c>
      <c r="AT445">
        <v>-0.44268888561284869</v>
      </c>
      <c r="AU445">
        <v>0.50247140975677851</v>
      </c>
      <c r="AV445">
        <v>3.1533600411959735</v>
      </c>
      <c r="AW445">
        <v>-1.7615038528446116</v>
      </c>
      <c r="AX445">
        <v>-1.3562900520374417</v>
      </c>
      <c r="AY445">
        <v>-3.2550282894217988</v>
      </c>
      <c r="AZ445">
        <v>-1.0856057906780123</v>
      </c>
      <c r="BA445">
        <v>-2.5081347327677923</v>
      </c>
      <c r="BB445">
        <v>-1.969524560633128</v>
      </c>
      <c r="BC445">
        <v>-0.49129732249092883</v>
      </c>
      <c r="BD445">
        <v>-0.29268714535568374</v>
      </c>
      <c r="BE445">
        <v>-2.0072887660589123</v>
      </c>
      <c r="BF445">
        <v>5.9503919729071564</v>
      </c>
      <c r="BG445">
        <f t="shared" si="6"/>
        <v>5.9698001201149991</v>
      </c>
      <c r="BH445" s="1" t="s">
        <v>2878</v>
      </c>
      <c r="BI445" s="1">
        <v>1</v>
      </c>
    </row>
    <row r="446" spans="1:61">
      <c r="A446" s="1">
        <v>532</v>
      </c>
      <c r="B446" s="1" t="s">
        <v>2544</v>
      </c>
      <c r="C446" s="1" t="s">
        <v>4798</v>
      </c>
      <c r="D446" s="1" t="s">
        <v>30</v>
      </c>
      <c r="E446" s="1" t="s">
        <v>44</v>
      </c>
      <c r="F446" s="2">
        <v>40.765501999999998</v>
      </c>
      <c r="G446" s="2">
        <v>-109.297264</v>
      </c>
      <c r="H446" s="2">
        <v>40.765999000000001</v>
      </c>
      <c r="I446" s="2">
        <v>-109.298237</v>
      </c>
      <c r="K446" s="1" t="s">
        <v>4086</v>
      </c>
      <c r="L446" s="17">
        <v>0.82958175009116519</v>
      </c>
      <c r="M446" s="17">
        <v>0</v>
      </c>
      <c r="N446" s="1">
        <v>14</v>
      </c>
      <c r="O446" s="1" t="s">
        <v>2547</v>
      </c>
      <c r="P446" s="1">
        <v>506440</v>
      </c>
      <c r="Q446" s="1" t="s">
        <v>2545</v>
      </c>
      <c r="R446" s="1" t="s">
        <v>2546</v>
      </c>
      <c r="S446" s="26">
        <v>5.4826870000000003</v>
      </c>
      <c r="T446" s="4">
        <v>503.415283203</v>
      </c>
      <c r="U446" s="4">
        <v>-2.9772472381599999</v>
      </c>
      <c r="V446" s="4">
        <v>11.229606628399999</v>
      </c>
      <c r="W446" s="2">
        <v>7.4491232633599996E-2</v>
      </c>
      <c r="X446" s="3">
        <v>9.50230884552</v>
      </c>
      <c r="Y446" s="1">
        <v>3171.6975097700001</v>
      </c>
      <c r="Z446" s="2">
        <v>1.06827645604E-2</v>
      </c>
      <c r="AA446" s="2">
        <v>9.9479294242200006E-3</v>
      </c>
      <c r="AB446" s="2">
        <v>4.4248137232400002E-4</v>
      </c>
      <c r="AC446" s="2">
        <v>0.53211545603199994</v>
      </c>
      <c r="AD446" s="2">
        <v>0.43815137603799997</v>
      </c>
      <c r="AE446" s="2">
        <v>4.8989009078800004E-4</v>
      </c>
      <c r="AF446" s="2">
        <v>3.3660190109000001E-3</v>
      </c>
      <c r="AG446" s="2">
        <v>0</v>
      </c>
      <c r="AH446" s="2">
        <v>4.8040834709500001E-3</v>
      </c>
      <c r="AI446" s="5">
        <v>1117108.84042</v>
      </c>
      <c r="AJ446" s="5">
        <v>934932.49231300002</v>
      </c>
      <c r="AK446">
        <v>7.8094940421099999</v>
      </c>
      <c r="AL446" s="13">
        <v>0.17755621702255814</v>
      </c>
      <c r="AM446" s="1" t="s">
        <v>36</v>
      </c>
      <c r="AN446" t="s">
        <v>4077</v>
      </c>
      <c r="AO446" t="s">
        <v>36</v>
      </c>
      <c r="AP446">
        <v>0.73899345324205812</v>
      </c>
      <c r="AQ446">
        <v>2.7019263961745508</v>
      </c>
      <c r="AR446">
        <v>-5</v>
      </c>
      <c r="AS446">
        <v>1.050364543251002</v>
      </c>
      <c r="AT446">
        <v>-1.1278948392370962</v>
      </c>
      <c r="AU446">
        <v>0.97782914181938085</v>
      </c>
      <c r="AV446">
        <v>3.5012917612111392</v>
      </c>
      <c r="AW446">
        <v>-1.9713163430041789</v>
      </c>
      <c r="AX446">
        <v>-2.0022673045018742</v>
      </c>
      <c r="AY446">
        <v>-3.354105007603851</v>
      </c>
      <c r="AZ446">
        <v>-0.27399412620603825</v>
      </c>
      <c r="BA446">
        <v>-0.35837582004341112</v>
      </c>
      <c r="BB446">
        <v>-3.3099013451111645</v>
      </c>
      <c r="BC446">
        <v>-2.4728834355064664</v>
      </c>
      <c r="BD446">
        <v>-5</v>
      </c>
      <c r="BE446">
        <v>-2.3183894553369808</v>
      </c>
      <c r="BF446">
        <v>6.0480954886850178</v>
      </c>
      <c r="BG446">
        <f t="shared" si="6"/>
        <v>5.9707802533597913</v>
      </c>
      <c r="BH446" s="1" t="s">
        <v>2548</v>
      </c>
      <c r="BI446" s="1">
        <v>1</v>
      </c>
    </row>
    <row r="447" spans="1:61">
      <c r="A447" s="1">
        <v>671</v>
      </c>
      <c r="B447" s="1" t="s">
        <v>3230</v>
      </c>
      <c r="C447" s="1" t="s">
        <v>5009</v>
      </c>
      <c r="D447" s="1" t="s">
        <v>30</v>
      </c>
      <c r="E447" s="1" t="s">
        <v>59</v>
      </c>
      <c r="F447" s="2">
        <v>41.890974</v>
      </c>
      <c r="G447" s="2">
        <v>-71.684942000000007</v>
      </c>
      <c r="H447" s="2">
        <v>41.901110000000003</v>
      </c>
      <c r="I447" s="2">
        <v>-71.676220000000001</v>
      </c>
      <c r="K447" s="1" t="s">
        <v>4086</v>
      </c>
      <c r="L447" s="17">
        <v>0.31547095905989403</v>
      </c>
      <c r="M447" s="17">
        <v>1</v>
      </c>
      <c r="N447" s="1">
        <v>1</v>
      </c>
      <c r="O447" s="1" t="s">
        <v>3233</v>
      </c>
      <c r="P447" s="1">
        <v>507150</v>
      </c>
      <c r="Q447" s="1" t="s">
        <v>3231</v>
      </c>
      <c r="R447" s="1" t="s">
        <v>3232</v>
      </c>
      <c r="S447" s="26">
        <v>14.531616</v>
      </c>
      <c r="T447" s="4">
        <v>1294.14660645</v>
      </c>
      <c r="U447" s="4">
        <v>3.5588371753699999</v>
      </c>
      <c r="V447" s="4">
        <v>14.916744232199999</v>
      </c>
      <c r="W447" s="2">
        <v>0.21191072463999999</v>
      </c>
      <c r="X447" s="3">
        <v>3.3948171138799998</v>
      </c>
      <c r="Y447" s="1">
        <v>2299.7661132799999</v>
      </c>
      <c r="Z447" s="2">
        <v>2.6800506773199999E-2</v>
      </c>
      <c r="AA447" s="2">
        <v>0.106925900659</v>
      </c>
      <c r="AB447" s="2">
        <v>9.8593379462700009E-3</v>
      </c>
      <c r="AC447" s="2">
        <v>0.67849137511000002</v>
      </c>
      <c r="AD447" s="2">
        <v>1.47321573596E-2</v>
      </c>
      <c r="AE447" s="2">
        <v>1.3481467043499999E-3</v>
      </c>
      <c r="AF447" s="2">
        <v>4.8029756683899999E-2</v>
      </c>
      <c r="AG447" s="2">
        <v>6.9681317610399999E-3</v>
      </c>
      <c r="AH447" s="2">
        <v>0.106844687003</v>
      </c>
      <c r="AI447" s="5">
        <v>699067.45580200001</v>
      </c>
      <c r="AJ447" s="5">
        <v>937524.37938499998</v>
      </c>
      <c r="AK447">
        <v>9.5563036144400009</v>
      </c>
      <c r="AL447" s="13">
        <v>0.29140671297037657</v>
      </c>
      <c r="AM447" s="1" t="s">
        <v>36</v>
      </c>
      <c r="AN447" t="s">
        <v>4077</v>
      </c>
      <c r="AO447" t="s">
        <v>36</v>
      </c>
      <c r="AP447">
        <v>1.1623139130494384</v>
      </c>
      <c r="AQ447">
        <v>3.1119834778517577</v>
      </c>
      <c r="AR447">
        <v>0.55130811853040973</v>
      </c>
      <c r="AS447">
        <v>1.1736740432247061</v>
      </c>
      <c r="AT447">
        <v>-0.67384706342082268</v>
      </c>
      <c r="AU447">
        <v>0.53081638286626098</v>
      </c>
      <c r="AV447">
        <v>3.3616836704189637</v>
      </c>
      <c r="AW447">
        <v>-1.5718569937800364</v>
      </c>
      <c r="AX447">
        <v>-0.97091708290340384</v>
      </c>
      <c r="AY447">
        <v>-2.0061522469183353</v>
      </c>
      <c r="AZ447">
        <v>-0.16845566866149039</v>
      </c>
      <c r="BA447">
        <v>-1.8317336509329969</v>
      </c>
      <c r="BB447">
        <v>-2.8702628456174977</v>
      </c>
      <c r="BC447">
        <v>-1.3184896134673725</v>
      </c>
      <c r="BD447">
        <v>-2.1568836458087199</v>
      </c>
      <c r="BE447">
        <v>-0.97124706884523648</v>
      </c>
      <c r="BF447">
        <v>5.8445190845712993</v>
      </c>
      <c r="BG447">
        <f t="shared" si="6"/>
        <v>5.971982569940784</v>
      </c>
      <c r="BH447" s="1" t="s">
        <v>3234</v>
      </c>
      <c r="BI447" s="1">
        <v>1</v>
      </c>
    </row>
    <row r="448" spans="1:61">
      <c r="A448" s="1">
        <v>98</v>
      </c>
      <c r="B448" s="1" t="s">
        <v>425</v>
      </c>
      <c r="C448" s="1" t="s">
        <v>4184</v>
      </c>
      <c r="D448" s="1" t="s">
        <v>30</v>
      </c>
      <c r="E448" s="1" t="s">
        <v>59</v>
      </c>
      <c r="F448" s="2">
        <v>41.172052000000001</v>
      </c>
      <c r="G448" s="2">
        <v>-85.937942000000007</v>
      </c>
      <c r="H448" s="2">
        <v>41.171500000000002</v>
      </c>
      <c r="I448" s="2">
        <v>-85.941000000000003</v>
      </c>
      <c r="K448" s="1" t="s">
        <v>4086</v>
      </c>
      <c r="L448" s="17">
        <v>0.5066439127549528</v>
      </c>
      <c r="M448" s="17">
        <v>0</v>
      </c>
      <c r="N448" s="1">
        <v>5</v>
      </c>
      <c r="O448" s="1" t="s">
        <v>428</v>
      </c>
      <c r="P448" s="1">
        <v>512270</v>
      </c>
      <c r="Q448" s="1" t="s">
        <v>426</v>
      </c>
      <c r="R448" s="1" t="s">
        <v>427</v>
      </c>
      <c r="S448" s="26">
        <v>16.740686</v>
      </c>
      <c r="T448" s="4">
        <v>955.41424560500002</v>
      </c>
      <c r="U448" s="4">
        <v>4.3293256759599998</v>
      </c>
      <c r="V448" s="4">
        <v>15.128426551800001</v>
      </c>
      <c r="W448" s="2">
        <v>0.281854838133</v>
      </c>
      <c r="X448" s="3">
        <v>0.91123813390700004</v>
      </c>
      <c r="Y448" s="1">
        <v>1076.4354248</v>
      </c>
      <c r="Z448" s="2">
        <v>1.8258746455199999E-2</v>
      </c>
      <c r="AA448" s="2">
        <v>5.3638858980000002E-2</v>
      </c>
      <c r="AB448" s="2">
        <v>0</v>
      </c>
      <c r="AC448" s="2">
        <v>0.123671160583</v>
      </c>
      <c r="AD448" s="2">
        <v>2.9116937868700001E-3</v>
      </c>
      <c r="AE448" s="2">
        <v>2.09277990931E-3</v>
      </c>
      <c r="AF448" s="2">
        <v>3.7927844588300001E-2</v>
      </c>
      <c r="AG448" s="2">
        <v>0.72772630078400002</v>
      </c>
      <c r="AH448" s="2">
        <v>3.3772614913299998E-2</v>
      </c>
      <c r="AI448" s="5">
        <v>940476.75991000002</v>
      </c>
      <c r="AJ448" s="5">
        <v>946879.69120300002</v>
      </c>
      <c r="AK448">
        <v>9.3573512542199992</v>
      </c>
      <c r="AL448" s="13">
        <v>6.7850789809461853E-3</v>
      </c>
      <c r="AM448" s="1" t="s">
        <v>36</v>
      </c>
      <c r="AN448" t="s">
        <v>4076</v>
      </c>
      <c r="AO448" t="s">
        <v>53</v>
      </c>
      <c r="AP448">
        <v>1.2237732505455503</v>
      </c>
      <c r="AQ448">
        <v>2.9801917124984327</v>
      </c>
      <c r="AR448">
        <v>0.63642025708879968</v>
      </c>
      <c r="AS448">
        <v>1.1797937611094169</v>
      </c>
      <c r="AT448">
        <v>-0.54997450596910513</v>
      </c>
      <c r="AU448">
        <v>-4.0368113996070466E-2</v>
      </c>
      <c r="AV448">
        <v>3.0319879816799813</v>
      </c>
      <c r="AW448">
        <v>-1.7385290420414266</v>
      </c>
      <c r="AX448">
        <v>-1.2705204691493037</v>
      </c>
      <c r="AY448">
        <v>-5</v>
      </c>
      <c r="AZ448">
        <v>-0.90773156358759088</v>
      </c>
      <c r="BA448">
        <v>-2.5358543002605396</v>
      </c>
      <c r="BB448">
        <v>-2.6792764425634368</v>
      </c>
      <c r="BC448">
        <v>-1.4210418372340801</v>
      </c>
      <c r="BD448">
        <v>-0.13803192894147007</v>
      </c>
      <c r="BE448">
        <v>-1.4714353119304457</v>
      </c>
      <c r="BF448">
        <v>5.9733480681824647</v>
      </c>
      <c r="BG448">
        <f t="shared" si="6"/>
        <v>5.976294801848173</v>
      </c>
      <c r="BH448" s="1" t="s">
        <v>429</v>
      </c>
      <c r="BI448" s="1">
        <v>1</v>
      </c>
    </row>
    <row r="449" spans="1:61">
      <c r="A449" s="1">
        <v>565</v>
      </c>
      <c r="B449" s="1" t="s">
        <v>2708</v>
      </c>
      <c r="C449" s="1" t="s">
        <v>4853</v>
      </c>
      <c r="D449" s="1" t="s">
        <v>30</v>
      </c>
      <c r="E449" s="1" t="s">
        <v>140</v>
      </c>
      <c r="F449" s="2">
        <v>32.484186000000001</v>
      </c>
      <c r="G449" s="2">
        <v>-83.650784000000002</v>
      </c>
      <c r="H449" s="2">
        <v>32.478839999999998</v>
      </c>
      <c r="I449" s="2">
        <v>-83.645150000000001</v>
      </c>
      <c r="K449" s="1" t="s">
        <v>4086</v>
      </c>
      <c r="L449" s="17">
        <v>9.0897203655913458E-2</v>
      </c>
      <c r="M449" s="17">
        <v>1</v>
      </c>
      <c r="N449" s="1">
        <v>3</v>
      </c>
      <c r="O449" s="1" t="s">
        <v>2711</v>
      </c>
      <c r="P449" s="1">
        <v>509330</v>
      </c>
      <c r="Q449" s="1" t="s">
        <v>2709</v>
      </c>
      <c r="R449" s="1" t="s">
        <v>2710</v>
      </c>
      <c r="S449" s="26">
        <v>9.6900530000000007</v>
      </c>
      <c r="T449" s="4">
        <v>1185.16015625</v>
      </c>
      <c r="U449" s="4">
        <v>11.355415344200001</v>
      </c>
      <c r="V449" s="4">
        <v>24.882129669200001</v>
      </c>
      <c r="W449" s="2">
        <v>0.22169697284699999</v>
      </c>
      <c r="X449" s="3">
        <v>1.60860860348</v>
      </c>
      <c r="Y449" s="1">
        <v>440.318847656</v>
      </c>
      <c r="Z449" s="2">
        <v>7.7693998947899997E-3</v>
      </c>
      <c r="AA449" s="2">
        <v>0.17860177779</v>
      </c>
      <c r="AB449" s="2">
        <v>3.6868680056300002E-4</v>
      </c>
      <c r="AC449" s="2">
        <v>0.36470318464500001</v>
      </c>
      <c r="AD449" s="2">
        <v>3.5744634932600001E-3</v>
      </c>
      <c r="AE449" s="2">
        <v>8.4069582889299999E-2</v>
      </c>
      <c r="AF449" s="2">
        <v>0.131504287108</v>
      </c>
      <c r="AG449" s="2">
        <v>0.13569922350999999</v>
      </c>
      <c r="AH449" s="2">
        <v>9.3709393869900001E-2</v>
      </c>
      <c r="AI449" s="5">
        <v>465654.942775</v>
      </c>
      <c r="AJ449" s="5">
        <v>947388.03875800001</v>
      </c>
      <c r="AK449">
        <v>4.4739811110699996</v>
      </c>
      <c r="AL449" s="13">
        <v>0.68183785246273443</v>
      </c>
      <c r="AM449" s="1" t="s">
        <v>53</v>
      </c>
      <c r="AN449" t="s">
        <v>4077</v>
      </c>
      <c r="AO449" t="s">
        <v>36</v>
      </c>
      <c r="AP449">
        <v>0.98632615244236421</v>
      </c>
      <c r="AQ449">
        <v>3.0737770425619542</v>
      </c>
      <c r="AR449">
        <v>1.0552030239274159</v>
      </c>
      <c r="AS449">
        <v>1.3958875490091074</v>
      </c>
      <c r="AT449">
        <v>-0.65424023690273936</v>
      </c>
      <c r="AU449">
        <v>0.20645038715273306</v>
      </c>
      <c r="AV449">
        <v>2.6437672756430555</v>
      </c>
      <c r="AW449">
        <v>-2.1096125246284534</v>
      </c>
      <c r="AX449">
        <v>-0.74811422248809767</v>
      </c>
      <c r="AY449">
        <v>-3.4333424103875538</v>
      </c>
      <c r="AZ449">
        <v>-0.43806044434261654</v>
      </c>
      <c r="BA449">
        <v>-2.4467891341151931</v>
      </c>
      <c r="BB449">
        <v>-1.0753611073267975</v>
      </c>
      <c r="BC449">
        <v>-0.88106008871796115</v>
      </c>
      <c r="BD449">
        <v>-0.86742263742712422</v>
      </c>
      <c r="BE449">
        <v>-1.0282168712107274</v>
      </c>
      <c r="BF449">
        <v>5.6680642172093663</v>
      </c>
      <c r="BG449">
        <f t="shared" si="6"/>
        <v>5.9765278972441758</v>
      </c>
      <c r="BH449" s="1" t="s">
        <v>2712</v>
      </c>
      <c r="BI449" s="1">
        <v>1</v>
      </c>
    </row>
    <row r="450" spans="1:61">
      <c r="A450" s="1">
        <v>155</v>
      </c>
      <c r="B450" s="1" t="s">
        <v>692</v>
      </c>
      <c r="C450" s="1" t="s">
        <v>4262</v>
      </c>
      <c r="D450" s="1" t="s">
        <v>30</v>
      </c>
      <c r="E450" s="1" t="s">
        <v>140</v>
      </c>
      <c r="F450" s="2">
        <v>35.494574999999998</v>
      </c>
      <c r="G450" s="2">
        <v>-80.575597999999999</v>
      </c>
      <c r="H450" s="2">
        <v>35.495989999999999</v>
      </c>
      <c r="I450" s="2">
        <v>-80.573719999999994</v>
      </c>
      <c r="K450" s="1" t="s">
        <v>4086</v>
      </c>
      <c r="L450" s="17">
        <v>0.76902056857943524</v>
      </c>
      <c r="M450" s="17">
        <v>0</v>
      </c>
      <c r="N450" s="1">
        <v>3</v>
      </c>
      <c r="O450" s="1" t="s">
        <v>695</v>
      </c>
      <c r="P450" s="1">
        <v>512840</v>
      </c>
      <c r="Q450" s="1" t="s">
        <v>693</v>
      </c>
      <c r="R450" s="1" t="s">
        <v>694</v>
      </c>
      <c r="S450" s="26">
        <v>3.7166190000000001</v>
      </c>
      <c r="T450" s="4">
        <v>1189.29296875</v>
      </c>
      <c r="U450" s="4">
        <v>8.80144405365</v>
      </c>
      <c r="V450" s="4">
        <v>21.900909423800002</v>
      </c>
      <c r="W450" s="2">
        <v>0.27913954854</v>
      </c>
      <c r="X450" s="3">
        <v>3.47186946869</v>
      </c>
      <c r="Y450" s="1">
        <v>531.68579101600005</v>
      </c>
      <c r="Z450" s="2">
        <v>2.4637961529999999E-2</v>
      </c>
      <c r="AA450" s="2">
        <v>0.426687209816</v>
      </c>
      <c r="AB450" s="2">
        <v>5.45821357506E-4</v>
      </c>
      <c r="AC450" s="2">
        <v>0.359482091532</v>
      </c>
      <c r="AD450" s="2">
        <v>3.71020340482E-3</v>
      </c>
      <c r="AE450" s="2">
        <v>6.3550187928400004E-2</v>
      </c>
      <c r="AF450" s="2">
        <v>0.114587939421</v>
      </c>
      <c r="AG450" s="2">
        <v>1.65128233473E-3</v>
      </c>
      <c r="AH450" s="2">
        <v>5.14730267522E-3</v>
      </c>
      <c r="AI450" s="5">
        <v>933327.87168700004</v>
      </c>
      <c r="AJ450" s="5">
        <v>950283.88778300001</v>
      </c>
      <c r="AK450">
        <v>11.6200292523</v>
      </c>
      <c r="AL450" s="13">
        <v>1.8003727159540527E-2</v>
      </c>
      <c r="AM450" s="1" t="s">
        <v>36</v>
      </c>
      <c r="AN450" t="s">
        <v>4077</v>
      </c>
      <c r="AO450" t="s">
        <v>36</v>
      </c>
      <c r="AP450">
        <v>0.57014804275338149</v>
      </c>
      <c r="AQ450">
        <v>3.0752888512871515</v>
      </c>
      <c r="AR450">
        <v>0.94455393272756927</v>
      </c>
      <c r="AS450">
        <v>1.3404621490655855</v>
      </c>
      <c r="AT450">
        <v>-0.55417862823403863</v>
      </c>
      <c r="AU450">
        <v>0.54056338871260545</v>
      </c>
      <c r="AV450">
        <v>2.7256550542096076</v>
      </c>
      <c r="AW450">
        <v>-1.6083952272257485</v>
      </c>
      <c r="AX450">
        <v>-0.36989037516174628</v>
      </c>
      <c r="AY450">
        <v>-3.2629494747754468</v>
      </c>
      <c r="AZ450">
        <v>-0.44432274016999207</v>
      </c>
      <c r="BA450">
        <v>-2.4306022803662466</v>
      </c>
      <c r="BB450">
        <v>-1.1968831608275743</v>
      </c>
      <c r="BC450">
        <v>-0.94086109020933217</v>
      </c>
      <c r="BD450">
        <v>-2.7821786651186295</v>
      </c>
      <c r="BE450">
        <v>-2.2884202933171576</v>
      </c>
      <c r="BF450">
        <v>5.9700342352263371</v>
      </c>
      <c r="BG450">
        <f t="shared" ref="BG450:BG513" si="7">LOG10(AJ450)</f>
        <v>5.9778533657939459</v>
      </c>
      <c r="BH450" s="1" t="s">
        <v>696</v>
      </c>
      <c r="BI450" s="1">
        <v>1</v>
      </c>
    </row>
    <row r="451" spans="1:61">
      <c r="A451" s="1">
        <v>121</v>
      </c>
      <c r="B451" s="1" t="s">
        <v>536</v>
      </c>
      <c r="C451" s="1" t="s">
        <v>4222</v>
      </c>
      <c r="D451" s="1" t="s">
        <v>30</v>
      </c>
      <c r="E451" s="1" t="s">
        <v>35</v>
      </c>
      <c r="F451" s="2">
        <v>35.583844999999997</v>
      </c>
      <c r="G451" s="2">
        <v>-90.963296</v>
      </c>
      <c r="H451" s="2">
        <v>35.587209999999999</v>
      </c>
      <c r="I451" s="2">
        <v>-90.964529999999996</v>
      </c>
      <c r="K451" s="1" t="s">
        <v>4086</v>
      </c>
      <c r="L451" s="17">
        <v>0.4098437894135713</v>
      </c>
      <c r="M451" s="17">
        <v>1</v>
      </c>
      <c r="N451" s="1">
        <v>8</v>
      </c>
      <c r="O451" s="1" t="s">
        <v>539</v>
      </c>
      <c r="P451" s="1">
        <v>517830</v>
      </c>
      <c r="Q451" s="1" t="s">
        <v>537</v>
      </c>
      <c r="R451" s="1" t="s">
        <v>538</v>
      </c>
      <c r="S451" s="26">
        <v>5.7431910000000004</v>
      </c>
      <c r="T451" s="4">
        <v>1246.9583740200001</v>
      </c>
      <c r="U451" s="4">
        <v>9.9479999542200002</v>
      </c>
      <c r="V451" s="4">
        <v>21.721578598000001</v>
      </c>
      <c r="W451" s="2">
        <v>0.40564703941300001</v>
      </c>
      <c r="X451" s="3">
        <v>0.139247357845</v>
      </c>
      <c r="Y451" s="1">
        <v>588.56219482400002</v>
      </c>
      <c r="Z451" s="2">
        <v>3.6823442831299999E-2</v>
      </c>
      <c r="AA451" s="2">
        <v>5.86606007895E-2</v>
      </c>
      <c r="AB451" s="2">
        <v>0</v>
      </c>
      <c r="AC451" s="2">
        <v>7.0917240917900003E-4</v>
      </c>
      <c r="AD451" s="2">
        <v>0</v>
      </c>
      <c r="AE451" s="2">
        <v>0</v>
      </c>
      <c r="AF451" s="2">
        <v>0</v>
      </c>
      <c r="AG451" s="2">
        <v>0.66429383822800003</v>
      </c>
      <c r="AH451" s="2">
        <v>0.23951294574199999</v>
      </c>
      <c r="AI451" s="5">
        <v>959076.27576900006</v>
      </c>
      <c r="AJ451" s="5">
        <v>958927.12343700009</v>
      </c>
      <c r="AK451">
        <v>3.8831399324200002</v>
      </c>
      <c r="AL451" s="13">
        <v>1.5552874625948383E-4</v>
      </c>
      <c r="AM451" s="1" t="s">
        <v>53</v>
      </c>
      <c r="AN451" t="s">
        <v>4077</v>
      </c>
      <c r="AO451" t="s">
        <v>36</v>
      </c>
      <c r="AP451">
        <v>0.75915325975438597</v>
      </c>
      <c r="AQ451">
        <v>3.0958519560967037</v>
      </c>
      <c r="AR451">
        <v>0.99773577459930551</v>
      </c>
      <c r="AS451">
        <v>1.3368913840608281</v>
      </c>
      <c r="AT451">
        <v>-0.39185168934294906</v>
      </c>
      <c r="AU451">
        <v>-0.85621303661544101</v>
      </c>
      <c r="AV451">
        <v>2.769792362577352</v>
      </c>
      <c r="AW451">
        <v>-1.4338756092938163</v>
      </c>
      <c r="AX451">
        <v>-1.2316534933802112</v>
      </c>
      <c r="AY451">
        <v>-5</v>
      </c>
      <c r="AZ451">
        <v>-3.1492481692561207</v>
      </c>
      <c r="BA451">
        <v>-5</v>
      </c>
      <c r="BB451">
        <v>-5</v>
      </c>
      <c r="BC451">
        <v>-5</v>
      </c>
      <c r="BD451">
        <v>-0.17763977591309335</v>
      </c>
      <c r="BE451">
        <v>-0.62067100787626761</v>
      </c>
      <c r="BF451">
        <v>5.9818531481803365</v>
      </c>
      <c r="BG451">
        <f t="shared" si="7"/>
        <v>5.9817856029039227</v>
      </c>
      <c r="BH451" s="1" t="s">
        <v>540</v>
      </c>
      <c r="BI451" s="1">
        <v>1</v>
      </c>
    </row>
    <row r="452" spans="1:61">
      <c r="A452" s="1">
        <v>358</v>
      </c>
      <c r="B452" s="1" t="s">
        <v>1694</v>
      </c>
      <c r="C452" s="1" t="s">
        <v>4534</v>
      </c>
      <c r="D452" s="1" t="s">
        <v>30</v>
      </c>
      <c r="E452" s="1" t="s">
        <v>72</v>
      </c>
      <c r="F452" s="2">
        <v>42.307124999999999</v>
      </c>
      <c r="G452" s="2">
        <v>-96.331649999999996</v>
      </c>
      <c r="H452" s="2">
        <v>42.308280000000003</v>
      </c>
      <c r="I452" s="2">
        <v>-96.326499999999996</v>
      </c>
      <c r="K452" s="1" t="s">
        <v>4086</v>
      </c>
      <c r="L452" s="17">
        <v>0.85439860983751703</v>
      </c>
      <c r="M452" s="17">
        <v>0</v>
      </c>
      <c r="N452" s="1">
        <v>10</v>
      </c>
      <c r="O452" s="1" t="s">
        <v>1697</v>
      </c>
      <c r="P452" s="1">
        <v>506820</v>
      </c>
      <c r="Q452" s="1" t="s">
        <v>1695</v>
      </c>
      <c r="R452" s="1" t="s">
        <v>1696</v>
      </c>
      <c r="S452" s="26">
        <v>4.1715439999999999</v>
      </c>
      <c r="T452" s="4">
        <v>701.22937011700003</v>
      </c>
      <c r="U452" s="4">
        <v>3.1038773059799998</v>
      </c>
      <c r="V452" s="4">
        <v>15.585719108599999</v>
      </c>
      <c r="W452" s="2">
        <v>0.332994490862</v>
      </c>
      <c r="X452" s="3">
        <v>1.92786157131</v>
      </c>
      <c r="Y452" s="1">
        <v>814.66656494100005</v>
      </c>
      <c r="Z452" s="2">
        <v>4.1811777447700003E-2</v>
      </c>
      <c r="AA452" s="2">
        <v>0.22078615680399999</v>
      </c>
      <c r="AB452" s="2">
        <v>8.9923143037400001E-4</v>
      </c>
      <c r="AC452" s="2">
        <v>0.105980137418</v>
      </c>
      <c r="AD452" s="2">
        <v>8.9426330092499999E-5</v>
      </c>
      <c r="AE452" s="2">
        <v>0.111532022078</v>
      </c>
      <c r="AF452" s="2">
        <v>1.421630242E-2</v>
      </c>
      <c r="AG452" s="2">
        <v>0.45859560916699998</v>
      </c>
      <c r="AH452" s="2">
        <v>4.6089336903800002E-2</v>
      </c>
      <c r="AI452" s="5">
        <v>1003403.4018399999</v>
      </c>
      <c r="AJ452" s="5">
        <v>958995.21774800005</v>
      </c>
      <c r="AK452">
        <v>10.8172832209</v>
      </c>
      <c r="AL452" s="13">
        <v>4.5259086149707202E-2</v>
      </c>
      <c r="AM452" s="1" t="s">
        <v>53</v>
      </c>
      <c r="AN452" t="s">
        <v>4076</v>
      </c>
      <c r="AO452" t="s">
        <v>53</v>
      </c>
      <c r="AP452">
        <v>0.62029682873164127</v>
      </c>
      <c r="AQ452">
        <v>2.8458600976850525</v>
      </c>
      <c r="AR452">
        <v>0.49190454557938534</v>
      </c>
      <c r="AS452">
        <v>1.192726844963327</v>
      </c>
      <c r="AT452">
        <v>-0.47756295150276451</v>
      </c>
      <c r="AU452">
        <v>0.2850758464887278</v>
      </c>
      <c r="AV452">
        <v>2.910979892621437</v>
      </c>
      <c r="AW452">
        <v>-1.3787013698970862</v>
      </c>
      <c r="AX452">
        <v>-0.65602816016433507</v>
      </c>
      <c r="AY452">
        <v>-3.0461285218379164</v>
      </c>
      <c r="AZ452">
        <v>-0.97477552169807702</v>
      </c>
      <c r="BA452">
        <v>-4.0485345916035129</v>
      </c>
      <c r="BB452">
        <v>-0.95260042395972289</v>
      </c>
      <c r="BC452">
        <v>-1.8472133464618832</v>
      </c>
      <c r="BD452">
        <v>-0.33857010774753599</v>
      </c>
      <c r="BE452">
        <v>-1.3363995401092013</v>
      </c>
      <c r="BF452">
        <v>6.0014755690834365</v>
      </c>
      <c r="BG452">
        <f t="shared" si="7"/>
        <v>5.9818164414659369</v>
      </c>
      <c r="BH452" s="1" t="s">
        <v>1698</v>
      </c>
      <c r="BI452" s="1">
        <v>1</v>
      </c>
    </row>
    <row r="453" spans="1:61">
      <c r="A453" s="1">
        <v>148</v>
      </c>
      <c r="B453" s="1" t="s">
        <v>657</v>
      </c>
      <c r="C453" s="1" t="s">
        <v>4251</v>
      </c>
      <c r="D453" s="1" t="s">
        <v>30</v>
      </c>
      <c r="E453" s="1" t="s">
        <v>72</v>
      </c>
      <c r="F453" s="2">
        <v>47.966783</v>
      </c>
      <c r="G453" s="2">
        <v>-99.094949999999997</v>
      </c>
      <c r="H453" s="2">
        <v>47.96546</v>
      </c>
      <c r="I453" s="2">
        <v>-99.09451</v>
      </c>
      <c r="K453" s="1" t="s">
        <v>4086</v>
      </c>
      <c r="L453" s="17">
        <v>0.34845948498696083</v>
      </c>
      <c r="M453" s="17">
        <v>1</v>
      </c>
      <c r="N453" s="1">
        <v>9</v>
      </c>
      <c r="O453" s="1" t="s">
        <v>660</v>
      </c>
      <c r="P453" s="1">
        <v>514870</v>
      </c>
      <c r="Q453" s="1" t="s">
        <v>658</v>
      </c>
      <c r="R453" s="1" t="s">
        <v>659</v>
      </c>
      <c r="S453" s="26">
        <v>12.287063</v>
      </c>
      <c r="T453" s="4">
        <v>461.46340942400002</v>
      </c>
      <c r="U453" s="4">
        <v>-1.8765985965700001</v>
      </c>
      <c r="V453" s="4">
        <v>10.5519046783</v>
      </c>
      <c r="W453" s="2">
        <v>0.31430232524899998</v>
      </c>
      <c r="X453" s="3">
        <v>1.51613390446</v>
      </c>
      <c r="Y453" s="1">
        <v>1563.8763427700001</v>
      </c>
      <c r="Z453" s="2">
        <v>7.9534568313199994E-2</v>
      </c>
      <c r="AA453" s="2">
        <v>4.64570573609E-2</v>
      </c>
      <c r="AB453" s="2">
        <v>0</v>
      </c>
      <c r="AC453" s="2">
        <v>1.03764141093E-2</v>
      </c>
      <c r="AD453" s="2">
        <v>0</v>
      </c>
      <c r="AE453" s="2">
        <v>9.7262736402499994E-2</v>
      </c>
      <c r="AF453" s="2">
        <v>0.407586407328</v>
      </c>
      <c r="AG453" s="2">
        <v>0.288365284221</v>
      </c>
      <c r="AH453" s="2">
        <v>7.0417532264800006E-2</v>
      </c>
      <c r="AI453" s="5">
        <v>952283.75418499997</v>
      </c>
      <c r="AJ453" s="5">
        <v>964719.8067640001</v>
      </c>
      <c r="AK453">
        <v>5.9107884631400003</v>
      </c>
      <c r="AL453" s="13">
        <v>1.2974469982563559E-2</v>
      </c>
      <c r="AM453" s="1" t="s">
        <v>53</v>
      </c>
      <c r="AN453" t="s">
        <v>4076</v>
      </c>
      <c r="AO453" t="s">
        <v>53</v>
      </c>
      <c r="AP453">
        <v>1.0894480850567929</v>
      </c>
      <c r="AQ453">
        <v>2.6641372704426427</v>
      </c>
      <c r="AR453">
        <v>-5</v>
      </c>
      <c r="AS453">
        <v>1.0233308593128256</v>
      </c>
      <c r="AT453">
        <v>-0.5026524060041373</v>
      </c>
      <c r="AU453">
        <v>0.18073755973926342</v>
      </c>
      <c r="AV453">
        <v>3.1942024099925117</v>
      </c>
      <c r="AW453">
        <v>-1.0994440717879723</v>
      </c>
      <c r="AX453">
        <v>-1.3329483023359674</v>
      </c>
      <c r="AY453">
        <v>-5</v>
      </c>
      <c r="AZ453">
        <v>-1.9839527044456466</v>
      </c>
      <c r="BA453">
        <v>-5</v>
      </c>
      <c r="BB453">
        <v>-1.0120535160984141</v>
      </c>
      <c r="BC453">
        <v>-0.38978030778846851</v>
      </c>
      <c r="BD453">
        <v>-0.54005702473886719</v>
      </c>
      <c r="BE453">
        <v>-1.152319198558065</v>
      </c>
      <c r="BF453">
        <v>5.9787663753959723</v>
      </c>
      <c r="BG453">
        <f t="shared" si="7"/>
        <v>5.984401195161567</v>
      </c>
      <c r="BH453" s="1" t="s">
        <v>661</v>
      </c>
      <c r="BI453" s="1">
        <v>1</v>
      </c>
    </row>
    <row r="454" spans="1:61">
      <c r="A454" s="1">
        <v>113</v>
      </c>
      <c r="B454" s="1" t="s">
        <v>501</v>
      </c>
      <c r="C454" s="1" t="s">
        <v>4211</v>
      </c>
      <c r="D454" s="1" t="s">
        <v>30</v>
      </c>
      <c r="E454" s="1" t="s">
        <v>166</v>
      </c>
      <c r="F454" s="2">
        <v>41.111305000000002</v>
      </c>
      <c r="G454" s="2">
        <v>-75.457504999999998</v>
      </c>
      <c r="H454" s="2">
        <v>41.111939999999997</v>
      </c>
      <c r="I454" s="2">
        <v>-75.457499999999996</v>
      </c>
      <c r="K454" s="1" t="s">
        <v>4086</v>
      </c>
      <c r="L454" s="17">
        <v>0.70498526794835914</v>
      </c>
      <c r="M454" s="17">
        <v>0</v>
      </c>
      <c r="N454" s="1">
        <v>2</v>
      </c>
      <c r="O454" s="1" t="s">
        <v>504</v>
      </c>
      <c r="P454" s="1">
        <v>508890</v>
      </c>
      <c r="Q454" s="1" t="s">
        <v>502</v>
      </c>
      <c r="R454" s="1" t="s">
        <v>503</v>
      </c>
      <c r="S454" s="26">
        <v>13.252952000000001</v>
      </c>
      <c r="T454" s="4">
        <v>1375.9694824200001</v>
      </c>
      <c r="U454" s="4">
        <v>1.5207767486599999</v>
      </c>
      <c r="V454" s="4">
        <v>12.4030094147</v>
      </c>
      <c r="W454" s="2">
        <v>0.23613043129399999</v>
      </c>
      <c r="X454" s="3">
        <v>1.6387419700600001</v>
      </c>
      <c r="Y454" s="1">
        <v>1009.76153564</v>
      </c>
      <c r="Z454" s="2">
        <v>5.1982858128500002E-2</v>
      </c>
      <c r="AA454" s="2">
        <v>0.28916957450500003</v>
      </c>
      <c r="AB454" s="2">
        <v>8.45152644916E-3</v>
      </c>
      <c r="AC454" s="2">
        <v>0.46393175093900002</v>
      </c>
      <c r="AD454" s="2">
        <v>2.3881864377499999E-3</v>
      </c>
      <c r="AE454" s="2">
        <v>1.23389632617E-3</v>
      </c>
      <c r="AF454" s="2">
        <v>6.5011741916700002E-4</v>
      </c>
      <c r="AG454" s="2">
        <v>2.34838333046E-3</v>
      </c>
      <c r="AH454" s="2">
        <v>0.179843706465</v>
      </c>
      <c r="AI454" s="5">
        <v>972755.21068699996</v>
      </c>
      <c r="AJ454" s="5">
        <v>975710.43862799997</v>
      </c>
      <c r="AK454">
        <v>8.4920406312299992</v>
      </c>
      <c r="AL454" s="13">
        <v>3.033389828595598E-3</v>
      </c>
      <c r="AM454" s="1" t="s">
        <v>36</v>
      </c>
      <c r="AN454" t="s">
        <v>4077</v>
      </c>
      <c r="AO454" t="s">
        <v>36</v>
      </c>
      <c r="AP454">
        <v>1.1223126250288771</v>
      </c>
      <c r="AQ454">
        <v>3.1386088018038749</v>
      </c>
      <c r="AR454">
        <v>0.18206546392718373</v>
      </c>
      <c r="AS454">
        <v>1.0935270733578795</v>
      </c>
      <c r="AT454">
        <v>-0.62684803964126456</v>
      </c>
      <c r="AU454">
        <v>0.21451057663273956</v>
      </c>
      <c r="AV454">
        <v>3.0042188233039524</v>
      </c>
      <c r="AW454">
        <v>-1.2841398457408995</v>
      </c>
      <c r="AX454">
        <v>-0.53884740404594</v>
      </c>
      <c r="AY454">
        <v>-2.0730648450648648</v>
      </c>
      <c r="AZ454">
        <v>-0.33354590386465932</v>
      </c>
      <c r="BA454">
        <v>-2.6219317722974944</v>
      </c>
      <c r="BB454">
        <v>-2.9087213288471587</v>
      </c>
      <c r="BC454">
        <v>-3.1870081973711364</v>
      </c>
      <c r="BD454">
        <v>-2.6292310110379149</v>
      </c>
      <c r="BE454">
        <v>-0.74510475548431288</v>
      </c>
      <c r="BF454">
        <v>5.9880035658356361</v>
      </c>
      <c r="BG454">
        <f t="shared" si="7"/>
        <v>5.9893209513098125</v>
      </c>
      <c r="BH454" s="1" t="s">
        <v>505</v>
      </c>
      <c r="BI454" s="1">
        <v>1</v>
      </c>
    </row>
    <row r="455" spans="1:61">
      <c r="A455" s="1">
        <v>369</v>
      </c>
      <c r="B455" s="1" t="s">
        <v>1749</v>
      </c>
      <c r="C455" s="1" t="s">
        <v>4552</v>
      </c>
      <c r="D455" s="1" t="s">
        <v>30</v>
      </c>
      <c r="E455" s="1" t="s">
        <v>87</v>
      </c>
      <c r="F455" s="2">
        <v>41.957405999999999</v>
      </c>
      <c r="G455" s="2">
        <v>-103.525508</v>
      </c>
      <c r="H455" s="2">
        <v>41.960039999999999</v>
      </c>
      <c r="I455" s="2">
        <v>-103.52733000000001</v>
      </c>
      <c r="K455" s="1" t="s">
        <v>4086</v>
      </c>
      <c r="L455" s="17">
        <v>0.32150525297038252</v>
      </c>
      <c r="M455" s="17">
        <v>1</v>
      </c>
      <c r="N455" s="1">
        <v>10</v>
      </c>
      <c r="O455" s="1" t="s">
        <v>1752</v>
      </c>
      <c r="P455" s="1">
        <v>511590</v>
      </c>
      <c r="Q455" s="1" t="s">
        <v>1750</v>
      </c>
      <c r="R455" s="1" t="s">
        <v>1751</v>
      </c>
      <c r="S455" s="26">
        <v>2.341434</v>
      </c>
      <c r="T455" s="4">
        <v>397.87109375</v>
      </c>
      <c r="U455" s="4">
        <v>0.80626505613300004</v>
      </c>
      <c r="V455" s="4">
        <v>16.953012466400001</v>
      </c>
      <c r="W455" s="2">
        <v>0.26018518209500002</v>
      </c>
      <c r="X455" s="3">
        <v>2.1542072296099999</v>
      </c>
      <c r="Y455" s="1">
        <v>649.58856201200001</v>
      </c>
      <c r="Z455" s="2">
        <v>0.128459565276</v>
      </c>
      <c r="AA455" s="2">
        <v>5.8812609693500002E-2</v>
      </c>
      <c r="AB455" s="2">
        <v>8.7754826515499997E-4</v>
      </c>
      <c r="AC455" s="2">
        <v>2.4807614418800002E-3</v>
      </c>
      <c r="AD455" s="2">
        <v>8.2692048062600002E-4</v>
      </c>
      <c r="AE455" s="2">
        <v>0.40087079789399999</v>
      </c>
      <c r="AF455" s="2">
        <v>2.7507762927E-3</v>
      </c>
      <c r="AG455" s="2">
        <v>0.35196435803999998</v>
      </c>
      <c r="AH455" s="2">
        <v>5.2956662616400002E-2</v>
      </c>
      <c r="AI455" s="5">
        <v>946476.66781400004</v>
      </c>
      <c r="AJ455" s="5">
        <v>982749.48420399998</v>
      </c>
      <c r="AK455">
        <v>4.9823241503800002</v>
      </c>
      <c r="AL455" s="13">
        <v>3.7603488167582654E-2</v>
      </c>
      <c r="AM455" s="1" t="s">
        <v>53</v>
      </c>
      <c r="AN455" t="s">
        <v>4077</v>
      </c>
      <c r="AO455" t="s">
        <v>36</v>
      </c>
      <c r="AP455">
        <v>0.36948192046113432</v>
      </c>
      <c r="AQ455">
        <v>2.599742387799596</v>
      </c>
      <c r="AR455">
        <v>-9.3522162298470726E-2</v>
      </c>
      <c r="AS455">
        <v>1.2292468813761839</v>
      </c>
      <c r="AT455">
        <v>-0.58471744073992815</v>
      </c>
      <c r="AU455">
        <v>0.33328747906741396</v>
      </c>
      <c r="AV455">
        <v>2.8126383692214105</v>
      </c>
      <c r="AW455">
        <v>-0.89123355202886034</v>
      </c>
      <c r="AX455">
        <v>-1.2305295492097548</v>
      </c>
      <c r="AY455">
        <v>-3.0567289880085329</v>
      </c>
      <c r="AZ455">
        <v>-2.6054149968952403</v>
      </c>
      <c r="BA455">
        <v>-3.0825362516152528</v>
      </c>
      <c r="BB455">
        <v>-0.39699557950756453</v>
      </c>
      <c r="BC455">
        <v>-2.5605447272389643</v>
      </c>
      <c r="BD455">
        <v>-0.45350131348288603</v>
      </c>
      <c r="BE455">
        <v>-1.2760793923929805</v>
      </c>
      <c r="BF455">
        <v>5.9761099123679324</v>
      </c>
      <c r="BG455">
        <f t="shared" si="7"/>
        <v>5.9924428245527572</v>
      </c>
      <c r="BH455" s="1" t="s">
        <v>1753</v>
      </c>
      <c r="BI455" s="1">
        <v>1</v>
      </c>
    </row>
    <row r="456" spans="1:61">
      <c r="A456" s="1">
        <v>519</v>
      </c>
      <c r="B456" s="1" t="s">
        <v>2479</v>
      </c>
      <c r="C456" s="1" t="s">
        <v>4773</v>
      </c>
      <c r="D456" s="1" t="s">
        <v>30</v>
      </c>
      <c r="E456" s="1" t="s">
        <v>72</v>
      </c>
      <c r="F456" s="2">
        <v>42.270121000000003</v>
      </c>
      <c r="G456" s="2">
        <v>-93.636285999999998</v>
      </c>
      <c r="H456" s="2">
        <v>42.265340000000002</v>
      </c>
      <c r="I456" s="2">
        <v>-93.639970000000005</v>
      </c>
      <c r="K456" s="1" t="s">
        <v>4086</v>
      </c>
      <c r="L456" s="17">
        <v>0.65071383677422989</v>
      </c>
      <c r="M456" s="17">
        <v>0</v>
      </c>
      <c r="N456" s="1">
        <v>7</v>
      </c>
      <c r="O456" s="1" t="s">
        <v>2482</v>
      </c>
      <c r="P456" s="1">
        <v>510380</v>
      </c>
      <c r="Q456" s="1" t="s">
        <v>2480</v>
      </c>
      <c r="R456" s="1" t="s">
        <v>2481</v>
      </c>
      <c r="S456" s="26">
        <v>16.204633999999999</v>
      </c>
      <c r="T456" s="4">
        <v>865.01556396499996</v>
      </c>
      <c r="U456" s="4">
        <v>2.8180451393100001</v>
      </c>
      <c r="V456" s="4">
        <v>14.5527067184</v>
      </c>
      <c r="W456" s="2">
        <v>0.31501176953299997</v>
      </c>
      <c r="X456" s="3">
        <v>0.86758381128299999</v>
      </c>
      <c r="Y456" s="1">
        <v>2055.7048339799999</v>
      </c>
      <c r="Z456" s="2">
        <v>1.2188295434100001E-2</v>
      </c>
      <c r="AA456" s="2">
        <v>0.13106114215100001</v>
      </c>
      <c r="AB456" s="2">
        <v>2.9572987188599998E-4</v>
      </c>
      <c r="AC456" s="2">
        <v>2.53482747331E-4</v>
      </c>
      <c r="AD456" s="2">
        <v>0</v>
      </c>
      <c r="AE456" s="2">
        <v>2.1450977492799998E-2</v>
      </c>
      <c r="AF456" s="2">
        <v>1.7955027935899999E-4</v>
      </c>
      <c r="AG456" s="2">
        <v>0.79569290565200002</v>
      </c>
      <c r="AH456" s="2">
        <v>3.8877916371799999E-2</v>
      </c>
      <c r="AI456" s="5">
        <v>992252.42908799998</v>
      </c>
      <c r="AJ456" s="5">
        <v>987351.3483389999</v>
      </c>
      <c r="AK456">
        <v>4.2214702747999997</v>
      </c>
      <c r="AL456" s="13">
        <v>4.9515774872588673E-3</v>
      </c>
      <c r="AM456" s="1" t="s">
        <v>53</v>
      </c>
      <c r="AN456" t="s">
        <v>4076</v>
      </c>
      <c r="AO456" t="s">
        <v>53</v>
      </c>
      <c r="AP456">
        <v>1.2096392264465738</v>
      </c>
      <c r="AQ456">
        <v>2.9370239216651681</v>
      </c>
      <c r="AR456">
        <v>0.44994794533694416</v>
      </c>
      <c r="AS456">
        <v>1.162943777070321</v>
      </c>
      <c r="AT456">
        <v>-0.50167321970961254</v>
      </c>
      <c r="AU456">
        <v>-6.1688560318582407E-2</v>
      </c>
      <c r="AV456">
        <v>3.3129607571246855</v>
      </c>
      <c r="AW456">
        <v>-1.9140570273863204</v>
      </c>
      <c r="AX456">
        <v>-0.88252605164223752</v>
      </c>
      <c r="AY456">
        <v>-3.5291048048617215</v>
      </c>
      <c r="AZ456">
        <v>-3.5960515944920903</v>
      </c>
      <c r="BA456">
        <v>-5</v>
      </c>
      <c r="BB456">
        <v>-1.668552912800628</v>
      </c>
      <c r="BC456">
        <v>-3.745813914826531</v>
      </c>
      <c r="BD456">
        <v>-9.9254514063998031E-2</v>
      </c>
      <c r="BE456">
        <v>-1.4102970187580586</v>
      </c>
      <c r="BF456">
        <v>5.9966221707570524</v>
      </c>
      <c r="BG456">
        <f t="shared" si="7"/>
        <v>5.9944717235838691</v>
      </c>
      <c r="BH456" s="1" t="s">
        <v>2483</v>
      </c>
      <c r="BI456" s="1">
        <v>1</v>
      </c>
    </row>
    <row r="457" spans="1:61">
      <c r="A457" s="1">
        <v>230</v>
      </c>
      <c r="B457" s="1" t="s">
        <v>1061</v>
      </c>
      <c r="C457" s="1" t="s">
        <v>4358</v>
      </c>
      <c r="D457" s="1" t="s">
        <v>30</v>
      </c>
      <c r="E457" s="1" t="s">
        <v>651</v>
      </c>
      <c r="F457" s="2">
        <v>37.946351999999997</v>
      </c>
      <c r="G457" s="2">
        <v>-122.624746</v>
      </c>
      <c r="H457" s="2">
        <v>37.951025000000001</v>
      </c>
      <c r="I457" s="2">
        <v>-122.62760299999999</v>
      </c>
      <c r="K457" s="1" t="s">
        <v>4086</v>
      </c>
      <c r="L457" s="17">
        <v>0.3404041866306215</v>
      </c>
      <c r="M457" s="17">
        <v>1</v>
      </c>
      <c r="N457" s="1">
        <v>18</v>
      </c>
      <c r="O457" s="1" t="s">
        <v>1064</v>
      </c>
      <c r="P457" s="1">
        <v>508090</v>
      </c>
      <c r="Q457" s="1" t="s">
        <v>1062</v>
      </c>
      <c r="R457" s="1" t="s">
        <v>1063</v>
      </c>
      <c r="S457" s="26">
        <v>3.100238</v>
      </c>
      <c r="T457" s="4">
        <v>1257.2023925799999</v>
      </c>
      <c r="U457" s="4">
        <v>8.9747562408399997</v>
      </c>
      <c r="V457" s="4">
        <v>20.2098789215</v>
      </c>
      <c r="W457" s="2">
        <v>0.230672419071</v>
      </c>
      <c r="X457" s="3">
        <v>18.575742721600001</v>
      </c>
      <c r="Y457" s="1">
        <v>609.75274658199999</v>
      </c>
      <c r="Z457" s="2">
        <v>4.2777313892999998E-2</v>
      </c>
      <c r="AA457" s="2">
        <v>5.3230779112300002E-2</v>
      </c>
      <c r="AB457" s="2">
        <v>2.08748153382E-4</v>
      </c>
      <c r="AC457" s="2">
        <v>0.702855032436</v>
      </c>
      <c r="AD457" s="2">
        <v>0.13976491746399999</v>
      </c>
      <c r="AE457" s="2">
        <v>5.3054146059499999E-2</v>
      </c>
      <c r="AF457" s="2">
        <v>0</v>
      </c>
      <c r="AG457" s="2">
        <v>0</v>
      </c>
      <c r="AH457" s="2">
        <v>8.1090628813699998E-3</v>
      </c>
      <c r="AI457" s="5">
        <v>990045.06178900006</v>
      </c>
      <c r="AJ457" s="5">
        <v>996608.72696299991</v>
      </c>
      <c r="AK457">
        <v>13.7565250902</v>
      </c>
      <c r="AL457" s="13">
        <v>6.6077594507527064E-3</v>
      </c>
      <c r="AM457" s="1" t="s">
        <v>36</v>
      </c>
      <c r="AN457" t="s">
        <v>4077</v>
      </c>
      <c r="AO457" t="s">
        <v>36</v>
      </c>
      <c r="AP457">
        <v>0.49139503516302291</v>
      </c>
      <c r="AQ457">
        <v>3.0994051988515103</v>
      </c>
      <c r="AR457">
        <v>0.95302266174108219</v>
      </c>
      <c r="AS457">
        <v>1.3055637116408882</v>
      </c>
      <c r="AT457">
        <v>-0.63700432988873079</v>
      </c>
      <c r="AU457">
        <v>1.2689461873555665</v>
      </c>
      <c r="AV457">
        <v>2.7851537652345919</v>
      </c>
      <c r="AW457">
        <v>-1.3687864894716661</v>
      </c>
      <c r="AX457">
        <v>-1.2738371772295289</v>
      </c>
      <c r="AY457">
        <v>-3.6803773576625867</v>
      </c>
      <c r="AZ457">
        <v>-0.15313424127523595</v>
      </c>
      <c r="BA457">
        <v>-0.85460182761649683</v>
      </c>
      <c r="BB457">
        <v>-1.2752806713214744</v>
      </c>
      <c r="BC457">
        <v>-5</v>
      </c>
      <c r="BD457">
        <v>-5</v>
      </c>
      <c r="BE457">
        <v>-2.0910293318511743</v>
      </c>
      <c r="BF457">
        <v>5.9956549619116259</v>
      </c>
      <c r="BG457">
        <f t="shared" si="7"/>
        <v>5.9985246858204686</v>
      </c>
      <c r="BH457" s="1" t="s">
        <v>1065</v>
      </c>
      <c r="BI457" s="1">
        <v>1</v>
      </c>
    </row>
    <row r="458" spans="1:61">
      <c r="A458" s="1">
        <v>568</v>
      </c>
      <c r="B458" s="1" t="s">
        <v>2723</v>
      </c>
      <c r="C458" s="1" t="s">
        <v>4859</v>
      </c>
      <c r="D458" s="1" t="s">
        <v>30</v>
      </c>
      <c r="E458" s="1" t="s">
        <v>44</v>
      </c>
      <c r="F458" s="2">
        <v>41.930695</v>
      </c>
      <c r="G458" s="2">
        <v>-119.173789</v>
      </c>
      <c r="H458" s="2">
        <v>41.93365</v>
      </c>
      <c r="I458" s="2">
        <v>-119.17561000000001</v>
      </c>
      <c r="K458" s="1" t="s">
        <v>4086</v>
      </c>
      <c r="L458" s="17">
        <v>0.14444563724100587</v>
      </c>
      <c r="M458" s="17">
        <v>1</v>
      </c>
      <c r="N458" s="1">
        <v>16</v>
      </c>
      <c r="O458" s="1" t="s">
        <v>2726</v>
      </c>
      <c r="P458" s="1">
        <v>511170</v>
      </c>
      <c r="Q458" s="1" t="s">
        <v>2724</v>
      </c>
      <c r="R458" s="1" t="s">
        <v>2725</v>
      </c>
      <c r="S458" s="26">
        <v>2.3501300000000001</v>
      </c>
      <c r="T458" s="4">
        <v>274.9012146</v>
      </c>
      <c r="U458" s="4">
        <v>-1.01804602146</v>
      </c>
      <c r="V458" s="4">
        <v>13.6825284958</v>
      </c>
      <c r="W458" s="2">
        <v>0.21255688369299999</v>
      </c>
      <c r="X458" s="3">
        <v>3.8507821559900002</v>
      </c>
      <c r="Y458" s="1">
        <v>429.20681762700002</v>
      </c>
      <c r="Z458" s="2">
        <v>8.4005859635099996E-3</v>
      </c>
      <c r="AA458" s="2">
        <v>8.7255293647599992E-3</v>
      </c>
      <c r="AB458" s="2">
        <v>5.8063656945E-4</v>
      </c>
      <c r="AC458" s="2">
        <v>9.8015714475999994E-4</v>
      </c>
      <c r="AD458" s="2">
        <v>0.97670528698900005</v>
      </c>
      <c r="AE458" s="2">
        <v>2.3864695698500001E-3</v>
      </c>
      <c r="AF458" s="2">
        <v>0</v>
      </c>
      <c r="AG458" s="2">
        <v>0</v>
      </c>
      <c r="AH458" s="2">
        <v>2.2213343987199999E-3</v>
      </c>
      <c r="AI458" s="5">
        <v>1008421.16211</v>
      </c>
      <c r="AJ458" s="5">
        <v>1003274.2542399999</v>
      </c>
      <c r="AK458">
        <v>7.0064881700299999</v>
      </c>
      <c r="AL458" s="13">
        <v>5.1169852336181284E-3</v>
      </c>
      <c r="AM458" s="1" t="s">
        <v>36</v>
      </c>
      <c r="AN458" t="s">
        <v>4077</v>
      </c>
      <c r="AO458" t="s">
        <v>36</v>
      </c>
      <c r="AP458">
        <v>0.3710918864083716</v>
      </c>
      <c r="AQ458">
        <v>2.4391766586972787</v>
      </c>
      <c r="AR458">
        <v>-5</v>
      </c>
      <c r="AS458">
        <v>1.1361663612951427</v>
      </c>
      <c r="AT458">
        <v>-0.67252482576401462</v>
      </c>
      <c r="AU458">
        <v>0.58554895068518942</v>
      </c>
      <c r="AV458">
        <v>2.6326666117894173</v>
      </c>
      <c r="AW458">
        <v>-2.075690419671044</v>
      </c>
      <c r="AX458">
        <v>-2.0592082155756373</v>
      </c>
      <c r="AY458">
        <v>-3.2360956150592948</v>
      </c>
      <c r="AZ458">
        <v>-3.0087042899902192</v>
      </c>
      <c r="BA458">
        <v>-1.0236461401797141E-2</v>
      </c>
      <c r="BB458">
        <v>-2.6222440990016906</v>
      </c>
      <c r="BC458">
        <v>-5</v>
      </c>
      <c r="BD458">
        <v>-5</v>
      </c>
      <c r="BE458">
        <v>-2.6533860580264657</v>
      </c>
      <c r="BF458">
        <v>6.0036419509385253</v>
      </c>
      <c r="BG458">
        <f t="shared" si="7"/>
        <v>6.0014196676386398</v>
      </c>
      <c r="BH458" s="1" t="s">
        <v>2727</v>
      </c>
      <c r="BI458" s="1">
        <v>1</v>
      </c>
    </row>
    <row r="459" spans="1:61">
      <c r="A459" s="1">
        <v>549</v>
      </c>
      <c r="B459" s="1" t="s">
        <v>2628</v>
      </c>
      <c r="C459" s="1" t="s">
        <v>4829</v>
      </c>
      <c r="D459" s="1" t="s">
        <v>30</v>
      </c>
      <c r="E459" s="1" t="s">
        <v>72</v>
      </c>
      <c r="F459" s="2">
        <v>38.939605999999998</v>
      </c>
      <c r="G459" s="2">
        <v>-93.593417000000002</v>
      </c>
      <c r="H459" s="2">
        <v>38.932490000000001</v>
      </c>
      <c r="I459" s="2">
        <v>-93.585800000000006</v>
      </c>
      <c r="J459" s="1" t="s">
        <v>514</v>
      </c>
      <c r="K459" s="1" t="s">
        <v>4086</v>
      </c>
      <c r="L459" s="17">
        <v>0.92644574563018967</v>
      </c>
      <c r="M459" s="17">
        <v>0</v>
      </c>
      <c r="N459" s="1">
        <v>10</v>
      </c>
      <c r="O459" s="1" t="s">
        <v>2631</v>
      </c>
      <c r="P459" s="1">
        <v>511210</v>
      </c>
      <c r="Q459" s="1" t="s">
        <v>2629</v>
      </c>
      <c r="R459" s="1" t="s">
        <v>2630</v>
      </c>
      <c r="S459" s="26">
        <v>2.5278619999999998</v>
      </c>
      <c r="T459" s="4">
        <v>1028.3770752</v>
      </c>
      <c r="U459" s="4">
        <v>6.3330593109100004</v>
      </c>
      <c r="V459" s="4">
        <v>18.5017814636</v>
      </c>
      <c r="W459" s="2">
        <v>0.37206336855900002</v>
      </c>
      <c r="X459" s="3">
        <v>2.1146063804600002</v>
      </c>
      <c r="Y459" s="1">
        <v>994.38549804700006</v>
      </c>
      <c r="Z459" s="2">
        <v>1.9732972959399998E-2</v>
      </c>
      <c r="AA459" s="2">
        <v>5.1578512706899997E-2</v>
      </c>
      <c r="AB459" s="2">
        <v>4.7549332432400001E-4</v>
      </c>
      <c r="AC459" s="2">
        <v>0.135478058486</v>
      </c>
      <c r="AD459" s="2">
        <v>2.9030118748199999E-3</v>
      </c>
      <c r="AE459" s="2">
        <v>1.6523393020299999E-2</v>
      </c>
      <c r="AF459" s="2">
        <v>0.230245129322</v>
      </c>
      <c r="AG459" s="2">
        <v>0.45380206964699998</v>
      </c>
      <c r="AH459" s="2">
        <v>8.9261358659599999E-2</v>
      </c>
      <c r="AI459" s="5">
        <v>1016457.52457</v>
      </c>
      <c r="AJ459" s="5">
        <v>1004342.90662</v>
      </c>
      <c r="AK459">
        <v>9.2432083199400008</v>
      </c>
      <c r="AL459" s="13">
        <v>1.1989920195005088E-2</v>
      </c>
      <c r="AM459" s="1" t="s">
        <v>53</v>
      </c>
      <c r="AN459" t="s">
        <v>4077</v>
      </c>
      <c r="AO459" t="s">
        <v>36</v>
      </c>
      <c r="AP459">
        <v>0.40275336143218998</v>
      </c>
      <c r="AQ459">
        <v>3.0121523866939754</v>
      </c>
      <c r="AR459">
        <v>0.80161355533827916</v>
      </c>
      <c r="AS459">
        <v>1.2672135469199168</v>
      </c>
      <c r="AT459">
        <v>-0.42938308626928984</v>
      </c>
      <c r="AU459">
        <v>0.32522953828151341</v>
      </c>
      <c r="AV459">
        <v>2.9975547820011568</v>
      </c>
      <c r="AW459">
        <v>-1.7048074792386234</v>
      </c>
      <c r="AX459">
        <v>-1.287531185123614</v>
      </c>
      <c r="AY459">
        <v>-3.3228555759497036</v>
      </c>
      <c r="AZ459">
        <v>-0.86813103578632755</v>
      </c>
      <c r="BA459">
        <v>-2.5371511876756458</v>
      </c>
      <c r="BB459">
        <v>-1.7819007670224933</v>
      </c>
      <c r="BC459">
        <v>-0.63780954823622671</v>
      </c>
      <c r="BD459">
        <v>-0.34313352776747347</v>
      </c>
      <c r="BE459">
        <v>-1.0493365069882481</v>
      </c>
      <c r="BF459">
        <v>6.0070892351823346</v>
      </c>
      <c r="BG459">
        <f t="shared" si="7"/>
        <v>6.001882016620895</v>
      </c>
      <c r="BH459" s="1" t="s">
        <v>2632</v>
      </c>
      <c r="BI459" s="1">
        <v>1</v>
      </c>
    </row>
    <row r="460" spans="1:61">
      <c r="A460" s="1">
        <v>748</v>
      </c>
      <c r="B460" s="1" t="s">
        <v>3597</v>
      </c>
      <c r="C460" s="1" t="s">
        <v>5123</v>
      </c>
      <c r="D460" s="1" t="s">
        <v>2895</v>
      </c>
      <c r="E460" s="1" t="s">
        <v>87</v>
      </c>
      <c r="F460" s="2">
        <v>32.441372999999999</v>
      </c>
      <c r="G460" s="2">
        <v>-98.991290000000006</v>
      </c>
      <c r="H460" s="2">
        <v>32.439388000000001</v>
      </c>
      <c r="I460" s="2">
        <v>-98.999944999999997</v>
      </c>
      <c r="K460" s="1" t="s">
        <v>4086</v>
      </c>
      <c r="L460" s="17">
        <v>8.8785767089575515E-2</v>
      </c>
      <c r="M460" s="17">
        <v>1</v>
      </c>
      <c r="N460" s="1">
        <v>12</v>
      </c>
      <c r="O460" s="1" t="s">
        <v>3600</v>
      </c>
      <c r="P460" s="1">
        <v>511030</v>
      </c>
      <c r="Q460" s="1" t="s">
        <v>3598</v>
      </c>
      <c r="R460" s="1" t="s">
        <v>3599</v>
      </c>
      <c r="S460" s="26">
        <v>2.5471180000000002</v>
      </c>
      <c r="T460" s="4">
        <v>709.95153808600003</v>
      </c>
      <c r="U460" s="4">
        <v>10.8454723358</v>
      </c>
      <c r="V460" s="4">
        <v>24.745920181300001</v>
      </c>
      <c r="W460" s="2">
        <v>0.28021854162199999</v>
      </c>
      <c r="X460" s="3">
        <v>2.8706271648400001</v>
      </c>
      <c r="Y460" s="1">
        <v>780.413574219</v>
      </c>
      <c r="Z460" s="2">
        <v>1.45900880037E-2</v>
      </c>
      <c r="AA460" s="2">
        <v>7.1018502718099993E-2</v>
      </c>
      <c r="AB460" s="2">
        <v>0</v>
      </c>
      <c r="AC460" s="2">
        <v>0.231655737305</v>
      </c>
      <c r="AD460" s="2">
        <v>0.49370444406500003</v>
      </c>
      <c r="AE460" s="2">
        <v>0.17056507642400001</v>
      </c>
      <c r="AF460" s="2">
        <v>5.2168401550400003E-3</v>
      </c>
      <c r="AG460" s="2">
        <v>1.07079300846E-2</v>
      </c>
      <c r="AH460" s="2">
        <v>2.5413812437499999E-3</v>
      </c>
      <c r="AI460" s="5">
        <v>2185614.3487499999</v>
      </c>
      <c r="AJ460" s="5">
        <v>1004418.5668</v>
      </c>
      <c r="AK460">
        <v>9.1950648668599992</v>
      </c>
      <c r="AL460" s="13">
        <v>0.74055397747916174</v>
      </c>
      <c r="AM460" s="1" t="s">
        <v>36</v>
      </c>
      <c r="AN460" t="s">
        <v>4077</v>
      </c>
      <c r="AO460" t="s">
        <v>36</v>
      </c>
      <c r="AP460">
        <v>0.4060490649329106</v>
      </c>
      <c r="AQ460">
        <v>2.8512287044090039</v>
      </c>
      <c r="AR460">
        <v>1.0352484709066498</v>
      </c>
      <c r="AS460">
        <v>1.3935036077624792</v>
      </c>
      <c r="AT460">
        <v>-0.55250313151383168</v>
      </c>
      <c r="AU460">
        <v>0.45797679027872823</v>
      </c>
      <c r="AV460">
        <v>2.8923248147423908</v>
      </c>
      <c r="AW460">
        <v>-1.8359420885447917</v>
      </c>
      <c r="AX460">
        <v>-1.1486284881611522</v>
      </c>
      <c r="AY460">
        <v>-5</v>
      </c>
      <c r="AZ460">
        <v>-0.63515693936737838</v>
      </c>
      <c r="BA460">
        <v>-0.30653296347477688</v>
      </c>
      <c r="BB460">
        <v>-0.76810988682025094</v>
      </c>
      <c r="BC460">
        <v>-2.2825924699380802</v>
      </c>
      <c r="BD460">
        <v>-1.9702944731193548</v>
      </c>
      <c r="BE460">
        <v>-2.5949301796418114</v>
      </c>
      <c r="BF460">
        <v>6.3395735331921834</v>
      </c>
      <c r="BG460">
        <f t="shared" si="7"/>
        <v>6.0019147321016764</v>
      </c>
      <c r="BH460" s="1" t="s">
        <v>3601</v>
      </c>
      <c r="BI460" s="1">
        <v>1</v>
      </c>
    </row>
    <row r="461" spans="1:61">
      <c r="A461" s="1">
        <v>168</v>
      </c>
      <c r="B461" s="1" t="s">
        <v>754</v>
      </c>
      <c r="C461" s="1" t="s">
        <v>4276</v>
      </c>
      <c r="D461" s="1" t="s">
        <v>30</v>
      </c>
      <c r="E461" s="1" t="s">
        <v>140</v>
      </c>
      <c r="F461" s="2">
        <v>34.722298000000002</v>
      </c>
      <c r="G461" s="2">
        <v>-83.112048999999999</v>
      </c>
      <c r="H461" s="2">
        <v>34.723889999999997</v>
      </c>
      <c r="I461" s="2">
        <v>-83.109009999999998</v>
      </c>
      <c r="K461" s="1" t="s">
        <v>4086</v>
      </c>
      <c r="L461" s="17">
        <v>0.58985847211442877</v>
      </c>
      <c r="M461" s="17">
        <v>0</v>
      </c>
      <c r="N461" s="1">
        <v>3</v>
      </c>
      <c r="O461" s="1" t="s">
        <v>757</v>
      </c>
      <c r="P461" s="1">
        <v>507590</v>
      </c>
      <c r="Q461" s="1" t="s">
        <v>755</v>
      </c>
      <c r="R461" s="1" t="s">
        <v>756</v>
      </c>
      <c r="S461" s="26">
        <v>4.5978009999999996</v>
      </c>
      <c r="T461" s="4">
        <v>1572.6528320299999</v>
      </c>
      <c r="U461" s="4">
        <v>8.6993942260699999</v>
      </c>
      <c r="V461" s="4">
        <v>21.806514740000001</v>
      </c>
      <c r="W461" s="2">
        <v>0.263125002384</v>
      </c>
      <c r="X461" s="3">
        <v>6.6332521438600001</v>
      </c>
      <c r="Y461" s="1">
        <v>485.66177368199999</v>
      </c>
      <c r="Z461" s="2">
        <v>9.6808468773399992E-3</v>
      </c>
      <c r="AA461" s="2">
        <v>0.101275038369</v>
      </c>
      <c r="AB461" s="2">
        <v>6.9261343512699997E-3</v>
      </c>
      <c r="AC461" s="2">
        <v>0.62374562197500005</v>
      </c>
      <c r="AD461" s="2">
        <v>1.1845263862100001E-2</v>
      </c>
      <c r="AE461" s="2">
        <v>9.8795797095699994E-2</v>
      </c>
      <c r="AF461" s="2">
        <v>0.147042619338</v>
      </c>
      <c r="AG461" s="2">
        <v>0</v>
      </c>
      <c r="AH461" s="2">
        <v>6.8867813151800002E-4</v>
      </c>
      <c r="AI461" s="5">
        <v>7350.6033540799999</v>
      </c>
      <c r="AJ461" s="5">
        <v>1007268.0082700001</v>
      </c>
      <c r="AK461">
        <v>15.697424683099999</v>
      </c>
      <c r="AL461" s="13">
        <v>1.9710212161698315</v>
      </c>
      <c r="AM461" s="1" t="s">
        <v>53</v>
      </c>
      <c r="AN461" t="s">
        <v>4077</v>
      </c>
      <c r="AO461" t="s">
        <v>36</v>
      </c>
      <c r="AP461">
        <v>0.66255017039733854</v>
      </c>
      <c r="AQ461">
        <v>3.1966328613554817</v>
      </c>
      <c r="AR461">
        <v>0.93948901199394297</v>
      </c>
      <c r="AS461">
        <v>1.3385862593366729</v>
      </c>
      <c r="AT461">
        <v>-0.57983788288540405</v>
      </c>
      <c r="AU461">
        <v>0.82172650605847974</v>
      </c>
      <c r="AV461">
        <v>2.6863339216070634</v>
      </c>
      <c r="AW461">
        <v>-2.0140866490895522</v>
      </c>
      <c r="AX461">
        <v>-0.99449758360779739</v>
      </c>
      <c r="AY461">
        <v>-2.1595090883786336</v>
      </c>
      <c r="AZ461">
        <v>-0.20499248963912975</v>
      </c>
      <c r="BA461">
        <v>-1.9264552605994962</v>
      </c>
      <c r="BB461">
        <v>-1.0052615304829207</v>
      </c>
      <c r="BC461">
        <v>-0.83255676960113856</v>
      </c>
      <c r="BD461">
        <v>-5</v>
      </c>
      <c r="BE461">
        <v>-3.161983707506693</v>
      </c>
      <c r="BF461">
        <v>3.8663229884165951</v>
      </c>
      <c r="BG461">
        <f t="shared" si="7"/>
        <v>6.0031450405899536</v>
      </c>
      <c r="BH461" s="1" t="s">
        <v>758</v>
      </c>
      <c r="BI461" s="1">
        <v>1</v>
      </c>
    </row>
    <row r="462" spans="1:61">
      <c r="A462" s="1">
        <v>78</v>
      </c>
      <c r="B462" s="1" t="s">
        <v>336</v>
      </c>
      <c r="C462" s="1" t="s">
        <v>4159</v>
      </c>
      <c r="D462" s="1" t="s">
        <v>30</v>
      </c>
      <c r="E462" s="1" t="s">
        <v>321</v>
      </c>
      <c r="F462" s="2">
        <v>45.616571</v>
      </c>
      <c r="G462" s="2">
        <v>-122.426035</v>
      </c>
      <c r="H462" s="2">
        <v>45.617840000000001</v>
      </c>
      <c r="I462" s="2">
        <v>-122.42934</v>
      </c>
      <c r="K462" s="1" t="s">
        <v>4086</v>
      </c>
      <c r="L462" s="17">
        <v>0.57638679770752776</v>
      </c>
      <c r="M462" s="17">
        <v>0</v>
      </c>
      <c r="N462" s="1">
        <v>17</v>
      </c>
      <c r="O462" s="1" t="s">
        <v>339</v>
      </c>
      <c r="P462" s="1">
        <v>504780</v>
      </c>
      <c r="Q462" s="1" t="s">
        <v>337</v>
      </c>
      <c r="R462" s="1" t="s">
        <v>338</v>
      </c>
      <c r="S462" s="26">
        <v>7.1843890000000004</v>
      </c>
      <c r="T462" s="4">
        <v>1663.8278808600001</v>
      </c>
      <c r="U462" s="4">
        <v>5.7821187972999999</v>
      </c>
      <c r="V462" s="4">
        <v>16.2053909302</v>
      </c>
      <c r="W462" s="2">
        <v>0.28978881239900001</v>
      </c>
      <c r="X462" s="3">
        <v>4.5535492897000003</v>
      </c>
      <c r="Y462" s="1">
        <v>1335.1861572299999</v>
      </c>
      <c r="Z462" s="2">
        <v>8.1379631271099994E-3</v>
      </c>
      <c r="AA462" s="2">
        <v>0.280075562843</v>
      </c>
      <c r="AB462" s="2">
        <v>2.4098120900499999E-3</v>
      </c>
      <c r="AC462" s="2">
        <v>0.32155202978199998</v>
      </c>
      <c r="AD462" s="2">
        <v>0.104336553803</v>
      </c>
      <c r="AE462" s="2">
        <v>2.6319579861699999E-2</v>
      </c>
      <c r="AF462" s="2">
        <v>0.189621742599</v>
      </c>
      <c r="AG462" s="2">
        <v>1.49962329374E-2</v>
      </c>
      <c r="AH462" s="2">
        <v>5.2550522956899999E-2</v>
      </c>
      <c r="AI462" s="5">
        <v>1050877.00771</v>
      </c>
      <c r="AJ462" s="5">
        <v>1013087.29641</v>
      </c>
      <c r="AK462">
        <v>8.9952958101699991</v>
      </c>
      <c r="AL462" s="13">
        <v>3.6618570606638715E-2</v>
      </c>
      <c r="AM462" s="1" t="s">
        <v>53</v>
      </c>
      <c r="AN462" t="s">
        <v>4076</v>
      </c>
      <c r="AO462" t="s">
        <v>53</v>
      </c>
      <c r="AP462">
        <v>0.85638983924662548</v>
      </c>
      <c r="AQ462">
        <v>3.2211083975202244</v>
      </c>
      <c r="AR462">
        <v>0.7620870102820354</v>
      </c>
      <c r="AS462">
        <v>1.2096595121828431</v>
      </c>
      <c r="AT462">
        <v>-0.53791838493512267</v>
      </c>
      <c r="AU462">
        <v>0.65835004193939428</v>
      </c>
      <c r="AV462">
        <v>3.1255418210724861</v>
      </c>
      <c r="AW462">
        <v>-2.0894842822547828</v>
      </c>
      <c r="AX462">
        <v>-0.55272478259172797</v>
      </c>
      <c r="AY462">
        <v>-2.6180168210915551</v>
      </c>
      <c r="AZ462">
        <v>-0.49274874460915685</v>
      </c>
      <c r="BA462">
        <v>-0.98156351195960434</v>
      </c>
      <c r="BB462">
        <v>-1.5797210476265338</v>
      </c>
      <c r="BC462">
        <v>-0.72211186663200533</v>
      </c>
      <c r="BD462">
        <v>-1.8240178222754433</v>
      </c>
      <c r="BE462">
        <v>-1.2794229577296332</v>
      </c>
      <c r="BF462">
        <v>6.021551890149536</v>
      </c>
      <c r="BG462">
        <f t="shared" si="7"/>
        <v>6.0056468695613434</v>
      </c>
      <c r="BH462" s="1" t="s">
        <v>340</v>
      </c>
      <c r="BI462" s="1">
        <v>2</v>
      </c>
    </row>
    <row r="463" spans="1:61">
      <c r="A463" s="1">
        <v>79</v>
      </c>
      <c r="B463" s="1" t="s">
        <v>336</v>
      </c>
      <c r="C463" s="1" t="s">
        <v>4159</v>
      </c>
      <c r="D463" s="1" t="s">
        <v>30</v>
      </c>
      <c r="E463" s="1" t="s">
        <v>321</v>
      </c>
      <c r="F463" s="2">
        <v>45.616571</v>
      </c>
      <c r="G463" s="2">
        <v>-122.426035</v>
      </c>
      <c r="H463" s="2">
        <v>45.617840000000001</v>
      </c>
      <c r="I463" s="2">
        <v>-122.42934</v>
      </c>
      <c r="K463" s="1" t="s">
        <v>4085</v>
      </c>
      <c r="L463" s="17">
        <v>0.69742655078880478</v>
      </c>
      <c r="M463" s="17">
        <v>0</v>
      </c>
      <c r="N463" s="1">
        <v>17</v>
      </c>
      <c r="O463" s="1" t="s">
        <v>339</v>
      </c>
      <c r="P463" s="1">
        <v>516990</v>
      </c>
      <c r="Q463" s="1" t="s">
        <v>341</v>
      </c>
      <c r="R463" s="1" t="s">
        <v>342</v>
      </c>
      <c r="S463" s="26">
        <v>7.3349099999999998</v>
      </c>
      <c r="T463" s="4">
        <v>1663.8278808600001</v>
      </c>
      <c r="U463" s="4">
        <v>5.7821187972999999</v>
      </c>
      <c r="V463" s="4">
        <v>16.2053909302</v>
      </c>
      <c r="W463" s="2">
        <v>0.28978881239900001</v>
      </c>
      <c r="X463" s="3">
        <v>4.5535492897000003</v>
      </c>
      <c r="Y463" s="1">
        <v>1335.1861572299999</v>
      </c>
      <c r="Z463" s="2">
        <v>8.1379631271099994E-3</v>
      </c>
      <c r="AA463" s="2">
        <v>0.280075562843</v>
      </c>
      <c r="AB463" s="2">
        <v>2.4098120900499999E-3</v>
      </c>
      <c r="AC463" s="2">
        <v>0.32155202978199998</v>
      </c>
      <c r="AD463" s="2">
        <v>0.104336553803</v>
      </c>
      <c r="AE463" s="2">
        <v>2.6319579861699999E-2</v>
      </c>
      <c r="AF463" s="2">
        <v>0.189621742599</v>
      </c>
      <c r="AG463" s="2">
        <v>1.49962329374E-2</v>
      </c>
      <c r="AH463" s="2">
        <v>5.2550522956899999E-2</v>
      </c>
      <c r="AI463" s="5">
        <v>1050877.00771</v>
      </c>
      <c r="AJ463" s="5">
        <v>1013087.29641</v>
      </c>
      <c r="AK463">
        <v>8.9952958101699991</v>
      </c>
      <c r="AL463" s="13">
        <v>3.6618570606638715E-2</v>
      </c>
      <c r="AM463" s="1" t="s">
        <v>53</v>
      </c>
      <c r="AN463" t="s">
        <v>4076</v>
      </c>
      <c r="AO463" t="s">
        <v>53</v>
      </c>
      <c r="AP463">
        <v>0.86539478937996028</v>
      </c>
      <c r="AQ463">
        <v>3.2211083975202244</v>
      </c>
      <c r="AR463">
        <v>0.7620870102820354</v>
      </c>
      <c r="AS463">
        <v>1.2096595121828431</v>
      </c>
      <c r="AT463">
        <v>-0.53791838493512267</v>
      </c>
      <c r="AU463">
        <v>0.65835004193939428</v>
      </c>
      <c r="AV463">
        <v>3.1255418210724861</v>
      </c>
      <c r="AW463">
        <v>-2.0894842822547828</v>
      </c>
      <c r="AX463">
        <v>-0.55272478259172797</v>
      </c>
      <c r="AY463">
        <v>-2.6180168210915551</v>
      </c>
      <c r="AZ463">
        <v>-0.49274874460915685</v>
      </c>
      <c r="BA463">
        <v>-0.98156351195960434</v>
      </c>
      <c r="BB463">
        <v>-1.5797210476265338</v>
      </c>
      <c r="BC463">
        <v>-0.72211186663200533</v>
      </c>
      <c r="BD463">
        <v>-1.8240178222754433</v>
      </c>
      <c r="BE463">
        <v>-1.2794229577296332</v>
      </c>
      <c r="BF463">
        <v>6.021551890149536</v>
      </c>
      <c r="BG463">
        <f t="shared" si="7"/>
        <v>6.0056468695613434</v>
      </c>
      <c r="BH463" s="1" t="s">
        <v>340</v>
      </c>
      <c r="BI463" s="1">
        <v>2</v>
      </c>
    </row>
    <row r="464" spans="1:61">
      <c r="A464" s="1">
        <v>457</v>
      </c>
      <c r="B464" s="1" t="s">
        <v>2180</v>
      </c>
      <c r="C464" s="1" t="s">
        <v>4687</v>
      </c>
      <c r="D464" s="1" t="s">
        <v>30</v>
      </c>
      <c r="E464" s="1" t="s">
        <v>72</v>
      </c>
      <c r="F464" s="2">
        <v>39.001936999999998</v>
      </c>
      <c r="G464" s="2">
        <v>-95.786015000000006</v>
      </c>
      <c r="H464" s="2">
        <v>39.601680000000002</v>
      </c>
      <c r="I464" s="2">
        <v>-95.777159999999995</v>
      </c>
      <c r="J464" s="1" t="s">
        <v>514</v>
      </c>
      <c r="K464" s="1" t="s">
        <v>4086</v>
      </c>
      <c r="L464" s="17">
        <v>0.69032184313982714</v>
      </c>
      <c r="M464" s="17">
        <v>0</v>
      </c>
      <c r="N464" s="1">
        <v>10</v>
      </c>
      <c r="O464" s="1" t="s">
        <v>2183</v>
      </c>
      <c r="P464" s="1">
        <v>515090</v>
      </c>
      <c r="Q464" s="1" t="s">
        <v>2181</v>
      </c>
      <c r="R464" s="1" t="s">
        <v>2182</v>
      </c>
      <c r="S464" s="26">
        <v>4.1789709999999998</v>
      </c>
      <c r="T464" s="4">
        <v>910.98370361299999</v>
      </c>
      <c r="U464" s="4">
        <v>5.6873569488499998</v>
      </c>
      <c r="V464" s="4">
        <v>18.208414077800001</v>
      </c>
      <c r="W464" s="2">
        <v>0.34716215729700001</v>
      </c>
      <c r="X464" s="3">
        <v>3.1968247890499999</v>
      </c>
      <c r="Y464" s="1">
        <v>1077.3395996100001</v>
      </c>
      <c r="Z464" s="2">
        <v>4.7911650915699999E-3</v>
      </c>
      <c r="AA464" s="2">
        <v>4.9983829817800002E-2</v>
      </c>
      <c r="AB464" s="2">
        <v>3.59337381868E-5</v>
      </c>
      <c r="AC464" s="2">
        <v>0.100620455879</v>
      </c>
      <c r="AD464" s="2">
        <v>1.75476421479E-3</v>
      </c>
      <c r="AE464" s="2">
        <v>0.15913255956</v>
      </c>
      <c r="AF464" s="2">
        <v>0.54533639967900005</v>
      </c>
      <c r="AG464" s="2">
        <v>0.137440559608</v>
      </c>
      <c r="AH464" s="2">
        <v>9.0433241103400001E-4</v>
      </c>
      <c r="AI464" s="5">
        <v>981672.20209300006</v>
      </c>
      <c r="AJ464" s="5">
        <v>1019459.9654100001</v>
      </c>
      <c r="AK464">
        <v>7.1688816165500002</v>
      </c>
      <c r="AL464" s="13">
        <v>3.7766384380449325E-2</v>
      </c>
      <c r="AM464" s="1" t="s">
        <v>36</v>
      </c>
      <c r="AN464" t="s">
        <v>4077</v>
      </c>
      <c r="AO464" t="s">
        <v>36</v>
      </c>
      <c r="AP464">
        <v>0.62106935736433055</v>
      </c>
      <c r="AQ464">
        <v>2.9595106080440718</v>
      </c>
      <c r="AR464">
        <v>0.75491048621789247</v>
      </c>
      <c r="AS464">
        <v>1.2602721211241834</v>
      </c>
      <c r="AT464">
        <v>-0.45946762155087251</v>
      </c>
      <c r="AU464">
        <v>0.50471883419662844</v>
      </c>
      <c r="AV464">
        <v>3.0323526234362252</v>
      </c>
      <c r="AW464">
        <v>-2.3195588641820191</v>
      </c>
      <c r="AX464">
        <v>-1.3011704707983076</v>
      </c>
      <c r="AY464">
        <v>-4.444497600790017</v>
      </c>
      <c r="AZ464">
        <v>-0.99731371935686564</v>
      </c>
      <c r="BA464">
        <v>-2.7557812308192373</v>
      </c>
      <c r="BB464">
        <v>-0.79824095177686494</v>
      </c>
      <c r="BC464">
        <v>-0.26333551340405503</v>
      </c>
      <c r="BD464">
        <v>-0.86188508521996576</v>
      </c>
      <c r="BE464">
        <v>-3.043671903880715</v>
      </c>
      <c r="BF464">
        <v>5.9919664932981949</v>
      </c>
      <c r="BG464">
        <f t="shared" si="7"/>
        <v>6.0083701755355312</v>
      </c>
      <c r="BH464" s="1" t="s">
        <v>2184</v>
      </c>
      <c r="BI464" s="1">
        <v>1</v>
      </c>
    </row>
    <row r="465" spans="1:61">
      <c r="A465" s="1">
        <v>700</v>
      </c>
      <c r="B465" s="1" t="s">
        <v>3370</v>
      </c>
      <c r="C465" s="1" t="s">
        <v>5066</v>
      </c>
      <c r="D465" s="1" t="s">
        <v>2895</v>
      </c>
      <c r="E465" s="1" t="s">
        <v>166</v>
      </c>
      <c r="F465" s="2">
        <v>46.965958999999998</v>
      </c>
      <c r="G465" s="2">
        <v>-68.856993000000003</v>
      </c>
      <c r="H465" s="2">
        <v>46.965187999999998</v>
      </c>
      <c r="I465" s="2">
        <v>-68.847543000000002</v>
      </c>
      <c r="K465" s="1" t="s">
        <v>4086</v>
      </c>
      <c r="L465" s="17">
        <v>0.81346290628425766</v>
      </c>
      <c r="M465" s="17">
        <v>0</v>
      </c>
      <c r="N465" s="1">
        <v>1</v>
      </c>
      <c r="O465" s="1" t="s">
        <v>3313</v>
      </c>
      <c r="P465" s="1">
        <v>514370</v>
      </c>
      <c r="Q465" s="1" t="s">
        <v>3371</v>
      </c>
      <c r="R465" s="1" t="s">
        <v>3372</v>
      </c>
      <c r="S465" s="26">
        <v>1.781569</v>
      </c>
      <c r="T465" s="4">
        <v>981.76458740199996</v>
      </c>
      <c r="U465" s="4">
        <v>-2.2094423770899998</v>
      </c>
      <c r="V465" s="4">
        <v>8.5931224823000001</v>
      </c>
      <c r="W465" s="2">
        <v>0.280974835157</v>
      </c>
      <c r="X465" s="3">
        <v>5.2481279373199996</v>
      </c>
      <c r="Y465" s="1">
        <v>1022.5100708</v>
      </c>
      <c r="Z465" s="2">
        <v>2.3847250831900001E-2</v>
      </c>
      <c r="AA465" s="2">
        <v>7.1869977590099997E-4</v>
      </c>
      <c r="AB465" s="2">
        <v>6.8587726645099999E-3</v>
      </c>
      <c r="AC465" s="2">
        <v>0.80780723000700005</v>
      </c>
      <c r="AD465" s="2">
        <v>7.3448853475800005E-2</v>
      </c>
      <c r="AE465" s="2">
        <v>1.9218145188699999E-2</v>
      </c>
      <c r="AF465" s="2">
        <v>3.9047468139500002E-4</v>
      </c>
      <c r="AG465" s="2">
        <v>0</v>
      </c>
      <c r="AH465" s="2">
        <v>6.7710573375299996E-2</v>
      </c>
      <c r="AI465" s="5">
        <v>1380916.85482</v>
      </c>
      <c r="AJ465" s="5">
        <v>1029846.1197599999</v>
      </c>
      <c r="AK465">
        <v>5.9480833125299997</v>
      </c>
      <c r="AL465" s="13">
        <v>0.29125280150875321</v>
      </c>
      <c r="AM465" s="1" t="s">
        <v>53</v>
      </c>
      <c r="AN465" t="s">
        <v>4076</v>
      </c>
      <c r="AO465" t="s">
        <v>53</v>
      </c>
      <c r="AP465">
        <v>0.25080264719724904</v>
      </c>
      <c r="AQ465">
        <v>2.9920073628898742</v>
      </c>
      <c r="AR465">
        <v>-5</v>
      </c>
      <c r="AS465">
        <v>0.93415100206454993</v>
      </c>
      <c r="AT465">
        <v>-0.55133257490577803</v>
      </c>
      <c r="AU465">
        <v>0.72000441359985556</v>
      </c>
      <c r="AV465">
        <v>3.0096675941085529</v>
      </c>
      <c r="AW465">
        <v>-1.6225616802445646</v>
      </c>
      <c r="AX465">
        <v>-3.1434524905613324</v>
      </c>
      <c r="AY465">
        <v>-2.1637535916866439</v>
      </c>
      <c r="AZ465">
        <v>-9.2692264141899988E-2</v>
      </c>
      <c r="BA465">
        <v>-1.1340149790843401</v>
      </c>
      <c r="BB465">
        <v>-1.7162885299444661</v>
      </c>
      <c r="BC465">
        <v>-3.408407120780069</v>
      </c>
      <c r="BD465">
        <v>-5</v>
      </c>
      <c r="BE465">
        <v>-1.1693435085674475</v>
      </c>
      <c r="BF465">
        <v>6.1401675304396539</v>
      </c>
      <c r="BG465">
        <f t="shared" si="7"/>
        <v>6.0127723370044945</v>
      </c>
      <c r="BH465" s="1" t="s">
        <v>3373</v>
      </c>
      <c r="BI465" s="1">
        <v>1</v>
      </c>
    </row>
    <row r="466" spans="1:61">
      <c r="A466" s="1">
        <v>22</v>
      </c>
      <c r="B466" s="1" t="s">
        <v>118</v>
      </c>
      <c r="C466" s="1" t="s">
        <v>4119</v>
      </c>
      <c r="D466" s="1" t="s">
        <v>30</v>
      </c>
      <c r="E466" s="1" t="s">
        <v>115</v>
      </c>
      <c r="F466" s="2">
        <v>46.366888000000003</v>
      </c>
      <c r="G466" s="2">
        <v>-99.511859000000001</v>
      </c>
      <c r="H466" s="2">
        <v>46.366667</v>
      </c>
      <c r="I466" s="2">
        <v>-99.5</v>
      </c>
      <c r="K466" s="1" t="s">
        <v>4086</v>
      </c>
      <c r="L466" s="17">
        <v>0.85820496012456704</v>
      </c>
      <c r="M466" s="17">
        <v>0</v>
      </c>
      <c r="N466" s="1">
        <v>10</v>
      </c>
      <c r="O466" s="1" t="s">
        <v>121</v>
      </c>
      <c r="P466" s="1">
        <v>502160</v>
      </c>
      <c r="Q466" s="1" t="s">
        <v>119</v>
      </c>
      <c r="R466" s="1" t="s">
        <v>120</v>
      </c>
      <c r="S466" s="26">
        <v>9.5447009999999999</v>
      </c>
      <c r="T466" s="4">
        <v>473.00326538100001</v>
      </c>
      <c r="U466" s="4">
        <v>-1.5706995725599999</v>
      </c>
      <c r="V466" s="4">
        <v>11.3866252899</v>
      </c>
      <c r="W466" s="2">
        <v>0.29801377654099998</v>
      </c>
      <c r="X466" s="3">
        <v>1.3890089988700001</v>
      </c>
      <c r="Y466" s="1">
        <v>1194.4197998</v>
      </c>
      <c r="Z466" s="2">
        <v>8.7127582139000001E-2</v>
      </c>
      <c r="AA466" s="2">
        <v>2.5921789111700001E-2</v>
      </c>
      <c r="AB466" s="2">
        <v>8.9104189151899998E-4</v>
      </c>
      <c r="AC466" s="2">
        <v>7.0279360457800003E-4</v>
      </c>
      <c r="AD466" s="2">
        <v>1.0705052584000001E-2</v>
      </c>
      <c r="AE466" s="2">
        <v>0.61736025702200004</v>
      </c>
      <c r="AF466" s="2">
        <v>0.119318039206</v>
      </c>
      <c r="AG466" s="2">
        <v>0.123967771893</v>
      </c>
      <c r="AH466" s="2">
        <v>1.4005672548399999E-2</v>
      </c>
      <c r="AI466" s="5">
        <v>1036826.1723</v>
      </c>
      <c r="AJ466" s="5">
        <v>1033135.27941</v>
      </c>
      <c r="AK466">
        <v>7.9656568882599998</v>
      </c>
      <c r="AL466" s="13">
        <v>3.5661464970286882E-3</v>
      </c>
      <c r="AM466" s="1" t="s">
        <v>53</v>
      </c>
      <c r="AN466" t="s">
        <v>4076</v>
      </c>
      <c r="AO466" t="s">
        <v>53</v>
      </c>
      <c r="AP466">
        <v>0.97976232811114283</v>
      </c>
      <c r="AQ466">
        <v>2.6748641389028318</v>
      </c>
      <c r="AR466">
        <v>-5</v>
      </c>
      <c r="AS466">
        <v>1.0563950291590651</v>
      </c>
      <c r="AT466">
        <v>-0.52576365895246469</v>
      </c>
      <c r="AU466">
        <v>0.14270505937831005</v>
      </c>
      <c r="AV466">
        <v>3.0771569940409895</v>
      </c>
      <c r="AW466">
        <v>-1.059844337822464</v>
      </c>
      <c r="AX466">
        <v>-1.5863350269324614</v>
      </c>
      <c r="AY466">
        <v>-3.0501018775255675</v>
      </c>
      <c r="AZ466">
        <v>-3.1531721992386688</v>
      </c>
      <c r="BA466">
        <v>-1.9704111950780951</v>
      </c>
      <c r="BB466">
        <v>-0.20946133195077296</v>
      </c>
      <c r="BC466">
        <v>-0.9232938921605558</v>
      </c>
      <c r="BD466">
        <v>-0.90669120442018325</v>
      </c>
      <c r="BE466">
        <v>-1.8536960316425606</v>
      </c>
      <c r="BF466">
        <v>6.0157059514335467</v>
      </c>
      <c r="BG466">
        <f t="shared" si="7"/>
        <v>6.014157192046877</v>
      </c>
      <c r="BH466" s="1" t="s">
        <v>122</v>
      </c>
      <c r="BI466" s="1">
        <v>1</v>
      </c>
    </row>
    <row r="467" spans="1:61">
      <c r="A467" s="1">
        <v>520</v>
      </c>
      <c r="B467" s="1" t="s">
        <v>2484</v>
      </c>
      <c r="C467" s="1" t="s">
        <v>4775</v>
      </c>
      <c r="D467" s="1" t="s">
        <v>30</v>
      </c>
      <c r="E467" s="1" t="s">
        <v>59</v>
      </c>
      <c r="F467" s="2">
        <v>44.879069000000001</v>
      </c>
      <c r="G467" s="2">
        <v>-68.226499000000004</v>
      </c>
      <c r="H467" s="2">
        <v>44.878562000000002</v>
      </c>
      <c r="I467" s="2">
        <v>-68.227774999999994</v>
      </c>
      <c r="K467" s="1" t="s">
        <v>4086</v>
      </c>
      <c r="L467" s="17">
        <v>0.23399911005981264</v>
      </c>
      <c r="M467" s="17">
        <v>1</v>
      </c>
      <c r="N467" s="1">
        <v>1</v>
      </c>
      <c r="O467" s="1" t="s">
        <v>2487</v>
      </c>
      <c r="P467" s="1">
        <v>508040</v>
      </c>
      <c r="Q467" s="1" t="s">
        <v>2485</v>
      </c>
      <c r="R467" s="1" t="s">
        <v>2486</v>
      </c>
      <c r="S467" s="26">
        <v>12.910701</v>
      </c>
      <c r="T467" s="4">
        <v>1131.20349121</v>
      </c>
      <c r="U467" s="4">
        <v>-8.9509800076500001E-2</v>
      </c>
      <c r="V467" s="4">
        <v>11.8292646408</v>
      </c>
      <c r="W467" s="2">
        <v>0.21374602615800001</v>
      </c>
      <c r="X467" s="3">
        <v>3.6424930095699999</v>
      </c>
      <c r="Y467" s="1">
        <v>2480.84887695</v>
      </c>
      <c r="Z467" s="2">
        <v>2.6175187143E-2</v>
      </c>
      <c r="AA467" s="2">
        <v>2.06123390215E-2</v>
      </c>
      <c r="AB467" s="2">
        <v>1.5893851775599999E-3</v>
      </c>
      <c r="AC467" s="2">
        <v>0.78096285521700004</v>
      </c>
      <c r="AD467" s="2">
        <v>3.8578067903600001E-2</v>
      </c>
      <c r="AE467" s="2">
        <v>2.0257565544399999E-2</v>
      </c>
      <c r="AF467" s="2">
        <v>1.39071203037E-3</v>
      </c>
      <c r="AG467" s="2">
        <v>1.5219782169100001E-2</v>
      </c>
      <c r="AH467" s="2">
        <v>9.5214105793499995E-2</v>
      </c>
      <c r="AI467" s="5">
        <v>954883.29449600005</v>
      </c>
      <c r="AJ467" s="5">
        <v>1039486.57224</v>
      </c>
      <c r="AK467">
        <v>6.0524891324099999</v>
      </c>
      <c r="AL467" s="13">
        <v>8.4842113947963219E-2</v>
      </c>
      <c r="AM467" s="1" t="s">
        <v>53</v>
      </c>
      <c r="AN467" t="s">
        <v>4076</v>
      </c>
      <c r="AO467" t="s">
        <v>53</v>
      </c>
      <c r="AP467">
        <v>1.1109498233792561</v>
      </c>
      <c r="AQ467">
        <v>3.0535407368089933</v>
      </c>
      <c r="AR467">
        <v>-5</v>
      </c>
      <c r="AS467">
        <v>1.0729577478089058</v>
      </c>
      <c r="AT467">
        <v>-0.67010195067555656</v>
      </c>
      <c r="AU467">
        <v>0.56139872697378113</v>
      </c>
      <c r="AV467">
        <v>3.3946003096548472</v>
      </c>
      <c r="AW467">
        <v>-1.5821102045915583</v>
      </c>
      <c r="AX467">
        <v>-1.6858727230925918</v>
      </c>
      <c r="AY467">
        <v>-2.7987708414851737</v>
      </c>
      <c r="AZ467">
        <v>-0.1073696218946824</v>
      </c>
      <c r="BA467">
        <v>-1.4136595268169883</v>
      </c>
      <c r="BB467">
        <v>-1.6934127472363403</v>
      </c>
      <c r="BC467">
        <v>-2.8567627884612987</v>
      </c>
      <c r="BD467">
        <v>-1.8175915632970392</v>
      </c>
      <c r="BE467">
        <v>-1.0212987069256656</v>
      </c>
      <c r="BF467">
        <v>5.9799502955066854</v>
      </c>
      <c r="BG467">
        <f t="shared" si="7"/>
        <v>6.0168188836244507</v>
      </c>
      <c r="BH467" s="1" t="s">
        <v>2488</v>
      </c>
      <c r="BI467" s="1">
        <v>1</v>
      </c>
    </row>
    <row r="468" spans="1:61">
      <c r="A468" s="1">
        <v>626</v>
      </c>
      <c r="B468" s="1" t="s">
        <v>3008</v>
      </c>
      <c r="C468" s="1" t="s">
        <v>4933</v>
      </c>
      <c r="D468" s="1" t="s">
        <v>30</v>
      </c>
      <c r="E468" s="1" t="s">
        <v>52</v>
      </c>
      <c r="F468" s="2">
        <v>36.274241000000004</v>
      </c>
      <c r="G468" s="2">
        <v>-109.20289</v>
      </c>
      <c r="H468" s="2">
        <v>36.275731999999998</v>
      </c>
      <c r="I468" s="2">
        <v>-109.201916</v>
      </c>
      <c r="K468" s="1" t="s">
        <v>4086</v>
      </c>
      <c r="L468" s="17">
        <v>0.98514734581112851</v>
      </c>
      <c r="M468" s="17">
        <v>0</v>
      </c>
      <c r="N468" s="1">
        <v>14</v>
      </c>
      <c r="O468" s="1" t="s">
        <v>3011</v>
      </c>
      <c r="P468" s="1">
        <v>506490</v>
      </c>
      <c r="Q468" s="1" t="s">
        <v>3009</v>
      </c>
      <c r="R468" s="1" t="s">
        <v>3010</v>
      </c>
      <c r="S468" s="26">
        <v>3.1430440000000002</v>
      </c>
      <c r="T468" s="4">
        <v>476.27246093799999</v>
      </c>
      <c r="U468" s="4">
        <v>-0.114920638502</v>
      </c>
      <c r="V468" s="4">
        <v>14.360912323000001</v>
      </c>
      <c r="W468" s="2">
        <v>0.21431033313299999</v>
      </c>
      <c r="X468" s="3">
        <v>10.8912916183</v>
      </c>
      <c r="Y468" s="1">
        <v>522.61785888700001</v>
      </c>
      <c r="Z468" s="2">
        <v>5.3574785387599999E-3</v>
      </c>
      <c r="AA468" s="2">
        <v>3.9215071955199998E-3</v>
      </c>
      <c r="AB468" s="2">
        <v>4.85619399712E-4</v>
      </c>
      <c r="AC468" s="2">
        <v>0.85963510662700005</v>
      </c>
      <c r="AD468" s="2">
        <v>0.11931616433800001</v>
      </c>
      <c r="AE468" s="2">
        <v>1.05896359421E-2</v>
      </c>
      <c r="AF468" s="2">
        <v>0</v>
      </c>
      <c r="AG468" s="2">
        <v>1.14877707459E-4</v>
      </c>
      <c r="AH468" s="2">
        <v>5.7961025126900001E-4</v>
      </c>
      <c r="AI468" s="5">
        <v>1073593.25196</v>
      </c>
      <c r="AJ468" s="5">
        <v>1051886.3711299999</v>
      </c>
      <c r="AK468">
        <v>7.8816982650899998</v>
      </c>
      <c r="AL468" s="13">
        <v>2.0425395373532607E-2</v>
      </c>
      <c r="AM468" s="1" t="s">
        <v>53</v>
      </c>
      <c r="AN468" t="s">
        <v>4077</v>
      </c>
      <c r="AO468" t="s">
        <v>36</v>
      </c>
      <c r="AP468">
        <v>0.49735046082141343</v>
      </c>
      <c r="AQ468">
        <v>2.6778554704294266</v>
      </c>
      <c r="AR468">
        <v>-5</v>
      </c>
      <c r="AS468">
        <v>1.1571820307321086</v>
      </c>
      <c r="AT468">
        <v>-0.66895688862007574</v>
      </c>
      <c r="AU468">
        <v>1.0370793865911732</v>
      </c>
      <c r="AV468">
        <v>2.7181842463472123</v>
      </c>
      <c r="AW468">
        <v>-2.2710395599999509</v>
      </c>
      <c r="AX468">
        <v>-2.4065469837721456</v>
      </c>
      <c r="AY468">
        <v>-3.3137039722219597</v>
      </c>
      <c r="AZ468">
        <v>-6.5685856671692508E-2</v>
      </c>
      <c r="BA468">
        <v>-0.92330071636944644</v>
      </c>
      <c r="BB468">
        <v>-1.9751189701148768</v>
      </c>
      <c r="BC468">
        <v>-5</v>
      </c>
      <c r="BD468">
        <v>-3.9397642399527535</v>
      </c>
      <c r="BE468">
        <v>-3.2368639419893581</v>
      </c>
      <c r="BF468">
        <v>6.0308397730878216</v>
      </c>
      <c r="BG468">
        <f t="shared" si="7"/>
        <v>6.0219688281670241</v>
      </c>
      <c r="BH468" s="1" t="s">
        <v>3012</v>
      </c>
      <c r="BI468" s="1">
        <v>1</v>
      </c>
    </row>
    <row r="469" spans="1:61">
      <c r="A469" s="1">
        <v>165</v>
      </c>
      <c r="B469" s="1" t="s">
        <v>739</v>
      </c>
      <c r="C469" s="1" t="s">
        <v>4273</v>
      </c>
      <c r="D469" s="1" t="s">
        <v>30</v>
      </c>
      <c r="E469" s="1" t="s">
        <v>44</v>
      </c>
      <c r="F469" s="2">
        <v>43.417883000000003</v>
      </c>
      <c r="G469" s="2">
        <v>-119.413348</v>
      </c>
      <c r="H469" s="2">
        <v>43.420610000000003</v>
      </c>
      <c r="I469" s="2">
        <v>-119.41418</v>
      </c>
      <c r="K469" s="1" t="s">
        <v>4086</v>
      </c>
      <c r="L469" s="17">
        <v>0.93033215356990684</v>
      </c>
      <c r="M469" s="17">
        <v>0</v>
      </c>
      <c r="N469" s="1">
        <v>17</v>
      </c>
      <c r="O469" s="1" t="s">
        <v>742</v>
      </c>
      <c r="P469" s="1">
        <v>513390</v>
      </c>
      <c r="Q469" s="1" t="s">
        <v>740</v>
      </c>
      <c r="R469" s="1" t="s">
        <v>741</v>
      </c>
      <c r="S469" s="26">
        <v>3.311388</v>
      </c>
      <c r="T469" s="4">
        <v>255.64976501500001</v>
      </c>
      <c r="U469" s="4">
        <v>-0.43060466647099999</v>
      </c>
      <c r="V469" s="4">
        <v>15.3864650726</v>
      </c>
      <c r="W469" s="2">
        <v>0.24010293185699999</v>
      </c>
      <c r="X469" s="3">
        <v>1.2788062095599999</v>
      </c>
      <c r="Y469" s="1">
        <v>437.19998168900003</v>
      </c>
      <c r="Z469" s="2">
        <v>1.5544928796299999E-3</v>
      </c>
      <c r="AA469" s="2">
        <v>1.38784597347E-2</v>
      </c>
      <c r="AB469" s="2">
        <v>6.8503076051599999E-4</v>
      </c>
      <c r="AC469" s="2">
        <v>0</v>
      </c>
      <c r="AD469" s="2">
        <v>0.84107286355999999</v>
      </c>
      <c r="AE469" s="2">
        <v>5.7964141274399999E-4</v>
      </c>
      <c r="AF469" s="2">
        <v>9.0246215863700005E-2</v>
      </c>
      <c r="AG469" s="2">
        <v>5.00006586834E-2</v>
      </c>
      <c r="AH469" s="2">
        <v>1.9826371049499998E-3</v>
      </c>
      <c r="AI469" s="5">
        <v>1026845.58293</v>
      </c>
      <c r="AJ469" s="5">
        <v>1078299.6037599999</v>
      </c>
      <c r="AK469">
        <v>11.282905614000001</v>
      </c>
      <c r="AL469" s="13">
        <v>4.8884059071386841E-2</v>
      </c>
      <c r="AM469" s="1" t="s">
        <v>36</v>
      </c>
      <c r="AN469" t="s">
        <v>4077</v>
      </c>
      <c r="AO469" t="s">
        <v>36</v>
      </c>
      <c r="AP469">
        <v>0.52001007063021243</v>
      </c>
      <c r="AQ469">
        <v>2.4076453978732903</v>
      </c>
      <c r="AR469">
        <v>-5</v>
      </c>
      <c r="AS469">
        <v>1.1871388553220148</v>
      </c>
      <c r="AT469">
        <v>-0.61960253681284838</v>
      </c>
      <c r="AU469">
        <v>0.10680473642909637</v>
      </c>
      <c r="AV469">
        <v>2.6406801350883549</v>
      </c>
      <c r="AW469">
        <v>-2.8084112629064006</v>
      </c>
      <c r="AX469">
        <v>-1.8576587302672414</v>
      </c>
      <c r="AY469">
        <v>-3.1642899265770388</v>
      </c>
      <c r="AZ469">
        <v>-5</v>
      </c>
      <c r="BA469">
        <v>-7.5166378909218359E-2</v>
      </c>
      <c r="BB469">
        <v>-3.2368405937258813</v>
      </c>
      <c r="BC469">
        <v>-1.0445709995493837</v>
      </c>
      <c r="BD469">
        <v>-1.3010242744503471</v>
      </c>
      <c r="BE469">
        <v>-2.7027567702830626</v>
      </c>
      <c r="BF469">
        <v>6.0115051392899863</v>
      </c>
      <c r="BG469">
        <f t="shared" si="7"/>
        <v>6.0327394456204395</v>
      </c>
      <c r="BH469" s="1" t="s">
        <v>743</v>
      </c>
      <c r="BI469" s="1">
        <v>1</v>
      </c>
    </row>
    <row r="470" spans="1:61">
      <c r="A470" s="1">
        <v>734</v>
      </c>
      <c r="B470" s="1" t="s">
        <v>3528</v>
      </c>
      <c r="C470" s="1" t="s">
        <v>5109</v>
      </c>
      <c r="D470" s="1" t="s">
        <v>2895</v>
      </c>
      <c r="E470" s="1" t="s">
        <v>72</v>
      </c>
      <c r="F470" s="2">
        <v>38.504429999999999</v>
      </c>
      <c r="G470" s="2">
        <v>-94.683620000000005</v>
      </c>
      <c r="H470" s="2">
        <v>38.504429999999999</v>
      </c>
      <c r="I470" s="2">
        <v>-94.683620000000005</v>
      </c>
      <c r="J470" s="1" t="s">
        <v>3435</v>
      </c>
      <c r="K470" s="1" t="s">
        <v>4086</v>
      </c>
      <c r="L470" s="17">
        <v>0.91272785165347148</v>
      </c>
      <c r="M470" s="17">
        <v>0</v>
      </c>
      <c r="N470" s="1">
        <v>10</v>
      </c>
      <c r="O470" s="1" t="s">
        <v>3531</v>
      </c>
      <c r="P470" s="1">
        <v>509770</v>
      </c>
      <c r="Q470" s="1" t="s">
        <v>3529</v>
      </c>
      <c r="R470" s="1" t="s">
        <v>3530</v>
      </c>
      <c r="S470" s="26">
        <v>2.8331430000000002</v>
      </c>
      <c r="T470" s="4">
        <v>1033.3605957</v>
      </c>
      <c r="U470" s="4">
        <v>6.80383777618</v>
      </c>
      <c r="V470" s="4">
        <v>18.841999053999999</v>
      </c>
      <c r="W470" s="2">
        <v>0.33169105649000002</v>
      </c>
      <c r="X470" s="3">
        <v>2.30790829659</v>
      </c>
      <c r="Y470" s="1">
        <v>1189.10095215</v>
      </c>
      <c r="Z470" s="2">
        <v>1.3866941154300001E-2</v>
      </c>
      <c r="AA470" s="2">
        <v>4.7341867578999997E-2</v>
      </c>
      <c r="AB470" s="2">
        <v>2.6820534380999999E-4</v>
      </c>
      <c r="AC470" s="2">
        <v>0.111769140438</v>
      </c>
      <c r="AD470" s="2">
        <v>2.63131188657E-3</v>
      </c>
      <c r="AE470" s="2">
        <v>8.8435275526599997E-3</v>
      </c>
      <c r="AF470" s="2">
        <v>0.60215724081900002</v>
      </c>
      <c r="AG470" s="2">
        <v>0.21020050161600001</v>
      </c>
      <c r="AH470" s="2">
        <v>2.92126360961E-3</v>
      </c>
      <c r="AI470" s="5">
        <v>1100385.52932</v>
      </c>
      <c r="AJ470" s="5">
        <v>1100385.52932</v>
      </c>
      <c r="AK470">
        <v>9.3528005162499994</v>
      </c>
      <c r="AL470" s="13">
        <v>0</v>
      </c>
      <c r="AM470" s="1" t="s">
        <v>53</v>
      </c>
      <c r="AN470" t="s">
        <v>4077</v>
      </c>
      <c r="AO470" t="s">
        <v>36</v>
      </c>
      <c r="AP470">
        <v>0.45226849564418059</v>
      </c>
      <c r="AQ470">
        <v>3.0142518969267624</v>
      </c>
      <c r="AR470">
        <v>0.83275395018601106</v>
      </c>
      <c r="AS470">
        <v>1.2751269776534955</v>
      </c>
      <c r="AT470">
        <v>-0.47926623836717974</v>
      </c>
      <c r="AU470">
        <v>0.36321854838483703</v>
      </c>
      <c r="AV470">
        <v>3.0752187268647315</v>
      </c>
      <c r="AW470">
        <v>-1.8580193274137367</v>
      </c>
      <c r="AX470">
        <v>-1.3247546136807855</v>
      </c>
      <c r="AY470">
        <v>-3.5715325733745202</v>
      </c>
      <c r="AZ470">
        <v>-0.95167808900318684</v>
      </c>
      <c r="BA470">
        <v>-2.579827672405135</v>
      </c>
      <c r="BB470">
        <v>-2.0533744667664751</v>
      </c>
      <c r="BC470">
        <v>-0.22029008697615535</v>
      </c>
      <c r="BD470">
        <v>-0.67736625191957056</v>
      </c>
      <c r="BE470">
        <v>-2.534429251299843</v>
      </c>
      <c r="BF470">
        <v>6.0415448705418955</v>
      </c>
      <c r="BG470">
        <f t="shared" si="7"/>
        <v>6.0415448705418955</v>
      </c>
      <c r="BH470" s="1" t="s">
        <v>3532</v>
      </c>
      <c r="BI470" s="1">
        <v>1</v>
      </c>
    </row>
    <row r="471" spans="1:61">
      <c r="A471" s="1">
        <v>333</v>
      </c>
      <c r="B471" s="1" t="s">
        <v>1572</v>
      </c>
      <c r="C471" s="1" t="s">
        <v>4500</v>
      </c>
      <c r="D471" s="1" t="s">
        <v>30</v>
      </c>
      <c r="E471" s="1" t="s">
        <v>44</v>
      </c>
      <c r="F471" s="2">
        <v>35.737081000000003</v>
      </c>
      <c r="G471" s="2">
        <v>-109.51958</v>
      </c>
      <c r="H471" s="2">
        <v>35.737293000000001</v>
      </c>
      <c r="I471" s="2">
        <v>-109.51948899999999</v>
      </c>
      <c r="K471" s="1" t="s">
        <v>4086</v>
      </c>
      <c r="L471" s="17">
        <v>0.2788264609407633</v>
      </c>
      <c r="M471" s="17">
        <v>1</v>
      </c>
      <c r="N471" s="1">
        <v>15</v>
      </c>
      <c r="O471" s="1" t="s">
        <v>1575</v>
      </c>
      <c r="P471" s="1">
        <v>506400</v>
      </c>
      <c r="Q471" s="1" t="s">
        <v>1573</v>
      </c>
      <c r="R471" s="1" t="s">
        <v>1574</v>
      </c>
      <c r="S471" s="26">
        <v>1.2230510000000001</v>
      </c>
      <c r="T471" s="4">
        <v>299.77804565399998</v>
      </c>
      <c r="U471" s="4">
        <v>1.8258333206199999</v>
      </c>
      <c r="V471" s="4">
        <v>18.024444580099999</v>
      </c>
      <c r="W471" s="2">
        <v>0.242518514395</v>
      </c>
      <c r="X471" s="3">
        <v>3.3556098938000001</v>
      </c>
      <c r="Y471" s="1">
        <v>226.96466064500001</v>
      </c>
      <c r="Z471" s="2">
        <v>4.86279257466E-2</v>
      </c>
      <c r="AA471" s="2">
        <v>1.07613666936E-2</v>
      </c>
      <c r="AB471" s="2">
        <v>7.06214689266E-4</v>
      </c>
      <c r="AC471" s="2">
        <v>5.4815711595400003E-2</v>
      </c>
      <c r="AD471" s="2">
        <v>0.789917944579</v>
      </c>
      <c r="AE471" s="2">
        <v>9.5170836696299999E-2</v>
      </c>
      <c r="AF471" s="2">
        <v>0</v>
      </c>
      <c r="AG471" s="2">
        <v>0</v>
      </c>
      <c r="AH471" s="2">
        <v>0</v>
      </c>
      <c r="AI471" s="5">
        <v>1128628.0387599999</v>
      </c>
      <c r="AJ471" s="5">
        <v>1109901.18664</v>
      </c>
      <c r="AK471">
        <v>4.4949379605099997</v>
      </c>
      <c r="AL471" s="13">
        <v>1.6731389438664722E-2</v>
      </c>
      <c r="AM471" s="1" t="s">
        <v>53</v>
      </c>
      <c r="AN471" t="s">
        <v>4077</v>
      </c>
      <c r="AO471" t="s">
        <v>36</v>
      </c>
      <c r="AP471">
        <v>8.7444567058178158E-2</v>
      </c>
      <c r="AQ471">
        <v>2.4767998239744027</v>
      </c>
      <c r="AR471">
        <v>0.26146112848907471</v>
      </c>
      <c r="AS471">
        <v>1.2558618908941472</v>
      </c>
      <c r="AT471">
        <v>-0.61525510080334989</v>
      </c>
      <c r="AU471">
        <v>0.52577146621576687</v>
      </c>
      <c r="AV471">
        <v>2.3559582409743638</v>
      </c>
      <c r="AW471">
        <v>-1.3131142551288879</v>
      </c>
      <c r="AX471">
        <v>-1.9681325697665562</v>
      </c>
      <c r="AY471">
        <v>-3.1510632533534655</v>
      </c>
      <c r="AZ471">
        <v>-1.2610949436834946</v>
      </c>
      <c r="BA471">
        <v>-0.10241802018728419</v>
      </c>
      <c r="BB471">
        <v>-1.0214961125631987</v>
      </c>
      <c r="BC471">
        <v>-5</v>
      </c>
      <c r="BD471">
        <v>-5</v>
      </c>
      <c r="BE471">
        <v>-5</v>
      </c>
      <c r="BF471">
        <v>6.0525508353434567</v>
      </c>
      <c r="BG471">
        <f t="shared" si="7"/>
        <v>6.0452843157170824</v>
      </c>
      <c r="BH471" s="1" t="s">
        <v>1576</v>
      </c>
      <c r="BI471" s="1">
        <v>1</v>
      </c>
    </row>
    <row r="472" spans="1:61">
      <c r="A472" s="1">
        <v>688</v>
      </c>
      <c r="B472" s="1" t="s">
        <v>3310</v>
      </c>
      <c r="C472" s="1" t="s">
        <v>5047</v>
      </c>
      <c r="D472" s="1" t="s">
        <v>2895</v>
      </c>
      <c r="E472" s="1" t="s">
        <v>166</v>
      </c>
      <c r="F472" s="2">
        <v>46.962321000000003</v>
      </c>
      <c r="G472" s="2">
        <v>-68.891080000000002</v>
      </c>
      <c r="H472" s="2">
        <v>46.96</v>
      </c>
      <c r="I472" s="2">
        <v>-68.886667000000003</v>
      </c>
      <c r="K472" s="1" t="s">
        <v>4086</v>
      </c>
      <c r="L472" s="17">
        <v>0.84953250666148949</v>
      </c>
      <c r="M472" s="17">
        <v>0</v>
      </c>
      <c r="N472" s="1">
        <v>1</v>
      </c>
      <c r="O472" s="1" t="s">
        <v>3313</v>
      </c>
      <c r="P472" s="1">
        <v>509010</v>
      </c>
      <c r="Q472" s="1" t="s">
        <v>3311</v>
      </c>
      <c r="R472" s="1" t="s">
        <v>3312</v>
      </c>
      <c r="S472" s="26">
        <v>8.3485069999999997</v>
      </c>
      <c r="T472" s="4">
        <v>981.76458740199996</v>
      </c>
      <c r="U472" s="4">
        <v>-2.2094423770899998</v>
      </c>
      <c r="V472" s="4">
        <v>8.5931224823000001</v>
      </c>
      <c r="W472" s="2">
        <v>0.280974835157</v>
      </c>
      <c r="X472" s="3">
        <v>5.2481279373199996</v>
      </c>
      <c r="Y472" s="1">
        <v>1022.5100708</v>
      </c>
      <c r="Z472" s="2">
        <v>2.3847250831900001E-2</v>
      </c>
      <c r="AA472" s="2">
        <v>7.1869977590099997E-4</v>
      </c>
      <c r="AB472" s="2">
        <v>6.8587726645099999E-3</v>
      </c>
      <c r="AC472" s="2">
        <v>0.80780723000700005</v>
      </c>
      <c r="AD472" s="2">
        <v>7.3448853475800005E-2</v>
      </c>
      <c r="AE472" s="2">
        <v>1.9218145188699999E-2</v>
      </c>
      <c r="AF472" s="2">
        <v>3.9047468139500002E-4</v>
      </c>
      <c r="AG472" s="2">
        <v>0</v>
      </c>
      <c r="AH472" s="2">
        <v>6.7710573375299996E-2</v>
      </c>
      <c r="AI472" s="5">
        <v>1146675.3573799999</v>
      </c>
      <c r="AJ472" s="5">
        <v>1135651.52483</v>
      </c>
      <c r="AK472">
        <v>6.1286374065400002</v>
      </c>
      <c r="AL472" s="13">
        <v>9.660169746872933E-3</v>
      </c>
      <c r="AM472" s="1" t="s">
        <v>53</v>
      </c>
      <c r="AN472" t="s">
        <v>4076</v>
      </c>
      <c r="AO472" t="s">
        <v>53</v>
      </c>
      <c r="AP472">
        <v>0.9216088156469221</v>
      </c>
      <c r="AQ472">
        <v>2.9920073628898742</v>
      </c>
      <c r="AR472">
        <v>-5</v>
      </c>
      <c r="AS472">
        <v>0.93415100206454993</v>
      </c>
      <c r="AT472">
        <v>-0.55133257490577803</v>
      </c>
      <c r="AU472">
        <v>0.72000441359985556</v>
      </c>
      <c r="AV472">
        <v>3.0096675941085529</v>
      </c>
      <c r="AW472">
        <v>-1.6225616802445646</v>
      </c>
      <c r="AX472">
        <v>-3.1434524905613324</v>
      </c>
      <c r="AY472">
        <v>-2.1637535916866439</v>
      </c>
      <c r="AZ472">
        <v>-9.2692264141899988E-2</v>
      </c>
      <c r="BA472">
        <v>-1.1340149790843401</v>
      </c>
      <c r="BB472">
        <v>-1.7162885299444661</v>
      </c>
      <c r="BC472">
        <v>-3.408407120780069</v>
      </c>
      <c r="BD472">
        <v>-5</v>
      </c>
      <c r="BE472">
        <v>-1.1693435085674475</v>
      </c>
      <c r="BF472">
        <v>6.0594404794052465</v>
      </c>
      <c r="BG472">
        <f t="shared" si="7"/>
        <v>6.0552450883639626</v>
      </c>
      <c r="BH472" s="1" t="s">
        <v>3314</v>
      </c>
      <c r="BI472" s="1">
        <v>1</v>
      </c>
    </row>
    <row r="473" spans="1:61">
      <c r="A473" s="1">
        <v>715</v>
      </c>
      <c r="B473" s="1" t="s">
        <v>3434</v>
      </c>
      <c r="C473" s="1" t="s">
        <v>5086</v>
      </c>
      <c r="D473" s="1" t="s">
        <v>2895</v>
      </c>
      <c r="E473" s="1" t="s">
        <v>140</v>
      </c>
      <c r="F473" s="2">
        <v>39.398969999999998</v>
      </c>
      <c r="G473" s="2">
        <v>-76.983879999999999</v>
      </c>
      <c r="H473" s="2">
        <v>39.398969999999998</v>
      </c>
      <c r="I473" s="2">
        <v>-76.983879999999999</v>
      </c>
      <c r="J473" s="1" t="s">
        <v>3435</v>
      </c>
      <c r="K473" s="1" t="s">
        <v>4086</v>
      </c>
      <c r="L473" s="17">
        <v>0.83092319173738349</v>
      </c>
      <c r="M473" s="17">
        <v>0</v>
      </c>
      <c r="N473" s="1">
        <v>2</v>
      </c>
      <c r="O473" s="1" t="s">
        <v>3438</v>
      </c>
      <c r="P473" s="1">
        <v>508530</v>
      </c>
      <c r="Q473" s="1" t="s">
        <v>3436</v>
      </c>
      <c r="R473" s="1" t="s">
        <v>3437</v>
      </c>
      <c r="S473" s="26">
        <v>23.012920999999999</v>
      </c>
      <c r="T473" s="4">
        <v>1142.9822998</v>
      </c>
      <c r="U473" s="4">
        <v>6.3831505775500004</v>
      </c>
      <c r="V473" s="4">
        <v>17.929315567</v>
      </c>
      <c r="W473" s="2">
        <v>0.39422449469600002</v>
      </c>
      <c r="X473" s="3">
        <v>4.0687775611900001</v>
      </c>
      <c r="Y473" s="1">
        <v>678.98449706999997</v>
      </c>
      <c r="Z473" s="2">
        <v>2.3775352192500002E-2</v>
      </c>
      <c r="AA473" s="2">
        <v>0.21930354647399999</v>
      </c>
      <c r="AB473" s="2">
        <v>5.6652944064699998E-4</v>
      </c>
      <c r="AC473" s="2">
        <v>0.29531291309399998</v>
      </c>
      <c r="AD473" s="2">
        <v>8.87562790346E-3</v>
      </c>
      <c r="AE473" s="2">
        <v>1.4918608603700001E-3</v>
      </c>
      <c r="AF473" s="2">
        <v>0.18098727197200001</v>
      </c>
      <c r="AG473" s="2">
        <v>0.25695886996299999</v>
      </c>
      <c r="AH473" s="2">
        <v>1.27280280999E-2</v>
      </c>
      <c r="AI473" s="5">
        <v>1138823.28926</v>
      </c>
      <c r="AJ473" s="5">
        <v>1138823.28926</v>
      </c>
      <c r="AK473">
        <v>12.080567484099999</v>
      </c>
      <c r="AL473" s="13">
        <v>0</v>
      </c>
      <c r="AM473" s="1" t="s">
        <v>36</v>
      </c>
      <c r="AN473" t="s">
        <v>4077</v>
      </c>
      <c r="AO473" t="s">
        <v>36</v>
      </c>
      <c r="AP473">
        <v>1.3619717465986303</v>
      </c>
      <c r="AQ473">
        <v>3.058039504972089</v>
      </c>
      <c r="AR473">
        <v>0.80503508949133251</v>
      </c>
      <c r="AS473">
        <v>1.2535637111378337</v>
      </c>
      <c r="AT473">
        <v>-0.40425639481858844</v>
      </c>
      <c r="AU473">
        <v>0.60946394775735258</v>
      </c>
      <c r="AV473">
        <v>2.8318598583544108</v>
      </c>
      <c r="AW473">
        <v>-1.6238730409888062</v>
      </c>
      <c r="AX473">
        <v>-0.65895434505920969</v>
      </c>
      <c r="AY473">
        <v>-3.2467775163772665</v>
      </c>
      <c r="AZ473">
        <v>-0.52971756230395362</v>
      </c>
      <c r="BA473">
        <v>-2.0518009131616841</v>
      </c>
      <c r="BB473">
        <v>-2.8262716798066134</v>
      </c>
      <c r="BC473">
        <v>-0.74235196605176046</v>
      </c>
      <c r="BD473">
        <v>-0.59013638630922982</v>
      </c>
      <c r="BE473">
        <v>-1.8952388745605604</v>
      </c>
      <c r="BF473">
        <v>6.0564563400113451</v>
      </c>
      <c r="BG473">
        <f t="shared" si="7"/>
        <v>6.0564563400113451</v>
      </c>
      <c r="BH473" s="1" t="s">
        <v>3439</v>
      </c>
      <c r="BI473" s="1">
        <v>1</v>
      </c>
    </row>
    <row r="474" spans="1:61">
      <c r="A474" s="1">
        <v>174</v>
      </c>
      <c r="B474" s="1" t="s">
        <v>781</v>
      </c>
      <c r="C474" s="1" t="s">
        <v>4282</v>
      </c>
      <c r="D474" s="1" t="s">
        <v>30</v>
      </c>
      <c r="E474" s="1" t="s">
        <v>465</v>
      </c>
      <c r="F474" s="2">
        <v>45.062916000000001</v>
      </c>
      <c r="G474" s="2">
        <v>-83.456986000000001</v>
      </c>
      <c r="H474" s="2">
        <v>45.071739999999998</v>
      </c>
      <c r="I474" s="2">
        <v>-83.447980000000001</v>
      </c>
      <c r="K474" s="1" t="s">
        <v>4086</v>
      </c>
      <c r="L474" s="17">
        <v>0.25989110930822784</v>
      </c>
      <c r="M474" s="17">
        <v>1</v>
      </c>
      <c r="N474" s="1">
        <v>4</v>
      </c>
      <c r="O474" s="1" t="s">
        <v>784</v>
      </c>
      <c r="P474" s="1">
        <v>509160</v>
      </c>
      <c r="Q474" s="1" t="s">
        <v>782</v>
      </c>
      <c r="R474" s="1" t="s">
        <v>783</v>
      </c>
      <c r="S474" s="26">
        <v>4.4873180000000001</v>
      </c>
      <c r="T474" s="4">
        <v>729.914550781</v>
      </c>
      <c r="U474" s="4">
        <v>1.36776220798</v>
      </c>
      <c r="V474" s="4">
        <v>11.5088815689</v>
      </c>
      <c r="W474" s="2">
        <v>0.201816096902</v>
      </c>
      <c r="X474" s="3">
        <v>0.59948533773400003</v>
      </c>
      <c r="Y474" s="1">
        <v>2515.8076171900002</v>
      </c>
      <c r="Z474" s="2">
        <v>3.1222833202400001E-2</v>
      </c>
      <c r="AA474" s="2">
        <v>0.17868551977</v>
      </c>
      <c r="AB474" s="2">
        <v>1.21497774286E-3</v>
      </c>
      <c r="AC474" s="2">
        <v>0.24770882429999999</v>
      </c>
      <c r="AD474" s="2">
        <v>1.14270751506E-2</v>
      </c>
      <c r="AE474" s="2">
        <v>7.0887666928500001E-2</v>
      </c>
      <c r="AF474" s="2">
        <v>2.1775333857E-2</v>
      </c>
      <c r="AG474" s="2">
        <v>7.5726630007900003E-3</v>
      </c>
      <c r="AH474" s="2">
        <v>0.429505106049</v>
      </c>
      <c r="AI474" s="5">
        <v>1479732.4812100001</v>
      </c>
      <c r="AJ474" s="5">
        <v>1151075.9484599999</v>
      </c>
      <c r="AK474">
        <v>19.5002012347</v>
      </c>
      <c r="AL474" s="13">
        <v>0.2498521207727967</v>
      </c>
      <c r="AM474" s="1" t="s">
        <v>36</v>
      </c>
      <c r="AN474" t="s">
        <v>4076</v>
      </c>
      <c r="AO474" t="s">
        <v>53</v>
      </c>
      <c r="AP474">
        <v>0.65198684750312241</v>
      </c>
      <c r="AQ474">
        <v>2.8632720213582594</v>
      </c>
      <c r="AR474">
        <v>0.13601059976805063</v>
      </c>
      <c r="AS474">
        <v>1.0610331210185096</v>
      </c>
      <c r="AT474">
        <v>-0.69504419728189759</v>
      </c>
      <c r="AU474">
        <v>-0.22222143444851325</v>
      </c>
      <c r="AV474">
        <v>3.4006774277162908</v>
      </c>
      <c r="AW474">
        <v>-1.5055276910128499</v>
      </c>
      <c r="AX474">
        <v>-0.74791064021281384</v>
      </c>
      <c r="AY474">
        <v>-2.9154316778200897</v>
      </c>
      <c r="AZ474">
        <v>-0.60605852197074461</v>
      </c>
      <c r="BA474">
        <v>-1.9420649164556063</v>
      </c>
      <c r="BB474">
        <v>-1.1494293170144823</v>
      </c>
      <c r="BC474">
        <v>-1.6620351777144973</v>
      </c>
      <c r="BD474">
        <v>-2.1207513697505691</v>
      </c>
      <c r="BE474">
        <v>-0.36703166881591992</v>
      </c>
      <c r="BF474">
        <v>6.1701832069923528</v>
      </c>
      <c r="BG474">
        <f t="shared" si="7"/>
        <v>6.0611039795020023</v>
      </c>
      <c r="BH474" s="1" t="s">
        <v>785</v>
      </c>
      <c r="BI474" s="1">
        <v>1</v>
      </c>
    </row>
    <row r="475" spans="1:61">
      <c r="A475" s="1">
        <v>250</v>
      </c>
      <c r="B475" s="1" t="s">
        <v>1161</v>
      </c>
      <c r="C475" s="1" t="s">
        <v>4307</v>
      </c>
      <c r="D475" s="1" t="s">
        <v>30</v>
      </c>
      <c r="E475" s="1" t="s">
        <v>52</v>
      </c>
      <c r="F475" s="2">
        <v>34.605175000000003</v>
      </c>
      <c r="G475" s="2">
        <v>-112.438924</v>
      </c>
      <c r="H475" s="2">
        <v>34.605232999999998</v>
      </c>
      <c r="I475" s="2">
        <v>-112.438524</v>
      </c>
      <c r="K475" s="1" t="s">
        <v>4086</v>
      </c>
      <c r="L475" s="17">
        <v>0.75266311154700805</v>
      </c>
      <c r="M475" s="17">
        <v>0</v>
      </c>
      <c r="N475" s="1">
        <v>15</v>
      </c>
      <c r="O475" s="1" t="s">
        <v>1164</v>
      </c>
      <c r="P475" s="1">
        <v>507760</v>
      </c>
      <c r="Q475" s="1" t="s">
        <v>1162</v>
      </c>
      <c r="R475" s="1" t="s">
        <v>1163</v>
      </c>
      <c r="S475" s="26">
        <v>3.308719</v>
      </c>
      <c r="T475" s="4">
        <v>511.651519775</v>
      </c>
      <c r="U475" s="4">
        <v>3.76838707924</v>
      </c>
      <c r="V475" s="4">
        <v>19.824623107899999</v>
      </c>
      <c r="W475" s="2">
        <v>0.17129850387600001</v>
      </c>
      <c r="X475" s="3">
        <v>7.3663115501399998</v>
      </c>
      <c r="Y475" s="1">
        <v>474.15020751999998</v>
      </c>
      <c r="Z475" s="2">
        <v>1.0305247577299999E-2</v>
      </c>
      <c r="AA475" s="2">
        <v>0.25717038567900002</v>
      </c>
      <c r="AB475" s="2">
        <v>6.9818750523600002E-5</v>
      </c>
      <c r="AC475" s="2">
        <v>0.48117686485900002</v>
      </c>
      <c r="AD475" s="2">
        <v>0.246446225598</v>
      </c>
      <c r="AE475" s="2">
        <v>1.3684475102599999E-3</v>
      </c>
      <c r="AF475" s="2">
        <v>0</v>
      </c>
      <c r="AG475" s="2">
        <v>0</v>
      </c>
      <c r="AH475" s="2">
        <v>3.4630100259699999E-3</v>
      </c>
      <c r="AI475" s="5">
        <v>1129671.0464900001</v>
      </c>
      <c r="AJ475" s="5">
        <v>1191797.9114299999</v>
      </c>
      <c r="AK475">
        <v>9.1302342210800003</v>
      </c>
      <c r="AL475" s="13">
        <v>5.3523752474092502E-2</v>
      </c>
      <c r="AM475" s="1" t="s">
        <v>36</v>
      </c>
      <c r="AN475" t="s">
        <v>4077</v>
      </c>
      <c r="AO475" t="s">
        <v>36</v>
      </c>
      <c r="AP475">
        <v>0.51965988534317631</v>
      </c>
      <c r="AQ475">
        <v>2.7089742684638916</v>
      </c>
      <c r="AR475">
        <v>0.5761555060486433</v>
      </c>
      <c r="AS475">
        <v>1.2972049395601231</v>
      </c>
      <c r="AT475">
        <v>-0.76624643015319893</v>
      </c>
      <c r="AU475">
        <v>0.86725008292037653</v>
      </c>
      <c r="AV475">
        <v>2.675915944971758</v>
      </c>
      <c r="AW475">
        <v>-1.9869415700988726</v>
      </c>
      <c r="AX475">
        <v>-0.58977904382202784</v>
      </c>
      <c r="AY475">
        <v>-4.1560279275865968</v>
      </c>
      <c r="AZ475">
        <v>-0.31769526185092345</v>
      </c>
      <c r="BA475">
        <v>-0.60827782881586479</v>
      </c>
      <c r="BB475">
        <v>-2.8637718562309331</v>
      </c>
      <c r="BC475">
        <v>-5</v>
      </c>
      <c r="BD475">
        <v>-5</v>
      </c>
      <c r="BE475">
        <v>-2.4605462510964693</v>
      </c>
      <c r="BF475">
        <v>6.0529519979147812</v>
      </c>
      <c r="BG475">
        <f t="shared" si="7"/>
        <v>6.0762026200087034</v>
      </c>
      <c r="BH475" s="1" t="s">
        <v>1165</v>
      </c>
      <c r="BI475" s="1">
        <v>1</v>
      </c>
    </row>
    <row r="476" spans="1:61">
      <c r="A476" s="1">
        <v>619</v>
      </c>
      <c r="B476" s="1" t="s">
        <v>2973</v>
      </c>
      <c r="C476" s="1" t="s">
        <v>4921</v>
      </c>
      <c r="D476" s="1" t="s">
        <v>30</v>
      </c>
      <c r="E476" s="1" t="s">
        <v>52</v>
      </c>
      <c r="F476" s="2">
        <v>48.154021</v>
      </c>
      <c r="G476" s="2">
        <v>-117.31899900000001</v>
      </c>
      <c r="H476" s="2">
        <v>48.147734</v>
      </c>
      <c r="I476" s="2">
        <v>-117.33471400000001</v>
      </c>
      <c r="K476" s="1" t="s">
        <v>4086</v>
      </c>
      <c r="L476" s="17">
        <v>0.27275856724008912</v>
      </c>
      <c r="M476" s="17">
        <v>1</v>
      </c>
      <c r="N476" s="1">
        <v>17</v>
      </c>
      <c r="O476" s="1" t="s">
        <v>2976</v>
      </c>
      <c r="P476" s="1">
        <v>516480</v>
      </c>
      <c r="Q476" s="1" t="s">
        <v>2974</v>
      </c>
      <c r="R476" s="1" t="s">
        <v>2975</v>
      </c>
      <c r="S476" s="26">
        <v>3.47</v>
      </c>
      <c r="T476" s="4">
        <v>655.26684570299994</v>
      </c>
      <c r="U476" s="4">
        <v>1.33506548405</v>
      </c>
      <c r="V476" s="4">
        <v>13.464803695700001</v>
      </c>
      <c r="W476" s="2">
        <v>0.16693429648899999</v>
      </c>
      <c r="X476" s="3">
        <v>8.2434988021900004</v>
      </c>
      <c r="Y476" s="1">
        <v>574.30462646499996</v>
      </c>
      <c r="Z476" s="2">
        <v>4.1598458667600001E-2</v>
      </c>
      <c r="AA476" s="2">
        <v>2.3005463376500002E-2</v>
      </c>
      <c r="AB476" s="2">
        <v>6.7365924967800002E-5</v>
      </c>
      <c r="AC476" s="2">
        <v>0.75305672884499997</v>
      </c>
      <c r="AD476" s="2">
        <v>0.11803857372899999</v>
      </c>
      <c r="AE476" s="2">
        <v>3.2733102941900002E-2</v>
      </c>
      <c r="AF476" s="2">
        <v>0</v>
      </c>
      <c r="AG476" s="2">
        <v>0</v>
      </c>
      <c r="AH476" s="2">
        <v>3.1500306515E-2</v>
      </c>
      <c r="AI476" s="5">
        <v>1241565.7936</v>
      </c>
      <c r="AJ476" s="5">
        <v>1203692.5800999999</v>
      </c>
      <c r="AK476">
        <v>9.3937945032800005</v>
      </c>
      <c r="AL476" s="13">
        <v>3.0976860283842219E-2</v>
      </c>
      <c r="AM476" s="1" t="s">
        <v>53</v>
      </c>
      <c r="AN476" t="s">
        <v>4076</v>
      </c>
      <c r="AO476" t="s">
        <v>53</v>
      </c>
      <c r="AP476">
        <v>0.54032947479087379</v>
      </c>
      <c r="AQ476">
        <v>2.8164181946729157</v>
      </c>
      <c r="AR476">
        <v>0.1255025680706994</v>
      </c>
      <c r="AS476">
        <v>1.1292000261845347</v>
      </c>
      <c r="AT476">
        <v>-0.77745442877457027</v>
      </c>
      <c r="AU476">
        <v>0.91611157916975539</v>
      </c>
      <c r="AV476">
        <v>2.7591423148709753</v>
      </c>
      <c r="AW476">
        <v>-1.380922760828962</v>
      </c>
      <c r="AX476">
        <v>-1.6381690147430115</v>
      </c>
      <c r="AY476">
        <v>-4.1715597227604935</v>
      </c>
      <c r="AZ476">
        <v>-0.12317230653986554</v>
      </c>
      <c r="BA476">
        <v>-0.92797604676075363</v>
      </c>
      <c r="BB476">
        <v>-1.4850128236968767</v>
      </c>
      <c r="BC476">
        <v>-5</v>
      </c>
      <c r="BD476">
        <v>-5</v>
      </c>
      <c r="BE476">
        <v>-1.5016852202699085</v>
      </c>
      <c r="BF476">
        <v>6.0939697388243834</v>
      </c>
      <c r="BG476">
        <f t="shared" si="7"/>
        <v>6.080515583421894</v>
      </c>
      <c r="BH476" s="1" t="s">
        <v>2977</v>
      </c>
      <c r="BI476" s="1">
        <v>1</v>
      </c>
    </row>
    <row r="477" spans="1:61">
      <c r="A477" s="1">
        <v>105</v>
      </c>
      <c r="B477" s="1" t="s">
        <v>460</v>
      </c>
      <c r="C477" s="1" t="s">
        <v>4195</v>
      </c>
      <c r="D477" s="1" t="s">
        <v>30</v>
      </c>
      <c r="E477" s="1" t="s">
        <v>465</v>
      </c>
      <c r="F477" s="2">
        <v>45.881005999999999</v>
      </c>
      <c r="G477" s="2">
        <v>-91.249944999999997</v>
      </c>
      <c r="H477" s="2">
        <v>45.885660000000001</v>
      </c>
      <c r="I477" s="2">
        <v>-91.24897</v>
      </c>
      <c r="K477" s="1" t="s">
        <v>4086</v>
      </c>
      <c r="L477" s="17">
        <v>4.661862715147435E-2</v>
      </c>
      <c r="M477" s="17">
        <v>1</v>
      </c>
      <c r="N477" s="1">
        <v>7</v>
      </c>
      <c r="O477" s="1" t="s">
        <v>463</v>
      </c>
      <c r="P477" s="1">
        <v>511770</v>
      </c>
      <c r="Q477" s="1" t="s">
        <v>461</v>
      </c>
      <c r="R477" s="1" t="s">
        <v>462</v>
      </c>
      <c r="S477" s="26">
        <v>1.415273</v>
      </c>
      <c r="T477" s="4">
        <v>844.89837646499996</v>
      </c>
      <c r="U477" s="4">
        <v>-1.4933823347099999</v>
      </c>
      <c r="V477" s="4">
        <v>11.0669116974</v>
      </c>
      <c r="W477" s="2">
        <v>0.22809091210400001</v>
      </c>
      <c r="X477" s="3">
        <v>2.0218667984000001</v>
      </c>
      <c r="Y477" s="1">
        <v>1982.84338379</v>
      </c>
      <c r="Z477" s="2">
        <v>5.1610178439400002E-2</v>
      </c>
      <c r="AA477" s="2">
        <v>2.4326892619599999E-2</v>
      </c>
      <c r="AB477" s="2">
        <v>0</v>
      </c>
      <c r="AC477" s="2">
        <v>0.76405870552199995</v>
      </c>
      <c r="AD477" s="2">
        <v>1.21423292155E-2</v>
      </c>
      <c r="AE477" s="2">
        <v>2.21729490022E-3</v>
      </c>
      <c r="AF477" s="2">
        <v>2.5340513145399998E-4</v>
      </c>
      <c r="AG477" s="2">
        <v>0</v>
      </c>
      <c r="AH477" s="2">
        <v>0.145391194172</v>
      </c>
      <c r="AI477" s="5">
        <v>1182360.1243499999</v>
      </c>
      <c r="AJ477" s="5">
        <v>1212290.3329200002</v>
      </c>
      <c r="AK477">
        <v>5.6389351595599999</v>
      </c>
      <c r="AL477" s="13">
        <v>2.4997559438484328E-2</v>
      </c>
      <c r="AM477" s="1" t="s">
        <v>53</v>
      </c>
      <c r="AN477" t="s">
        <v>4076</v>
      </c>
      <c r="AO477" t="s">
        <v>53</v>
      </c>
      <c r="AP477">
        <v>0.15084022145588466</v>
      </c>
      <c r="AQ477">
        <v>2.926804475583296</v>
      </c>
      <c r="AR477">
        <v>-5</v>
      </c>
      <c r="AS477">
        <v>1.044026444735938</v>
      </c>
      <c r="AT477">
        <v>-0.64189201810656538</v>
      </c>
      <c r="AU477">
        <v>0.3057525406588546</v>
      </c>
      <c r="AV477">
        <v>3.2972884125200204</v>
      </c>
      <c r="AW477">
        <v>-1.2872646393777751</v>
      </c>
      <c r="AX477">
        <v>-1.6139133618602688</v>
      </c>
      <c r="AY477">
        <v>-5</v>
      </c>
      <c r="AZ477">
        <v>-0.11687327165365632</v>
      </c>
      <c r="BA477">
        <v>-1.9156979962582663</v>
      </c>
      <c r="BB477">
        <v>-2.6541765418782992</v>
      </c>
      <c r="BC477">
        <v>-3.596184594900123</v>
      </c>
      <c r="BD477">
        <v>-5</v>
      </c>
      <c r="BE477">
        <v>-0.83746189635400614</v>
      </c>
      <c r="BF477">
        <v>6.0727497745125412</v>
      </c>
      <c r="BG477">
        <f t="shared" si="7"/>
        <v>6.0836066420127279</v>
      </c>
      <c r="BH477" s="1" t="s">
        <v>464</v>
      </c>
      <c r="BI477" s="1">
        <v>1</v>
      </c>
    </row>
    <row r="478" spans="1:61">
      <c r="A478" s="1">
        <v>415</v>
      </c>
      <c r="B478" s="1" t="s">
        <v>1974</v>
      </c>
      <c r="C478" s="1" t="s">
        <v>4623</v>
      </c>
      <c r="D478" s="1" t="s">
        <v>30</v>
      </c>
      <c r="E478" s="1" t="s">
        <v>87</v>
      </c>
      <c r="F478" s="2">
        <v>36.603797</v>
      </c>
      <c r="G478" s="2">
        <v>-104.639762</v>
      </c>
      <c r="H478" s="2">
        <v>36.603819999999999</v>
      </c>
      <c r="I478" s="2">
        <v>-104.63524</v>
      </c>
      <c r="K478" s="1" t="s">
        <v>4086</v>
      </c>
      <c r="L478" s="17">
        <v>0.23917977628298101</v>
      </c>
      <c r="M478" s="17">
        <v>1</v>
      </c>
      <c r="N478" s="1">
        <v>11</v>
      </c>
      <c r="O478" s="1" t="s">
        <v>1977</v>
      </c>
      <c r="P478" s="1">
        <v>514530</v>
      </c>
      <c r="Q478" s="1" t="s">
        <v>1975</v>
      </c>
      <c r="R478" s="1" t="s">
        <v>1976</v>
      </c>
      <c r="S478" s="26">
        <v>4.6280460000000003</v>
      </c>
      <c r="T478" s="4">
        <v>412.23126220699999</v>
      </c>
      <c r="U478" s="4">
        <v>0.23375757038600001</v>
      </c>
      <c r="V478" s="4">
        <v>18.9593334198</v>
      </c>
      <c r="W478" s="2">
        <v>0.31658929586399998</v>
      </c>
      <c r="X478" s="3">
        <v>1.89095103741</v>
      </c>
      <c r="Y478" s="1">
        <v>557.64953613299997</v>
      </c>
      <c r="Z478" s="2">
        <v>4.2089767232000003E-2</v>
      </c>
      <c r="AA478" s="2">
        <v>8.5477526533600003E-3</v>
      </c>
      <c r="AB478" s="2">
        <v>7.2022730690399998E-4</v>
      </c>
      <c r="AC478" s="2">
        <v>3.0099169759999999E-2</v>
      </c>
      <c r="AD478" s="2">
        <v>4.2635873651600001E-2</v>
      </c>
      <c r="AE478" s="2">
        <v>0.84487411851299998</v>
      </c>
      <c r="AF478" s="2">
        <v>0</v>
      </c>
      <c r="AG478" s="2">
        <v>1.74516616673E-2</v>
      </c>
      <c r="AH478" s="2">
        <v>1.35814292159E-2</v>
      </c>
      <c r="AI478" s="5">
        <v>1252688.3784399999</v>
      </c>
      <c r="AJ478" s="5">
        <v>1223773.2175700001</v>
      </c>
      <c r="AK478">
        <v>4.9349657487699998</v>
      </c>
      <c r="AL478" s="13">
        <v>2.3351996184061179E-2</v>
      </c>
      <c r="AM478" s="1" t="s">
        <v>53</v>
      </c>
      <c r="AN478" t="s">
        <v>4077</v>
      </c>
      <c r="AO478" t="s">
        <v>36</v>
      </c>
      <c r="AP478">
        <v>0.66539766692769919</v>
      </c>
      <c r="AQ478">
        <v>2.6151409240981249</v>
      </c>
      <c r="AR478">
        <v>-0.63123431532762964</v>
      </c>
      <c r="AS478">
        <v>1.2778230641628285</v>
      </c>
      <c r="AT478">
        <v>-0.4995037730674291</v>
      </c>
      <c r="AU478">
        <v>0.27668028375886727</v>
      </c>
      <c r="AV478">
        <v>2.7463613452794693</v>
      </c>
      <c r="AW478">
        <v>-1.3758234760133816</v>
      </c>
      <c r="AX478">
        <v>-2.0681480535218992</v>
      </c>
      <c r="AY478">
        <v>-3.1425304166874426</v>
      </c>
      <c r="AZ478">
        <v>-1.5214454835963054</v>
      </c>
      <c r="BA478">
        <v>-1.3702248334621612</v>
      </c>
      <c r="BB478">
        <v>-7.3207993662981682E-2</v>
      </c>
      <c r="BC478">
        <v>-5</v>
      </c>
      <c r="BD478">
        <v>-1.7581632152044109</v>
      </c>
      <c r="BE478">
        <v>-1.8670545254959774</v>
      </c>
      <c r="BF478">
        <v>6.0978430483638721</v>
      </c>
      <c r="BG478">
        <f t="shared" si="7"/>
        <v>6.0877009443755528</v>
      </c>
      <c r="BH478" s="1" t="s">
        <v>1978</v>
      </c>
      <c r="BI478" s="1">
        <v>1</v>
      </c>
    </row>
    <row r="479" spans="1:61">
      <c r="A479" s="1">
        <v>245</v>
      </c>
      <c r="B479" s="1" t="s">
        <v>1136</v>
      </c>
      <c r="C479" s="1" t="s">
        <v>4379</v>
      </c>
      <c r="D479" s="1" t="s">
        <v>30</v>
      </c>
      <c r="E479" s="1" t="s">
        <v>59</v>
      </c>
      <c r="F479" s="2">
        <v>44.206727999999998</v>
      </c>
      <c r="G479" s="2">
        <v>-89.834863999999996</v>
      </c>
      <c r="H479" s="2">
        <v>44.210555999999997</v>
      </c>
      <c r="I479" s="2">
        <v>-89.85</v>
      </c>
      <c r="K479" s="1" t="s">
        <v>4086</v>
      </c>
      <c r="L479" s="17">
        <v>0.47079282905906433</v>
      </c>
      <c r="M479" s="17">
        <v>1</v>
      </c>
      <c r="N479" s="1">
        <v>7</v>
      </c>
      <c r="O479" s="1" t="s">
        <v>1139</v>
      </c>
      <c r="P479" s="1">
        <v>514610</v>
      </c>
      <c r="Q479" s="1" t="s">
        <v>1137</v>
      </c>
      <c r="R479" s="1" t="s">
        <v>1138</v>
      </c>
      <c r="S479" s="26">
        <v>7.7454710000000002</v>
      </c>
      <c r="T479" s="4">
        <v>822.14807128899997</v>
      </c>
      <c r="U479" s="4">
        <v>0.747706413269</v>
      </c>
      <c r="V479" s="4">
        <v>12.9015598297</v>
      </c>
      <c r="W479" s="2">
        <v>0.14992187917200001</v>
      </c>
      <c r="X479" s="3">
        <v>0.608804702759</v>
      </c>
      <c r="Y479" s="1">
        <v>632.51165771499996</v>
      </c>
      <c r="Z479" s="2">
        <v>6.0578157263199997E-2</v>
      </c>
      <c r="AA479" s="2">
        <v>0.19635582342800001</v>
      </c>
      <c r="AB479" s="2">
        <v>0</v>
      </c>
      <c r="AC479" s="2">
        <v>0.52311791952700004</v>
      </c>
      <c r="AD479" s="2">
        <v>1.3602879625E-2</v>
      </c>
      <c r="AE479" s="2">
        <v>9.0253362352800001E-2</v>
      </c>
      <c r="AF479" s="2">
        <v>2.2462190970499998E-3</v>
      </c>
      <c r="AG479" s="2">
        <v>9.1704336179499996E-2</v>
      </c>
      <c r="AH479" s="2">
        <v>2.2141302527999999E-2</v>
      </c>
      <c r="AI479" s="5">
        <v>1195232.3584100001</v>
      </c>
      <c r="AJ479" s="5">
        <v>1238119.74</v>
      </c>
      <c r="AK479">
        <v>9.7892007421499994</v>
      </c>
      <c r="AL479" s="13">
        <v>3.5249630843003234E-2</v>
      </c>
      <c r="AM479" s="1" t="s">
        <v>36</v>
      </c>
      <c r="AN479" t="s">
        <v>4077</v>
      </c>
      <c r="AO479" t="s">
        <v>36</v>
      </c>
      <c r="AP479">
        <v>0.88904783222840145</v>
      </c>
      <c r="AQ479">
        <v>2.9149500422997758</v>
      </c>
      <c r="AR479">
        <v>-0.1262688942825799</v>
      </c>
      <c r="AS479">
        <v>1.1106422207239455</v>
      </c>
      <c r="AT479">
        <v>-0.82413498282692532</v>
      </c>
      <c r="AU479">
        <v>-0.2155220014832209</v>
      </c>
      <c r="AV479">
        <v>2.8010685343294988</v>
      </c>
      <c r="AW479">
        <v>-1.2176839416765832</v>
      </c>
      <c r="AX479">
        <v>-0.70695621410253862</v>
      </c>
      <c r="AY479">
        <v>-5</v>
      </c>
      <c r="AZ479">
        <v>-0.28140040285843709</v>
      </c>
      <c r="BA479">
        <v>-1.8663691450954918</v>
      </c>
      <c r="BB479">
        <v>-1.0445366096542559</v>
      </c>
      <c r="BC479">
        <v>-2.6485478847624271</v>
      </c>
      <c r="BD479">
        <v>-1.0376101285142074</v>
      </c>
      <c r="BE479">
        <v>-1.6547968340406893</v>
      </c>
      <c r="BF479">
        <v>6.0774523422429736</v>
      </c>
      <c r="BG479">
        <f t="shared" si="7"/>
        <v>6.0927626478396526</v>
      </c>
      <c r="BH479" s="1" t="s">
        <v>1140</v>
      </c>
      <c r="BI479" s="1">
        <v>1</v>
      </c>
    </row>
    <row r="480" spans="1:61">
      <c r="A480" s="1">
        <v>543</v>
      </c>
      <c r="B480" s="1" t="s">
        <v>2598</v>
      </c>
      <c r="C480" s="1" t="s">
        <v>4813</v>
      </c>
      <c r="D480" s="1" t="s">
        <v>30</v>
      </c>
      <c r="E480" s="1" t="s">
        <v>355</v>
      </c>
      <c r="F480" s="2">
        <v>39.726486999999999</v>
      </c>
      <c r="G480" s="2">
        <v>-86.714072999999999</v>
      </c>
      <c r="H480" s="2">
        <v>39.721111000000001</v>
      </c>
      <c r="I480" s="2">
        <v>-86.726944000000003</v>
      </c>
      <c r="J480" s="1" t="s">
        <v>514</v>
      </c>
      <c r="K480" s="1" t="s">
        <v>4086</v>
      </c>
      <c r="L480" s="17">
        <v>0.83406843384727825</v>
      </c>
      <c r="M480" s="17">
        <v>0</v>
      </c>
      <c r="N480" s="1">
        <v>5</v>
      </c>
      <c r="O480" s="1" t="s">
        <v>2601</v>
      </c>
      <c r="P480" s="1">
        <v>514410</v>
      </c>
      <c r="Q480" s="1" t="s">
        <v>2599</v>
      </c>
      <c r="R480" s="1" t="s">
        <v>2600</v>
      </c>
      <c r="S480" s="26">
        <v>5.408379</v>
      </c>
      <c r="T480" s="4">
        <v>1083.8762207</v>
      </c>
      <c r="U480" s="4">
        <v>5.0917501449599998</v>
      </c>
      <c r="V480" s="4">
        <v>16.490333557100001</v>
      </c>
      <c r="W480" s="2">
        <v>0.36023455858199999</v>
      </c>
      <c r="X480" s="3">
        <v>1.7732011079800001</v>
      </c>
      <c r="Y480" s="1">
        <v>889.97393798799999</v>
      </c>
      <c r="Z480" s="2">
        <v>1.9151739849E-2</v>
      </c>
      <c r="AA480" s="2">
        <v>8.6099075356199997E-2</v>
      </c>
      <c r="AB480" s="2">
        <v>0</v>
      </c>
      <c r="AC480" s="2">
        <v>0.14452584089000001</v>
      </c>
      <c r="AD480" s="2">
        <v>0</v>
      </c>
      <c r="AE480" s="2">
        <v>1.3400634296699999E-2</v>
      </c>
      <c r="AF480" s="2">
        <v>9.5479519363900006E-2</v>
      </c>
      <c r="AG480" s="2">
        <v>0.64060615535800003</v>
      </c>
      <c r="AH480" s="2">
        <v>7.3703488631800002E-4</v>
      </c>
      <c r="AI480" s="5">
        <v>1195071.30222</v>
      </c>
      <c r="AJ480" s="5">
        <v>1241816.8992900001</v>
      </c>
      <c r="AK480">
        <v>14.0196379684</v>
      </c>
      <c r="AL480" s="13">
        <v>3.8364991090715256E-2</v>
      </c>
      <c r="AM480" s="1" t="s">
        <v>36</v>
      </c>
      <c r="AN480" t="s">
        <v>4077</v>
      </c>
      <c r="AO480" t="s">
        <v>36</v>
      </c>
      <c r="AP480">
        <v>0.7330671178154764</v>
      </c>
      <c r="AQ480">
        <v>3.0349796883496296</v>
      </c>
      <c r="AR480">
        <v>0.70686708443027368</v>
      </c>
      <c r="AS480">
        <v>1.2172294403954482</v>
      </c>
      <c r="AT480">
        <v>-0.44341462610413757</v>
      </c>
      <c r="AU480">
        <v>0.24875799399513454</v>
      </c>
      <c r="AV480">
        <v>2.949377288944099</v>
      </c>
      <c r="AW480">
        <v>-1.7177917662124722</v>
      </c>
      <c r="AX480">
        <v>-1.0650015125400309</v>
      </c>
      <c r="AY480">
        <v>-5</v>
      </c>
      <c r="AZ480">
        <v>-0.8400544951040354</v>
      </c>
      <c r="BA480">
        <v>-5</v>
      </c>
      <c r="BB480">
        <v>-1.8728746445428712</v>
      </c>
      <c r="BC480">
        <v>-1.0200897758627214</v>
      </c>
      <c r="BD480">
        <v>-0.19340889267005779</v>
      </c>
      <c r="BE480">
        <v>-3.1325119550489222</v>
      </c>
      <c r="BF480">
        <v>6.0773938176162901</v>
      </c>
      <c r="BG480">
        <f t="shared" si="7"/>
        <v>6.0940575656552829</v>
      </c>
      <c r="BH480" s="1" t="s">
        <v>2602</v>
      </c>
      <c r="BI480" s="1">
        <v>1</v>
      </c>
    </row>
    <row r="481" spans="1:61">
      <c r="A481" s="1">
        <v>685</v>
      </c>
      <c r="B481" s="1" t="s">
        <v>3295</v>
      </c>
      <c r="C481" s="1" t="s">
        <v>5039</v>
      </c>
      <c r="D481" s="1" t="s">
        <v>2895</v>
      </c>
      <c r="E481" s="1" t="s">
        <v>166</v>
      </c>
      <c r="F481" s="2">
        <v>45.799297000000003</v>
      </c>
      <c r="G481" s="2">
        <v>-69.889944</v>
      </c>
      <c r="H481" s="2">
        <v>45.798560999999999</v>
      </c>
      <c r="I481" s="2">
        <v>-69.887878000000001</v>
      </c>
      <c r="K481" s="1" t="s">
        <v>4086</v>
      </c>
      <c r="L481" s="17">
        <v>7.6700480887666331E-2</v>
      </c>
      <c r="M481" s="17">
        <v>1</v>
      </c>
      <c r="N481" s="1">
        <v>1</v>
      </c>
      <c r="O481" s="1" t="s">
        <v>3298</v>
      </c>
      <c r="P481" s="1">
        <v>510340</v>
      </c>
      <c r="Q481" s="1" t="s">
        <v>3296</v>
      </c>
      <c r="R481" s="1" t="s">
        <v>3297</v>
      </c>
      <c r="S481" s="26">
        <v>20.165738000000001</v>
      </c>
      <c r="T481" s="4">
        <v>1070.6215820299999</v>
      </c>
      <c r="U481" s="4">
        <v>-2.4251961708100001</v>
      </c>
      <c r="V481" s="4">
        <v>9.0681371688799999</v>
      </c>
      <c r="W481" s="2">
        <v>0.29128125309899999</v>
      </c>
      <c r="X481" s="3">
        <v>2.97531914711</v>
      </c>
      <c r="Y481" s="1">
        <v>3100.7268066400002</v>
      </c>
      <c r="Z481" s="2">
        <v>1.27310241889E-2</v>
      </c>
      <c r="AA481" s="2">
        <v>1.07994205189E-2</v>
      </c>
      <c r="AB481" s="2">
        <v>3.2720195501700002E-2</v>
      </c>
      <c r="AC481" s="2">
        <v>0.60514801644799998</v>
      </c>
      <c r="AD481" s="2">
        <v>0.249718307798</v>
      </c>
      <c r="AE481" s="2">
        <v>1.2921257883700001E-2</v>
      </c>
      <c r="AF481" s="2">
        <v>0</v>
      </c>
      <c r="AG481" s="2">
        <v>0</v>
      </c>
      <c r="AH481" s="2">
        <v>7.5961777660700003E-2</v>
      </c>
      <c r="AI481" s="5">
        <v>827749.04000899999</v>
      </c>
      <c r="AJ481" s="5">
        <v>1257520.92634</v>
      </c>
      <c r="AK481">
        <v>10.051258363700001</v>
      </c>
      <c r="AL481" s="13">
        <v>0.41219783842517727</v>
      </c>
      <c r="AM481" s="1" t="s">
        <v>53</v>
      </c>
      <c r="AN481" t="s">
        <v>4076</v>
      </c>
      <c r="AO481" t="s">
        <v>53</v>
      </c>
      <c r="AP481">
        <v>1.3046141203908865</v>
      </c>
      <c r="AQ481">
        <v>3.0296359938223656</v>
      </c>
      <c r="AR481">
        <v>-5</v>
      </c>
      <c r="AS481">
        <v>0.95751808084542767</v>
      </c>
      <c r="AT481">
        <v>-0.53568746572472248</v>
      </c>
      <c r="AU481">
        <v>0.47353355708805217</v>
      </c>
      <c r="AV481">
        <v>3.491463503871854</v>
      </c>
      <c r="AW481">
        <v>-1.8951366567001908</v>
      </c>
      <c r="AX481">
        <v>-1.9665995474941591</v>
      </c>
      <c r="AY481">
        <v>-1.4851841101029193</v>
      </c>
      <c r="AZ481">
        <v>-0.21813838590236545</v>
      </c>
      <c r="BA481">
        <v>-0.60254961670278939</v>
      </c>
      <c r="BB481">
        <v>-1.8886952057404565</v>
      </c>
      <c r="BC481">
        <v>-5</v>
      </c>
      <c r="BD481">
        <v>-5</v>
      </c>
      <c r="BE481">
        <v>-1.1194048804384544</v>
      </c>
      <c r="BF481">
        <v>5.917898685746624</v>
      </c>
      <c r="BG481">
        <f t="shared" si="7"/>
        <v>6.0995152208598693</v>
      </c>
      <c r="BH481" s="1" t="s">
        <v>3299</v>
      </c>
      <c r="BI481" s="1">
        <v>1</v>
      </c>
    </row>
    <row r="482" spans="1:61">
      <c r="A482" s="1">
        <v>385</v>
      </c>
      <c r="B482" s="1" t="s">
        <v>1828</v>
      </c>
      <c r="C482" s="1" t="s">
        <v>4580</v>
      </c>
      <c r="D482" s="1" t="s">
        <v>30</v>
      </c>
      <c r="E482" s="1" t="s">
        <v>355</v>
      </c>
      <c r="F482" s="2">
        <v>38.934359000000001</v>
      </c>
      <c r="G482" s="2">
        <v>-83.776488000000001</v>
      </c>
      <c r="H482" s="2">
        <v>38.935360000000003</v>
      </c>
      <c r="I482" s="2">
        <v>-83.787270000000007</v>
      </c>
      <c r="K482" s="1" t="s">
        <v>4086</v>
      </c>
      <c r="L482" s="17">
        <v>0.56002165284007777</v>
      </c>
      <c r="M482" s="17">
        <v>0</v>
      </c>
      <c r="N482" s="1">
        <v>5</v>
      </c>
      <c r="O482" s="1" t="s">
        <v>1831</v>
      </c>
      <c r="P482" s="1">
        <v>513810</v>
      </c>
      <c r="Q482" s="1" t="s">
        <v>1829</v>
      </c>
      <c r="R482" s="1" t="s">
        <v>1830</v>
      </c>
      <c r="S482" s="26">
        <v>4.0525349999999998</v>
      </c>
      <c r="T482" s="4">
        <v>1138.40136719</v>
      </c>
      <c r="U482" s="4">
        <v>5.9445295333899999</v>
      </c>
      <c r="V482" s="4">
        <v>17.317470550500001</v>
      </c>
      <c r="W482" s="2">
        <v>0.39223685860599999</v>
      </c>
      <c r="X482" s="3">
        <v>2.4483819007899998</v>
      </c>
      <c r="Y482" s="1">
        <v>610.71502685500002</v>
      </c>
      <c r="Z482" s="2">
        <v>1.00213388129E-2</v>
      </c>
      <c r="AA482" s="2">
        <v>6.7075001975800005E-2</v>
      </c>
      <c r="AB482" s="2">
        <v>9.4839168576600004E-5</v>
      </c>
      <c r="AC482" s="2">
        <v>0.29822176558899999</v>
      </c>
      <c r="AD482" s="2">
        <v>2.8056587370600002E-3</v>
      </c>
      <c r="AE482" s="2">
        <v>3.0561922073799999E-2</v>
      </c>
      <c r="AF482" s="2">
        <v>0.21880976843399999</v>
      </c>
      <c r="AG482" s="2">
        <v>0.37229115624800002</v>
      </c>
      <c r="AH482" s="2">
        <v>1.18548960721E-4</v>
      </c>
      <c r="AI482" s="5">
        <v>1190799.8879199999</v>
      </c>
      <c r="AJ482" s="5">
        <v>1265766.8743799999</v>
      </c>
      <c r="AK482">
        <v>24.728859141000001</v>
      </c>
      <c r="AL482" s="13">
        <v>6.1033949991093274E-2</v>
      </c>
      <c r="AM482" s="1" t="s">
        <v>36</v>
      </c>
      <c r="AN482" t="s">
        <v>4077</v>
      </c>
      <c r="AO482" t="s">
        <v>36</v>
      </c>
      <c r="AP482">
        <v>0.60772677435120703</v>
      </c>
      <c r="AQ482">
        <v>3.056295408652753</v>
      </c>
      <c r="AR482">
        <v>0.77411748904088395</v>
      </c>
      <c r="AS482">
        <v>1.2384844577631151</v>
      </c>
      <c r="AT482">
        <v>-0.40645159797813074</v>
      </c>
      <c r="AU482">
        <v>0.38887916039744758</v>
      </c>
      <c r="AV482">
        <v>2.7858386060936517</v>
      </c>
      <c r="AW482">
        <v>-1.9990742544953186</v>
      </c>
      <c r="AX482">
        <v>-1.173439305863194</v>
      </c>
      <c r="AY482">
        <v>-4.0230122619922204</v>
      </c>
      <c r="AZ482">
        <v>-0.52546066292782667</v>
      </c>
      <c r="BA482">
        <v>-2.5519651549844027</v>
      </c>
      <c r="BB482">
        <v>-1.5148193359669124</v>
      </c>
      <c r="BC482">
        <v>-0.65993329347990326</v>
      </c>
      <c r="BD482">
        <v>-0.4291172802960086</v>
      </c>
      <c r="BE482">
        <v>-3.926102248983248</v>
      </c>
      <c r="BF482">
        <v>6.0758387850981945</v>
      </c>
      <c r="BG482">
        <f t="shared" si="7"/>
        <v>6.1023537258287934</v>
      </c>
      <c r="BH482" s="1" t="s">
        <v>1832</v>
      </c>
      <c r="BI482" s="1">
        <v>1</v>
      </c>
    </row>
    <row r="483" spans="1:61">
      <c r="A483" s="1">
        <v>563</v>
      </c>
      <c r="B483" s="1" t="s">
        <v>2698</v>
      </c>
      <c r="C483" s="1" t="s">
        <v>4850</v>
      </c>
      <c r="D483" s="1" t="s">
        <v>30</v>
      </c>
      <c r="E483" s="1" t="s">
        <v>87</v>
      </c>
      <c r="F483" s="2">
        <v>37.385334</v>
      </c>
      <c r="G483" s="2">
        <v>-99.785148000000007</v>
      </c>
      <c r="H483" s="2">
        <v>37.392510000000001</v>
      </c>
      <c r="I483" s="2">
        <v>-99.786799999999999</v>
      </c>
      <c r="K483" s="1" t="s">
        <v>4086</v>
      </c>
      <c r="L483" s="17">
        <v>0.10421066661365329</v>
      </c>
      <c r="M483" s="17">
        <v>1</v>
      </c>
      <c r="N483" s="1">
        <v>11</v>
      </c>
      <c r="O483" s="1" t="s">
        <v>2701</v>
      </c>
      <c r="P483" s="1">
        <v>504540</v>
      </c>
      <c r="Q483" s="1" t="s">
        <v>2699</v>
      </c>
      <c r="R483" s="1" t="s">
        <v>2700</v>
      </c>
      <c r="S483" s="26">
        <v>3.123704</v>
      </c>
      <c r="T483" s="4">
        <v>603.19592285199997</v>
      </c>
      <c r="U483" s="4">
        <v>5.1510586738599997</v>
      </c>
      <c r="V483" s="4">
        <v>20.531118392900002</v>
      </c>
      <c r="W483" s="2">
        <v>0.38524138927500001</v>
      </c>
      <c r="X483" s="3">
        <v>3.2384815216099998</v>
      </c>
      <c r="Y483" s="1">
        <v>689.36120605500003</v>
      </c>
      <c r="Z483" s="2">
        <v>1.5978924754799999E-2</v>
      </c>
      <c r="AA483" s="2">
        <v>2.5599209678300001E-2</v>
      </c>
      <c r="AB483" s="2">
        <v>0</v>
      </c>
      <c r="AC483" s="2">
        <v>3.8183200959699998E-3</v>
      </c>
      <c r="AD483" s="2">
        <v>0</v>
      </c>
      <c r="AE483" s="2">
        <v>0.64433171557799995</v>
      </c>
      <c r="AF483" s="2">
        <v>4.7936774264400003E-2</v>
      </c>
      <c r="AG483" s="2">
        <v>0.24561912453099999</v>
      </c>
      <c r="AH483" s="2">
        <v>1.6715931097700001E-2</v>
      </c>
      <c r="AI483" s="5">
        <v>1141133.4863199999</v>
      </c>
      <c r="AJ483" s="5">
        <v>1273006.1902600001</v>
      </c>
      <c r="AK483">
        <v>9.8319100536399997</v>
      </c>
      <c r="AL483" s="13">
        <v>0.1092502685070966</v>
      </c>
      <c r="AM483" s="1" t="s">
        <v>36</v>
      </c>
      <c r="AN483" t="s">
        <v>4077</v>
      </c>
      <c r="AO483" t="s">
        <v>36</v>
      </c>
      <c r="AP483">
        <v>0.49466987371449445</v>
      </c>
      <c r="AQ483">
        <v>2.7804583973695713</v>
      </c>
      <c r="AR483">
        <v>0.71189649680127443</v>
      </c>
      <c r="AS483">
        <v>1.3124126073655127</v>
      </c>
      <c r="AT483">
        <v>-0.41426705963652583</v>
      </c>
      <c r="AU483">
        <v>0.51034142336437349</v>
      </c>
      <c r="AV483">
        <v>2.8384468397474465</v>
      </c>
      <c r="AW483">
        <v>-1.7964524483492084</v>
      </c>
      <c r="AX483">
        <v>-1.5917734424089109</v>
      </c>
      <c r="AY483">
        <v>-5</v>
      </c>
      <c r="AZ483">
        <v>-2.4181276668050229</v>
      </c>
      <c r="BA483">
        <v>-5</v>
      </c>
      <c r="BB483">
        <v>-0.19089049109425948</v>
      </c>
      <c r="BC483">
        <v>-1.3193311936295458</v>
      </c>
      <c r="BD483">
        <v>-0.60973782093916284</v>
      </c>
      <c r="BE483">
        <v>-1.7768694276666237</v>
      </c>
      <c r="BF483">
        <v>6.0573364498356881</v>
      </c>
      <c r="BG483">
        <f t="shared" si="7"/>
        <v>6.1048305155069338</v>
      </c>
      <c r="BH483" s="1" t="s">
        <v>2702</v>
      </c>
      <c r="BI483" s="1">
        <v>1</v>
      </c>
    </row>
    <row r="484" spans="1:61">
      <c r="A484" s="1">
        <v>210</v>
      </c>
      <c r="B484" s="1" t="s">
        <v>961</v>
      </c>
      <c r="C484" s="1" t="s">
        <v>4337</v>
      </c>
      <c r="D484" s="1" t="s">
        <v>30</v>
      </c>
      <c r="E484" s="1" t="s">
        <v>140</v>
      </c>
      <c r="F484" s="2">
        <v>31.163782000000001</v>
      </c>
      <c r="G484" s="2">
        <v>-83.541895999999994</v>
      </c>
      <c r="H484" s="2">
        <v>31.166</v>
      </c>
      <c r="I484" s="2">
        <v>-83.5428</v>
      </c>
      <c r="K484" s="1" t="s">
        <v>4086</v>
      </c>
      <c r="L484" s="17">
        <v>0.65965300938114513</v>
      </c>
      <c r="M484" s="17">
        <v>0</v>
      </c>
      <c r="N484" s="1">
        <v>3</v>
      </c>
      <c r="O484" s="1" t="s">
        <v>964</v>
      </c>
      <c r="P484" s="1">
        <v>503130</v>
      </c>
      <c r="Q484" s="1" t="s">
        <v>962</v>
      </c>
      <c r="R484" s="1" t="s">
        <v>963</v>
      </c>
      <c r="S484" s="26">
        <v>2.0421969999999998</v>
      </c>
      <c r="T484" s="4">
        <v>1300.3604736299999</v>
      </c>
      <c r="U484" s="4">
        <v>12.4553451538</v>
      </c>
      <c r="V484" s="4">
        <v>25.817241668699999</v>
      </c>
      <c r="W484" s="2">
        <v>0.185419157147</v>
      </c>
      <c r="X484" s="3">
        <v>0.79201018810299995</v>
      </c>
      <c r="Y484" s="1">
        <v>608.37292480500003</v>
      </c>
      <c r="Z484" s="2">
        <v>7.1452839002800004E-3</v>
      </c>
      <c r="AA484" s="2">
        <v>5.58616808935E-2</v>
      </c>
      <c r="AB484" s="2">
        <v>7.2196033464999999E-4</v>
      </c>
      <c r="AC484" s="2">
        <v>0.34573937231899998</v>
      </c>
      <c r="AD484" s="2">
        <v>6.8267719879400003E-3</v>
      </c>
      <c r="AE484" s="2">
        <v>4.7107911835899997E-2</v>
      </c>
      <c r="AF484" s="2">
        <v>7.4345988873300003E-2</v>
      </c>
      <c r="AG484" s="2">
        <v>0.308218669045</v>
      </c>
      <c r="AH484" s="2">
        <v>0.15403236080999999</v>
      </c>
      <c r="AI484" s="5">
        <v>605780.83640799997</v>
      </c>
      <c r="AJ484" s="5">
        <v>1280576.8335600002</v>
      </c>
      <c r="AK484">
        <v>8.4439137153600008</v>
      </c>
      <c r="AL484" s="13">
        <v>0.71544862132476428</v>
      </c>
      <c r="AM484" s="1" t="s">
        <v>36</v>
      </c>
      <c r="AN484" t="s">
        <v>4077</v>
      </c>
      <c r="AO484" t="s">
        <v>36</v>
      </c>
      <c r="AP484">
        <v>0.31009763387539335</v>
      </c>
      <c r="AQ484">
        <v>3.114063760004901</v>
      </c>
      <c r="AR484">
        <v>1.0953557669037408</v>
      </c>
      <c r="AS484">
        <v>1.4119098400971604</v>
      </c>
      <c r="AT484">
        <v>-0.73184539741147159</v>
      </c>
      <c r="AU484">
        <v>-0.10126923178366883</v>
      </c>
      <c r="AV484">
        <v>2.7841698778506596</v>
      </c>
      <c r="AW484">
        <v>-2.1459805109072243</v>
      </c>
      <c r="AX484">
        <v>-1.2528860003967643</v>
      </c>
      <c r="AY484">
        <v>-3.1414866624245987</v>
      </c>
      <c r="AZ484">
        <v>-0.46125116078958917</v>
      </c>
      <c r="BA484">
        <v>-2.1657846022066409</v>
      </c>
      <c r="BB484">
        <v>-1.3269061464143952</v>
      </c>
      <c r="BC484">
        <v>-1.1287424576354201</v>
      </c>
      <c r="BD484">
        <v>-0.51114105926564901</v>
      </c>
      <c r="BE484">
        <v>-0.81238802822335865</v>
      </c>
      <c r="BF484">
        <v>5.7823155305123555</v>
      </c>
      <c r="BG484">
        <f t="shared" si="7"/>
        <v>6.1074056408990014</v>
      </c>
      <c r="BH484" s="1" t="s">
        <v>965</v>
      </c>
      <c r="BI484" s="1">
        <v>1</v>
      </c>
    </row>
    <row r="485" spans="1:61">
      <c r="A485" s="1">
        <v>68</v>
      </c>
      <c r="B485" s="1" t="s">
        <v>300</v>
      </c>
      <c r="C485" s="1" t="s">
        <v>4154</v>
      </c>
      <c r="D485" s="1" t="s">
        <v>30</v>
      </c>
      <c r="E485" s="1" t="s">
        <v>52</v>
      </c>
      <c r="F485" s="2">
        <v>39.985855000000001</v>
      </c>
      <c r="G485" s="2">
        <v>-107.231781</v>
      </c>
      <c r="H485" s="2">
        <v>39.986890000000002</v>
      </c>
      <c r="I485" s="2">
        <v>-107.23093</v>
      </c>
      <c r="K485" s="1" t="s">
        <v>4086</v>
      </c>
      <c r="L485" s="17">
        <v>0.85943999513983715</v>
      </c>
      <c r="M485" s="17">
        <v>0</v>
      </c>
      <c r="N485" s="1">
        <v>14</v>
      </c>
      <c r="O485" s="1" t="s">
        <v>303</v>
      </c>
      <c r="P485" s="1">
        <v>510320</v>
      </c>
      <c r="Q485" s="1" t="s">
        <v>301</v>
      </c>
      <c r="R485" s="1" t="s">
        <v>302</v>
      </c>
      <c r="S485" s="26">
        <v>12.595523999999999</v>
      </c>
      <c r="T485" s="4">
        <v>1081.9106445299999</v>
      </c>
      <c r="U485" s="4">
        <v>-6.4218878746000003</v>
      </c>
      <c r="V485" s="4">
        <v>7.4027552604700002</v>
      </c>
      <c r="W485" s="2">
        <v>0.13999243080599999</v>
      </c>
      <c r="X485" s="3">
        <v>12.9697628021</v>
      </c>
      <c r="Y485" s="1">
        <v>456.21261596699998</v>
      </c>
      <c r="Z485" s="2">
        <v>1.70023987352E-2</v>
      </c>
      <c r="AA485" s="2">
        <v>0</v>
      </c>
      <c r="AB485" s="2">
        <v>3.3950280761100002E-2</v>
      </c>
      <c r="AC485" s="2">
        <v>0.48748841519899999</v>
      </c>
      <c r="AD485" s="2">
        <v>9.3005506187600007E-2</v>
      </c>
      <c r="AE485" s="2">
        <v>0.32402687673800001</v>
      </c>
      <c r="AF485" s="2">
        <v>0</v>
      </c>
      <c r="AG485" s="2">
        <v>0</v>
      </c>
      <c r="AH485" s="2">
        <v>4.45265223791E-2</v>
      </c>
      <c r="AI485" s="5">
        <v>1313450.37341</v>
      </c>
      <c r="AJ485" s="5">
        <v>1309081.5574100001</v>
      </c>
      <c r="AK485">
        <v>6.5882210133700001</v>
      </c>
      <c r="AL485" s="13">
        <v>3.3317542857400828E-3</v>
      </c>
      <c r="AM485" s="1" t="s">
        <v>53</v>
      </c>
      <c r="AN485" t="s">
        <v>4076</v>
      </c>
      <c r="AO485" t="s">
        <v>53</v>
      </c>
      <c r="AP485">
        <v>1.1002162397638462</v>
      </c>
      <c r="AQ485">
        <v>3.0341913936817972</v>
      </c>
      <c r="AR485">
        <v>-5</v>
      </c>
      <c r="AS485">
        <v>0.86939339158342399</v>
      </c>
      <c r="AT485">
        <v>-0.85389544537928908</v>
      </c>
      <c r="AU485">
        <v>1.1129320335489168</v>
      </c>
      <c r="AV485">
        <v>2.6591672909561783</v>
      </c>
      <c r="AW485">
        <v>-1.7694898030940347</v>
      </c>
      <c r="AX485">
        <v>-5</v>
      </c>
      <c r="AY485">
        <v>-1.4691566298520427</v>
      </c>
      <c r="AZ485">
        <v>-0.31203570052940199</v>
      </c>
      <c r="BA485">
        <v>-1.0314913392298974</v>
      </c>
      <c r="BB485">
        <v>-0.48941896530295187</v>
      </c>
      <c r="BC485">
        <v>-5</v>
      </c>
      <c r="BD485">
        <v>-5</v>
      </c>
      <c r="BE485">
        <v>-1.3513812229137994</v>
      </c>
      <c r="BF485">
        <v>6.1184136683201462</v>
      </c>
      <c r="BG485">
        <f t="shared" si="7"/>
        <v>6.1169667044802791</v>
      </c>
      <c r="BH485" s="1" t="s">
        <v>304</v>
      </c>
      <c r="BI485" s="1">
        <v>3</v>
      </c>
    </row>
    <row r="486" spans="1:61">
      <c r="A486" s="1">
        <v>69</v>
      </c>
      <c r="B486" s="1" t="s">
        <v>300</v>
      </c>
      <c r="C486" s="1" t="s">
        <v>4154</v>
      </c>
      <c r="D486" s="1" t="s">
        <v>30</v>
      </c>
      <c r="E486" s="1" t="s">
        <v>52</v>
      </c>
      <c r="F486" s="2">
        <v>39.985855000000001</v>
      </c>
      <c r="G486" s="2">
        <v>-107.231781</v>
      </c>
      <c r="H486" s="2">
        <v>39.986890000000002</v>
      </c>
      <c r="I486" s="2">
        <v>-107.23093</v>
      </c>
      <c r="K486" s="1" t="s">
        <v>4085</v>
      </c>
      <c r="L486" s="17">
        <v>0.50521702179685224</v>
      </c>
      <c r="M486" s="17">
        <v>0</v>
      </c>
      <c r="N486" s="1">
        <v>14</v>
      </c>
      <c r="O486" s="1" t="s">
        <v>303</v>
      </c>
      <c r="P486" s="1">
        <v>507390</v>
      </c>
      <c r="Q486" s="1" t="s">
        <v>305</v>
      </c>
      <c r="R486" s="1" t="s">
        <v>306</v>
      </c>
      <c r="S486" s="26">
        <v>11.455576000000001</v>
      </c>
      <c r="T486" s="4">
        <v>1081.9106445299999</v>
      </c>
      <c r="U486" s="4">
        <v>-6.4218878746000003</v>
      </c>
      <c r="V486" s="4">
        <v>7.4027552604700002</v>
      </c>
      <c r="W486" s="2">
        <v>0.13999243080599999</v>
      </c>
      <c r="X486" s="3">
        <v>12.9697628021</v>
      </c>
      <c r="Y486" s="1">
        <v>456.21261596699998</v>
      </c>
      <c r="Z486" s="2">
        <v>1.70023987352E-2</v>
      </c>
      <c r="AA486" s="2">
        <v>0</v>
      </c>
      <c r="AB486" s="2">
        <v>3.3950280761100002E-2</v>
      </c>
      <c r="AC486" s="2">
        <v>0.48748841519899999</v>
      </c>
      <c r="AD486" s="2">
        <v>9.3005506187600007E-2</v>
      </c>
      <c r="AE486" s="2">
        <v>0.32402687673800001</v>
      </c>
      <c r="AF486" s="2">
        <v>0</v>
      </c>
      <c r="AG486" s="2">
        <v>0</v>
      </c>
      <c r="AH486" s="2">
        <v>4.45265223791E-2</v>
      </c>
      <c r="AI486" s="5">
        <v>1313450.37341</v>
      </c>
      <c r="AJ486" s="5">
        <v>1309081.5574100001</v>
      </c>
      <c r="AK486">
        <v>6.5882210133700001</v>
      </c>
      <c r="AL486" s="13">
        <v>3.3317542857400828E-3</v>
      </c>
      <c r="AM486" s="1" t="s">
        <v>53</v>
      </c>
      <c r="AN486" t="s">
        <v>4076</v>
      </c>
      <c r="AO486" t="s">
        <v>53</v>
      </c>
      <c r="AP486">
        <v>1.0590169309180362</v>
      </c>
      <c r="AQ486">
        <v>3.0341913936817972</v>
      </c>
      <c r="AR486">
        <v>-5</v>
      </c>
      <c r="AS486">
        <v>0.86939339158342399</v>
      </c>
      <c r="AT486">
        <v>-0.85389544537928908</v>
      </c>
      <c r="AU486">
        <v>1.1129320335489168</v>
      </c>
      <c r="AV486">
        <v>2.6591672909561783</v>
      </c>
      <c r="AW486">
        <v>-1.7694898030940347</v>
      </c>
      <c r="AX486">
        <v>-5</v>
      </c>
      <c r="AY486">
        <v>-1.4691566298520427</v>
      </c>
      <c r="AZ486">
        <v>-0.31203570052940199</v>
      </c>
      <c r="BA486">
        <v>-1.0314913392298974</v>
      </c>
      <c r="BB486">
        <v>-0.48941896530295187</v>
      </c>
      <c r="BC486">
        <v>-5</v>
      </c>
      <c r="BD486">
        <v>-5</v>
      </c>
      <c r="BE486">
        <v>-1.3513812229137994</v>
      </c>
      <c r="BF486">
        <v>6.1184136683201462</v>
      </c>
      <c r="BG486">
        <f t="shared" si="7"/>
        <v>6.1169667044802791</v>
      </c>
      <c r="BH486" s="1" t="s">
        <v>304</v>
      </c>
      <c r="BI486" s="1">
        <v>3</v>
      </c>
    </row>
    <row r="487" spans="1:61">
      <c r="A487" s="1">
        <v>70</v>
      </c>
      <c r="B487" s="1" t="s">
        <v>300</v>
      </c>
      <c r="C487" s="1" t="s">
        <v>4154</v>
      </c>
      <c r="D487" s="1" t="s">
        <v>30</v>
      </c>
      <c r="E487" s="1" t="s">
        <v>52</v>
      </c>
      <c r="F487" s="2">
        <v>39.985855000000001</v>
      </c>
      <c r="G487" s="2">
        <v>-107.231781</v>
      </c>
      <c r="H487" s="2">
        <v>39.986890000000002</v>
      </c>
      <c r="I487" s="2">
        <v>-107.23093</v>
      </c>
      <c r="K487" s="1" t="s">
        <v>4085</v>
      </c>
      <c r="L487" s="17">
        <v>0.88465945096686471</v>
      </c>
      <c r="M487" s="17">
        <v>0</v>
      </c>
      <c r="N487" s="1">
        <v>14</v>
      </c>
      <c r="O487" s="1" t="s">
        <v>303</v>
      </c>
      <c r="P487" s="1">
        <v>508690</v>
      </c>
      <c r="Q487" s="1" t="s">
        <v>307</v>
      </c>
      <c r="R487" s="1" t="s">
        <v>308</v>
      </c>
      <c r="S487" s="26">
        <v>10.972192</v>
      </c>
      <c r="T487" s="4">
        <v>1081.9106445299999</v>
      </c>
      <c r="U487" s="4">
        <v>-6.4218878746000003</v>
      </c>
      <c r="V487" s="4">
        <v>7.4027552604700002</v>
      </c>
      <c r="W487" s="2">
        <v>0.13999243080599999</v>
      </c>
      <c r="X487" s="3">
        <v>12.9697628021</v>
      </c>
      <c r="Y487" s="1">
        <v>456.21261596699998</v>
      </c>
      <c r="Z487" s="2">
        <v>1.70023987352E-2</v>
      </c>
      <c r="AA487" s="2">
        <v>0</v>
      </c>
      <c r="AB487" s="2">
        <v>3.3950280761100002E-2</v>
      </c>
      <c r="AC487" s="2">
        <v>0.48748841519899999</v>
      </c>
      <c r="AD487" s="2">
        <v>9.3005506187600007E-2</v>
      </c>
      <c r="AE487" s="2">
        <v>0.32402687673800001</v>
      </c>
      <c r="AF487" s="2">
        <v>0</v>
      </c>
      <c r="AG487" s="2">
        <v>0</v>
      </c>
      <c r="AH487" s="2">
        <v>4.45265223791E-2</v>
      </c>
      <c r="AI487" s="5">
        <v>1313450.37341</v>
      </c>
      <c r="AJ487" s="5">
        <v>1309081.5574100001</v>
      </c>
      <c r="AK487">
        <v>6.5882210133700001</v>
      </c>
      <c r="AL487" s="13">
        <v>3.3317542857400828E-3</v>
      </c>
      <c r="AM487" s="1" t="s">
        <v>53</v>
      </c>
      <c r="AN487" t="s">
        <v>4076</v>
      </c>
      <c r="AO487" t="s">
        <v>53</v>
      </c>
      <c r="AP487">
        <v>1.0402933986236107</v>
      </c>
      <c r="AQ487">
        <v>3.0341913936817972</v>
      </c>
      <c r="AR487">
        <v>-5</v>
      </c>
      <c r="AS487">
        <v>0.86939339158342399</v>
      </c>
      <c r="AT487">
        <v>-0.85389544537928908</v>
      </c>
      <c r="AU487">
        <v>1.1129320335489168</v>
      </c>
      <c r="AV487">
        <v>2.6591672909561783</v>
      </c>
      <c r="AW487">
        <v>-1.7694898030940347</v>
      </c>
      <c r="AX487">
        <v>-5</v>
      </c>
      <c r="AY487">
        <v>-1.4691566298520427</v>
      </c>
      <c r="AZ487">
        <v>-0.31203570052940199</v>
      </c>
      <c r="BA487">
        <v>-1.0314913392298974</v>
      </c>
      <c r="BB487">
        <v>-0.48941896530295187</v>
      </c>
      <c r="BC487">
        <v>-5</v>
      </c>
      <c r="BD487">
        <v>-5</v>
      </c>
      <c r="BE487">
        <v>-1.3513812229137994</v>
      </c>
      <c r="BF487">
        <v>6.1184136683201462</v>
      </c>
      <c r="BG487">
        <f t="shared" si="7"/>
        <v>6.1169667044802791</v>
      </c>
      <c r="BH487" s="1" t="s">
        <v>304</v>
      </c>
      <c r="BI487" s="1">
        <v>3</v>
      </c>
    </row>
    <row r="488" spans="1:61">
      <c r="A488" s="1">
        <v>718</v>
      </c>
      <c r="B488" s="1" t="s">
        <v>3450</v>
      </c>
      <c r="C488" s="1" t="s">
        <v>5090</v>
      </c>
      <c r="D488" s="1" t="s">
        <v>2895</v>
      </c>
      <c r="E488" s="1" t="s">
        <v>153</v>
      </c>
      <c r="F488" s="2">
        <v>39.510832999999998</v>
      </c>
      <c r="G488" s="2">
        <v>-79.142764</v>
      </c>
      <c r="H488" s="2">
        <v>39.521090999999998</v>
      </c>
      <c r="I488" s="2">
        <v>-79.138754000000006</v>
      </c>
      <c r="K488" s="1" t="s">
        <v>4086</v>
      </c>
      <c r="L488" s="17">
        <v>0.40300737251527602</v>
      </c>
      <c r="M488" s="17">
        <v>1</v>
      </c>
      <c r="N488" s="1">
        <v>2</v>
      </c>
      <c r="O488" s="1" t="s">
        <v>3453</v>
      </c>
      <c r="P488" s="1">
        <v>507250</v>
      </c>
      <c r="Q488" s="1" t="s">
        <v>3451</v>
      </c>
      <c r="R488" s="1" t="s">
        <v>3452</v>
      </c>
      <c r="S488" s="26">
        <v>3.3390960000000001</v>
      </c>
      <c r="T488" s="4">
        <v>1077.7338867200001</v>
      </c>
      <c r="U488" s="4">
        <v>3.52422881126</v>
      </c>
      <c r="V488" s="4">
        <v>14.5163679123</v>
      </c>
      <c r="W488" s="2">
        <v>0.20073913037800001</v>
      </c>
      <c r="X488" s="3">
        <v>13.962257385299999</v>
      </c>
      <c r="Y488" s="1">
        <v>396.574127197</v>
      </c>
      <c r="Z488" s="2">
        <v>1.14971674129E-2</v>
      </c>
      <c r="AA488" s="2">
        <v>2.9193329907999999E-2</v>
      </c>
      <c r="AB488" s="2">
        <v>9.0215730367099994E-3</v>
      </c>
      <c r="AC488" s="2">
        <v>0.88203892888799995</v>
      </c>
      <c r="AD488" s="2">
        <v>0</v>
      </c>
      <c r="AE488" s="2">
        <v>0</v>
      </c>
      <c r="AF488" s="2">
        <v>6.5973589211499997E-2</v>
      </c>
      <c r="AG488" s="2">
        <v>3.2696529496899999E-4</v>
      </c>
      <c r="AH488" s="2">
        <v>1.94844624757E-3</v>
      </c>
      <c r="AI488" s="5">
        <v>1437072.7681799999</v>
      </c>
      <c r="AJ488" s="5">
        <v>1320577.1774299999</v>
      </c>
      <c r="AK488">
        <v>13.750065730099999</v>
      </c>
      <c r="AL488" s="13">
        <v>8.4489034538595742E-2</v>
      </c>
      <c r="AM488" s="1" t="s">
        <v>36</v>
      </c>
      <c r="AN488" t="s">
        <v>4077</v>
      </c>
      <c r="AO488" t="s">
        <v>36</v>
      </c>
      <c r="AP488">
        <v>0.52362890532898121</v>
      </c>
      <c r="AQ488">
        <v>3.0325115384051626</v>
      </c>
      <c r="AR488">
        <v>0.5470640973114318</v>
      </c>
      <c r="AS488">
        <v>1.1618579667107236</v>
      </c>
      <c r="AT488">
        <v>-0.69736796158929959</v>
      </c>
      <c r="AU488">
        <v>1.1449556396856437</v>
      </c>
      <c r="AV488">
        <v>2.5983243770853641</v>
      </c>
      <c r="AW488">
        <v>-1.9394091447312185</v>
      </c>
      <c r="AX488">
        <v>-1.5347163648205135</v>
      </c>
      <c r="AY488">
        <v>-2.0447177305733355</v>
      </c>
      <c r="AZ488">
        <v>-5.4512246809050861E-2</v>
      </c>
      <c r="BA488">
        <v>-5</v>
      </c>
      <c r="BB488">
        <v>-5</v>
      </c>
      <c r="BC488">
        <v>-1.1806298880228296</v>
      </c>
      <c r="BD488">
        <v>-3.485498342151129</v>
      </c>
      <c r="BE488">
        <v>-2.7103115707313061</v>
      </c>
      <c r="BF488">
        <v>6.1574787597966418</v>
      </c>
      <c r="BG488">
        <f t="shared" si="7"/>
        <v>6.1207637874077916</v>
      </c>
      <c r="BH488" s="1" t="s">
        <v>3454</v>
      </c>
      <c r="BI488" s="1">
        <v>1</v>
      </c>
    </row>
    <row r="489" spans="1:61">
      <c r="A489" s="1">
        <v>746</v>
      </c>
      <c r="B489" s="1" t="s">
        <v>3587</v>
      </c>
      <c r="C489" s="1" t="s">
        <v>5120</v>
      </c>
      <c r="D489" s="1" t="s">
        <v>2895</v>
      </c>
      <c r="E489" s="1" t="s">
        <v>115</v>
      </c>
      <c r="F489" s="2">
        <v>41.731631</v>
      </c>
      <c r="G489" s="2">
        <v>-102.436342</v>
      </c>
      <c r="H489" s="2">
        <v>41.734839999999998</v>
      </c>
      <c r="I489" s="2">
        <v>-102.43066</v>
      </c>
      <c r="K489" s="1" t="s">
        <v>4086</v>
      </c>
      <c r="L489" s="17">
        <v>0.57380076940171409</v>
      </c>
      <c r="M489" s="17">
        <v>0</v>
      </c>
      <c r="N489" s="1">
        <v>10</v>
      </c>
      <c r="O489" s="1" t="s">
        <v>3590</v>
      </c>
      <c r="P489" s="1">
        <v>515910</v>
      </c>
      <c r="Q489" s="1" t="s">
        <v>3588</v>
      </c>
      <c r="R489" s="1" t="s">
        <v>3589</v>
      </c>
      <c r="S489" s="26">
        <v>18.160043999999999</v>
      </c>
      <c r="T489" s="4">
        <v>437.96112060500002</v>
      </c>
      <c r="U489" s="4">
        <v>0.83027273416500003</v>
      </c>
      <c r="V489" s="4">
        <v>16.508636474599999</v>
      </c>
      <c r="W489" s="2">
        <v>0.14575175940999999</v>
      </c>
      <c r="X489" s="3">
        <v>2.3147866725899999</v>
      </c>
      <c r="Y489" s="1">
        <v>482.83819580099998</v>
      </c>
      <c r="Z489" s="2">
        <v>7.0806606956799995E-2</v>
      </c>
      <c r="AA489" s="2">
        <v>0</v>
      </c>
      <c r="AB489" s="2">
        <v>9.0416505598599998E-4</v>
      </c>
      <c r="AC489" s="2">
        <v>9.6313234224599999E-4</v>
      </c>
      <c r="AD489" s="2">
        <v>3.7345947964599998E-4</v>
      </c>
      <c r="AE489" s="2">
        <v>0.88268785994599996</v>
      </c>
      <c r="AF489" s="2">
        <v>0</v>
      </c>
      <c r="AG489" s="2">
        <v>6.2570842642499999E-3</v>
      </c>
      <c r="AH489" s="2">
        <v>3.8007691954900003E-2</v>
      </c>
      <c r="AI489" s="5">
        <v>1314715.1131899999</v>
      </c>
      <c r="AJ489" s="5">
        <v>1322482.73334</v>
      </c>
      <c r="AK489">
        <v>5.7308276012699997</v>
      </c>
      <c r="AL489" s="13">
        <v>5.8908133572311621E-3</v>
      </c>
      <c r="AM489" s="1" t="s">
        <v>53</v>
      </c>
      <c r="AN489" t="s">
        <v>4076</v>
      </c>
      <c r="AO489" t="s">
        <v>53</v>
      </c>
      <c r="AP489">
        <v>1.2591168964391442</v>
      </c>
      <c r="AQ489">
        <v>2.6414355583210809</v>
      </c>
      <c r="AR489">
        <v>-8.0779223905144193E-2</v>
      </c>
      <c r="AS489">
        <v>1.2177112043341691</v>
      </c>
      <c r="AT489">
        <v>-0.83638619404790171</v>
      </c>
      <c r="AU489">
        <v>0.36451097324340004</v>
      </c>
      <c r="AV489">
        <v>2.6838016184457505</v>
      </c>
      <c r="AW489">
        <v>-1.1499262164485617</v>
      </c>
      <c r="AX489">
        <v>-5</v>
      </c>
      <c r="AY489">
        <v>-3.0437522815150753</v>
      </c>
      <c r="AZ489">
        <v>-3.0163140331681157</v>
      </c>
      <c r="BA489">
        <v>-3.4277565122442755</v>
      </c>
      <c r="BB489">
        <v>-5.4192846443950511E-2</v>
      </c>
      <c r="BC489">
        <v>-5</v>
      </c>
      <c r="BD489">
        <v>-2.2036279963326306</v>
      </c>
      <c r="BE489">
        <v>-1.4201285024485975</v>
      </c>
      <c r="BF489">
        <v>6.1188316553553594</v>
      </c>
      <c r="BG489">
        <f t="shared" si="7"/>
        <v>6.1213900104886134</v>
      </c>
      <c r="BH489" s="1" t="s">
        <v>3591</v>
      </c>
      <c r="BI489" s="1">
        <v>1</v>
      </c>
    </row>
    <row r="490" spans="1:61">
      <c r="A490" s="1">
        <v>216</v>
      </c>
      <c r="B490" s="1" t="s">
        <v>991</v>
      </c>
      <c r="C490" s="1" t="s">
        <v>4115</v>
      </c>
      <c r="D490" s="1" t="s">
        <v>30</v>
      </c>
      <c r="E490" s="1" t="s">
        <v>166</v>
      </c>
      <c r="F490" s="2">
        <v>43.623088000000003</v>
      </c>
      <c r="G490" s="2">
        <v>-71.265428999999997</v>
      </c>
      <c r="H490" s="2">
        <v>43.621400000000001</v>
      </c>
      <c r="I490" s="2">
        <v>-71.260459999999995</v>
      </c>
      <c r="K490" s="1" t="s">
        <v>4086</v>
      </c>
      <c r="L490" s="17">
        <v>0.63755435729399312</v>
      </c>
      <c r="M490" s="17">
        <v>0</v>
      </c>
      <c r="N490" s="1">
        <v>1</v>
      </c>
      <c r="O490" s="1" t="s">
        <v>994</v>
      </c>
      <c r="P490" s="1">
        <v>506810</v>
      </c>
      <c r="Q490" s="1" t="s">
        <v>992</v>
      </c>
      <c r="R490" s="1" t="s">
        <v>993</v>
      </c>
      <c r="S490" s="26">
        <v>10.355062999999999</v>
      </c>
      <c r="T490" s="4">
        <v>1142.125</v>
      </c>
      <c r="U490" s="4">
        <v>0.73173230886499996</v>
      </c>
      <c r="V490" s="4">
        <v>12.993661880499999</v>
      </c>
      <c r="W490" s="2">
        <v>0.100605092943</v>
      </c>
      <c r="X490" s="3">
        <v>4.0668373107900004</v>
      </c>
      <c r="Y490" s="1">
        <v>3832.3337402299999</v>
      </c>
      <c r="Z490" s="2">
        <v>0.47985416631200001</v>
      </c>
      <c r="AA490" s="2">
        <v>4.3517272319400002E-2</v>
      </c>
      <c r="AB490" s="2">
        <v>3.9184285397899998E-4</v>
      </c>
      <c r="AC490" s="2">
        <v>0.42977778535</v>
      </c>
      <c r="AD490" s="2">
        <v>2.0086205427899999E-2</v>
      </c>
      <c r="AE490" s="2">
        <v>7.0588502535599996E-3</v>
      </c>
      <c r="AF490" s="2">
        <v>6.3944210663800004E-3</v>
      </c>
      <c r="AG490" s="2">
        <v>5.2245713863899995E-4</v>
      </c>
      <c r="AH490" s="2">
        <v>1.2396999278799999E-2</v>
      </c>
      <c r="AI490" s="5">
        <v>1346848.9972999999</v>
      </c>
      <c r="AJ490" s="5">
        <v>1328445.7246700001</v>
      </c>
      <c r="AK490">
        <v>6.0247616584000001</v>
      </c>
      <c r="AL490" s="13">
        <v>1.3757940371106638E-2</v>
      </c>
      <c r="AM490" s="1" t="s">
        <v>53</v>
      </c>
      <c r="AN490" t="s">
        <v>4076</v>
      </c>
      <c r="AO490" t="s">
        <v>53</v>
      </c>
      <c r="AP490">
        <v>1.0151527454766109</v>
      </c>
      <c r="AQ490">
        <v>3.057713637919826</v>
      </c>
      <c r="AR490">
        <v>-0.13564776873043488</v>
      </c>
      <c r="AS490">
        <v>1.1137315614178347</v>
      </c>
      <c r="AT490">
        <v>-0.99738003338490688</v>
      </c>
      <c r="AU490">
        <v>0.60925679929433774</v>
      </c>
      <c r="AV490">
        <v>3.5834633227522663</v>
      </c>
      <c r="AW490">
        <v>-0.31889073010173213</v>
      </c>
      <c r="AX490">
        <v>-1.3613383342142498</v>
      </c>
      <c r="AY490">
        <v>-3.4068880690333225</v>
      </c>
      <c r="AZ490">
        <v>-0.36675603637655918</v>
      </c>
      <c r="BA490">
        <v>-1.6971020999553947</v>
      </c>
      <c r="BB490">
        <v>-2.1512660311291625</v>
      </c>
      <c r="BC490">
        <v>-2.1941987692553822</v>
      </c>
      <c r="BD490">
        <v>-3.2819493324247455</v>
      </c>
      <c r="BE490">
        <v>-1.9066834240609092</v>
      </c>
      <c r="BF490">
        <v>6.1293189072927898</v>
      </c>
      <c r="BG490">
        <f t="shared" si="7"/>
        <v>6.1233438154585</v>
      </c>
      <c r="BH490" s="1" t="s">
        <v>995</v>
      </c>
      <c r="BI490" s="1">
        <v>1</v>
      </c>
    </row>
    <row r="491" spans="1:61">
      <c r="A491" s="1">
        <v>489</v>
      </c>
      <c r="B491" s="1" t="s">
        <v>2330</v>
      </c>
      <c r="C491" s="1" t="s">
        <v>4729</v>
      </c>
      <c r="D491" s="1" t="s">
        <v>30</v>
      </c>
      <c r="E491" s="1" t="s">
        <v>59</v>
      </c>
      <c r="F491" s="2">
        <v>41.328679000000001</v>
      </c>
      <c r="G491" s="2">
        <v>-81.386077</v>
      </c>
      <c r="H491" s="2">
        <v>41.332880000000003</v>
      </c>
      <c r="I491" s="2">
        <v>-81.384680000000003</v>
      </c>
      <c r="K491" s="1" t="s">
        <v>4086</v>
      </c>
      <c r="L491" s="17">
        <v>0.61944254650734354</v>
      </c>
      <c r="M491" s="17">
        <v>0</v>
      </c>
      <c r="N491" s="1">
        <v>4</v>
      </c>
      <c r="O491" s="1" t="s">
        <v>2333</v>
      </c>
      <c r="P491" s="1">
        <v>511710</v>
      </c>
      <c r="Q491" s="1" t="s">
        <v>2331</v>
      </c>
      <c r="R491" s="1" t="s">
        <v>2332</v>
      </c>
      <c r="S491" s="26">
        <v>5.1650299999999998</v>
      </c>
      <c r="T491" s="4">
        <v>1015.8618774399999</v>
      </c>
      <c r="U491" s="4">
        <v>4.0515623092700004</v>
      </c>
      <c r="V491" s="4">
        <v>15.040312767</v>
      </c>
      <c r="W491" s="2">
        <v>0.335047632456</v>
      </c>
      <c r="X491" s="3">
        <v>1.4172146320300001</v>
      </c>
      <c r="Y491" s="1">
        <v>1453.4727783200001</v>
      </c>
      <c r="Z491" s="2">
        <v>5.04101448062E-2</v>
      </c>
      <c r="AA491" s="2">
        <v>0.56784129907100001</v>
      </c>
      <c r="AB491" s="2">
        <v>0</v>
      </c>
      <c r="AC491" s="2">
        <v>0.308926927262</v>
      </c>
      <c r="AD491" s="2">
        <v>6.7171674897499997E-3</v>
      </c>
      <c r="AE491" s="2">
        <v>2.2746296141299999E-2</v>
      </c>
      <c r="AF491" s="2">
        <v>6.1103205825699999E-3</v>
      </c>
      <c r="AG491" s="2">
        <v>5.9010630283800004E-3</v>
      </c>
      <c r="AH491" s="2">
        <v>3.1346781618800001E-2</v>
      </c>
      <c r="AI491" s="5">
        <v>1398247.31895</v>
      </c>
      <c r="AJ491" s="5">
        <v>1379707.8113300002</v>
      </c>
      <c r="AK491">
        <v>8.2952123601699999</v>
      </c>
      <c r="AL491" s="13">
        <v>1.3347593283935548E-2</v>
      </c>
      <c r="AM491" s="1" t="s">
        <v>36</v>
      </c>
      <c r="AN491" t="s">
        <v>4076</v>
      </c>
      <c r="AO491" t="s">
        <v>53</v>
      </c>
      <c r="AP491">
        <v>0.71307284837192575</v>
      </c>
      <c r="AQ491">
        <v>3.0068346627279543</v>
      </c>
      <c r="AR491">
        <v>0.60762252234076219</v>
      </c>
      <c r="AS491">
        <v>1.1772568676100033</v>
      </c>
      <c r="AT491">
        <v>-0.47489344656832216</v>
      </c>
      <c r="AU491">
        <v>0.15143562755690868</v>
      </c>
      <c r="AV491">
        <v>3.1624069024042663</v>
      </c>
      <c r="AW491">
        <v>-1.2974820550228041</v>
      </c>
      <c r="AX491">
        <v>-0.24577302444421142</v>
      </c>
      <c r="AY491">
        <v>-5</v>
      </c>
      <c r="AZ491">
        <v>-0.51014423526727148</v>
      </c>
      <c r="BA491">
        <v>-2.1728138226158045</v>
      </c>
      <c r="BB491">
        <v>-1.6430893109344384</v>
      </c>
      <c r="BC491">
        <v>-2.2139360035727074</v>
      </c>
      <c r="BD491">
        <v>-2.2290697467012053</v>
      </c>
      <c r="BE491">
        <v>-1.5038070416576905</v>
      </c>
      <c r="BF491">
        <v>6.1455839952691313</v>
      </c>
      <c r="BG491">
        <f t="shared" si="7"/>
        <v>6.1397871230948251</v>
      </c>
      <c r="BH491" s="1" t="s">
        <v>2334</v>
      </c>
      <c r="BI491" s="1">
        <v>1</v>
      </c>
    </row>
    <row r="492" spans="1:61">
      <c r="A492" s="1">
        <v>682</v>
      </c>
      <c r="B492" s="1" t="s">
        <v>3280</v>
      </c>
      <c r="C492" s="1" t="s">
        <v>4407</v>
      </c>
      <c r="D492" s="1" t="s">
        <v>2895</v>
      </c>
      <c r="E492" s="1" t="s">
        <v>166</v>
      </c>
      <c r="F492" s="2">
        <v>44.348810999999998</v>
      </c>
      <c r="G492" s="2">
        <v>-74.401490999999993</v>
      </c>
      <c r="H492" s="2">
        <v>44.352787999999997</v>
      </c>
      <c r="I492" s="2">
        <v>-74.394039000000006</v>
      </c>
      <c r="K492" s="1" t="s">
        <v>4086</v>
      </c>
      <c r="L492" s="17">
        <v>0.80235782079398621</v>
      </c>
      <c r="M492" s="17">
        <v>0</v>
      </c>
      <c r="N492" s="1">
        <v>2</v>
      </c>
      <c r="O492" s="1" t="s">
        <v>3283</v>
      </c>
      <c r="P492" s="1">
        <v>516870</v>
      </c>
      <c r="Q492" s="1" t="s">
        <v>3281</v>
      </c>
      <c r="R492" s="1" t="s">
        <v>3282</v>
      </c>
      <c r="S492" s="26">
        <v>17.903770000000002</v>
      </c>
      <c r="T492" s="4">
        <v>1089.1114502</v>
      </c>
      <c r="U492" s="4">
        <v>-1.36387324333</v>
      </c>
      <c r="V492" s="4">
        <v>11.093662262</v>
      </c>
      <c r="W492" s="2">
        <v>0.21207955479599999</v>
      </c>
      <c r="X492" s="3">
        <v>4.0658297538800001</v>
      </c>
      <c r="Y492" s="1">
        <v>1229.01208496</v>
      </c>
      <c r="Z492" s="2">
        <v>0.20035942573599999</v>
      </c>
      <c r="AA492" s="2">
        <v>9.7310433557299993E-3</v>
      </c>
      <c r="AB492" s="2">
        <v>0</v>
      </c>
      <c r="AC492" s="2">
        <v>0.67331059693299999</v>
      </c>
      <c r="AD492" s="2">
        <v>4.83999428186E-3</v>
      </c>
      <c r="AE492" s="2">
        <v>4.1864929442299997E-4</v>
      </c>
      <c r="AF492" s="2">
        <v>0</v>
      </c>
      <c r="AG492" s="2">
        <v>0</v>
      </c>
      <c r="AH492" s="2">
        <v>0.1113402904</v>
      </c>
      <c r="AI492" s="5">
        <v>1393427.0285199999</v>
      </c>
      <c r="AJ492" s="5">
        <v>1405356.4011899999</v>
      </c>
      <c r="AK492">
        <v>12.7552522711</v>
      </c>
      <c r="AL492" s="13">
        <v>8.5246843634743351E-3</v>
      </c>
      <c r="AM492" s="1" t="s">
        <v>53</v>
      </c>
      <c r="AN492" t="s">
        <v>4076</v>
      </c>
      <c r="AO492" t="s">
        <v>53</v>
      </c>
      <c r="AP492">
        <v>1.2529444900750011</v>
      </c>
      <c r="AQ492">
        <v>3.037072323952517</v>
      </c>
      <c r="AR492">
        <v>-5</v>
      </c>
      <c r="AS492">
        <v>1.0450749399831942</v>
      </c>
      <c r="AT492">
        <v>-0.67350119695849497</v>
      </c>
      <c r="AU492">
        <v>0.60914918972296928</v>
      </c>
      <c r="AV492">
        <v>3.0895561533548332</v>
      </c>
      <c r="AW492">
        <v>-0.69819022174217471</v>
      </c>
      <c r="AX492">
        <v>-2.0118405924815419</v>
      </c>
      <c r="AY492">
        <v>-5</v>
      </c>
      <c r="AZ492">
        <v>-0.17178455031252257</v>
      </c>
      <c r="BA492">
        <v>-2.3151551514461075</v>
      </c>
      <c r="BB492">
        <v>-3.378149636399927</v>
      </c>
      <c r="BC492">
        <v>-5</v>
      </c>
      <c r="BD492">
        <v>-5</v>
      </c>
      <c r="BE492">
        <v>-0.95334765029194124</v>
      </c>
      <c r="BF492">
        <v>6.1440842303576177</v>
      </c>
      <c r="BG492">
        <f t="shared" si="7"/>
        <v>6.1477864761570089</v>
      </c>
      <c r="BH492" s="1" t="s">
        <v>3284</v>
      </c>
      <c r="BI492" s="1">
        <v>1</v>
      </c>
    </row>
    <row r="493" spans="1:61">
      <c r="A493" s="1">
        <v>277</v>
      </c>
      <c r="B493" s="1" t="s">
        <v>1296</v>
      </c>
      <c r="C493" s="1" t="s">
        <v>4433</v>
      </c>
      <c r="D493" s="1" t="s">
        <v>30</v>
      </c>
      <c r="E493" s="1" t="s">
        <v>166</v>
      </c>
      <c r="F493" s="2">
        <v>45.080297000000002</v>
      </c>
      <c r="G493" s="2">
        <v>-71.351888000000002</v>
      </c>
      <c r="H493" s="2">
        <v>45.078710000000001</v>
      </c>
      <c r="I493" s="2">
        <v>-71.34666</v>
      </c>
      <c r="K493" s="1" t="s">
        <v>4086</v>
      </c>
      <c r="L493" s="17">
        <v>7.1967159630730734E-2</v>
      </c>
      <c r="M493" s="17">
        <v>1</v>
      </c>
      <c r="N493" s="1">
        <v>1</v>
      </c>
      <c r="O493" s="1" t="s">
        <v>1299</v>
      </c>
      <c r="P493" s="1">
        <v>505660</v>
      </c>
      <c r="Q493" s="1" t="s">
        <v>1297</v>
      </c>
      <c r="R493" s="1" t="s">
        <v>1298</v>
      </c>
      <c r="S493" s="26">
        <v>21.197838000000001</v>
      </c>
      <c r="T493" s="4">
        <v>1098.7124023399999</v>
      </c>
      <c r="U493" s="4">
        <v>-1.20585107803</v>
      </c>
      <c r="V493" s="4">
        <v>9.1138296127299991</v>
      </c>
      <c r="W493" s="2">
        <v>0.22885712981199999</v>
      </c>
      <c r="X493" s="3">
        <v>7.5757999420199997</v>
      </c>
      <c r="Y493" s="1">
        <v>2546.9528808599998</v>
      </c>
      <c r="Z493" s="2">
        <v>2.6139924538000001E-2</v>
      </c>
      <c r="AA493" s="2">
        <v>5.88028394193E-2</v>
      </c>
      <c r="AB493" s="2">
        <v>1.6467353072799999E-3</v>
      </c>
      <c r="AC493" s="2">
        <v>0.83527850610700005</v>
      </c>
      <c r="AD493" s="2">
        <v>3.0040928566900001E-2</v>
      </c>
      <c r="AE493" s="2">
        <v>7.1944746434699999E-4</v>
      </c>
      <c r="AF493" s="2">
        <v>1.5875807379899999E-2</v>
      </c>
      <c r="AG493" s="2">
        <v>1.4628765108399999E-2</v>
      </c>
      <c r="AH493" s="2">
        <v>1.6867046108600001E-2</v>
      </c>
      <c r="AI493" s="5">
        <v>1405756.0112099999</v>
      </c>
      <c r="AJ493" s="5">
        <v>1408573.4662900001</v>
      </c>
      <c r="AK493">
        <v>6.3215454306199996</v>
      </c>
      <c r="AL493" s="13">
        <v>2.0022212058148888E-3</v>
      </c>
      <c r="AM493" s="1" t="s">
        <v>36</v>
      </c>
      <c r="AN493" t="s">
        <v>4076</v>
      </c>
      <c r="AO493" t="s">
        <v>53</v>
      </c>
      <c r="AP493">
        <v>1.3262915688273151</v>
      </c>
      <c r="AQ493">
        <v>3.0408840268889774</v>
      </c>
      <c r="AR493">
        <v>-5</v>
      </c>
      <c r="AS493">
        <v>0.95970090498563787</v>
      </c>
      <c r="AT493">
        <v>-0.64043555302136634</v>
      </c>
      <c r="AU493">
        <v>0.87942849751264562</v>
      </c>
      <c r="AV493">
        <v>3.4060209105027659</v>
      </c>
      <c r="AW493">
        <v>-1.5826956704960062</v>
      </c>
      <c r="AX493">
        <v>-1.2306017025911942</v>
      </c>
      <c r="AY493">
        <v>-2.7833762027889453</v>
      </c>
      <c r="AZ493">
        <v>-7.8168693979304607E-2</v>
      </c>
      <c r="BA493">
        <v>-1.5222866473919667</v>
      </c>
      <c r="BB493">
        <v>-3.1430009137179478</v>
      </c>
      <c r="BC493">
        <v>-1.7992641789985613</v>
      </c>
      <c r="BD493">
        <v>-1.8347923334265166</v>
      </c>
      <c r="BE493">
        <v>-1.7729609678590563</v>
      </c>
      <c r="BF493">
        <v>6.1479099492895681</v>
      </c>
      <c r="BG493">
        <f t="shared" si="7"/>
        <v>6.1487795032012986</v>
      </c>
      <c r="BH493" s="1" t="s">
        <v>1300</v>
      </c>
      <c r="BI493" s="1">
        <v>1</v>
      </c>
    </row>
    <row r="494" spans="1:61">
      <c r="A494" s="1">
        <v>359</v>
      </c>
      <c r="B494" s="1" t="s">
        <v>1699</v>
      </c>
      <c r="C494" s="1" t="s">
        <v>4535</v>
      </c>
      <c r="D494" s="1" t="s">
        <v>30</v>
      </c>
      <c r="E494" s="1" t="s">
        <v>52</v>
      </c>
      <c r="F494" s="2">
        <v>39.171602</v>
      </c>
      <c r="G494" s="2">
        <v>-119.90119</v>
      </c>
      <c r="H494" s="2">
        <v>39.173450000000003</v>
      </c>
      <c r="I494" s="2">
        <v>-119.90142</v>
      </c>
      <c r="K494" s="1" t="s">
        <v>4086</v>
      </c>
      <c r="L494" s="17">
        <v>0.90312226838432241</v>
      </c>
      <c r="M494" s="17">
        <v>0</v>
      </c>
      <c r="N494" s="1">
        <v>16</v>
      </c>
      <c r="O494" s="1" t="s">
        <v>1702</v>
      </c>
      <c r="P494" s="1">
        <v>514700</v>
      </c>
      <c r="Q494" s="1" t="s">
        <v>1700</v>
      </c>
      <c r="R494" s="1" t="s">
        <v>1701</v>
      </c>
      <c r="S494" s="26">
        <v>14.285707</v>
      </c>
      <c r="T494" s="4">
        <v>722.32604980500003</v>
      </c>
      <c r="U494" s="4">
        <v>-0.44320988655100002</v>
      </c>
      <c r="V494" s="4">
        <v>12.355308532700001</v>
      </c>
      <c r="W494" s="2">
        <v>0.107446424663</v>
      </c>
      <c r="X494" s="3">
        <v>18.103744506799998</v>
      </c>
      <c r="Y494" s="1">
        <v>1226.8267822299999</v>
      </c>
      <c r="Z494" s="2">
        <v>3.4102692758E-2</v>
      </c>
      <c r="AA494" s="2">
        <v>2.0939956514500001E-2</v>
      </c>
      <c r="AB494" s="2">
        <v>7.0245860511799997E-4</v>
      </c>
      <c r="AC494" s="2">
        <v>0.68314099347699997</v>
      </c>
      <c r="AD494" s="2">
        <v>0.25305234989100001</v>
      </c>
      <c r="AE494" s="2">
        <v>5.8705469142000003E-3</v>
      </c>
      <c r="AF494" s="2">
        <v>0</v>
      </c>
      <c r="AG494" s="2">
        <v>0</v>
      </c>
      <c r="AH494" s="2">
        <v>2.1910018397700002E-3</v>
      </c>
      <c r="AI494" s="5">
        <v>1432943.6667299999</v>
      </c>
      <c r="AJ494" s="5">
        <v>1409360.1391099999</v>
      </c>
      <c r="AK494">
        <v>6.4058135213199998</v>
      </c>
      <c r="AL494" s="13">
        <v>1.6594656469546762E-2</v>
      </c>
      <c r="AM494" s="1" t="s">
        <v>36</v>
      </c>
      <c r="AN494" t="s">
        <v>4077</v>
      </c>
      <c r="AO494" t="s">
        <v>36</v>
      </c>
      <c r="AP494">
        <v>1.1549017384955009</v>
      </c>
      <c r="AQ494">
        <v>2.8587332774417176</v>
      </c>
      <c r="AR494">
        <v>-5</v>
      </c>
      <c r="AS494">
        <v>1.0918535949324371</v>
      </c>
      <c r="AT494">
        <v>-0.96880803131226834</v>
      </c>
      <c r="AU494">
        <v>1.2577684119105537</v>
      </c>
      <c r="AV494">
        <v>3.0887832482753499</v>
      </c>
      <c r="AW494">
        <v>-1.4672113276418355</v>
      </c>
      <c r="AX494">
        <v>-1.6790242245450611</v>
      </c>
      <c r="AY494">
        <v>-3.1533792630221957</v>
      </c>
      <c r="AZ494">
        <v>-0.16548965302461238</v>
      </c>
      <c r="BA494">
        <v>-0.59678962539745439</v>
      </c>
      <c r="BB494">
        <v>-2.2313214369543037</v>
      </c>
      <c r="BC494">
        <v>-5</v>
      </c>
      <c r="BD494">
        <v>-5</v>
      </c>
      <c r="BE494">
        <v>-2.6593572577648885</v>
      </c>
      <c r="BF494">
        <v>6.1562291173274195</v>
      </c>
      <c r="BG494">
        <f t="shared" si="7"/>
        <v>6.1490219841973097</v>
      </c>
      <c r="BH494" s="1" t="s">
        <v>1703</v>
      </c>
      <c r="BI494" s="1">
        <v>1</v>
      </c>
    </row>
    <row r="495" spans="1:61">
      <c r="A495" s="1">
        <v>522</v>
      </c>
      <c r="B495" s="1" t="s">
        <v>2494</v>
      </c>
      <c r="C495" s="1" t="s">
        <v>4779</v>
      </c>
      <c r="D495" s="1" t="s">
        <v>30</v>
      </c>
      <c r="E495" s="1" t="s">
        <v>87</v>
      </c>
      <c r="F495" s="2">
        <v>35.168894999999999</v>
      </c>
      <c r="G495" s="2">
        <v>-99.073498000000001</v>
      </c>
      <c r="H495" s="2">
        <v>35.178333000000002</v>
      </c>
      <c r="I495" s="2">
        <v>-99.083888999999999</v>
      </c>
      <c r="J495" s="1" t="s">
        <v>514</v>
      </c>
      <c r="K495" s="1" t="s">
        <v>4086</v>
      </c>
      <c r="L495" s="17">
        <v>0.29263382754288608</v>
      </c>
      <c r="M495" s="17">
        <v>1</v>
      </c>
      <c r="N495" s="1">
        <v>11</v>
      </c>
      <c r="O495" s="1" t="s">
        <v>2497</v>
      </c>
      <c r="P495" s="1">
        <v>512880</v>
      </c>
      <c r="Q495" s="1" t="s">
        <v>2495</v>
      </c>
      <c r="R495" s="1" t="s">
        <v>2496</v>
      </c>
      <c r="S495" s="26">
        <v>3.9380160000000002</v>
      </c>
      <c r="T495" s="4">
        <v>743.83489990199996</v>
      </c>
      <c r="U495" s="4">
        <v>8.2884092330900003</v>
      </c>
      <c r="V495" s="4">
        <v>22.6255912781</v>
      </c>
      <c r="W495" s="2">
        <v>0.29293379187599999</v>
      </c>
      <c r="X495" s="3">
        <v>0.80978012084999995</v>
      </c>
      <c r="Y495" s="1">
        <v>498.53558349600002</v>
      </c>
      <c r="Z495" s="2">
        <v>1.0272400450700001E-2</v>
      </c>
      <c r="AA495" s="2">
        <v>8.4313573519500001E-2</v>
      </c>
      <c r="AB495" s="2">
        <v>8.9428906999900002E-5</v>
      </c>
      <c r="AC495" s="2">
        <v>2.3251515819999999E-2</v>
      </c>
      <c r="AD495" s="2">
        <v>0.154318521919</v>
      </c>
      <c r="AE495" s="2">
        <v>6.0287007172200001E-2</v>
      </c>
      <c r="AF495" s="2">
        <v>0</v>
      </c>
      <c r="AG495" s="2">
        <v>0.66606053740799998</v>
      </c>
      <c r="AH495" s="2">
        <v>1.40701480347E-3</v>
      </c>
      <c r="AI495" s="5">
        <v>1278914.75351</v>
      </c>
      <c r="AJ495" s="5">
        <v>1415132.3086099999</v>
      </c>
      <c r="AK495">
        <v>12.458077893600001</v>
      </c>
      <c r="AL495" s="13">
        <v>0.10112485191168684</v>
      </c>
      <c r="AM495" s="1" t="s">
        <v>36</v>
      </c>
      <c r="AN495" t="s">
        <v>4077</v>
      </c>
      <c r="AO495" t="s">
        <v>36</v>
      </c>
      <c r="AP495">
        <v>0.5952774763266282</v>
      </c>
      <c r="AQ495">
        <v>2.871476551112603</v>
      </c>
      <c r="AR495">
        <v>0.91847118584772536</v>
      </c>
      <c r="AS495">
        <v>1.3545999375108639</v>
      </c>
      <c r="AT495">
        <v>-0.53323052664963544</v>
      </c>
      <c r="AU495">
        <v>-9.1632888855724764E-2</v>
      </c>
      <c r="AV495">
        <v>2.6976961619745232</v>
      </c>
      <c r="AW495">
        <v>-1.9883280587709977</v>
      </c>
      <c r="AX495">
        <v>-1.0741025033101648</v>
      </c>
      <c r="AY495">
        <v>-4.0485220771624215</v>
      </c>
      <c r="AZ495">
        <v>-1.6335487291911179</v>
      </c>
      <c r="BA495">
        <v>-0.81158194506801007</v>
      </c>
      <c r="BB495">
        <v>-1.2197762752797876</v>
      </c>
      <c r="BC495">
        <v>-5</v>
      </c>
      <c r="BD495">
        <v>-0.17648629655428444</v>
      </c>
      <c r="BE495">
        <v>-2.8517013332464818</v>
      </c>
      <c r="BF495">
        <v>6.1068415973996544</v>
      </c>
      <c r="BG495">
        <f t="shared" si="7"/>
        <v>6.1507970463712471</v>
      </c>
      <c r="BH495" s="1" t="s">
        <v>2498</v>
      </c>
      <c r="BI495" s="1">
        <v>1</v>
      </c>
    </row>
    <row r="496" spans="1:61">
      <c r="A496" s="1">
        <v>194</v>
      </c>
      <c r="B496" s="1" t="s">
        <v>881</v>
      </c>
      <c r="C496" s="1" t="s">
        <v>4317</v>
      </c>
      <c r="D496" s="1" t="s">
        <v>30</v>
      </c>
      <c r="E496" s="1" t="s">
        <v>52</v>
      </c>
      <c r="F496" s="2">
        <v>45.180380999999997</v>
      </c>
      <c r="G496" s="2">
        <v>-121.70443</v>
      </c>
      <c r="H496" s="2">
        <v>45.178710000000002</v>
      </c>
      <c r="I496" s="2">
        <v>-121.70313</v>
      </c>
      <c r="K496" s="1" t="s">
        <v>4086</v>
      </c>
      <c r="L496" s="17">
        <v>0.33427408291026944</v>
      </c>
      <c r="M496" s="17">
        <v>1</v>
      </c>
      <c r="N496" s="1">
        <v>17</v>
      </c>
      <c r="O496" s="1" t="s">
        <v>884</v>
      </c>
      <c r="P496" s="1">
        <v>509830</v>
      </c>
      <c r="Q496" s="1" t="s">
        <v>882</v>
      </c>
      <c r="R496" s="1" t="s">
        <v>883</v>
      </c>
      <c r="S496" s="26">
        <v>11.084016999999999</v>
      </c>
      <c r="T496" s="4">
        <v>1229.5749511700001</v>
      </c>
      <c r="U496" s="4">
        <v>1.0201026201200001</v>
      </c>
      <c r="V496" s="4">
        <v>11.0168209076</v>
      </c>
      <c r="W496" s="2">
        <v>0.121285714209</v>
      </c>
      <c r="X496" s="3">
        <v>7.2989139556899998</v>
      </c>
      <c r="Y496" s="1">
        <v>1327.8808593799999</v>
      </c>
      <c r="Z496" s="2">
        <v>1.08619129036E-2</v>
      </c>
      <c r="AA496" s="2">
        <v>1.50086260918E-2</v>
      </c>
      <c r="AB496" s="2">
        <v>5.0905546228899997E-3</v>
      </c>
      <c r="AC496" s="2">
        <v>0.79067608445100002</v>
      </c>
      <c r="AD496" s="2">
        <v>0.15662352331400001</v>
      </c>
      <c r="AE496" s="2">
        <v>2.1561361297900001E-2</v>
      </c>
      <c r="AF496" s="2">
        <v>0</v>
      </c>
      <c r="AG496" s="2">
        <v>0</v>
      </c>
      <c r="AH496" s="2">
        <v>1.77937319645E-4</v>
      </c>
      <c r="AI496" s="5">
        <v>2109310.9576400002</v>
      </c>
      <c r="AJ496" s="5">
        <v>1418718.5911699999</v>
      </c>
      <c r="AK496">
        <v>8.9230704016400004</v>
      </c>
      <c r="AL496" s="13">
        <v>0.39148899232033713</v>
      </c>
      <c r="AM496" s="1" t="s">
        <v>36</v>
      </c>
      <c r="AN496" t="s">
        <v>4076</v>
      </c>
      <c r="AO496" t="s">
        <v>53</v>
      </c>
      <c r="AP496">
        <v>1.0446971832055145</v>
      </c>
      <c r="AQ496">
        <v>3.089755007159666</v>
      </c>
      <c r="AR496">
        <v>8.6438630463130991E-3</v>
      </c>
      <c r="AS496">
        <v>1.0420562894817826</v>
      </c>
      <c r="AT496">
        <v>-0.91619035004499927</v>
      </c>
      <c r="AU496">
        <v>0.8632582439369183</v>
      </c>
      <c r="AV496">
        <v>3.123159110849032</v>
      </c>
      <c r="AW496">
        <v>-1.9640936839257854</v>
      </c>
      <c r="AX496">
        <v>-1.8236590617913409</v>
      </c>
      <c r="AY496">
        <v>-2.2932348981075146</v>
      </c>
      <c r="AZ496">
        <v>-0.10200139709226588</v>
      </c>
      <c r="BA496">
        <v>-0.80514301061617854</v>
      </c>
      <c r="BB496">
        <v>-1.6663238230074384</v>
      </c>
      <c r="BC496">
        <v>-5</v>
      </c>
      <c r="BD496">
        <v>-5</v>
      </c>
      <c r="BE496">
        <v>-3.7497329557040997</v>
      </c>
      <c r="BF496">
        <v>6.3241406087732672</v>
      </c>
      <c r="BG496">
        <f t="shared" si="7"/>
        <v>6.1518962598534657</v>
      </c>
      <c r="BH496" s="1" t="s">
        <v>885</v>
      </c>
      <c r="BI496" s="1">
        <v>1</v>
      </c>
    </row>
    <row r="497" spans="1:61">
      <c r="A497" s="1">
        <v>425</v>
      </c>
      <c r="B497" s="1" t="s">
        <v>2024</v>
      </c>
      <c r="C497" s="1" t="s">
        <v>4640</v>
      </c>
      <c r="D497" s="1" t="s">
        <v>30</v>
      </c>
      <c r="E497" s="1" t="s">
        <v>52</v>
      </c>
      <c r="F497" s="2">
        <v>41.188330999999998</v>
      </c>
      <c r="G497" s="2">
        <v>-111.38382300000001</v>
      </c>
      <c r="H497" s="2">
        <v>41.189109999999999</v>
      </c>
      <c r="I497" s="2">
        <v>-111.396586</v>
      </c>
      <c r="K497" s="1" t="s">
        <v>4086</v>
      </c>
      <c r="L497" s="17">
        <v>0.39660021360032255</v>
      </c>
      <c r="M497" s="17">
        <v>1</v>
      </c>
      <c r="N497" s="1">
        <v>16</v>
      </c>
      <c r="O497" s="1" t="s">
        <v>2027</v>
      </c>
      <c r="P497" s="1">
        <v>504230</v>
      </c>
      <c r="Q497" s="1" t="s">
        <v>2025</v>
      </c>
      <c r="R497" s="1" t="s">
        <v>2026</v>
      </c>
      <c r="S497" s="26">
        <v>4.0436350000000001</v>
      </c>
      <c r="T497" s="4">
        <v>674.146484375</v>
      </c>
      <c r="U497" s="4">
        <v>-1.9571428299</v>
      </c>
      <c r="V497" s="4">
        <v>11.7398738861</v>
      </c>
      <c r="W497" s="2">
        <v>0.15936774015399999</v>
      </c>
      <c r="X497" s="3">
        <v>15.162164688100001</v>
      </c>
      <c r="Y497" s="1">
        <v>998.02758789100005</v>
      </c>
      <c r="Z497" s="2">
        <v>6.3045333426200003E-3</v>
      </c>
      <c r="AA497" s="2">
        <v>3.57605206174E-3</v>
      </c>
      <c r="AB497" s="2">
        <v>8.30154942905E-4</v>
      </c>
      <c r="AC497" s="2">
        <v>0.48975077935900002</v>
      </c>
      <c r="AD497" s="2">
        <v>0.49445305560899999</v>
      </c>
      <c r="AE497" s="2">
        <v>4.4468439598999996E-3</v>
      </c>
      <c r="AF497" s="2">
        <v>4.87643462965E-4</v>
      </c>
      <c r="AG497" s="2">
        <v>0</v>
      </c>
      <c r="AH497" s="2">
        <v>1.5093726234600001E-4</v>
      </c>
      <c r="AI497" s="5">
        <v>1447643.18912</v>
      </c>
      <c r="AJ497" s="5">
        <v>1438261.3509799999</v>
      </c>
      <c r="AK497">
        <v>13.2288418922</v>
      </c>
      <c r="AL497" s="13">
        <v>6.5018353931242867E-3</v>
      </c>
      <c r="AM497" s="1" t="s">
        <v>36</v>
      </c>
      <c r="AN497" t="s">
        <v>4077</v>
      </c>
      <c r="AO497" t="s">
        <v>36</v>
      </c>
      <c r="AP497">
        <v>0.60677194695852943</v>
      </c>
      <c r="AQ497">
        <v>2.8287542740480536</v>
      </c>
      <c r="AR497">
        <v>-5</v>
      </c>
      <c r="AS497">
        <v>1.0696634315908935</v>
      </c>
      <c r="AT497">
        <v>-0.79759958564389977</v>
      </c>
      <c r="AU497">
        <v>1.1807612095403761</v>
      </c>
      <c r="AV497">
        <v>2.9991425464008294</v>
      </c>
      <c r="AW497">
        <v>-2.2003470540909813</v>
      </c>
      <c r="AX497">
        <v>-2.4465961671798628</v>
      </c>
      <c r="AY497">
        <v>-3.0808408418786661</v>
      </c>
      <c r="AZ497">
        <v>-0.31002486422338671</v>
      </c>
      <c r="BA497">
        <v>-0.30587493492172924</v>
      </c>
      <c r="BB497">
        <v>-2.3519481097108028</v>
      </c>
      <c r="BC497">
        <v>-3.3118975932820018</v>
      </c>
      <c r="BD497">
        <v>-5</v>
      </c>
      <c r="BE497">
        <v>-3.8212035313739561</v>
      </c>
      <c r="BF497">
        <v>6.1606615314109447</v>
      </c>
      <c r="BG497">
        <f t="shared" si="7"/>
        <v>6.1578378102299727</v>
      </c>
      <c r="BH497" s="1" t="s">
        <v>2028</v>
      </c>
      <c r="BI497" s="1">
        <v>1</v>
      </c>
    </row>
    <row r="498" spans="1:61">
      <c r="A498" s="1">
        <v>580</v>
      </c>
      <c r="B498" s="1" t="s">
        <v>2783</v>
      </c>
      <c r="C498" s="1" t="s">
        <v>4873</v>
      </c>
      <c r="D498" s="1" t="s">
        <v>30</v>
      </c>
      <c r="E498" s="1" t="s">
        <v>44</v>
      </c>
      <c r="F498" s="2">
        <v>44.100512000000002</v>
      </c>
      <c r="G498" s="2">
        <v>-111.47347600000001</v>
      </c>
      <c r="H498" s="2">
        <v>44.094450000000002</v>
      </c>
      <c r="I498" s="2">
        <v>-111.49666999999999</v>
      </c>
      <c r="K498" s="1" t="s">
        <v>4086</v>
      </c>
      <c r="L498" s="17">
        <v>7.73424096405506E-2</v>
      </c>
      <c r="M498" s="17">
        <v>1</v>
      </c>
      <c r="N498" s="1">
        <v>17</v>
      </c>
      <c r="O498" s="1" t="s">
        <v>2786</v>
      </c>
      <c r="P498" s="1">
        <v>505640</v>
      </c>
      <c r="Q498" s="1" t="s">
        <v>2784</v>
      </c>
      <c r="R498" s="1" t="s">
        <v>2785</v>
      </c>
      <c r="S498" s="26">
        <v>7.949878</v>
      </c>
      <c r="T498" s="4">
        <v>558.918457031</v>
      </c>
      <c r="U498" s="4">
        <v>-2.58394241333</v>
      </c>
      <c r="V498" s="4">
        <v>11.672019004799999</v>
      </c>
      <c r="W498" s="2">
        <v>0.295833319426</v>
      </c>
      <c r="X498" s="3">
        <v>7.2843022346500002</v>
      </c>
      <c r="Y498" s="1">
        <v>1338.05200195</v>
      </c>
      <c r="Z498" s="2">
        <v>1.7424264260800001E-2</v>
      </c>
      <c r="AA498" s="2">
        <v>3.55979592425E-3</v>
      </c>
      <c r="AB498" s="2">
        <v>0</v>
      </c>
      <c r="AC498" s="2">
        <v>0.443374744185</v>
      </c>
      <c r="AD498" s="2">
        <v>0.46147637852000001</v>
      </c>
      <c r="AE498" s="2">
        <v>2.9717810509299999E-2</v>
      </c>
      <c r="AF498" s="2">
        <v>5.5054333727300002E-3</v>
      </c>
      <c r="AG498" s="2">
        <v>3.6981523650299997E-2</v>
      </c>
      <c r="AH498" s="2">
        <v>1.96004957772E-3</v>
      </c>
      <c r="AI498" s="5">
        <v>1160840.26933</v>
      </c>
      <c r="AJ498" s="5">
        <v>1441652.68891</v>
      </c>
      <c r="AK498">
        <v>19.364378904700001</v>
      </c>
      <c r="AL498" s="13">
        <v>0.21580263546219644</v>
      </c>
      <c r="AM498" s="1" t="s">
        <v>36</v>
      </c>
      <c r="AN498" t="s">
        <v>4077</v>
      </c>
      <c r="AO498" t="s">
        <v>36</v>
      </c>
      <c r="AP498">
        <v>0.90036046396045266</v>
      </c>
      <c r="AQ498">
        <v>2.7473484514558808</v>
      </c>
      <c r="AR498">
        <v>-5</v>
      </c>
      <c r="AS498">
        <v>1.0671459860198238</v>
      </c>
      <c r="AT498">
        <v>-0.52895291340902062</v>
      </c>
      <c r="AU498">
        <v>0.86238795690839198</v>
      </c>
      <c r="AV498">
        <v>3.1264729921471055</v>
      </c>
      <c r="AW498">
        <v>-1.7588455509183665</v>
      </c>
      <c r="AX498">
        <v>-2.4485748985194071</v>
      </c>
      <c r="AY498">
        <v>-5</v>
      </c>
      <c r="AZ498">
        <v>-0.35322904909586761</v>
      </c>
      <c r="BA498">
        <v>-0.33585052419596328</v>
      </c>
      <c r="BB498">
        <v>-1.5269831908319538</v>
      </c>
      <c r="BC498">
        <v>-2.2592084888671051</v>
      </c>
      <c r="BD498">
        <v>-1.4320151997402297</v>
      </c>
      <c r="BE498">
        <v>-2.707732943409896</v>
      </c>
      <c r="BF498">
        <v>6.0647724652846629</v>
      </c>
      <c r="BG498">
        <f t="shared" si="7"/>
        <v>6.1588606463352624</v>
      </c>
      <c r="BH498" s="1" t="s">
        <v>2787</v>
      </c>
      <c r="BI498" s="1">
        <v>1</v>
      </c>
    </row>
    <row r="499" spans="1:61">
      <c r="A499" s="1">
        <v>701</v>
      </c>
      <c r="B499" s="1" t="s">
        <v>3374</v>
      </c>
      <c r="C499" s="1" t="s">
        <v>5067</v>
      </c>
      <c r="D499" s="1" t="s">
        <v>2895</v>
      </c>
      <c r="E499" s="1" t="s">
        <v>59</v>
      </c>
      <c r="F499" s="2">
        <v>44.362430000000003</v>
      </c>
      <c r="G499" s="2">
        <v>-69.111683999999997</v>
      </c>
      <c r="H499" s="2">
        <v>44.368271</v>
      </c>
      <c r="I499" s="2">
        <v>-69.114576</v>
      </c>
      <c r="K499" s="1" t="s">
        <v>4086</v>
      </c>
      <c r="L499" s="17">
        <v>0.3628317227121442</v>
      </c>
      <c r="M499" s="17">
        <v>1</v>
      </c>
      <c r="N499" s="1">
        <v>1</v>
      </c>
      <c r="O499" s="1" t="s">
        <v>3377</v>
      </c>
      <c r="P499" s="1">
        <v>514190</v>
      </c>
      <c r="Q499" s="1" t="s">
        <v>3375</v>
      </c>
      <c r="R499" s="1" t="s">
        <v>3376</v>
      </c>
      <c r="S499" s="26">
        <v>13.056944</v>
      </c>
      <c r="T499" s="4">
        <v>1227.83532715</v>
      </c>
      <c r="U499" s="4">
        <v>1.8687838316000001</v>
      </c>
      <c r="V499" s="4">
        <v>12.379323959400001</v>
      </c>
      <c r="W499" s="2">
        <v>0.24634064734</v>
      </c>
      <c r="X499" s="3">
        <v>3.75805830956</v>
      </c>
      <c r="Y499" s="1">
        <v>1940.07543945</v>
      </c>
      <c r="Z499" s="2">
        <v>4.5417159822699997E-2</v>
      </c>
      <c r="AA499" s="2">
        <v>3.95293787237E-2</v>
      </c>
      <c r="AB499" s="2">
        <v>0</v>
      </c>
      <c r="AC499" s="2">
        <v>0.77947401151499995</v>
      </c>
      <c r="AD499" s="2">
        <v>1.49852554715E-2</v>
      </c>
      <c r="AE499" s="2">
        <v>1.29390760095E-3</v>
      </c>
      <c r="AF499" s="2">
        <v>2.6610363297199999E-2</v>
      </c>
      <c r="AG499" s="2">
        <v>1.9097674978399998E-2</v>
      </c>
      <c r="AH499" s="2">
        <v>7.3592248590700002E-2</v>
      </c>
      <c r="AI499" s="5">
        <v>1451337.7024099999</v>
      </c>
      <c r="AJ499" s="5">
        <v>1445621.3807300001</v>
      </c>
      <c r="AK499">
        <v>6.2962714594399998</v>
      </c>
      <c r="AL499" s="13">
        <v>3.9464290077607352E-3</v>
      </c>
      <c r="AM499" s="1" t="s">
        <v>53</v>
      </c>
      <c r="AN499" t="s">
        <v>4076</v>
      </c>
      <c r="AO499" t="s">
        <v>53</v>
      </c>
      <c r="AP499">
        <v>1.115841541468783</v>
      </c>
      <c r="AQ499">
        <v>3.0891401246995884</v>
      </c>
      <c r="AR499">
        <v>0.27155906800653651</v>
      </c>
      <c r="AS499">
        <v>1.092696928309397</v>
      </c>
      <c r="AT499">
        <v>-0.60846392166077579</v>
      </c>
      <c r="AU499">
        <v>0.57496351427533465</v>
      </c>
      <c r="AV499">
        <v>3.2878186177136564</v>
      </c>
      <c r="AW499">
        <v>-1.342780028018002</v>
      </c>
      <c r="AX499">
        <v>-1.4030800113334561</v>
      </c>
      <c r="AY499">
        <v>-5</v>
      </c>
      <c r="AZ499">
        <v>-0.10819836006947044</v>
      </c>
      <c r="BA499">
        <v>-1.8243358487198726</v>
      </c>
      <c r="BB499">
        <v>-2.8880967359009473</v>
      </c>
      <c r="BC499">
        <v>-1.5749491962155329</v>
      </c>
      <c r="BD499">
        <v>-1.7190195021508945</v>
      </c>
      <c r="BE499">
        <v>-1.1331679271240429</v>
      </c>
      <c r="BF499">
        <v>6.1617684773784065</v>
      </c>
      <c r="BG499">
        <f t="shared" si="7"/>
        <v>6.1600545628126921</v>
      </c>
      <c r="BH499" s="1" t="s">
        <v>3378</v>
      </c>
      <c r="BI499" s="1">
        <v>1</v>
      </c>
    </row>
    <row r="500" spans="1:61">
      <c r="A500" s="1">
        <v>609</v>
      </c>
      <c r="B500" s="1" t="s">
        <v>2923</v>
      </c>
      <c r="C500" s="1" t="s">
        <v>4909</v>
      </c>
      <c r="D500" s="1" t="s">
        <v>30</v>
      </c>
      <c r="E500" s="1" t="s">
        <v>72</v>
      </c>
      <c r="F500" s="2">
        <v>44.708387999999999</v>
      </c>
      <c r="G500" s="2">
        <v>-96.477889000000005</v>
      </c>
      <c r="H500" s="2">
        <v>44.708240000000004</v>
      </c>
      <c r="I500" s="2">
        <v>-96.472319999999996</v>
      </c>
      <c r="K500" s="1" t="s">
        <v>4086</v>
      </c>
      <c r="L500" s="17">
        <v>0.1287228134460747</v>
      </c>
      <c r="M500" s="17">
        <v>1</v>
      </c>
      <c r="N500" s="1">
        <v>7</v>
      </c>
      <c r="O500" s="1" t="s">
        <v>2926</v>
      </c>
      <c r="P500" s="1">
        <v>510580</v>
      </c>
      <c r="Q500" s="1" t="s">
        <v>2924</v>
      </c>
      <c r="R500" s="1" t="s">
        <v>2925</v>
      </c>
      <c r="S500" s="26">
        <v>8.9904890000000002</v>
      </c>
      <c r="T500" s="4">
        <v>648.44128418000003</v>
      </c>
      <c r="U500" s="4">
        <v>0.58260869979899998</v>
      </c>
      <c r="V500" s="4">
        <v>12.6610145569</v>
      </c>
      <c r="W500" s="2">
        <v>0.29396429657899997</v>
      </c>
      <c r="X500" s="3">
        <v>1.65691184998</v>
      </c>
      <c r="Y500" s="1">
        <v>1876.9088134799999</v>
      </c>
      <c r="Z500" s="2">
        <v>3.4736218138700002E-2</v>
      </c>
      <c r="AA500" s="2">
        <v>5.4782561836500002E-2</v>
      </c>
      <c r="AB500" s="2">
        <v>5.3888020692999997E-5</v>
      </c>
      <c r="AC500" s="2">
        <v>9.7752869537099992E-3</v>
      </c>
      <c r="AD500" s="2">
        <v>6.5743385245500005E-4</v>
      </c>
      <c r="AE500" s="2">
        <v>0.12007328770800001</v>
      </c>
      <c r="AF500" s="2">
        <v>0.176860483914</v>
      </c>
      <c r="AG500" s="2">
        <v>0.55302042356000003</v>
      </c>
      <c r="AH500" s="2">
        <v>5.0040416015500001E-2</v>
      </c>
      <c r="AI500" s="5">
        <v>1468860.3966399999</v>
      </c>
      <c r="AJ500" s="5">
        <v>1454547.6054699998</v>
      </c>
      <c r="AK500">
        <v>5.8673041123700003</v>
      </c>
      <c r="AL500" s="13">
        <v>9.7918533161773479E-3</v>
      </c>
      <c r="AM500" s="1" t="s">
        <v>53</v>
      </c>
      <c r="AN500" t="s">
        <v>4076</v>
      </c>
      <c r="AO500" t="s">
        <v>53</v>
      </c>
      <c r="AP500">
        <v>0.95378331400531524</v>
      </c>
      <c r="AQ500">
        <v>2.8118706571955938</v>
      </c>
      <c r="AR500">
        <v>-0.23462303456161326</v>
      </c>
      <c r="AS500">
        <v>1.1024685081149033</v>
      </c>
      <c r="AT500">
        <v>-0.53170541360252066</v>
      </c>
      <c r="AU500">
        <v>0.21929940396212258</v>
      </c>
      <c r="AV500">
        <v>3.273443173652546</v>
      </c>
      <c r="AW500">
        <v>-1.4592174665711317</v>
      </c>
      <c r="AX500">
        <v>-1.2613576623806952</v>
      </c>
      <c r="AY500">
        <v>-4.2685077677473497</v>
      </c>
      <c r="AZ500">
        <v>-2.0098704850232822</v>
      </c>
      <c r="BA500">
        <v>-3.1821479370723371</v>
      </c>
      <c r="BB500">
        <v>-0.92055359785384949</v>
      </c>
      <c r="BC500">
        <v>-0.75236919103132149</v>
      </c>
      <c r="BD500">
        <v>-0.25725882949888024</v>
      </c>
      <c r="BE500">
        <v>-1.3006790884173665</v>
      </c>
      <c r="BF500">
        <v>6.1669805215561109</v>
      </c>
      <c r="BG500">
        <f t="shared" si="7"/>
        <v>6.162727939714804</v>
      </c>
      <c r="BH500" s="1" t="s">
        <v>2927</v>
      </c>
      <c r="BI500" s="1">
        <v>1</v>
      </c>
    </row>
    <row r="501" spans="1:61">
      <c r="A501" s="1">
        <v>560</v>
      </c>
      <c r="B501" s="1" t="s">
        <v>2683</v>
      </c>
      <c r="C501" s="1" t="s">
        <v>4846</v>
      </c>
      <c r="D501" s="1" t="s">
        <v>30</v>
      </c>
      <c r="E501" s="1" t="s">
        <v>115</v>
      </c>
      <c r="F501" s="2">
        <v>45.850434</v>
      </c>
      <c r="G501" s="2">
        <v>-99.264409000000001</v>
      </c>
      <c r="H501" s="2">
        <v>45.852049999999998</v>
      </c>
      <c r="I501" s="2">
        <v>-99.253699999999995</v>
      </c>
      <c r="K501" s="1" t="s">
        <v>4086</v>
      </c>
      <c r="L501" s="17">
        <v>0.19975752383470533</v>
      </c>
      <c r="M501" s="17">
        <v>1</v>
      </c>
      <c r="N501" s="1">
        <v>10</v>
      </c>
      <c r="O501" s="1" t="s">
        <v>2686</v>
      </c>
      <c r="P501" s="1">
        <v>503500</v>
      </c>
      <c r="Q501" s="1" t="s">
        <v>2684</v>
      </c>
      <c r="R501" s="1" t="s">
        <v>2685</v>
      </c>
      <c r="S501" s="26">
        <v>13.134257</v>
      </c>
      <c r="T501" s="4">
        <v>486.192626953</v>
      </c>
      <c r="U501" s="4">
        <v>-0.99964648485200003</v>
      </c>
      <c r="V501" s="4">
        <v>12.089949607799999</v>
      </c>
      <c r="W501" s="2">
        <v>0.26656410098099997</v>
      </c>
      <c r="X501" s="3">
        <v>0.99030894041100004</v>
      </c>
      <c r="Y501" s="1">
        <v>1253.2921142600001</v>
      </c>
      <c r="Z501" s="2">
        <v>0.10197863290299999</v>
      </c>
      <c r="AA501" s="2">
        <v>2.35587900633E-2</v>
      </c>
      <c r="AB501" s="2">
        <v>1.37458094373E-4</v>
      </c>
      <c r="AC501" s="2">
        <v>4.6583020870700001E-4</v>
      </c>
      <c r="AD501" s="2">
        <v>5.7961496460500004E-3</v>
      </c>
      <c r="AE501" s="2">
        <v>0.63689680715399999</v>
      </c>
      <c r="AF501" s="2">
        <v>0.17606854577</v>
      </c>
      <c r="AG501" s="2">
        <v>4.6353924046799999E-2</v>
      </c>
      <c r="AH501" s="2">
        <v>8.7438621142600006E-3</v>
      </c>
      <c r="AI501" s="5">
        <v>1474733.07094</v>
      </c>
      <c r="AJ501" s="5">
        <v>1466317.35216</v>
      </c>
      <c r="AK501">
        <v>10.1176908618</v>
      </c>
      <c r="AL501" s="13">
        <v>5.7229340332964757E-3</v>
      </c>
      <c r="AM501" s="1" t="s">
        <v>53</v>
      </c>
      <c r="AN501" t="s">
        <v>4076</v>
      </c>
      <c r="AO501" t="s">
        <v>53</v>
      </c>
      <c r="AP501">
        <v>1.1184055099407531</v>
      </c>
      <c r="AQ501">
        <v>2.6868083685387725</v>
      </c>
      <c r="AR501">
        <v>-5</v>
      </c>
      <c r="AS501">
        <v>1.0824244906788032</v>
      </c>
      <c r="AT501">
        <v>-0.57419833877676396</v>
      </c>
      <c r="AU501">
        <v>-4.2293001647724978E-3</v>
      </c>
      <c r="AV501">
        <v>3.0980523070879444</v>
      </c>
      <c r="AW501">
        <v>-0.99149081435974895</v>
      </c>
      <c r="AX501">
        <v>-1.6278470178885689</v>
      </c>
      <c r="AY501">
        <v>-3.8618296811531869</v>
      </c>
      <c r="AZ501">
        <v>-3.3317723512471242</v>
      </c>
      <c r="BA501">
        <v>-2.2368604103618743</v>
      </c>
      <c r="BB501">
        <v>-0.19593092828324291</v>
      </c>
      <c r="BC501">
        <v>-0.75431822278711169</v>
      </c>
      <c r="BD501">
        <v>-1.3339134951821254</v>
      </c>
      <c r="BE501">
        <v>-2.0582966995817036</v>
      </c>
      <c r="BF501">
        <v>6.1687134194270197</v>
      </c>
      <c r="BG501">
        <f t="shared" si="7"/>
        <v>6.1662279739724442</v>
      </c>
      <c r="BH501" s="1" t="s">
        <v>2687</v>
      </c>
      <c r="BI501" s="1">
        <v>1</v>
      </c>
    </row>
    <row r="502" spans="1:61">
      <c r="A502" s="1">
        <v>424</v>
      </c>
      <c r="B502" s="1" t="s">
        <v>2019</v>
      </c>
      <c r="C502" s="1" t="s">
        <v>4638</v>
      </c>
      <c r="D502" s="1" t="s">
        <v>30</v>
      </c>
      <c r="E502" s="1" t="s">
        <v>87</v>
      </c>
      <c r="F502" s="2">
        <v>35.205443000000002</v>
      </c>
      <c r="G502" s="2">
        <v>-96.554934000000003</v>
      </c>
      <c r="H502" s="2">
        <v>35.205385999999997</v>
      </c>
      <c r="I502" s="2">
        <v>-96.554919999999996</v>
      </c>
      <c r="K502" s="1" t="s">
        <v>4086</v>
      </c>
      <c r="L502" s="17">
        <v>0.75151712517254043</v>
      </c>
      <c r="M502" s="17">
        <v>0</v>
      </c>
      <c r="N502" s="1">
        <v>11</v>
      </c>
      <c r="O502" s="1" t="s">
        <v>2022</v>
      </c>
      <c r="P502" s="1">
        <v>516700</v>
      </c>
      <c r="Q502" s="1" t="s">
        <v>2020</v>
      </c>
      <c r="R502" s="1" t="s">
        <v>2021</v>
      </c>
      <c r="S502" s="26">
        <v>0</v>
      </c>
      <c r="T502" s="4">
        <v>1049.9519043</v>
      </c>
      <c r="U502" s="4">
        <v>9.7794017791699996</v>
      </c>
      <c r="V502" s="4">
        <v>22.887094497700001</v>
      </c>
      <c r="W502" s="2">
        <v>0.297564715147</v>
      </c>
      <c r="X502" s="3">
        <v>3.59969258308</v>
      </c>
      <c r="Y502" s="1">
        <v>362.91860961899999</v>
      </c>
      <c r="Z502" s="2">
        <v>4.6866985809500002E-2</v>
      </c>
      <c r="AA502" s="2">
        <v>4.2720977944899999E-2</v>
      </c>
      <c r="AB502" s="2">
        <v>2.7996238673300001E-3</v>
      </c>
      <c r="AC502" s="2">
        <v>0.56477603009099997</v>
      </c>
      <c r="AD502" s="2">
        <v>0</v>
      </c>
      <c r="AE502" s="2">
        <v>0.25054496495099998</v>
      </c>
      <c r="AF502" s="2">
        <v>8.5196187382499997E-2</v>
      </c>
      <c r="AG502" s="2">
        <v>7.0952299538399998E-3</v>
      </c>
      <c r="AH502" s="2">
        <v>0</v>
      </c>
      <c r="AI502" s="5">
        <v>1387791.17563</v>
      </c>
      <c r="AJ502" s="5">
        <v>1477387.5122199999</v>
      </c>
      <c r="AK502">
        <v>20.6258860654</v>
      </c>
      <c r="AL502" s="13">
        <v>6.2541534997408568E-2</v>
      </c>
      <c r="AM502" s="1" t="s">
        <v>36</v>
      </c>
      <c r="AN502" t="s">
        <v>4077</v>
      </c>
      <c r="AO502" t="s">
        <v>36</v>
      </c>
      <c r="AP502">
        <v>-5</v>
      </c>
      <c r="AQ502">
        <v>3.0211694055694496</v>
      </c>
      <c r="AR502">
        <v>0.99031228914838165</v>
      </c>
      <c r="AS502">
        <v>1.3595906627615773</v>
      </c>
      <c r="AT502">
        <v>-0.52641856817141486</v>
      </c>
      <c r="AU502">
        <v>0.5562654132193009</v>
      </c>
      <c r="AV502">
        <v>2.5598092383786333</v>
      </c>
      <c r="AW502">
        <v>-1.3291329766781144</v>
      </c>
      <c r="AX502">
        <v>-1.3693588142376354</v>
      </c>
      <c r="AY502">
        <v>-2.5529003126991521</v>
      </c>
      <c r="AZ502">
        <v>-0.24812374364909082</v>
      </c>
      <c r="BA502">
        <v>-5</v>
      </c>
      <c r="BB502">
        <v>-0.60111432058452186</v>
      </c>
      <c r="BC502">
        <v>-1.0695798399256786</v>
      </c>
      <c r="BD502">
        <v>-2.1490335246511232</v>
      </c>
      <c r="BE502">
        <v>-5</v>
      </c>
      <c r="BF502">
        <v>6.1423241216703452</v>
      </c>
      <c r="BG502">
        <f t="shared" si="7"/>
        <v>6.1694944237787368</v>
      </c>
      <c r="BH502" s="1" t="s">
        <v>2023</v>
      </c>
      <c r="BI502" s="1">
        <v>1</v>
      </c>
    </row>
    <row r="503" spans="1:61">
      <c r="A503" s="1">
        <v>466</v>
      </c>
      <c r="B503" s="1" t="s">
        <v>2224</v>
      </c>
      <c r="C503" s="1" t="s">
        <v>4697</v>
      </c>
      <c r="D503" s="1" t="s">
        <v>30</v>
      </c>
      <c r="E503" s="1" t="s">
        <v>52</v>
      </c>
      <c r="F503" s="2">
        <v>45.068128000000002</v>
      </c>
      <c r="G503" s="2">
        <v>-116.16974</v>
      </c>
      <c r="H503" s="2">
        <v>45.068210000000001</v>
      </c>
      <c r="I503" s="2">
        <v>-116.16907999999999</v>
      </c>
      <c r="K503" s="1" t="s">
        <v>4086</v>
      </c>
      <c r="L503" s="17">
        <v>0.63874950213357795</v>
      </c>
      <c r="M503" s="17">
        <v>0</v>
      </c>
      <c r="N503" s="1">
        <v>17</v>
      </c>
      <c r="O503" s="1" t="s">
        <v>2227</v>
      </c>
      <c r="P503" s="1">
        <v>505840</v>
      </c>
      <c r="Q503" s="1" t="s">
        <v>2225</v>
      </c>
      <c r="R503" s="1" t="s">
        <v>2226</v>
      </c>
      <c r="S503" s="26">
        <v>11.255998999999999</v>
      </c>
      <c r="T503" s="4">
        <v>1153.1196289100001</v>
      </c>
      <c r="U503" s="4">
        <v>-2.7755262851700002</v>
      </c>
      <c r="V503" s="4">
        <v>9.9351577758800005</v>
      </c>
      <c r="W503" s="2">
        <v>0.192051723599</v>
      </c>
      <c r="X503" s="3">
        <v>13.4959917068</v>
      </c>
      <c r="Y503" s="1">
        <v>704.15002441399997</v>
      </c>
      <c r="Z503" s="2">
        <v>1.5668679629900002E-2</v>
      </c>
      <c r="AA503" s="2">
        <v>4.1005760884700003E-3</v>
      </c>
      <c r="AB503" s="2">
        <v>5.3979334949900001E-3</v>
      </c>
      <c r="AC503" s="2">
        <v>0.74682224659100005</v>
      </c>
      <c r="AD503" s="2">
        <v>0.17408528580499999</v>
      </c>
      <c r="AE503" s="2">
        <v>4.9863314130400002E-2</v>
      </c>
      <c r="AF503" s="2">
        <v>0</v>
      </c>
      <c r="AG503" s="2">
        <v>0</v>
      </c>
      <c r="AH503" s="2">
        <v>4.0619642608900001E-3</v>
      </c>
      <c r="AI503" s="5">
        <v>1529549.6626500001</v>
      </c>
      <c r="AJ503" s="5">
        <v>1481473.8244</v>
      </c>
      <c r="AK503">
        <v>8.4053346863599998</v>
      </c>
      <c r="AL503" s="13">
        <v>3.193322035299135E-2</v>
      </c>
      <c r="AM503" s="1" t="s">
        <v>36</v>
      </c>
      <c r="AN503" t="s">
        <v>4077</v>
      </c>
      <c r="AO503" t="s">
        <v>36</v>
      </c>
      <c r="AP503">
        <v>1.0513840458433115</v>
      </c>
      <c r="AQ503">
        <v>3.0618743649533604</v>
      </c>
      <c r="AR503">
        <v>-5</v>
      </c>
      <c r="AS503">
        <v>0.99717476834064833</v>
      </c>
      <c r="AT503">
        <v>-0.71658179083582296</v>
      </c>
      <c r="AU503">
        <v>1.1302048027099882</v>
      </c>
      <c r="AV503">
        <v>2.8476651986787638</v>
      </c>
      <c r="AW503">
        <v>-1.8049675991669383</v>
      </c>
      <c r="AX503">
        <v>-2.3871551251173155</v>
      </c>
      <c r="AY503">
        <v>-2.2677724704532305</v>
      </c>
      <c r="AZ503">
        <v>-0.12678275362091057</v>
      </c>
      <c r="BA503">
        <v>-0.75923793516497584</v>
      </c>
      <c r="BB503">
        <v>-1.3022188597930828</v>
      </c>
      <c r="BC503">
        <v>-5</v>
      </c>
      <c r="BD503">
        <v>-5</v>
      </c>
      <c r="BE503">
        <v>-2.391263902045575</v>
      </c>
      <c r="BF503">
        <v>6.1845635825725447</v>
      </c>
      <c r="BG503">
        <f t="shared" si="7"/>
        <v>6.1706939824991158</v>
      </c>
      <c r="BH503" s="1" t="s">
        <v>2228</v>
      </c>
      <c r="BI503" s="1">
        <v>1</v>
      </c>
    </row>
    <row r="504" spans="1:61">
      <c r="A504" s="1">
        <v>386</v>
      </c>
      <c r="B504" s="1" t="s">
        <v>1833</v>
      </c>
      <c r="C504" s="1" t="s">
        <v>4581</v>
      </c>
      <c r="D504" s="1" t="s">
        <v>30</v>
      </c>
      <c r="E504" s="1" t="s">
        <v>115</v>
      </c>
      <c r="F504" s="2">
        <v>47.880082999999999</v>
      </c>
      <c r="G504" s="2">
        <v>-112.306954</v>
      </c>
      <c r="H504" s="2">
        <v>47.87959</v>
      </c>
      <c r="I504" s="2">
        <v>-112.30152</v>
      </c>
      <c r="K504" s="1" t="s">
        <v>4086</v>
      </c>
      <c r="L504" s="17">
        <v>0.15579852159135041</v>
      </c>
      <c r="M504" s="17">
        <v>1</v>
      </c>
      <c r="N504" s="1">
        <v>10</v>
      </c>
      <c r="O504" s="1" t="s">
        <v>1836</v>
      </c>
      <c r="P504" s="1">
        <v>513980</v>
      </c>
      <c r="Q504" s="1" t="s">
        <v>1834</v>
      </c>
      <c r="R504" s="1" t="s">
        <v>1835</v>
      </c>
      <c r="S504" s="26">
        <v>5.929907</v>
      </c>
      <c r="T504" s="4">
        <v>350.89288330099998</v>
      </c>
      <c r="U504" s="4">
        <v>-0.89068806171399995</v>
      </c>
      <c r="V504" s="4">
        <v>13.182018279999999</v>
      </c>
      <c r="W504" s="2">
        <v>0.32429772615399999</v>
      </c>
      <c r="X504" s="3">
        <v>2.5795834064499998</v>
      </c>
      <c r="Y504" s="1">
        <v>729.72534179700006</v>
      </c>
      <c r="Z504" s="2">
        <v>4.1438487565000001E-3</v>
      </c>
      <c r="AA504" s="2">
        <v>9.5782901391699999E-3</v>
      </c>
      <c r="AB504" s="2">
        <v>7.3738184101300001E-3</v>
      </c>
      <c r="AC504" s="2">
        <v>8.7899822107499997E-4</v>
      </c>
      <c r="AD504" s="2">
        <v>5.1114444173100002E-2</v>
      </c>
      <c r="AE504" s="2">
        <v>0.76272628972099998</v>
      </c>
      <c r="AF504" s="2">
        <v>5.4546722941199999E-2</v>
      </c>
      <c r="AG504" s="2">
        <v>3.9554919948399998E-2</v>
      </c>
      <c r="AH504" s="2">
        <v>7.0082667689799996E-2</v>
      </c>
      <c r="AI504" s="5">
        <v>1699723.62054</v>
      </c>
      <c r="AJ504" s="5">
        <v>1482739.3590200001</v>
      </c>
      <c r="AK504">
        <v>7.2766258093099996</v>
      </c>
      <c r="AL504" s="13">
        <v>0.13636247328790591</v>
      </c>
      <c r="AM504" s="1" t="s">
        <v>36</v>
      </c>
      <c r="AN504" t="s">
        <v>4077</v>
      </c>
      <c r="AO504" t="s">
        <v>36</v>
      </c>
      <c r="AP504">
        <v>0.77304788228440879</v>
      </c>
      <c r="AQ504">
        <v>2.5451745600807594</v>
      </c>
      <c r="AR504">
        <v>-5</v>
      </c>
      <c r="AS504">
        <v>1.119981909557046</v>
      </c>
      <c r="AT504">
        <v>-0.48905609641562586</v>
      </c>
      <c r="AU504">
        <v>0.41154957461110259</v>
      </c>
      <c r="AV504">
        <v>2.863159428631032</v>
      </c>
      <c r="AW504">
        <v>-2.3825961039906565</v>
      </c>
      <c r="AX504">
        <v>-2.0187120117356692</v>
      </c>
      <c r="AY504">
        <v>-2.1323075616647489</v>
      </c>
      <c r="AZ504">
        <v>-3.0560120038546614</v>
      </c>
      <c r="BA504">
        <v>-1.2914563574336184</v>
      </c>
      <c r="BB504">
        <v>-0.11763128405052899</v>
      </c>
      <c r="BC504">
        <v>-1.2632313358419935</v>
      </c>
      <c r="BD504">
        <v>-1.4027994900790435</v>
      </c>
      <c r="BE504">
        <v>-1.1543893751489227</v>
      </c>
      <c r="BF504">
        <v>6.2303783097121208</v>
      </c>
      <c r="BG504">
        <f t="shared" si="7"/>
        <v>6.1710648159726267</v>
      </c>
      <c r="BH504" s="1" t="s">
        <v>1837</v>
      </c>
      <c r="BI504" s="1">
        <v>1</v>
      </c>
    </row>
    <row r="505" spans="1:61">
      <c r="A505" s="1">
        <v>733</v>
      </c>
      <c r="B505" s="1" t="s">
        <v>3523</v>
      </c>
      <c r="C505" s="1" t="s">
        <v>5108</v>
      </c>
      <c r="D505" s="1" t="s">
        <v>2895</v>
      </c>
      <c r="E505" s="1" t="s">
        <v>87</v>
      </c>
      <c r="F505" s="2">
        <v>38.522226000000003</v>
      </c>
      <c r="G505" s="2">
        <v>-96.426680000000005</v>
      </c>
      <c r="H505" s="2">
        <v>38.52431</v>
      </c>
      <c r="I505" s="2">
        <v>-96.413510000000002</v>
      </c>
      <c r="K505" s="1" t="s">
        <v>4086</v>
      </c>
      <c r="L505" s="17">
        <v>0.78119010222144414</v>
      </c>
      <c r="M505" s="17">
        <v>0</v>
      </c>
      <c r="N505" s="1">
        <v>11</v>
      </c>
      <c r="O505" s="1" t="s">
        <v>3526</v>
      </c>
      <c r="P505" s="1">
        <v>508340</v>
      </c>
      <c r="Q505" s="1" t="s">
        <v>3524</v>
      </c>
      <c r="R505" s="1" t="s">
        <v>3525</v>
      </c>
      <c r="S505" s="26">
        <v>1.5024390000000001</v>
      </c>
      <c r="T505" s="4">
        <v>912.01300048799999</v>
      </c>
      <c r="U505" s="4">
        <v>6.1834545135500001</v>
      </c>
      <c r="V505" s="4">
        <v>18.8401355743</v>
      </c>
      <c r="W505" s="2">
        <v>0.31778472662000001</v>
      </c>
      <c r="X505" s="3">
        <v>2.26264548302</v>
      </c>
      <c r="Y505" s="1">
        <v>1087.4919433600001</v>
      </c>
      <c r="Z505" s="2">
        <v>1.48380522064E-2</v>
      </c>
      <c r="AA505" s="2">
        <v>2.6011099378700001E-2</v>
      </c>
      <c r="AB505" s="2">
        <v>1.28919775066E-4</v>
      </c>
      <c r="AC505" s="2">
        <v>2.1511185325200001E-2</v>
      </c>
      <c r="AD505" s="2">
        <v>3.37647029934E-4</v>
      </c>
      <c r="AE505" s="2">
        <v>0.70163666723999996</v>
      </c>
      <c r="AF505" s="2">
        <v>6.2237556172199997E-2</v>
      </c>
      <c r="AG505" s="2">
        <v>0.14443312133200001</v>
      </c>
      <c r="AH505" s="2">
        <v>2.88657515409E-2</v>
      </c>
      <c r="AI505" s="5">
        <v>1477460.5151899999</v>
      </c>
      <c r="AJ505" s="5">
        <v>1483388.9034500001</v>
      </c>
      <c r="AK505">
        <v>9.3873324468000003</v>
      </c>
      <c r="AL505" s="13">
        <v>4.0045185835375753E-3</v>
      </c>
      <c r="AM505" s="1" t="s">
        <v>36</v>
      </c>
      <c r="AN505" t="s">
        <v>4077</v>
      </c>
      <c r="AO505" t="s">
        <v>36</v>
      </c>
      <c r="AP505">
        <v>0.17679684839445484</v>
      </c>
      <c r="AQ505">
        <v>2.9600010291178447</v>
      </c>
      <c r="AR505">
        <v>0.79123117039858126</v>
      </c>
      <c r="AS505">
        <v>1.2750840236669716</v>
      </c>
      <c r="AT505">
        <v>-0.49786697970275084</v>
      </c>
      <c r="AU505">
        <v>0.35461651293426083</v>
      </c>
      <c r="AV505">
        <v>3.0364260481855205</v>
      </c>
      <c r="AW505">
        <v>-1.8286231052248965</v>
      </c>
      <c r="AX505">
        <v>-1.5848412916329311</v>
      </c>
      <c r="AY505">
        <v>-3.8896804608984574</v>
      </c>
      <c r="AZ505">
        <v>-1.6673356581383179</v>
      </c>
      <c r="BA505">
        <v>-3.4715370661391129</v>
      </c>
      <c r="BB505">
        <v>-0.15388772300021056</v>
      </c>
      <c r="BC505">
        <v>-1.2059474687459601</v>
      </c>
      <c r="BD505">
        <v>-0.84033320314947035</v>
      </c>
      <c r="BE505">
        <v>-1.5396171308444822</v>
      </c>
      <c r="BF505">
        <v>6.169515883283081</v>
      </c>
      <c r="BG505">
        <f t="shared" si="7"/>
        <v>6.1712550259306918</v>
      </c>
      <c r="BH505" s="1" t="s">
        <v>3527</v>
      </c>
      <c r="BI505" s="1">
        <v>1</v>
      </c>
    </row>
    <row r="506" spans="1:61">
      <c r="A506" s="1">
        <v>212</v>
      </c>
      <c r="B506" s="1" t="s">
        <v>971</v>
      </c>
      <c r="C506" s="1" t="s">
        <v>4339</v>
      </c>
      <c r="D506" s="1" t="s">
        <v>30</v>
      </c>
      <c r="E506" s="1" t="s">
        <v>465</v>
      </c>
      <c r="F506" s="2">
        <v>46.199063000000002</v>
      </c>
      <c r="G506" s="2">
        <v>-89.293976999999998</v>
      </c>
      <c r="H506" s="2">
        <v>46.208100000000002</v>
      </c>
      <c r="I506" s="2">
        <v>-89.296440000000004</v>
      </c>
      <c r="K506" s="1" t="s">
        <v>4086</v>
      </c>
      <c r="L506" s="17">
        <v>0.5985489236190914</v>
      </c>
      <c r="M506" s="17">
        <v>0</v>
      </c>
      <c r="N506" s="1">
        <v>7</v>
      </c>
      <c r="O506" s="1" t="s">
        <v>974</v>
      </c>
      <c r="P506" s="1">
        <v>504530</v>
      </c>
      <c r="Q506" s="1" t="s">
        <v>972</v>
      </c>
      <c r="R506" s="1" t="s">
        <v>973</v>
      </c>
      <c r="S506" s="26">
        <v>7.6290690000000003</v>
      </c>
      <c r="T506" s="4">
        <v>817.00958251999998</v>
      </c>
      <c r="U506" s="4">
        <v>-1.6251785755199999</v>
      </c>
      <c r="V506" s="4">
        <v>10.102678299000001</v>
      </c>
      <c r="W506" s="2">
        <v>0.17817142605799999</v>
      </c>
      <c r="X506" s="3">
        <v>1.6301962137199999</v>
      </c>
      <c r="Y506" s="1">
        <v>1842.41589355</v>
      </c>
      <c r="Z506" s="2">
        <v>0.18732459932199999</v>
      </c>
      <c r="AA506" s="2">
        <v>4.0446897652500001E-2</v>
      </c>
      <c r="AB506" s="2">
        <v>2.5270998204399999E-4</v>
      </c>
      <c r="AC506" s="2">
        <v>0.49395491121899998</v>
      </c>
      <c r="AD506" s="2">
        <v>3.5911418500999999E-3</v>
      </c>
      <c r="AE506" s="2">
        <v>6.3310500764799998E-3</v>
      </c>
      <c r="AF506" s="2">
        <v>0</v>
      </c>
      <c r="AG506" s="2">
        <v>3.5379397486200001E-3</v>
      </c>
      <c r="AH506" s="2">
        <v>0.26456075015000002</v>
      </c>
      <c r="AI506" s="5">
        <v>1472656.02498</v>
      </c>
      <c r="AJ506" s="5">
        <v>1497868.2594899999</v>
      </c>
      <c r="AK506">
        <v>6.9034555055600002</v>
      </c>
      <c r="AL506" s="13">
        <v>1.6974939165998588E-2</v>
      </c>
      <c r="AM506" s="1" t="s">
        <v>53</v>
      </c>
      <c r="AN506" t="s">
        <v>4076</v>
      </c>
      <c r="AO506" t="s">
        <v>53</v>
      </c>
      <c r="AP506">
        <v>0.88247154282612739</v>
      </c>
      <c r="AQ506">
        <v>2.9122271503037167</v>
      </c>
      <c r="AR506">
        <v>-5</v>
      </c>
      <c r="AS506">
        <v>1.0044365239093918</v>
      </c>
      <c r="AT506">
        <v>-0.74916194395997671</v>
      </c>
      <c r="AU506">
        <v>0.21223988011399877</v>
      </c>
      <c r="AV506">
        <v>3.2653876714017298</v>
      </c>
      <c r="AW506">
        <v>-0.72740518766316187</v>
      </c>
      <c r="AX506">
        <v>-1.3931147839174751</v>
      </c>
      <c r="AY506">
        <v>-3.5973776031097366</v>
      </c>
      <c r="AZ506">
        <v>-0.30631269217449486</v>
      </c>
      <c r="BA506">
        <v>-2.4447674399034511</v>
      </c>
      <c r="BB506">
        <v>-2.1985242513414374</v>
      </c>
      <c r="BC506">
        <v>-5</v>
      </c>
      <c r="BD506">
        <v>-2.4512495674310077</v>
      </c>
      <c r="BE506">
        <v>-0.5774745866703147</v>
      </c>
      <c r="BF506">
        <v>6.1681013185342941</v>
      </c>
      <c r="BG506">
        <f t="shared" si="7"/>
        <v>6.1754736179745873</v>
      </c>
      <c r="BH506" s="1" t="s">
        <v>975</v>
      </c>
      <c r="BI506" s="1">
        <v>1</v>
      </c>
    </row>
    <row r="507" spans="1:61">
      <c r="A507" s="1">
        <v>479</v>
      </c>
      <c r="B507" s="1" t="s">
        <v>2283</v>
      </c>
      <c r="C507" s="1" t="s">
        <v>4712</v>
      </c>
      <c r="D507" s="1" t="s">
        <v>30</v>
      </c>
      <c r="E507" s="1" t="s">
        <v>355</v>
      </c>
      <c r="F507" s="2">
        <v>40.188535999999999</v>
      </c>
      <c r="G507" s="2">
        <v>-83.965491999999998</v>
      </c>
      <c r="H507" s="2">
        <v>40.186950000000003</v>
      </c>
      <c r="I507" s="2">
        <v>-83.958079999999995</v>
      </c>
      <c r="K507" s="1" t="s">
        <v>4086</v>
      </c>
      <c r="L507" s="17">
        <v>3.7279789336025708E-2</v>
      </c>
      <c r="M507" s="17">
        <v>1</v>
      </c>
      <c r="N507" s="1">
        <v>5</v>
      </c>
      <c r="O507" s="1" t="s">
        <v>2286</v>
      </c>
      <c r="P507" s="1">
        <v>513780</v>
      </c>
      <c r="Q507" s="1" t="s">
        <v>2284</v>
      </c>
      <c r="R507" s="1" t="s">
        <v>2285</v>
      </c>
      <c r="S507" s="26">
        <v>8.6967770000000009</v>
      </c>
      <c r="T507" s="4">
        <v>986.22558593799999</v>
      </c>
      <c r="U507" s="4">
        <v>4.45272731781</v>
      </c>
      <c r="V507" s="4">
        <v>15.690779686000001</v>
      </c>
      <c r="W507" s="2">
        <v>0.35831248760200002</v>
      </c>
      <c r="X507" s="3">
        <v>1.11654543877</v>
      </c>
      <c r="Y507" s="1">
        <v>906.08709716800001</v>
      </c>
      <c r="Z507" s="2">
        <v>1.8731178114000002E-2</v>
      </c>
      <c r="AA507" s="2">
        <v>6.9609230434300007E-2</v>
      </c>
      <c r="AB507" s="2">
        <v>0</v>
      </c>
      <c r="AC507" s="2">
        <v>0.12262798882500001</v>
      </c>
      <c r="AD507" s="2">
        <v>0</v>
      </c>
      <c r="AE507" s="2">
        <v>9.4699031239799999E-3</v>
      </c>
      <c r="AF507" s="2">
        <v>4.3140669786999999E-2</v>
      </c>
      <c r="AG507" s="2">
        <v>0.73485178331699996</v>
      </c>
      <c r="AH507" s="2">
        <v>1.5692463989000001E-3</v>
      </c>
      <c r="AI507" s="5">
        <v>1566167.08907</v>
      </c>
      <c r="AJ507" s="5">
        <v>1526624.6723800001</v>
      </c>
      <c r="AK507">
        <v>7.6491208850000003</v>
      </c>
      <c r="AL507" s="13">
        <v>2.5570694530989771E-2</v>
      </c>
      <c r="AM507" s="1" t="s">
        <v>36</v>
      </c>
      <c r="AN507" t="s">
        <v>4076</v>
      </c>
      <c r="AO507" t="s">
        <v>53</v>
      </c>
      <c r="AP507">
        <v>0.93935833417594516</v>
      </c>
      <c r="AQ507">
        <v>2.9939762653696755</v>
      </c>
      <c r="AR507">
        <v>0.64862610002759102</v>
      </c>
      <c r="AS507">
        <v>1.1956445245247511</v>
      </c>
      <c r="AT507">
        <v>-0.44573805590830845</v>
      </c>
      <c r="AU507">
        <v>4.7876401751861565E-2</v>
      </c>
      <c r="AV507">
        <v>2.9571699460227285</v>
      </c>
      <c r="AW507">
        <v>-1.7274349064304952</v>
      </c>
      <c r="AX507">
        <v>-1.1573331675606373</v>
      </c>
      <c r="AY507">
        <v>-5</v>
      </c>
      <c r="AZ507">
        <v>-0.91141039437744886</v>
      </c>
      <c r="BA507">
        <v>-5</v>
      </c>
      <c r="BB507">
        <v>-2.0236544637566118</v>
      </c>
      <c r="BC507">
        <v>-1.3651131164764025</v>
      </c>
      <c r="BD507">
        <v>-0.13380024755345346</v>
      </c>
      <c r="BE507">
        <v>-2.8043088592932488</v>
      </c>
      <c r="BF507">
        <v>6.1948380936031802</v>
      </c>
      <c r="BG507">
        <f t="shared" si="7"/>
        <v>6.1837322769057277</v>
      </c>
      <c r="BH507" s="1" t="s">
        <v>2287</v>
      </c>
      <c r="BI507" s="1">
        <v>1</v>
      </c>
    </row>
    <row r="508" spans="1:61">
      <c r="A508" s="1">
        <v>146</v>
      </c>
      <c r="B508" s="1" t="s">
        <v>646</v>
      </c>
      <c r="C508" s="1" t="s">
        <v>4248</v>
      </c>
      <c r="D508" s="1" t="s">
        <v>30</v>
      </c>
      <c r="E508" s="1" t="s">
        <v>651</v>
      </c>
      <c r="F508" s="2">
        <v>38.363968</v>
      </c>
      <c r="G508" s="2">
        <v>-122.13005200000001</v>
      </c>
      <c r="H508" s="2">
        <v>38.361955999999999</v>
      </c>
      <c r="I508" s="2">
        <v>-122.126126</v>
      </c>
      <c r="K508" s="1" t="s">
        <v>4086</v>
      </c>
      <c r="L508" s="17">
        <v>0.68616424314677704</v>
      </c>
      <c r="M508" s="17">
        <v>0</v>
      </c>
      <c r="N508" s="1">
        <v>18</v>
      </c>
      <c r="O508" s="1" t="s">
        <v>649</v>
      </c>
      <c r="P508" s="1">
        <v>505860</v>
      </c>
      <c r="Q508" s="1" t="s">
        <v>647</v>
      </c>
      <c r="R508" s="1" t="s">
        <v>648</v>
      </c>
      <c r="S508" s="26">
        <v>3.4394309999999999</v>
      </c>
      <c r="T508" s="4">
        <v>782.91094970699999</v>
      </c>
      <c r="U508" s="4">
        <v>8.5548439025899992</v>
      </c>
      <c r="V508" s="4">
        <v>22.169687271099999</v>
      </c>
      <c r="W508" s="2">
        <v>0.33827906847</v>
      </c>
      <c r="X508" s="3">
        <v>15.9580955505</v>
      </c>
      <c r="Y508" s="1">
        <v>628.56512451200001</v>
      </c>
      <c r="Z508" s="2">
        <v>2.8177674122799999E-2</v>
      </c>
      <c r="AA508" s="2">
        <v>9.1805364147100003E-3</v>
      </c>
      <c r="AB508" s="2">
        <v>2.5442595144699998E-4</v>
      </c>
      <c r="AC508" s="2">
        <v>0.45834835153199999</v>
      </c>
      <c r="AD508" s="2">
        <v>0.325453196226</v>
      </c>
      <c r="AE508" s="2">
        <v>0.17097423937199999</v>
      </c>
      <c r="AF508" s="2">
        <v>0</v>
      </c>
      <c r="AG508" s="2">
        <v>0</v>
      </c>
      <c r="AH508" s="2">
        <v>7.6115763807900003E-3</v>
      </c>
      <c r="AI508" s="5">
        <v>1533824.9506300001</v>
      </c>
      <c r="AJ508" s="5">
        <v>1527359.6910900001</v>
      </c>
      <c r="AK508">
        <v>8.9853933980500003</v>
      </c>
      <c r="AL508" s="13">
        <v>4.2240245504219813E-3</v>
      </c>
      <c r="AM508" s="1" t="s">
        <v>36</v>
      </c>
      <c r="AN508" t="s">
        <v>4077</v>
      </c>
      <c r="AO508" t="s">
        <v>36</v>
      </c>
      <c r="AP508">
        <v>0.53648660129257364</v>
      </c>
      <c r="AQ508">
        <v>2.8937123671023608</v>
      </c>
      <c r="AR508">
        <v>0.93221208952150358</v>
      </c>
      <c r="AS508">
        <v>1.3457595669352584</v>
      </c>
      <c r="AT508">
        <v>-0.47072487400987223</v>
      </c>
      <c r="AU508">
        <v>1.2029810611212399</v>
      </c>
      <c r="AV508">
        <v>2.7983502808301881</v>
      </c>
      <c r="AW508">
        <v>-1.5500948578314004</v>
      </c>
      <c r="AX508">
        <v>-2.037131942421579</v>
      </c>
      <c r="AY508">
        <v>-3.5944385927271973</v>
      </c>
      <c r="AZ508">
        <v>-0.33880432626839257</v>
      </c>
      <c r="BA508">
        <v>-0.48751145896155568</v>
      </c>
      <c r="BB508">
        <v>-0.76706931967434755</v>
      </c>
      <c r="BC508">
        <v>-5</v>
      </c>
      <c r="BD508">
        <v>-5</v>
      </c>
      <c r="BE508">
        <v>-2.1185253901964698</v>
      </c>
      <c r="BF508">
        <v>6.1857757981309627</v>
      </c>
      <c r="BG508">
        <f t="shared" si="7"/>
        <v>6.1839413248496724</v>
      </c>
      <c r="BH508" s="1" t="s">
        <v>650</v>
      </c>
      <c r="BI508" s="1">
        <v>1</v>
      </c>
    </row>
    <row r="509" spans="1:61">
      <c r="A509" s="1">
        <v>104</v>
      </c>
      <c r="B509" s="1" t="s">
        <v>455</v>
      </c>
      <c r="C509" s="1" t="s">
        <v>4194</v>
      </c>
      <c r="D509" s="1" t="s">
        <v>30</v>
      </c>
      <c r="E509" s="1" t="s">
        <v>355</v>
      </c>
      <c r="F509" s="2">
        <v>42.373288000000002</v>
      </c>
      <c r="G509" s="2">
        <v>-88.127149000000003</v>
      </c>
      <c r="H509" s="2">
        <v>42.376370000000001</v>
      </c>
      <c r="I509" s="2">
        <v>-88.125990000000002</v>
      </c>
      <c r="K509" s="1" t="s">
        <v>4086</v>
      </c>
      <c r="L509" s="17">
        <v>2.7874274412170049E-2</v>
      </c>
      <c r="M509" s="17">
        <v>1</v>
      </c>
      <c r="N509" s="1">
        <v>7</v>
      </c>
      <c r="O509" s="1" t="s">
        <v>458</v>
      </c>
      <c r="P509" s="1">
        <v>508680</v>
      </c>
      <c r="Q509" s="1" t="s">
        <v>456</v>
      </c>
      <c r="R509" s="1" t="s">
        <v>457</v>
      </c>
      <c r="S509" s="26">
        <v>9.8751440000000006</v>
      </c>
      <c r="T509" s="4">
        <v>895.81811523399995</v>
      </c>
      <c r="U509" s="4">
        <v>2.97299218178</v>
      </c>
      <c r="V509" s="4">
        <v>13.8568506241</v>
      </c>
      <c r="W509" s="2">
        <v>0.35213416814800003</v>
      </c>
      <c r="X509" s="3">
        <v>1.35444629192</v>
      </c>
      <c r="Y509" s="1">
        <v>1557.4464111299999</v>
      </c>
      <c r="Z509" s="2">
        <v>7.09873038225E-2</v>
      </c>
      <c r="AA509" s="2">
        <v>0.53464761861499999</v>
      </c>
      <c r="AB509" s="2">
        <v>6.8591155829099996E-3</v>
      </c>
      <c r="AC509" s="2">
        <v>0.107372413636</v>
      </c>
      <c r="AD509" s="2">
        <v>8.0174430488999995E-3</v>
      </c>
      <c r="AE509" s="2">
        <v>4.12796111654E-2</v>
      </c>
      <c r="AF509" s="2">
        <v>5.9074700765400001E-2</v>
      </c>
      <c r="AG509" s="2">
        <v>0.112403188807</v>
      </c>
      <c r="AH509" s="2">
        <v>5.9358604556100002E-2</v>
      </c>
      <c r="AI509" s="5">
        <v>1563907.1060899999</v>
      </c>
      <c r="AJ509" s="5">
        <v>1548023.8753799999</v>
      </c>
      <c r="AK509">
        <v>8.8022197992599995</v>
      </c>
      <c r="AL509" s="13">
        <v>1.0207958212811766E-2</v>
      </c>
      <c r="AM509" s="1" t="s">
        <v>53</v>
      </c>
      <c r="AN509" t="s">
        <v>4076</v>
      </c>
      <c r="AO509" t="s">
        <v>53</v>
      </c>
      <c r="AP509">
        <v>0.9945434372554014</v>
      </c>
      <c r="AQ509">
        <v>2.9522198405005167</v>
      </c>
      <c r="AR509">
        <v>0.47319376712142991</v>
      </c>
      <c r="AS509">
        <v>1.1416645353266939</v>
      </c>
      <c r="AT509">
        <v>-0.45329183258905453</v>
      </c>
      <c r="AU509">
        <v>0.13176178856060161</v>
      </c>
      <c r="AV509">
        <v>3.1924131123129573</v>
      </c>
      <c r="AW509">
        <v>-1.1488193185046238</v>
      </c>
      <c r="AX509">
        <v>-0.27193236323615155</v>
      </c>
      <c r="AY509">
        <v>-2.1637318787864936</v>
      </c>
      <c r="AZ509">
        <v>-0.96910728422837544</v>
      </c>
      <c r="BA509">
        <v>-2.0959641163557197</v>
      </c>
      <c r="BB509">
        <v>-1.3842644022121553</v>
      </c>
      <c r="BC509">
        <v>-1.2285984695477257</v>
      </c>
      <c r="BD509">
        <v>-0.94922136793386458</v>
      </c>
      <c r="BE509">
        <v>-1.2265163173097073</v>
      </c>
      <c r="BF509">
        <v>6.1942109530009004</v>
      </c>
      <c r="BG509">
        <f t="shared" si="7"/>
        <v>6.1897776545806114</v>
      </c>
      <c r="BH509" s="1" t="s">
        <v>459</v>
      </c>
      <c r="BI509" s="1">
        <v>1</v>
      </c>
    </row>
    <row r="510" spans="1:61">
      <c r="A510" s="1">
        <v>249</v>
      </c>
      <c r="B510" s="1" t="s">
        <v>1156</v>
      </c>
      <c r="C510" s="1" t="s">
        <v>4386</v>
      </c>
      <c r="D510" s="1" t="s">
        <v>30</v>
      </c>
      <c r="E510" s="1" t="s">
        <v>59</v>
      </c>
      <c r="F510" s="2">
        <v>41.686867999999997</v>
      </c>
      <c r="G510" s="2">
        <v>-71.610878</v>
      </c>
      <c r="H510" s="2">
        <v>41.685279999999999</v>
      </c>
      <c r="I510" s="2">
        <v>-71.605279999999993</v>
      </c>
      <c r="K510" s="1" t="s">
        <v>4086</v>
      </c>
      <c r="L510" s="17">
        <v>0.85044443630613376</v>
      </c>
      <c r="M510" s="17">
        <v>0</v>
      </c>
      <c r="N510" s="1">
        <v>1</v>
      </c>
      <c r="O510" s="1" t="s">
        <v>1159</v>
      </c>
      <c r="P510" s="1">
        <v>506110</v>
      </c>
      <c r="Q510" s="1" t="s">
        <v>1157</v>
      </c>
      <c r="R510" s="1" t="s">
        <v>1158</v>
      </c>
      <c r="S510" s="26">
        <v>11.973665</v>
      </c>
      <c r="T510" s="4">
        <v>1263.3719482399999</v>
      </c>
      <c r="U510" s="4">
        <v>3.8371551036799998</v>
      </c>
      <c r="V510" s="4">
        <v>15.1288795471</v>
      </c>
      <c r="W510" s="2">
        <v>0.235256746411</v>
      </c>
      <c r="X510" s="3">
        <v>2.8862023353600001</v>
      </c>
      <c r="Y510" s="1">
        <v>2625.12890625</v>
      </c>
      <c r="Z510" s="2">
        <v>4.2762419921699997E-2</v>
      </c>
      <c r="AA510" s="2">
        <v>0.12265373781699999</v>
      </c>
      <c r="AB510" s="2">
        <v>1.24635441334E-4</v>
      </c>
      <c r="AC510" s="2">
        <v>0.66692424657899996</v>
      </c>
      <c r="AD510" s="2">
        <v>1.0880674028499999E-2</v>
      </c>
      <c r="AE510" s="2">
        <v>1.0868210484300001E-2</v>
      </c>
      <c r="AF510" s="2">
        <v>3.1333349951399997E-2</v>
      </c>
      <c r="AG510" s="2">
        <v>3.8512351372199998E-3</v>
      </c>
      <c r="AH510" s="2">
        <v>0.11060149063999999</v>
      </c>
      <c r="AI510" s="5">
        <v>2400981.8674699999</v>
      </c>
      <c r="AJ510" s="5">
        <v>1572914.4855599999</v>
      </c>
      <c r="AK510">
        <v>19.851288311099999</v>
      </c>
      <c r="AL510" s="13">
        <v>0.41675338677548479</v>
      </c>
      <c r="AM510" s="1" t="s">
        <v>36</v>
      </c>
      <c r="AN510" t="s">
        <v>4077</v>
      </c>
      <c r="AO510" t="s">
        <v>36</v>
      </c>
      <c r="AP510">
        <v>1.0782271032595856</v>
      </c>
      <c r="AQ510">
        <v>3.1015312296425455</v>
      </c>
      <c r="AR510">
        <v>0.58400935440053625</v>
      </c>
      <c r="AS510">
        <v>1.1798067651328743</v>
      </c>
      <c r="AT510">
        <v>-0.62845791354551295</v>
      </c>
      <c r="AU510">
        <v>0.46032677376029085</v>
      </c>
      <c r="AV510">
        <v>3.4191506341795046</v>
      </c>
      <c r="AW510">
        <v>-1.3689377260801081</v>
      </c>
      <c r="AX510">
        <v>-0.91131921232867297</v>
      </c>
      <c r="AY510">
        <v>-3.9043584441363284</v>
      </c>
      <c r="AZ510">
        <v>-0.17592349316157463</v>
      </c>
      <c r="BA510">
        <v>-1.9633442004290902</v>
      </c>
      <c r="BB510">
        <v>-1.963841959204752</v>
      </c>
      <c r="BC510">
        <v>-1.5039931707859402</v>
      </c>
      <c r="BD510">
        <v>-2.4143999647115613</v>
      </c>
      <c r="BE510">
        <v>-0.95623901975497383</v>
      </c>
      <c r="BF510">
        <v>6.3803888802205186</v>
      </c>
      <c r="BG510">
        <f t="shared" si="7"/>
        <v>6.1967051120327294</v>
      </c>
      <c r="BH510" s="1" t="s">
        <v>1160</v>
      </c>
      <c r="BI510" s="1">
        <v>1</v>
      </c>
    </row>
    <row r="511" spans="1:61">
      <c r="A511" s="1">
        <v>500</v>
      </c>
      <c r="B511" s="1" t="s">
        <v>2385</v>
      </c>
      <c r="C511" s="1" t="s">
        <v>4745</v>
      </c>
      <c r="D511" s="1" t="s">
        <v>30</v>
      </c>
      <c r="E511" s="1" t="s">
        <v>44</v>
      </c>
      <c r="F511" s="2">
        <v>40.297893999999999</v>
      </c>
      <c r="G511" s="2">
        <v>-110.226026</v>
      </c>
      <c r="H511" s="2">
        <v>40.298611000000001</v>
      </c>
      <c r="I511" s="2">
        <v>-110.223889</v>
      </c>
      <c r="K511" s="1" t="s">
        <v>4086</v>
      </c>
      <c r="L511" s="17">
        <v>0.83654296328313638</v>
      </c>
      <c r="M511" s="17">
        <v>0</v>
      </c>
      <c r="N511" s="1">
        <v>14</v>
      </c>
      <c r="O511" s="1" t="s">
        <v>2388</v>
      </c>
      <c r="P511" s="1">
        <v>504110</v>
      </c>
      <c r="Q511" s="1" t="s">
        <v>2386</v>
      </c>
      <c r="R511" s="1" t="s">
        <v>2387</v>
      </c>
      <c r="S511" s="26">
        <v>0.77945900000000001</v>
      </c>
      <c r="T511" s="4">
        <v>206.364105225</v>
      </c>
      <c r="U511" s="4">
        <v>-0.28269231319400001</v>
      </c>
      <c r="V511" s="4">
        <v>15.6883335114</v>
      </c>
      <c r="W511" s="2">
        <v>0.278163641691</v>
      </c>
      <c r="X511" s="3">
        <v>1.98625159264</v>
      </c>
      <c r="Y511" s="1">
        <v>332.20718383799999</v>
      </c>
      <c r="Z511" s="2">
        <v>2.1079857743299998E-2</v>
      </c>
      <c r="AA511" s="2">
        <v>6.0313611380500003E-2</v>
      </c>
      <c r="AB511" s="2">
        <v>4.2030391205900001E-4</v>
      </c>
      <c r="AC511" s="2">
        <v>2.9793081151E-2</v>
      </c>
      <c r="AD511" s="2">
        <v>0.122259941804</v>
      </c>
      <c r="AE511" s="2">
        <v>2.9097963142599999E-4</v>
      </c>
      <c r="AF511" s="2">
        <v>0.73653410927899998</v>
      </c>
      <c r="AG511" s="2">
        <v>0</v>
      </c>
      <c r="AH511" s="2">
        <v>2.9308115098599999E-2</v>
      </c>
      <c r="AI511" s="5">
        <v>1501961.0027000001</v>
      </c>
      <c r="AJ511" s="5">
        <v>1585816.86892</v>
      </c>
      <c r="AK511">
        <v>11.1364531187</v>
      </c>
      <c r="AL511" s="13">
        <v>5.4314701190604137E-2</v>
      </c>
      <c r="AM511" s="1" t="s">
        <v>36</v>
      </c>
      <c r="AN511" t="s">
        <v>4077</v>
      </c>
      <c r="AO511" t="s">
        <v>36</v>
      </c>
      <c r="AP511">
        <v>-0.10820672401850677</v>
      </c>
      <c r="AQ511">
        <v>2.3146341587575359</v>
      </c>
      <c r="AR511">
        <v>-5</v>
      </c>
      <c r="AS511">
        <v>1.1955768132337392</v>
      </c>
      <c r="AT511">
        <v>-0.55569963654699672</v>
      </c>
      <c r="AU511">
        <v>0.29803425844676956</v>
      </c>
      <c r="AV511">
        <v>2.5214090196489964</v>
      </c>
      <c r="AW511">
        <v>-1.6761323242710797</v>
      </c>
      <c r="AX511">
        <v>-1.2195846666265953</v>
      </c>
      <c r="AY511">
        <v>-3.3764365676968477</v>
      </c>
      <c r="AZ511">
        <v>-1.5258845804478838</v>
      </c>
      <c r="BA511">
        <v>-0.91271581527131362</v>
      </c>
      <c r="BB511">
        <v>-3.5361374105635557</v>
      </c>
      <c r="BC511">
        <v>-0.13280713595151147</v>
      </c>
      <c r="BD511">
        <v>-5</v>
      </c>
      <c r="BE511">
        <v>-1.5330121115717963</v>
      </c>
      <c r="BF511">
        <v>6.176658656681421</v>
      </c>
      <c r="BG511">
        <f t="shared" si="7"/>
        <v>6.200253033290803</v>
      </c>
      <c r="BH511" s="1" t="s">
        <v>2389</v>
      </c>
      <c r="BI511" s="1">
        <v>1</v>
      </c>
    </row>
    <row r="512" spans="1:61">
      <c r="A512" s="1">
        <v>217</v>
      </c>
      <c r="B512" s="1" t="s">
        <v>996</v>
      </c>
      <c r="C512" s="1" t="s">
        <v>4344</v>
      </c>
      <c r="D512" s="1" t="s">
        <v>30</v>
      </c>
      <c r="E512" s="1" t="s">
        <v>87</v>
      </c>
      <c r="F512" s="2">
        <v>34.570611</v>
      </c>
      <c r="G512" s="2">
        <v>-96.238356999999993</v>
      </c>
      <c r="H512" s="2">
        <v>34.574379999999998</v>
      </c>
      <c r="I512" s="2">
        <v>-96.233549999999994</v>
      </c>
      <c r="K512" s="1" t="s">
        <v>4086</v>
      </c>
      <c r="L512" s="17">
        <v>0.87993257958441962</v>
      </c>
      <c r="M512" s="17">
        <v>0</v>
      </c>
      <c r="N512" s="1">
        <v>11</v>
      </c>
      <c r="O512" s="1" t="s">
        <v>999</v>
      </c>
      <c r="P512" s="1">
        <v>508010</v>
      </c>
      <c r="Q512" s="1" t="s">
        <v>997</v>
      </c>
      <c r="R512" s="1" t="s">
        <v>998</v>
      </c>
      <c r="S512" s="26">
        <v>3.0187529999999998</v>
      </c>
      <c r="T512" s="4">
        <v>1154.3393554700001</v>
      </c>
      <c r="U512" s="4">
        <v>10.2420740128</v>
      </c>
      <c r="V512" s="4">
        <v>22.988962173499999</v>
      </c>
      <c r="W512" s="2">
        <v>0.28295832872400001</v>
      </c>
      <c r="X512" s="3">
        <v>2.1508409977</v>
      </c>
      <c r="Y512" s="1">
        <v>533.22076416000004</v>
      </c>
      <c r="Z512" s="2">
        <v>2.2450799916500001E-2</v>
      </c>
      <c r="AA512" s="2">
        <v>6.5805704742600002E-2</v>
      </c>
      <c r="AB512" s="2">
        <v>1.96420776953E-3</v>
      </c>
      <c r="AC512" s="2">
        <v>0.404645778377</v>
      </c>
      <c r="AD512" s="2">
        <v>0</v>
      </c>
      <c r="AE512" s="2">
        <v>0.29808513464800002</v>
      </c>
      <c r="AF512" s="2">
        <v>0.20586225874399999</v>
      </c>
      <c r="AG512" s="2">
        <v>1.18611580286E-3</v>
      </c>
      <c r="AH512" s="2">
        <v>0</v>
      </c>
      <c r="AI512" s="5">
        <v>1415794.6153299999</v>
      </c>
      <c r="AJ512" s="5">
        <v>1589734.79268</v>
      </c>
      <c r="AK512">
        <v>12.640754271700001</v>
      </c>
      <c r="AL512" s="13">
        <v>0.11574678117368219</v>
      </c>
      <c r="AM512" s="1" t="s">
        <v>36</v>
      </c>
      <c r="AN512" t="s">
        <v>4077</v>
      </c>
      <c r="AO512" t="s">
        <v>36</v>
      </c>
      <c r="AP512">
        <v>0.47982757969237355</v>
      </c>
      <c r="AQ512">
        <v>3.0623335025305503</v>
      </c>
      <c r="AR512">
        <v>1.0103879098731565</v>
      </c>
      <c r="AS512">
        <v>1.361519365680075</v>
      </c>
      <c r="AT512">
        <v>-0.54827751831942884</v>
      </c>
      <c r="AU512">
        <v>0.33260830607604414</v>
      </c>
      <c r="AV512">
        <v>2.726907052940859</v>
      </c>
      <c r="AW512">
        <v>-1.6487681805790106</v>
      </c>
      <c r="AX512">
        <v>-1.1817364554614398</v>
      </c>
      <c r="AY512">
        <v>-2.7068125754147072</v>
      </c>
      <c r="AZ512">
        <v>-0.39292498619231747</v>
      </c>
      <c r="BA512">
        <v>-5</v>
      </c>
      <c r="BB512">
        <v>-0.52565968146928022</v>
      </c>
      <c r="BC512">
        <v>-0.68642326640583728</v>
      </c>
      <c r="BD512">
        <v>-2.9258729078622063</v>
      </c>
      <c r="BE512">
        <v>-5</v>
      </c>
      <c r="BF512">
        <v>6.1510002562504136</v>
      </c>
      <c r="BG512">
        <f t="shared" si="7"/>
        <v>6.2013246792371897</v>
      </c>
      <c r="BH512" s="1" t="s">
        <v>1000</v>
      </c>
      <c r="BI512" s="1">
        <v>1</v>
      </c>
    </row>
    <row r="513" spans="1:61">
      <c r="A513" s="1">
        <v>338</v>
      </c>
      <c r="B513" s="1" t="s">
        <v>1597</v>
      </c>
      <c r="C513" s="1" t="s">
        <v>4509</v>
      </c>
      <c r="D513" s="1" t="s">
        <v>30</v>
      </c>
      <c r="E513" s="1" t="s">
        <v>87</v>
      </c>
      <c r="F513" s="2">
        <v>34.284905000000002</v>
      </c>
      <c r="G513" s="2">
        <v>-97.171126000000001</v>
      </c>
      <c r="H513" s="2">
        <v>34.286299999999997</v>
      </c>
      <c r="I513" s="2">
        <v>-97.16771</v>
      </c>
      <c r="K513" s="1" t="s">
        <v>4086</v>
      </c>
      <c r="L513" s="17">
        <v>0.2109637625981122</v>
      </c>
      <c r="M513" s="17">
        <v>1</v>
      </c>
      <c r="N513" s="1">
        <v>11</v>
      </c>
      <c r="O513" s="1" t="s">
        <v>1600</v>
      </c>
      <c r="P513" s="1">
        <v>502890</v>
      </c>
      <c r="Q513" s="1" t="s">
        <v>1598</v>
      </c>
      <c r="R513" s="1" t="s">
        <v>1599</v>
      </c>
      <c r="S513" s="26">
        <v>3.3400439999999998</v>
      </c>
      <c r="T513" s="4">
        <v>984.76208496100003</v>
      </c>
      <c r="U513" s="4">
        <v>10.503709793100001</v>
      </c>
      <c r="V513" s="4">
        <v>23.510215759299999</v>
      </c>
      <c r="W513" s="2">
        <v>0.35371643304799999</v>
      </c>
      <c r="X513" s="3">
        <v>2.59195542336</v>
      </c>
      <c r="Y513" s="1">
        <v>559.83874511700003</v>
      </c>
      <c r="Z513" s="2">
        <v>2.93274800317E-2</v>
      </c>
      <c r="AA513" s="2">
        <v>5.3553645102899998E-2</v>
      </c>
      <c r="AB513" s="2">
        <v>4.3357789836700003E-4</v>
      </c>
      <c r="AC513" s="2">
        <v>0.190665880807</v>
      </c>
      <c r="AD513" s="2">
        <v>0</v>
      </c>
      <c r="AE513" s="2">
        <v>0.44157199086799998</v>
      </c>
      <c r="AF513" s="2">
        <v>0.19781314147500001</v>
      </c>
      <c r="AG513" s="2">
        <v>8.6586861234699997E-2</v>
      </c>
      <c r="AH513" s="2">
        <v>4.7422582633900003E-5</v>
      </c>
      <c r="AI513" s="5">
        <v>1566965.8255799999</v>
      </c>
      <c r="AJ513" s="5">
        <v>1607370.05094</v>
      </c>
      <c r="AK513">
        <v>13.2974568061</v>
      </c>
      <c r="AL513" s="13">
        <v>2.5456805411716469E-2</v>
      </c>
      <c r="AM513" s="1" t="s">
        <v>36</v>
      </c>
      <c r="AN513" t="s">
        <v>4077</v>
      </c>
      <c r="AO513" t="s">
        <v>36</v>
      </c>
      <c r="AP513">
        <v>0.52375218801855172</v>
      </c>
      <c r="AQ513">
        <v>2.9933313191584294</v>
      </c>
      <c r="AR513">
        <v>1.0213427141289879</v>
      </c>
      <c r="AS513">
        <v>1.3712566147754472</v>
      </c>
      <c r="AT513">
        <v>-0.45134476315306449</v>
      </c>
      <c r="AU513">
        <v>0.41362752823434085</v>
      </c>
      <c r="AV513">
        <v>2.7480629516653869</v>
      </c>
      <c r="AW513">
        <v>-1.5327252522374675</v>
      </c>
      <c r="AX513">
        <v>-1.2712109637826481</v>
      </c>
      <c r="AY513">
        <v>-3.3629328640662872</v>
      </c>
      <c r="AZ513">
        <v>-0.71972701593653399</v>
      </c>
      <c r="BA513">
        <v>-5</v>
      </c>
      <c r="BB513">
        <v>-0.35499848192118849</v>
      </c>
      <c r="BC513">
        <v>-0.70374485995575242</v>
      </c>
      <c r="BD513">
        <v>-1.0625480032040238</v>
      </c>
      <c r="BE513">
        <v>-4.3240147980358321</v>
      </c>
      <c r="BF513">
        <v>6.1950595249153855</v>
      </c>
      <c r="BG513">
        <f t="shared" si="7"/>
        <v>6.2061158721462206</v>
      </c>
      <c r="BH513" s="1" t="s">
        <v>1601</v>
      </c>
      <c r="BI513" s="1">
        <v>1</v>
      </c>
    </row>
    <row r="514" spans="1:61">
      <c r="A514" s="1">
        <v>254</v>
      </c>
      <c r="B514" s="1" t="s">
        <v>1181</v>
      </c>
      <c r="C514" s="1" t="s">
        <v>4395</v>
      </c>
      <c r="D514" s="1" t="s">
        <v>30</v>
      </c>
      <c r="E514" s="1" t="s">
        <v>44</v>
      </c>
      <c r="F514" s="2">
        <v>39.486584999999998</v>
      </c>
      <c r="G514" s="2">
        <v>-118.725522</v>
      </c>
      <c r="H514" s="2">
        <v>39.483820000000001</v>
      </c>
      <c r="I514" s="2">
        <v>-118.72084</v>
      </c>
      <c r="K514" s="1" t="s">
        <v>4086</v>
      </c>
      <c r="L514" s="17">
        <v>0.88295624055899669</v>
      </c>
      <c r="M514" s="17">
        <v>0</v>
      </c>
      <c r="N514" s="1">
        <v>16</v>
      </c>
      <c r="O514" s="1" t="s">
        <v>1184</v>
      </c>
      <c r="P514" s="1">
        <v>502060</v>
      </c>
      <c r="Q514" s="1" t="s">
        <v>1182</v>
      </c>
      <c r="R514" s="1" t="s">
        <v>1183</v>
      </c>
      <c r="S514" s="26">
        <v>2.669089</v>
      </c>
      <c r="T514" s="4">
        <v>165.82508850100001</v>
      </c>
      <c r="U514" s="4">
        <v>2.0057826042200002</v>
      </c>
      <c r="V514" s="4">
        <v>19.600967407199999</v>
      </c>
      <c r="W514" s="2">
        <v>0.25472176075000003</v>
      </c>
      <c r="X514" s="3">
        <v>4.89837741852</v>
      </c>
      <c r="Y514" s="1">
        <v>454.67739868199999</v>
      </c>
      <c r="Z514" s="2">
        <v>1.23207031598E-2</v>
      </c>
      <c r="AA514" s="2">
        <v>8.8454459210700002E-3</v>
      </c>
      <c r="AB514" s="2">
        <v>0.184660542127</v>
      </c>
      <c r="AC514" s="2">
        <v>1.47605186128E-2</v>
      </c>
      <c r="AD514" s="2">
        <v>0.61087011165299998</v>
      </c>
      <c r="AE514" s="2">
        <v>1.30293767078E-2</v>
      </c>
      <c r="AF514" s="2">
        <v>3.4538510812499999E-2</v>
      </c>
      <c r="AG514" s="2">
        <v>2.9229135077699999E-2</v>
      </c>
      <c r="AH514" s="2">
        <v>9.1745655928499995E-2</v>
      </c>
      <c r="AI514" s="5">
        <v>427947.406931</v>
      </c>
      <c r="AJ514" s="5">
        <v>1641223.76156</v>
      </c>
      <c r="AK514">
        <v>15.105733474799999</v>
      </c>
      <c r="AL514" s="13">
        <v>1.1727172436041771</v>
      </c>
      <c r="AM514" s="1" t="s">
        <v>36</v>
      </c>
      <c r="AN514" t="s">
        <v>4077</v>
      </c>
      <c r="AO514" t="s">
        <v>36</v>
      </c>
      <c r="AP514">
        <v>0.42636305545272268</v>
      </c>
      <c r="AQ514">
        <v>2.2196502377538345</v>
      </c>
      <c r="AR514">
        <v>0.30228386043716376</v>
      </c>
      <c r="AS514">
        <v>1.2922775065218093</v>
      </c>
      <c r="AT514">
        <v>-0.59393395189560461</v>
      </c>
      <c r="AU514">
        <v>0.69005224433826728</v>
      </c>
      <c r="AV514">
        <v>2.6577033666272611</v>
      </c>
      <c r="AW514">
        <v>-1.9093645056694275</v>
      </c>
      <c r="AX514">
        <v>-2.0532802683304578</v>
      </c>
      <c r="AY514">
        <v>-0.73362589377042009</v>
      </c>
      <c r="AZ514">
        <v>-1.8308983832500718</v>
      </c>
      <c r="BA514">
        <v>-0.21405112329116616</v>
      </c>
      <c r="BB514">
        <v>-1.8850763593325102</v>
      </c>
      <c r="BC514">
        <v>-1.4616963917209733</v>
      </c>
      <c r="BD514">
        <v>-1.5341840357044787</v>
      </c>
      <c r="BE514">
        <v>-1.037414490028955</v>
      </c>
      <c r="BF514">
        <v>5.6313903991927905</v>
      </c>
      <c r="BG514">
        <f t="shared" ref="BG514:BG577" si="8">LOG10(AJ514)</f>
        <v>6.2151677960353613</v>
      </c>
      <c r="BH514" s="1" t="s">
        <v>1185</v>
      </c>
      <c r="BI514" s="1">
        <v>1</v>
      </c>
    </row>
    <row r="515" spans="1:61">
      <c r="A515" s="1">
        <v>672</v>
      </c>
      <c r="B515" s="1" t="s">
        <v>3235</v>
      </c>
      <c r="C515" s="1" t="s">
        <v>5011</v>
      </c>
      <c r="D515" s="1" t="s">
        <v>30</v>
      </c>
      <c r="E515" s="1" t="s">
        <v>59</v>
      </c>
      <c r="F515" s="2">
        <v>41.580077000000003</v>
      </c>
      <c r="G515" s="2">
        <v>-71.798027000000005</v>
      </c>
      <c r="H515" s="2">
        <v>41.578888999999997</v>
      </c>
      <c r="I515" s="2">
        <v>-71.791388999999995</v>
      </c>
      <c r="K515" s="1" t="s">
        <v>4086</v>
      </c>
      <c r="L515" s="17">
        <v>0.47905046399682755</v>
      </c>
      <c r="M515" s="17">
        <v>1</v>
      </c>
      <c r="N515" s="1">
        <v>1</v>
      </c>
      <c r="O515" s="1" t="s">
        <v>3238</v>
      </c>
      <c r="P515" s="1">
        <v>512490</v>
      </c>
      <c r="Q515" s="1" t="s">
        <v>3236</v>
      </c>
      <c r="R515" s="1" t="s">
        <v>3237</v>
      </c>
      <c r="S515" s="26">
        <v>9.6257800000000007</v>
      </c>
      <c r="T515" s="4">
        <v>1256.7521972699999</v>
      </c>
      <c r="U515" s="4">
        <v>3.5710525512700002</v>
      </c>
      <c r="V515" s="4">
        <v>15.289144516</v>
      </c>
      <c r="W515" s="2">
        <v>0.227336630225</v>
      </c>
      <c r="X515" s="3">
        <v>2.9225912094100002</v>
      </c>
      <c r="Y515" s="1">
        <v>2903.80737305</v>
      </c>
      <c r="Z515" s="2">
        <v>2.4044939728300001E-2</v>
      </c>
      <c r="AA515" s="2">
        <v>5.5227794165800002E-2</v>
      </c>
      <c r="AB515" s="2">
        <v>4.1880622018300001E-4</v>
      </c>
      <c r="AC515" s="2">
        <v>0.66304308241400001</v>
      </c>
      <c r="AD515" s="2">
        <v>1.2017917622600001E-2</v>
      </c>
      <c r="AE515" s="2">
        <v>7.8298554208100003E-4</v>
      </c>
      <c r="AF515" s="2">
        <v>4.7762118066899999E-2</v>
      </c>
      <c r="AG515" s="2">
        <v>1.3929859062599999E-2</v>
      </c>
      <c r="AH515" s="2">
        <v>0.18277249717800001</v>
      </c>
      <c r="AI515" s="5">
        <v>1410305.5192799999</v>
      </c>
      <c r="AJ515" s="5">
        <v>1649232.4304</v>
      </c>
      <c r="AK515">
        <v>9.0319368746999995</v>
      </c>
      <c r="AL515" s="13">
        <v>0.15618496325236933</v>
      </c>
      <c r="AM515" s="1" t="s">
        <v>36</v>
      </c>
      <c r="AN515" t="s">
        <v>4076</v>
      </c>
      <c r="AO515" t="s">
        <v>53</v>
      </c>
      <c r="AP515">
        <v>0.9834359315281398</v>
      </c>
      <c r="AQ515">
        <v>3.0992496532089668</v>
      </c>
      <c r="AR515">
        <v>0.55279624127613358</v>
      </c>
      <c r="AS515">
        <v>1.1843831857148279</v>
      </c>
      <c r="AT515">
        <v>-0.64333058177223379</v>
      </c>
      <c r="AU515">
        <v>0.46576807368343959</v>
      </c>
      <c r="AV515">
        <v>3.4629678036271887</v>
      </c>
      <c r="AW515">
        <v>-1.6189763072031718</v>
      </c>
      <c r="AX515">
        <v>-1.2578423024354213</v>
      </c>
      <c r="AY515">
        <v>-3.3779868767279315</v>
      </c>
      <c r="AZ515">
        <v>-0.17845825161516438</v>
      </c>
      <c r="BA515">
        <v>-1.9201707772051955</v>
      </c>
      <c r="BB515">
        <v>-3.1062462571660827</v>
      </c>
      <c r="BC515">
        <v>-1.3209164221556884</v>
      </c>
      <c r="BD515">
        <v>-1.8560532775921712</v>
      </c>
      <c r="BE515">
        <v>-0.73808915445804968</v>
      </c>
      <c r="BF515">
        <v>6.1493132055378927</v>
      </c>
      <c r="BG515">
        <f t="shared" si="8"/>
        <v>6.2172818661519305</v>
      </c>
      <c r="BH515" s="1" t="s">
        <v>3239</v>
      </c>
      <c r="BI515" s="1">
        <v>1</v>
      </c>
    </row>
    <row r="516" spans="1:61">
      <c r="A516" s="1">
        <v>564</v>
      </c>
      <c r="B516" s="1" t="s">
        <v>2703</v>
      </c>
      <c r="C516" s="1" t="s">
        <v>4851</v>
      </c>
      <c r="D516" s="1" t="s">
        <v>30</v>
      </c>
      <c r="E516" s="1" t="s">
        <v>35</v>
      </c>
      <c r="F516" s="2">
        <v>27.940187999999999</v>
      </c>
      <c r="G516" s="2">
        <v>-81.651268000000002</v>
      </c>
      <c r="H516" s="2">
        <v>27.946473000000001</v>
      </c>
      <c r="I516" s="2">
        <v>-81.651053000000005</v>
      </c>
      <c r="K516" s="1" t="s">
        <v>4086</v>
      </c>
      <c r="L516" s="17">
        <v>0.72696180036291469</v>
      </c>
      <c r="M516" s="17">
        <v>0</v>
      </c>
      <c r="N516" s="1">
        <v>3</v>
      </c>
      <c r="O516" s="1" t="s">
        <v>2706</v>
      </c>
      <c r="P516" s="1">
        <v>510440</v>
      </c>
      <c r="Q516" s="1" t="s">
        <v>2704</v>
      </c>
      <c r="R516" s="1" t="s">
        <v>2705</v>
      </c>
      <c r="S516" s="26">
        <v>17.49972</v>
      </c>
      <c r="T516" s="4">
        <v>1274.46191406</v>
      </c>
      <c r="U516" s="4">
        <v>16.454349517800001</v>
      </c>
      <c r="V516" s="4">
        <v>28.796384811399999</v>
      </c>
      <c r="W516" s="2">
        <v>0.116236642003</v>
      </c>
      <c r="X516" s="3">
        <v>0.66395372152300003</v>
      </c>
      <c r="Y516" s="1">
        <v>1571.3781738299999</v>
      </c>
      <c r="Z516" s="2">
        <v>9.0060202295900005E-2</v>
      </c>
      <c r="AA516" s="2">
        <v>0.34884899426400001</v>
      </c>
      <c r="AB516" s="2">
        <v>1.0081012966100001E-2</v>
      </c>
      <c r="AC516" s="2">
        <v>3.37835555165E-5</v>
      </c>
      <c r="AD516" s="2">
        <v>4.2229444395599997E-3</v>
      </c>
      <c r="AE516" s="2">
        <v>2.60268511699E-2</v>
      </c>
      <c r="AF516" s="2">
        <v>0.15350571955600001</v>
      </c>
      <c r="AG516" s="2">
        <v>0.17879608921599999</v>
      </c>
      <c r="AH516" s="2">
        <v>0.188424402538</v>
      </c>
      <c r="AI516" s="5">
        <v>1485709.79271</v>
      </c>
      <c r="AJ516" s="5">
        <v>1662937.44395</v>
      </c>
      <c r="AK516">
        <v>5.9920368342200003</v>
      </c>
      <c r="AL516" s="13">
        <v>0.11257383753665486</v>
      </c>
      <c r="AM516" s="1" t="s">
        <v>53</v>
      </c>
      <c r="AN516" t="s">
        <v>4076</v>
      </c>
      <c r="AO516" t="s">
        <v>53</v>
      </c>
      <c r="AP516">
        <v>1.2430310999189937</v>
      </c>
      <c r="AQ516">
        <v>3.1053268615701155</v>
      </c>
      <c r="AR516">
        <v>1.2162807182065729</v>
      </c>
      <c r="AS516">
        <v>1.4593379684880223</v>
      </c>
      <c r="AT516">
        <v>-0.93465694499902874</v>
      </c>
      <c r="AU516">
        <v>-0.17786219049285848</v>
      </c>
      <c r="AV516">
        <v>3.1962807165758207</v>
      </c>
      <c r="AW516">
        <v>-1.0454670818468323</v>
      </c>
      <c r="AX516">
        <v>-0.45736252475943878</v>
      </c>
      <c r="AY516">
        <v>-1.9964958266718011</v>
      </c>
      <c r="AZ516">
        <v>-4.4712946454714162</v>
      </c>
      <c r="BA516">
        <v>-2.3743846324636166</v>
      </c>
      <c r="BB516">
        <v>-1.5845783713551311</v>
      </c>
      <c r="BC516">
        <v>-0.81387543826279918</v>
      </c>
      <c r="BD516">
        <v>-0.74764198470389187</v>
      </c>
      <c r="BE516">
        <v>-0.7248628531285416</v>
      </c>
      <c r="BF516">
        <v>6.1719339859163087</v>
      </c>
      <c r="BG516">
        <f t="shared" si="8"/>
        <v>6.2208759123233595</v>
      </c>
      <c r="BH516" s="1" t="s">
        <v>2707</v>
      </c>
      <c r="BI516" s="1">
        <v>1</v>
      </c>
    </row>
    <row r="517" spans="1:61">
      <c r="A517" s="1">
        <v>241</v>
      </c>
      <c r="B517" s="1" t="s">
        <v>1116</v>
      </c>
      <c r="C517" s="1" t="s">
        <v>4373</v>
      </c>
      <c r="D517" s="1" t="s">
        <v>30</v>
      </c>
      <c r="E517" s="1" t="s">
        <v>166</v>
      </c>
      <c r="F517" s="2">
        <v>42.252180000000003</v>
      </c>
      <c r="G517" s="2">
        <v>-78.292371000000003</v>
      </c>
      <c r="H517" s="2">
        <v>42.250892</v>
      </c>
      <c r="I517" s="2">
        <v>-78.292221999999995</v>
      </c>
      <c r="K517" s="1" t="s">
        <v>4086</v>
      </c>
      <c r="L517" s="17">
        <v>0.67473899130709458</v>
      </c>
      <c r="M517" s="17">
        <v>0</v>
      </c>
      <c r="N517" s="1">
        <v>5</v>
      </c>
      <c r="O517" s="1" t="s">
        <v>1119</v>
      </c>
      <c r="P517" s="1">
        <v>513970</v>
      </c>
      <c r="Q517" s="1" t="s">
        <v>1117</v>
      </c>
      <c r="R517" s="1" t="s">
        <v>1118</v>
      </c>
      <c r="S517" s="26">
        <v>2.5734439999999998</v>
      </c>
      <c r="T517" s="4">
        <v>1069.1470947299999</v>
      </c>
      <c r="U517" s="4">
        <v>0.93706423044200005</v>
      </c>
      <c r="V517" s="4">
        <v>12.6859636307</v>
      </c>
      <c r="W517" s="2">
        <v>0.24937500059600001</v>
      </c>
      <c r="X517" s="3">
        <v>6.5471830367999999</v>
      </c>
      <c r="Y517" s="1">
        <v>1644.5883789100001</v>
      </c>
      <c r="Z517" s="2">
        <v>2.5911430972899999E-2</v>
      </c>
      <c r="AA517" s="2">
        <v>2.32585627233E-2</v>
      </c>
      <c r="AB517" s="2">
        <v>1.70729144778E-4</v>
      </c>
      <c r="AC517" s="2">
        <v>0.68500472788400002</v>
      </c>
      <c r="AD517" s="2">
        <v>3.2504202563600003E-2</v>
      </c>
      <c r="AE517" s="2">
        <v>7.7090775372999996E-3</v>
      </c>
      <c r="AF517" s="2">
        <v>0.12762660222700001</v>
      </c>
      <c r="AG517" s="2">
        <v>9.3454507249400007E-2</v>
      </c>
      <c r="AH517" s="2">
        <v>4.36015969742E-3</v>
      </c>
      <c r="AI517" s="5">
        <v>1877687.8304699999</v>
      </c>
      <c r="AJ517" s="5">
        <v>1680574.5797600001</v>
      </c>
      <c r="AK517">
        <v>9.6903194381500004</v>
      </c>
      <c r="AL517" s="13">
        <v>0.11079185736459428</v>
      </c>
      <c r="AM517" s="1" t="s">
        <v>36</v>
      </c>
      <c r="AN517" t="s">
        <v>4077</v>
      </c>
      <c r="AO517" t="s">
        <v>36</v>
      </c>
      <c r="AP517">
        <v>0.41051472212743551</v>
      </c>
      <c r="AQ517">
        <v>3.0290374601524994</v>
      </c>
      <c r="AR517">
        <v>-2.823063966666205E-2</v>
      </c>
      <c r="AS517">
        <v>1.1033234619874308</v>
      </c>
      <c r="AT517">
        <v>-0.60314708593122357</v>
      </c>
      <c r="AU517">
        <v>0.81605448247706835</v>
      </c>
      <c r="AV517">
        <v>3.2160572170960156</v>
      </c>
      <c r="AW517">
        <v>-1.5865086022023815</v>
      </c>
      <c r="AX517">
        <v>-1.6334171262638828</v>
      </c>
      <c r="AY517">
        <v>-3.767692335148646</v>
      </c>
      <c r="AZ517">
        <v>-0.16430643100852863</v>
      </c>
      <c r="BA517">
        <v>-1.4880604841846108</v>
      </c>
      <c r="BB517">
        <v>-2.1129975862069412</v>
      </c>
      <c r="BC517">
        <v>-0.89405879272891531</v>
      </c>
      <c r="BD517">
        <v>-1.0293997480428978</v>
      </c>
      <c r="BE517">
        <v>-2.3604976037501899</v>
      </c>
      <c r="BF517">
        <v>6.2736233915651498</v>
      </c>
      <c r="BG517">
        <f t="shared" si="8"/>
        <v>6.2254577901524373</v>
      </c>
      <c r="BH517" s="1" t="s">
        <v>1120</v>
      </c>
      <c r="BI517" s="1">
        <v>1</v>
      </c>
    </row>
    <row r="518" spans="1:61">
      <c r="A518" s="1">
        <v>265</v>
      </c>
      <c r="B518" s="1" t="s">
        <v>1236</v>
      </c>
      <c r="C518" s="1" t="s">
        <v>4414</v>
      </c>
      <c r="D518" s="1" t="s">
        <v>30</v>
      </c>
      <c r="E518" s="1" t="s">
        <v>59</v>
      </c>
      <c r="F518" s="2">
        <v>45.881740999999998</v>
      </c>
      <c r="G518" s="2">
        <v>-95.332342999999995</v>
      </c>
      <c r="H518" s="2">
        <v>45.87162</v>
      </c>
      <c r="I518" s="2">
        <v>-95.344650000000001</v>
      </c>
      <c r="K518" s="1" t="s">
        <v>4086</v>
      </c>
      <c r="L518" s="17">
        <v>0.84656753041781474</v>
      </c>
      <c r="M518" s="17">
        <v>0</v>
      </c>
      <c r="N518" s="1">
        <v>7</v>
      </c>
      <c r="O518" s="1" t="s">
        <v>1239</v>
      </c>
      <c r="P518" s="1">
        <v>512780</v>
      </c>
      <c r="Q518" s="1" t="s">
        <v>1237</v>
      </c>
      <c r="R518" s="1" t="s">
        <v>1238</v>
      </c>
      <c r="S518" s="26">
        <v>13.199616000000001</v>
      </c>
      <c r="T518" s="4">
        <v>654.45886230500003</v>
      </c>
      <c r="U518" s="4">
        <v>9.8672568798100005E-2</v>
      </c>
      <c r="V518" s="4">
        <v>11.176106452899999</v>
      </c>
      <c r="W518" s="2">
        <v>0.19549274444600001</v>
      </c>
      <c r="X518" s="3">
        <v>0.83313971757899996</v>
      </c>
      <c r="Y518" s="1">
        <v>1636.0805664100001</v>
      </c>
      <c r="Z518" s="2">
        <v>6.0420144685600002E-2</v>
      </c>
      <c r="AA518" s="2">
        <v>8.0119643850899994E-2</v>
      </c>
      <c r="AB518" s="2">
        <v>5.0083472454100003E-4</v>
      </c>
      <c r="AC518" s="2">
        <v>0.12184195882</v>
      </c>
      <c r="AD518" s="2">
        <v>4.7301057317800002E-4</v>
      </c>
      <c r="AE518" s="2">
        <v>4.4546466332800003E-2</v>
      </c>
      <c r="AF518" s="2">
        <v>0.16911519198700001</v>
      </c>
      <c r="AG518" s="2">
        <v>0.44887312187</v>
      </c>
      <c r="AH518" s="2">
        <v>7.4109627156400001E-2</v>
      </c>
      <c r="AI518" s="5">
        <v>1689782.87488</v>
      </c>
      <c r="AJ518" s="5">
        <v>1687394.89069</v>
      </c>
      <c r="AK518">
        <v>10.165441100000001</v>
      </c>
      <c r="AL518" s="13">
        <v>1.4141892170114678E-3</v>
      </c>
      <c r="AM518" s="1" t="s">
        <v>36</v>
      </c>
      <c r="AN518" t="s">
        <v>4076</v>
      </c>
      <c r="AO518" t="s">
        <v>53</v>
      </c>
      <c r="AP518">
        <v>1.120561297000787</v>
      </c>
      <c r="AQ518">
        <v>2.8158823530480768</v>
      </c>
      <c r="AR518">
        <v>-1.0058035654196742</v>
      </c>
      <c r="AS518">
        <v>1.0482905297996536</v>
      </c>
      <c r="AT518">
        <v>-0.70886935645501414</v>
      </c>
      <c r="AU518">
        <v>-7.9282161275805479E-2</v>
      </c>
      <c r="AV518">
        <v>3.2138046860625482</v>
      </c>
      <c r="AW518">
        <v>-1.2188182390746143</v>
      </c>
      <c r="AX518">
        <v>-1.096260989906827</v>
      </c>
      <c r="AY518">
        <v>-3.3003055676695636</v>
      </c>
      <c r="AZ518">
        <v>-0.91420312758174194</v>
      </c>
      <c r="BA518">
        <v>-3.3251291513942385</v>
      </c>
      <c r="BB518">
        <v>-1.3511867408534295</v>
      </c>
      <c r="BC518">
        <v>-0.7718173770281177</v>
      </c>
      <c r="BD518">
        <v>-0.34787639899358241</v>
      </c>
      <c r="BE518">
        <v>-1.1301253716519408</v>
      </c>
      <c r="BF518">
        <v>6.227830904436491</v>
      </c>
      <c r="BG518">
        <f t="shared" si="8"/>
        <v>6.2272167297608165</v>
      </c>
      <c r="BH518" s="1" t="s">
        <v>1240</v>
      </c>
      <c r="BI518" s="1">
        <v>1</v>
      </c>
    </row>
    <row r="519" spans="1:61">
      <c r="A519" s="1">
        <v>143</v>
      </c>
      <c r="B519" s="1" t="s">
        <v>631</v>
      </c>
      <c r="C519" s="1" t="s">
        <v>4244</v>
      </c>
      <c r="D519" s="1" t="s">
        <v>30</v>
      </c>
      <c r="E519" s="1" t="s">
        <v>44</v>
      </c>
      <c r="F519" s="2">
        <v>42.291542999999997</v>
      </c>
      <c r="G519" s="2">
        <v>-111.72926200000001</v>
      </c>
      <c r="H519" s="2">
        <v>42.301499999999997</v>
      </c>
      <c r="I519" s="2">
        <v>-111.71742999999999</v>
      </c>
      <c r="K519" s="1" t="s">
        <v>4086</v>
      </c>
      <c r="L519" s="17">
        <v>0.33987382752820844</v>
      </c>
      <c r="M519" s="17">
        <v>1</v>
      </c>
      <c r="N519" s="1">
        <v>16</v>
      </c>
      <c r="O519" s="1" t="s">
        <v>634</v>
      </c>
      <c r="P519" s="1">
        <v>503140</v>
      </c>
      <c r="Q519" s="1" t="s">
        <v>632</v>
      </c>
      <c r="R519" s="1" t="s">
        <v>633</v>
      </c>
      <c r="S519" s="26">
        <v>5.7748780000000002</v>
      </c>
      <c r="T519" s="4">
        <v>492.60873413100001</v>
      </c>
      <c r="U519" s="4">
        <v>0.30553990602499997</v>
      </c>
      <c r="V519" s="4">
        <v>14.480093955999999</v>
      </c>
      <c r="W519" s="2">
        <v>0.27505838870999999</v>
      </c>
      <c r="X519" s="3">
        <v>11.638174057000001</v>
      </c>
      <c r="Y519" s="1">
        <v>1028.96875</v>
      </c>
      <c r="Z519" s="2">
        <v>1.7601206939899999E-2</v>
      </c>
      <c r="AA519" s="2">
        <v>3.7147810436299999E-2</v>
      </c>
      <c r="AB519" s="2">
        <v>0</v>
      </c>
      <c r="AC519" s="2">
        <v>8.4426240355699997E-2</v>
      </c>
      <c r="AD519" s="2">
        <v>0.50995857761100005</v>
      </c>
      <c r="AE519" s="2">
        <v>4.8112171300799998E-2</v>
      </c>
      <c r="AF519" s="2">
        <v>5.0950862194499999E-2</v>
      </c>
      <c r="AG519" s="2">
        <v>0.23070153381899999</v>
      </c>
      <c r="AH519" s="2">
        <v>2.11015973426E-2</v>
      </c>
      <c r="AI519" s="5">
        <v>1739944.30632</v>
      </c>
      <c r="AJ519" s="5">
        <v>1702226.8439099998</v>
      </c>
      <c r="AK519">
        <v>17.0037219616</v>
      </c>
      <c r="AL519" s="13">
        <v>2.1914925646553014E-2</v>
      </c>
      <c r="AM519" s="1" t="s">
        <v>36</v>
      </c>
      <c r="AN519" t="s">
        <v>4077</v>
      </c>
      <c r="AO519" t="s">
        <v>36</v>
      </c>
      <c r="AP519">
        <v>0.76154281376133226</v>
      </c>
      <c r="AQ519">
        <v>2.6925021077695686</v>
      </c>
      <c r="AR519">
        <v>-0.51493205928519281</v>
      </c>
      <c r="AS519">
        <v>1.1607713798473132</v>
      </c>
      <c r="AT519">
        <v>-0.56057510543187328</v>
      </c>
      <c r="AU519">
        <v>1.0658848480824623</v>
      </c>
      <c r="AV519">
        <v>3.0124021853468399</v>
      </c>
      <c r="AW519">
        <v>-1.7544575509718334</v>
      </c>
      <c r="AX519">
        <v>-1.4300667793046584</v>
      </c>
      <c r="AY519">
        <v>-5</v>
      </c>
      <c r="AZ519">
        <v>-1.0735225501692574</v>
      </c>
      <c r="BA519">
        <v>-0.29246509889337152</v>
      </c>
      <c r="BB519">
        <v>-1.3177450429586444</v>
      </c>
      <c r="BC519">
        <v>-1.2928484624299699</v>
      </c>
      <c r="BD519">
        <v>-0.63694951806272293</v>
      </c>
      <c r="BE519">
        <v>-1.6756846683601354</v>
      </c>
      <c r="BF519">
        <v>6.2405353472222531</v>
      </c>
      <c r="BG519">
        <f t="shared" si="8"/>
        <v>6.2310174350045822</v>
      </c>
      <c r="BH519" s="1" t="s">
        <v>635</v>
      </c>
      <c r="BI519" s="1">
        <v>1</v>
      </c>
    </row>
    <row r="520" spans="1:61">
      <c r="A520" s="1">
        <v>483</v>
      </c>
      <c r="B520" s="1" t="s">
        <v>2303</v>
      </c>
      <c r="C520" s="1" t="s">
        <v>4721</v>
      </c>
      <c r="D520" s="1" t="s">
        <v>30</v>
      </c>
      <c r="E520" s="1" t="s">
        <v>355</v>
      </c>
      <c r="F520" s="2">
        <v>40.438212</v>
      </c>
      <c r="G520" s="2">
        <v>-82.979033000000001</v>
      </c>
      <c r="H520" s="2">
        <v>40.381810000000002</v>
      </c>
      <c r="I520" s="2">
        <v>-83.050340000000006</v>
      </c>
      <c r="K520" s="1" t="s">
        <v>4086</v>
      </c>
      <c r="L520" s="17">
        <v>0.20231737755239007</v>
      </c>
      <c r="M520" s="17">
        <v>1</v>
      </c>
      <c r="N520" s="1">
        <v>5</v>
      </c>
      <c r="O520" s="1" t="s">
        <v>2306</v>
      </c>
      <c r="P520" s="1">
        <v>513520</v>
      </c>
      <c r="Q520" s="1" t="s">
        <v>2304</v>
      </c>
      <c r="R520" s="1" t="s">
        <v>2305</v>
      </c>
      <c r="S520" s="26">
        <v>3.7277969999999998</v>
      </c>
      <c r="T520" s="4">
        <v>956.245605469</v>
      </c>
      <c r="U520" s="4">
        <v>4.3922805786100003</v>
      </c>
      <c r="V520" s="4">
        <v>15.945087432899999</v>
      </c>
      <c r="W520" s="2">
        <v>0.38083782792100002</v>
      </c>
      <c r="X520" s="3">
        <v>0.444915682077</v>
      </c>
      <c r="Y520" s="1">
        <v>1084.4379882799999</v>
      </c>
      <c r="Z520" s="2">
        <v>8.6696631295999999E-2</v>
      </c>
      <c r="AA520" s="2">
        <v>4.52713034614E-2</v>
      </c>
      <c r="AB520" s="2">
        <v>5.7921319679300005E-4</v>
      </c>
      <c r="AC520" s="2">
        <v>0.26289328576100002</v>
      </c>
      <c r="AD520" s="2">
        <v>5.3982669941200004E-3</v>
      </c>
      <c r="AE520" s="2">
        <v>7.8541309485199995E-3</v>
      </c>
      <c r="AF520" s="2">
        <v>5.9774801909099999E-2</v>
      </c>
      <c r="AG520" s="2">
        <v>0.52766322227899998</v>
      </c>
      <c r="AH520" s="2">
        <v>3.86914415458E-3</v>
      </c>
      <c r="AI520" s="5"/>
      <c r="AJ520" s="5">
        <v>1737152.98324</v>
      </c>
      <c r="AK520">
        <v>13.428921989199999</v>
      </c>
      <c r="AL520" s="13">
        <v>2.0231571709228673</v>
      </c>
      <c r="AN520" t="s">
        <v>4077</v>
      </c>
      <c r="AO520" t="s">
        <v>36</v>
      </c>
      <c r="AP520">
        <v>0.57145225449196491</v>
      </c>
      <c r="AQ520">
        <v>2.9805694523185897</v>
      </c>
      <c r="AR520">
        <v>0.6426900750326493</v>
      </c>
      <c r="AS520">
        <v>1.2026269049851805</v>
      </c>
      <c r="AT520">
        <v>-0.41925992047290744</v>
      </c>
      <c r="AU520">
        <v>-0.3517222862738118</v>
      </c>
      <c r="AV520">
        <v>3.0352047226777308</v>
      </c>
      <c r="AW520">
        <v>-1.0619977772409928</v>
      </c>
      <c r="AX520">
        <v>-1.3441770010217815</v>
      </c>
      <c r="AY520">
        <v>-3.2371615517330654</v>
      </c>
      <c r="AZ520">
        <v>-0.58022050554135129</v>
      </c>
      <c r="BA520">
        <v>-2.2677456393783406</v>
      </c>
      <c r="BB520">
        <v>-2.1049018622016384</v>
      </c>
      <c r="BC520">
        <v>-1.2234818544414194</v>
      </c>
      <c r="BD520">
        <v>-0.27764317475959227</v>
      </c>
      <c r="BE520">
        <v>-2.4123850892572101</v>
      </c>
      <c r="BF520">
        <v>-5</v>
      </c>
      <c r="BG520">
        <f t="shared" si="8"/>
        <v>6.2398380664904742</v>
      </c>
      <c r="BI520" s="1">
        <v>1</v>
      </c>
    </row>
    <row r="521" spans="1:61">
      <c r="A521" s="1">
        <v>739</v>
      </c>
      <c r="B521" s="1" t="s">
        <v>3553</v>
      </c>
      <c r="C521" s="1" t="s">
        <v>5113</v>
      </c>
      <c r="D521" s="1" t="s">
        <v>2895</v>
      </c>
      <c r="E521" s="1" t="s">
        <v>87</v>
      </c>
      <c r="F521" s="2">
        <v>37.232374</v>
      </c>
      <c r="G521" s="2">
        <v>-96.195593000000002</v>
      </c>
      <c r="H521" s="2">
        <v>37.23424</v>
      </c>
      <c r="I521" s="2">
        <v>-96.18253</v>
      </c>
      <c r="K521" s="1" t="s">
        <v>4086</v>
      </c>
      <c r="L521" s="17">
        <v>0.8375345175154506</v>
      </c>
      <c r="M521" s="17">
        <v>0</v>
      </c>
      <c r="N521" s="1">
        <v>11</v>
      </c>
      <c r="O521" s="1" t="s">
        <v>3556</v>
      </c>
      <c r="P521" s="1">
        <v>508490</v>
      </c>
      <c r="Q521" s="1" t="s">
        <v>3554</v>
      </c>
      <c r="R521" s="1" t="s">
        <v>3555</v>
      </c>
      <c r="S521" s="26">
        <v>0.52</v>
      </c>
      <c r="T521" s="4">
        <v>1011.35473633</v>
      </c>
      <c r="U521" s="4">
        <v>7.2879395484899998</v>
      </c>
      <c r="V521" s="4">
        <v>20.572061538700002</v>
      </c>
      <c r="W521" s="2">
        <v>0.301894724369</v>
      </c>
      <c r="X521" s="3">
        <v>3.62860774994</v>
      </c>
      <c r="Y521" s="1">
        <v>771.01464843799999</v>
      </c>
      <c r="Z521" s="2">
        <v>2.00515040621E-2</v>
      </c>
      <c r="AA521" s="2">
        <v>1.8735997831400002E-2</v>
      </c>
      <c r="AB521" s="2">
        <v>3.0296507131600002E-4</v>
      </c>
      <c r="AC521" s="2">
        <v>0.13891745796400001</v>
      </c>
      <c r="AD521" s="2">
        <v>3.1970787788900001E-3</v>
      </c>
      <c r="AE521" s="2">
        <v>0.63601935787399999</v>
      </c>
      <c r="AF521" s="2">
        <v>0.162931426248</v>
      </c>
      <c r="AG521" s="2">
        <v>1.45263778931E-2</v>
      </c>
      <c r="AH521" s="2">
        <v>5.3178342781099999E-3</v>
      </c>
      <c r="AI521" s="5">
        <v>1640112.0879299999</v>
      </c>
      <c r="AJ521" s="5">
        <v>1739720.43038</v>
      </c>
      <c r="AK521">
        <v>18.024258022200002</v>
      </c>
      <c r="AL521" s="13">
        <v>5.8942768264627944E-2</v>
      </c>
      <c r="AM521" s="1" t="s">
        <v>36</v>
      </c>
      <c r="AN521" t="s">
        <v>4077</v>
      </c>
      <c r="AO521" t="s">
        <v>36</v>
      </c>
      <c r="AP521">
        <v>-0.28399665636520083</v>
      </c>
      <c r="AQ521">
        <v>3.0049035126720436</v>
      </c>
      <c r="AR521">
        <v>0.86260476162327071</v>
      </c>
      <c r="AS521">
        <v>1.3132778147875834</v>
      </c>
      <c r="AT521">
        <v>-0.52014447623642857</v>
      </c>
      <c r="AU521">
        <v>0.55974002379611376</v>
      </c>
      <c r="AV521">
        <v>2.8870626292511625</v>
      </c>
      <c r="AW521">
        <v>-1.6978530454192906</v>
      </c>
      <c r="AX521">
        <v>-1.7273231725391687</v>
      </c>
      <c r="AY521">
        <v>-3.518607438194461</v>
      </c>
      <c r="AZ521">
        <v>-0.85724317239775993</v>
      </c>
      <c r="BA521">
        <v>-2.4952466621907168</v>
      </c>
      <c r="BB521">
        <v>-0.19652966597120822</v>
      </c>
      <c r="BC521">
        <v>-0.78799514080032795</v>
      </c>
      <c r="BD521">
        <v>-1.8378426621742538</v>
      </c>
      <c r="BE521">
        <v>-2.2742652008938453</v>
      </c>
      <c r="BF521">
        <v>6.2148735294538211</v>
      </c>
      <c r="BG521">
        <f t="shared" si="8"/>
        <v>6.2404794636283647</v>
      </c>
      <c r="BH521" s="1" t="s">
        <v>3557</v>
      </c>
      <c r="BI521" s="1">
        <v>1</v>
      </c>
    </row>
    <row r="522" spans="1:61">
      <c r="A522" s="1">
        <v>17</v>
      </c>
      <c r="B522" s="1" t="s">
        <v>100</v>
      </c>
      <c r="C522" s="1" t="s">
        <v>4117</v>
      </c>
      <c r="D522" s="1" t="s">
        <v>30</v>
      </c>
      <c r="E522" s="1" t="s">
        <v>105</v>
      </c>
      <c r="F522" s="2">
        <v>33.007108000000002</v>
      </c>
      <c r="G522" s="2">
        <v>-107.274794</v>
      </c>
      <c r="H522" s="2">
        <v>32.906880000000001</v>
      </c>
      <c r="I522" s="2">
        <v>-107.30074</v>
      </c>
      <c r="K522" s="1" t="s">
        <v>4086</v>
      </c>
      <c r="L522" s="17">
        <v>0.25313271069899196</v>
      </c>
      <c r="M522" s="17">
        <v>1</v>
      </c>
      <c r="N522" s="1">
        <v>13</v>
      </c>
      <c r="O522" s="1" t="s">
        <v>103</v>
      </c>
      <c r="P522" s="1">
        <v>514560</v>
      </c>
      <c r="Q522" s="1" t="s">
        <v>101</v>
      </c>
      <c r="R522" s="1" t="s">
        <v>102</v>
      </c>
      <c r="S522" s="26">
        <v>2.6009790000000002</v>
      </c>
      <c r="T522" s="4">
        <v>286.68499755900001</v>
      </c>
      <c r="U522" s="4">
        <v>7.2810654640200001</v>
      </c>
      <c r="V522" s="4">
        <v>24.148689269999998</v>
      </c>
      <c r="W522" s="2">
        <v>0.142880946398</v>
      </c>
      <c r="X522" s="3">
        <v>8.4749574661300002</v>
      </c>
      <c r="Y522" s="1">
        <v>91.571853637700002</v>
      </c>
      <c r="Z522" s="2">
        <v>0.12422709973399999</v>
      </c>
      <c r="AA522" s="2">
        <v>1.6474636358900001E-2</v>
      </c>
      <c r="AB522" s="2">
        <v>1.2408112194399999E-3</v>
      </c>
      <c r="AC522" s="2">
        <v>4.6921432667700004E-3</v>
      </c>
      <c r="AD522" s="2">
        <v>0.83673426828599995</v>
      </c>
      <c r="AE522" s="2">
        <v>1.39513059799E-2</v>
      </c>
      <c r="AF522" s="2">
        <v>0</v>
      </c>
      <c r="AG522" s="2">
        <v>7.7159689275799995E-4</v>
      </c>
      <c r="AH522" s="2">
        <v>1.9081382618199999E-3</v>
      </c>
      <c r="AI522" s="5">
        <v>12947304.630000001</v>
      </c>
      <c r="AJ522" s="5">
        <v>1739929.8051400001</v>
      </c>
      <c r="AK522">
        <v>50.155367223900001</v>
      </c>
      <c r="AL522" s="13">
        <v>1.5261382085718946</v>
      </c>
      <c r="AM522" s="1" t="s">
        <v>36</v>
      </c>
      <c r="AN522" t="s">
        <v>4077</v>
      </c>
      <c r="AO522" t="s">
        <v>36</v>
      </c>
      <c r="AP522">
        <v>0.41513684576721549</v>
      </c>
      <c r="AQ522">
        <v>2.4574049665850675</v>
      </c>
      <c r="AR522">
        <v>0.86219493580847661</v>
      </c>
      <c r="AS522">
        <v>1.3828935633171575</v>
      </c>
      <c r="AT522">
        <v>-0.84502568181731585</v>
      </c>
      <c r="AU522">
        <v>0.9281375272560769</v>
      </c>
      <c r="AV522">
        <v>1.9617620054555023</v>
      </c>
      <c r="AW522">
        <v>-0.90578365390878945</v>
      </c>
      <c r="AX522">
        <v>-1.7831841627167178</v>
      </c>
      <c r="AY522">
        <v>-2.9062942882772584</v>
      </c>
      <c r="AZ522">
        <v>-2.3286287358962889</v>
      </c>
      <c r="BA522">
        <v>-7.7412444205689143E-2</v>
      </c>
      <c r="BB522">
        <v>-1.8553851362386702</v>
      </c>
      <c r="BC522">
        <v>-5</v>
      </c>
      <c r="BD522">
        <v>-3.1126095299405061</v>
      </c>
      <c r="BE522">
        <v>-2.7193901599411574</v>
      </c>
      <c r="BF522">
        <v>7.1121793663975517</v>
      </c>
      <c r="BG522">
        <f t="shared" si="8"/>
        <v>6.2405317276761121</v>
      </c>
      <c r="BH522" s="1" t="s">
        <v>104</v>
      </c>
      <c r="BI522" s="1">
        <v>3</v>
      </c>
    </row>
    <row r="523" spans="1:61">
      <c r="A523" s="1">
        <v>18</v>
      </c>
      <c r="B523" s="1" t="s">
        <v>100</v>
      </c>
      <c r="C523" s="1" t="s">
        <v>4117</v>
      </c>
      <c r="D523" s="1" t="s">
        <v>30</v>
      </c>
      <c r="E523" s="1" t="s">
        <v>105</v>
      </c>
      <c r="F523" s="2">
        <v>33.007108000000002</v>
      </c>
      <c r="G523" s="2">
        <v>-107.274794</v>
      </c>
      <c r="H523" s="2">
        <v>32.906880000000001</v>
      </c>
      <c r="I523" s="2">
        <v>-107.30074</v>
      </c>
      <c r="K523" s="1" t="s">
        <v>4085</v>
      </c>
      <c r="L523" s="17">
        <v>0.385886525735259</v>
      </c>
      <c r="M523" s="17">
        <v>1</v>
      </c>
      <c r="N523" s="1">
        <v>13</v>
      </c>
      <c r="O523" s="1" t="s">
        <v>103</v>
      </c>
      <c r="P523" s="1">
        <v>506420</v>
      </c>
      <c r="Q523" s="1" t="s">
        <v>106</v>
      </c>
      <c r="R523" s="1" t="s">
        <v>107</v>
      </c>
      <c r="S523" s="26">
        <v>2.7003970000000002</v>
      </c>
      <c r="T523" s="4">
        <v>286.68499755900001</v>
      </c>
      <c r="U523" s="4">
        <v>7.2810654640200001</v>
      </c>
      <c r="V523" s="4">
        <v>24.148689269999998</v>
      </c>
      <c r="W523" s="2">
        <v>0.142880946398</v>
      </c>
      <c r="X523" s="3">
        <v>8.4749574661300002</v>
      </c>
      <c r="Y523" s="1">
        <v>91.571853637700002</v>
      </c>
      <c r="Z523" s="2">
        <v>0.12422709973399999</v>
      </c>
      <c r="AA523" s="2">
        <v>1.6474636358900001E-2</v>
      </c>
      <c r="AB523" s="2">
        <v>1.2408112194399999E-3</v>
      </c>
      <c r="AC523" s="2">
        <v>4.6921432667700004E-3</v>
      </c>
      <c r="AD523" s="2">
        <v>0.83673426828599995</v>
      </c>
      <c r="AE523" s="2">
        <v>1.39513059799E-2</v>
      </c>
      <c r="AF523" s="2">
        <v>0</v>
      </c>
      <c r="AG523" s="2">
        <v>7.7159689275799995E-4</v>
      </c>
      <c r="AH523" s="2">
        <v>1.9081382618199999E-3</v>
      </c>
      <c r="AI523" s="5">
        <v>12947304.630000001</v>
      </c>
      <c r="AJ523" s="5">
        <v>1739929.8051400001</v>
      </c>
      <c r="AK523">
        <v>50.155367223900001</v>
      </c>
      <c r="AL523" s="13">
        <v>1.5261382085718946</v>
      </c>
      <c r="AM523" s="1" t="s">
        <v>36</v>
      </c>
      <c r="AN523" t="s">
        <v>4077</v>
      </c>
      <c r="AO523" t="s">
        <v>36</v>
      </c>
      <c r="AP523">
        <v>0.43142761683856856</v>
      </c>
      <c r="AQ523">
        <v>2.4574049665850675</v>
      </c>
      <c r="AR523">
        <v>0.86219493580847661</v>
      </c>
      <c r="AS523">
        <v>1.3828935633171575</v>
      </c>
      <c r="AT523">
        <v>-0.84502568181731585</v>
      </c>
      <c r="AU523">
        <v>0.9281375272560769</v>
      </c>
      <c r="AV523">
        <v>1.9617620054555023</v>
      </c>
      <c r="AW523">
        <v>-0.90578365390878945</v>
      </c>
      <c r="AX523">
        <v>-1.7831841627167178</v>
      </c>
      <c r="AY523">
        <v>-2.9062942882772584</v>
      </c>
      <c r="AZ523">
        <v>-2.3286287358962889</v>
      </c>
      <c r="BA523">
        <v>-7.7412444205689143E-2</v>
      </c>
      <c r="BB523">
        <v>-1.8553851362386702</v>
      </c>
      <c r="BC523">
        <v>-5</v>
      </c>
      <c r="BD523">
        <v>-3.1126095299405061</v>
      </c>
      <c r="BE523">
        <v>-2.7193901599411574</v>
      </c>
      <c r="BF523">
        <v>7.1121793663975517</v>
      </c>
      <c r="BG523">
        <f t="shared" si="8"/>
        <v>6.2405317276761121</v>
      </c>
      <c r="BH523" s="1" t="s">
        <v>104</v>
      </c>
      <c r="BI523" s="1">
        <v>3</v>
      </c>
    </row>
    <row r="524" spans="1:61">
      <c r="A524" s="1">
        <v>19</v>
      </c>
      <c r="B524" s="1" t="s">
        <v>100</v>
      </c>
      <c r="C524" s="1" t="s">
        <v>4117</v>
      </c>
      <c r="D524" s="1" t="s">
        <v>30</v>
      </c>
      <c r="E524" s="1" t="s">
        <v>105</v>
      </c>
      <c r="F524" s="2">
        <v>33.007108000000002</v>
      </c>
      <c r="G524" s="2">
        <v>-107.274794</v>
      </c>
      <c r="H524" s="2">
        <v>32.906880000000001</v>
      </c>
      <c r="I524" s="2">
        <v>-107.30074</v>
      </c>
      <c r="K524" s="1" t="s">
        <v>4085</v>
      </c>
      <c r="L524" s="17">
        <v>0.1681675773579627</v>
      </c>
      <c r="M524" s="17">
        <v>1</v>
      </c>
      <c r="N524" s="1">
        <v>13</v>
      </c>
      <c r="O524" s="1" t="s">
        <v>103</v>
      </c>
      <c r="P524" s="1">
        <v>505510</v>
      </c>
      <c r="Q524" s="1" t="s">
        <v>108</v>
      </c>
      <c r="R524" s="1" t="s">
        <v>109</v>
      </c>
      <c r="S524" s="26">
        <v>2.7322250000000001</v>
      </c>
      <c r="T524" s="4">
        <v>286.68499755900001</v>
      </c>
      <c r="U524" s="4">
        <v>7.2810654640200001</v>
      </c>
      <c r="V524" s="4">
        <v>24.148689269999998</v>
      </c>
      <c r="W524" s="2">
        <v>0.142880946398</v>
      </c>
      <c r="X524" s="3">
        <v>8.4749574661300002</v>
      </c>
      <c r="Y524" s="1">
        <v>91.571853637700002</v>
      </c>
      <c r="Z524" s="2">
        <v>0.12422709973399999</v>
      </c>
      <c r="AA524" s="2">
        <v>1.6474636358900001E-2</v>
      </c>
      <c r="AB524" s="2">
        <v>1.2408112194399999E-3</v>
      </c>
      <c r="AC524" s="2">
        <v>4.6921432667700004E-3</v>
      </c>
      <c r="AD524" s="2">
        <v>0.83673426828599995</v>
      </c>
      <c r="AE524" s="2">
        <v>1.39513059799E-2</v>
      </c>
      <c r="AF524" s="2">
        <v>0</v>
      </c>
      <c r="AG524" s="2">
        <v>7.7159689275799995E-4</v>
      </c>
      <c r="AH524" s="2">
        <v>1.9081382618199999E-3</v>
      </c>
      <c r="AI524" s="5">
        <v>12947304.630000001</v>
      </c>
      <c r="AJ524" s="5">
        <v>1739929.8051400001</v>
      </c>
      <c r="AK524">
        <v>50.155367223900001</v>
      </c>
      <c r="AL524" s="13">
        <v>1.5261382085718946</v>
      </c>
      <c r="AM524" s="1" t="s">
        <v>36</v>
      </c>
      <c r="AN524" t="s">
        <v>4077</v>
      </c>
      <c r="AO524" t="s">
        <v>36</v>
      </c>
      <c r="AP524">
        <v>0.4365164608348347</v>
      </c>
      <c r="AQ524">
        <v>2.4574049665850675</v>
      </c>
      <c r="AR524">
        <v>0.86219493580847661</v>
      </c>
      <c r="AS524">
        <v>1.3828935633171575</v>
      </c>
      <c r="AT524">
        <v>-0.84502568181731585</v>
      </c>
      <c r="AU524">
        <v>0.9281375272560769</v>
      </c>
      <c r="AV524">
        <v>1.9617620054555023</v>
      </c>
      <c r="AW524">
        <v>-0.90578365390878945</v>
      </c>
      <c r="AX524">
        <v>-1.7831841627167178</v>
      </c>
      <c r="AY524">
        <v>-2.9062942882772584</v>
      </c>
      <c r="AZ524">
        <v>-2.3286287358962889</v>
      </c>
      <c r="BA524">
        <v>-7.7412444205689143E-2</v>
      </c>
      <c r="BB524">
        <v>-1.8553851362386702</v>
      </c>
      <c r="BC524">
        <v>-5</v>
      </c>
      <c r="BD524">
        <v>-3.1126095299405061</v>
      </c>
      <c r="BE524">
        <v>-2.7193901599411574</v>
      </c>
      <c r="BF524">
        <v>7.1121793663975517</v>
      </c>
      <c r="BG524">
        <f t="shared" si="8"/>
        <v>6.2405317276761121</v>
      </c>
      <c r="BH524" s="1" t="s">
        <v>104</v>
      </c>
      <c r="BI524" s="1">
        <v>3</v>
      </c>
    </row>
    <row r="525" spans="1:61">
      <c r="A525" s="1">
        <v>581</v>
      </c>
      <c r="B525" s="1" t="s">
        <v>2788</v>
      </c>
      <c r="C525" s="1" t="s">
        <v>4874</v>
      </c>
      <c r="D525" s="1" t="s">
        <v>30</v>
      </c>
      <c r="E525" s="1" t="s">
        <v>140</v>
      </c>
      <c r="F525" s="2">
        <v>38.793202000000001</v>
      </c>
      <c r="G525" s="2">
        <v>-90.781807999999998</v>
      </c>
      <c r="H525" s="2">
        <v>38.799729999999997</v>
      </c>
      <c r="I525" s="2">
        <v>-90.771199999999993</v>
      </c>
      <c r="K525" s="1" t="s">
        <v>4086</v>
      </c>
      <c r="L525" s="17">
        <v>0.9889099912252276</v>
      </c>
      <c r="M525" s="17">
        <v>0</v>
      </c>
      <c r="N525" s="1">
        <v>7</v>
      </c>
      <c r="O525" s="1" t="s">
        <v>2791</v>
      </c>
      <c r="P525" s="1">
        <v>507400</v>
      </c>
      <c r="Q525" s="1" t="s">
        <v>2789</v>
      </c>
      <c r="R525" s="1" t="s">
        <v>2790</v>
      </c>
      <c r="S525" s="26">
        <v>2.2834810000000001</v>
      </c>
      <c r="T525" s="4">
        <v>1007.70147705</v>
      </c>
      <c r="U525" s="4">
        <v>6.5543637275700002</v>
      </c>
      <c r="V525" s="4">
        <v>18.627908706700001</v>
      </c>
      <c r="W525" s="2">
        <v>0.33582070469899999</v>
      </c>
      <c r="X525" s="3">
        <v>2.68924689293</v>
      </c>
      <c r="Y525" s="1">
        <v>701.13366699200003</v>
      </c>
      <c r="Z525" s="2">
        <v>2.0598239172900001E-2</v>
      </c>
      <c r="AA525" s="2">
        <v>0.239664043026</v>
      </c>
      <c r="AB525" s="2">
        <v>2.4865236557400001E-3</v>
      </c>
      <c r="AC525" s="2">
        <v>0.32907452203499998</v>
      </c>
      <c r="AD525" s="2">
        <v>9.7619076855100001E-4</v>
      </c>
      <c r="AE525" s="2">
        <v>1.07565171478E-2</v>
      </c>
      <c r="AF525" s="2">
        <v>0.198719286828</v>
      </c>
      <c r="AG525" s="2">
        <v>0.186937462395</v>
      </c>
      <c r="AH525" s="2">
        <v>1.0787214970699999E-2</v>
      </c>
      <c r="AI525" s="5">
        <v>1797666.814</v>
      </c>
      <c r="AJ525" s="5">
        <v>1749011.06461</v>
      </c>
      <c r="AK525">
        <v>15.5911793123</v>
      </c>
      <c r="AL525" s="13">
        <v>2.7437365926825573E-2</v>
      </c>
      <c r="AM525" s="1" t="s">
        <v>36</v>
      </c>
      <c r="AN525" t="s">
        <v>4077</v>
      </c>
      <c r="AO525" t="s">
        <v>36</v>
      </c>
      <c r="AP525">
        <v>0.3585974023544557</v>
      </c>
      <c r="AQ525">
        <v>3.0033318951339121</v>
      </c>
      <c r="AR525">
        <v>0.81653053843382084</v>
      </c>
      <c r="AS525">
        <v>1.2701641008371602</v>
      </c>
      <c r="AT525">
        <v>-0.4738925313685331</v>
      </c>
      <c r="AU525">
        <v>0.42963067552749529</v>
      </c>
      <c r="AV525">
        <v>2.845800821537503</v>
      </c>
      <c r="AW525">
        <v>-1.686169903425889</v>
      </c>
      <c r="AX525">
        <v>-0.62039711860201263</v>
      </c>
      <c r="AY525">
        <v>-2.6044074047171057</v>
      </c>
      <c r="AZ525">
        <v>-0.48270574082303591</v>
      </c>
      <c r="BA525">
        <v>-3.0104653036107791</v>
      </c>
      <c r="BB525">
        <v>-1.9683283260994613</v>
      </c>
      <c r="BC525">
        <v>-0.70175998011472573</v>
      </c>
      <c r="BD525">
        <v>-0.72830365698880928</v>
      </c>
      <c r="BE525">
        <v>-1.9670906664366465</v>
      </c>
      <c r="BF525">
        <v>6.2547092011624468</v>
      </c>
      <c r="BG525">
        <f t="shared" si="8"/>
        <v>6.2427925569251421</v>
      </c>
      <c r="BH525" s="1" t="s">
        <v>2792</v>
      </c>
      <c r="BI525" s="1">
        <v>1</v>
      </c>
    </row>
    <row r="526" spans="1:61">
      <c r="A526" s="1">
        <v>417</v>
      </c>
      <c r="B526" s="1" t="s">
        <v>1984</v>
      </c>
      <c r="C526" s="1" t="s">
        <v>4626</v>
      </c>
      <c r="D526" s="1" t="s">
        <v>30</v>
      </c>
      <c r="E526" s="1" t="s">
        <v>59</v>
      </c>
      <c r="F526" s="2">
        <v>42.616442999999997</v>
      </c>
      <c r="G526" s="2">
        <v>-85.201684999999998</v>
      </c>
      <c r="H526" s="2">
        <v>42.62359</v>
      </c>
      <c r="I526" s="2">
        <v>-85.189830000000001</v>
      </c>
      <c r="K526" s="1" t="s">
        <v>4086</v>
      </c>
      <c r="L526" s="17">
        <v>0.87814953713677812</v>
      </c>
      <c r="M526" s="17">
        <v>0</v>
      </c>
      <c r="N526" s="1">
        <v>4</v>
      </c>
      <c r="O526" s="1" t="s">
        <v>1987</v>
      </c>
      <c r="P526" s="1">
        <v>508860</v>
      </c>
      <c r="Q526" s="1" t="s">
        <v>1985</v>
      </c>
      <c r="R526" s="1" t="s">
        <v>1986</v>
      </c>
      <c r="S526" s="26">
        <v>11.657234000000001</v>
      </c>
      <c r="T526" s="4">
        <v>888.732910156</v>
      </c>
      <c r="U526" s="4">
        <v>3.0819792747500001</v>
      </c>
      <c r="V526" s="4">
        <v>14.4019794464</v>
      </c>
      <c r="W526" s="2">
        <v>0.28705084323899999</v>
      </c>
      <c r="X526" s="3">
        <v>2.1214063167599999</v>
      </c>
      <c r="Y526" s="1">
        <v>1603.4162597699999</v>
      </c>
      <c r="Z526" s="2">
        <v>3.4218712610700003E-2</v>
      </c>
      <c r="AA526" s="2">
        <v>6.8527159607600002E-2</v>
      </c>
      <c r="AB526" s="2">
        <v>2.3929169657799999E-4</v>
      </c>
      <c r="AC526" s="2">
        <v>0.23648001914299999</v>
      </c>
      <c r="AD526" s="2">
        <v>2.87150035894E-3</v>
      </c>
      <c r="AE526" s="2">
        <v>4.8456568557099997E-3</v>
      </c>
      <c r="AF526" s="2">
        <v>0.21141421392699999</v>
      </c>
      <c r="AG526" s="2">
        <v>0.28924383823900002</v>
      </c>
      <c r="AH526" s="2">
        <v>0.152159607562</v>
      </c>
      <c r="AI526" s="5">
        <v>1684522.71365</v>
      </c>
      <c r="AJ526" s="5">
        <v>1775011.9009400001</v>
      </c>
      <c r="AK526">
        <v>14.5443814598</v>
      </c>
      <c r="AL526" s="13">
        <v>5.2312924928328355E-2</v>
      </c>
      <c r="AM526" s="1" t="s">
        <v>53</v>
      </c>
      <c r="AN526" t="s">
        <v>4076</v>
      </c>
      <c r="AO526" t="s">
        <v>53</v>
      </c>
      <c r="AP526">
        <v>1.0665955143130881</v>
      </c>
      <c r="AQ526">
        <v>2.948771262574609</v>
      </c>
      <c r="AR526">
        <v>0.48882971391128605</v>
      </c>
      <c r="AS526">
        <v>1.1584221867875326</v>
      </c>
      <c r="AT526">
        <v>-0.54204117301337384</v>
      </c>
      <c r="AU526">
        <v>0.3266238576852255</v>
      </c>
      <c r="AV526">
        <v>3.2050462833355762</v>
      </c>
      <c r="AW526">
        <v>-1.4657363336782139</v>
      </c>
      <c r="AX526">
        <v>-1.1641372689459286</v>
      </c>
      <c r="AY526">
        <v>-3.6210723711438595</v>
      </c>
      <c r="AZ526">
        <v>-0.62620554812923424</v>
      </c>
      <c r="BA526">
        <v>-2.54189112509563</v>
      </c>
      <c r="BB526">
        <v>-2.3146473435926791</v>
      </c>
      <c r="BC526">
        <v>-0.67486581730038442</v>
      </c>
      <c r="BD526">
        <v>-0.53873588405228723</v>
      </c>
      <c r="BE526">
        <v>-0.81770062050312342</v>
      </c>
      <c r="BF526">
        <v>6.2264768712662955</v>
      </c>
      <c r="BG526">
        <f t="shared" si="8"/>
        <v>6.2492012692194194</v>
      </c>
      <c r="BH526" s="1" t="s">
        <v>1988</v>
      </c>
      <c r="BI526" s="1">
        <v>1</v>
      </c>
    </row>
    <row r="527" spans="1:61">
      <c r="A527" s="1">
        <v>13</v>
      </c>
      <c r="B527" s="1" t="s">
        <v>82</v>
      </c>
      <c r="C527" s="1" t="s">
        <v>4114</v>
      </c>
      <c r="D527" s="1" t="s">
        <v>30</v>
      </c>
      <c r="E527" s="1" t="s">
        <v>87</v>
      </c>
      <c r="F527" s="2">
        <v>35.990788000000002</v>
      </c>
      <c r="G527" s="2">
        <v>-96.871786999999998</v>
      </c>
      <c r="H527" s="2">
        <v>35.99915</v>
      </c>
      <c r="I527" s="2">
        <v>-96.877340000000004</v>
      </c>
      <c r="K527" s="1" t="s">
        <v>4086</v>
      </c>
      <c r="L527" s="17">
        <v>0.66814858140423883</v>
      </c>
      <c r="M527" s="17">
        <v>0</v>
      </c>
      <c r="N527" s="1">
        <v>11</v>
      </c>
      <c r="O527" s="1" t="s">
        <v>85</v>
      </c>
      <c r="P527" s="1">
        <v>502110</v>
      </c>
      <c r="Q527" s="1" t="s">
        <v>83</v>
      </c>
      <c r="R527" s="1" t="s">
        <v>84</v>
      </c>
      <c r="S527" s="26">
        <v>2.7811520000000001</v>
      </c>
      <c r="T527" s="4">
        <v>974.54461669900002</v>
      </c>
      <c r="U527" s="4">
        <v>9.1473388671899993</v>
      </c>
      <c r="V527" s="4">
        <v>21.9211292267</v>
      </c>
      <c r="W527" s="2">
        <v>0.35130232572600001</v>
      </c>
      <c r="X527" s="3">
        <v>1.9203928709</v>
      </c>
      <c r="Y527" s="1">
        <v>695.34838867200006</v>
      </c>
      <c r="Z527" s="2">
        <v>2.525029522E-2</v>
      </c>
      <c r="AA527" s="2">
        <v>4.9083534425199998E-2</v>
      </c>
      <c r="AB527" s="2">
        <v>9.3443548801200001E-4</v>
      </c>
      <c r="AC527" s="2">
        <v>0.13588334959199999</v>
      </c>
      <c r="AD527" s="2">
        <v>0</v>
      </c>
      <c r="AE527" s="2">
        <v>0.59683729527100005</v>
      </c>
      <c r="AF527" s="2">
        <v>8.3216101042299997E-2</v>
      </c>
      <c r="AG527" s="2">
        <v>0.108692303743</v>
      </c>
      <c r="AH527" s="2">
        <v>1.0268521846300001E-4</v>
      </c>
      <c r="AI527" s="5">
        <v>1701852.8704299999</v>
      </c>
      <c r="AJ527" s="5">
        <v>1776575.12574</v>
      </c>
      <c r="AK527">
        <v>13.5064567888</v>
      </c>
      <c r="AL527" s="13">
        <v>4.2963232467237926E-2</v>
      </c>
      <c r="AM527" s="1" t="s">
        <v>36</v>
      </c>
      <c r="AN527" t="s">
        <v>4077</v>
      </c>
      <c r="AO527" t="s">
        <v>36</v>
      </c>
      <c r="AP527">
        <v>0.44422472527455092</v>
      </c>
      <c r="AQ527">
        <v>2.9888017268221518</v>
      </c>
      <c r="AR527">
        <v>0.96129476801307712</v>
      </c>
      <c r="AS527">
        <v>1.3408629222709514</v>
      </c>
      <c r="AT527">
        <v>-0.45431897503967156</v>
      </c>
      <c r="AU527">
        <v>0.28339008506293845</v>
      </c>
      <c r="AV527">
        <v>2.8422024526015139</v>
      </c>
      <c r="AW527">
        <v>-1.5977335398555206</v>
      </c>
      <c r="AX527">
        <v>-1.3090641719822382</v>
      </c>
      <c r="AY527">
        <v>-3.0294506762728592</v>
      </c>
      <c r="AZ527">
        <v>-0.86683375609555968</v>
      </c>
      <c r="BA527">
        <v>-5</v>
      </c>
      <c r="BB527">
        <v>-0.22414404641956767</v>
      </c>
      <c r="BC527">
        <v>-1.0797926362417256</v>
      </c>
      <c r="BD527">
        <v>-0.96380120623825938</v>
      </c>
      <c r="BE527">
        <v>-3.9884920685933483</v>
      </c>
      <c r="BF527">
        <v>6.2309220114933686</v>
      </c>
      <c r="BG527">
        <f t="shared" si="8"/>
        <v>6.2495835771529471</v>
      </c>
      <c r="BH527" s="1" t="s">
        <v>86</v>
      </c>
      <c r="BI527" s="1">
        <v>2</v>
      </c>
    </row>
    <row r="528" spans="1:61">
      <c r="A528" s="1">
        <v>14</v>
      </c>
      <c r="B528" s="1" t="s">
        <v>82</v>
      </c>
      <c r="C528" s="1" t="s">
        <v>4114</v>
      </c>
      <c r="D528" s="1" t="s">
        <v>30</v>
      </c>
      <c r="E528" s="1" t="s">
        <v>87</v>
      </c>
      <c r="F528" s="2">
        <v>35.990788000000002</v>
      </c>
      <c r="G528" s="2">
        <v>-96.871786999999998</v>
      </c>
      <c r="H528" s="2">
        <v>35.99915</v>
      </c>
      <c r="I528" s="2">
        <v>-96.877340000000004</v>
      </c>
      <c r="K528" s="1" t="s">
        <v>4085</v>
      </c>
      <c r="L528" s="17">
        <v>0.63829289586283255</v>
      </c>
      <c r="M528" s="17">
        <v>0</v>
      </c>
      <c r="N528" s="1">
        <v>11</v>
      </c>
      <c r="O528" s="1" t="s">
        <v>85</v>
      </c>
      <c r="P528" s="1">
        <v>516590</v>
      </c>
      <c r="Q528" s="1" t="s">
        <v>88</v>
      </c>
      <c r="R528" s="1" t="s">
        <v>89</v>
      </c>
      <c r="S528" s="26">
        <v>2.031148</v>
      </c>
      <c r="T528" s="4">
        <v>974.54461669900002</v>
      </c>
      <c r="U528" s="4">
        <v>9.1473388671899993</v>
      </c>
      <c r="V528" s="4">
        <v>21.9211292267</v>
      </c>
      <c r="W528" s="2">
        <v>0.35130232572600001</v>
      </c>
      <c r="X528" s="3">
        <v>1.9203928709</v>
      </c>
      <c r="Y528" s="1">
        <v>695.34838867200006</v>
      </c>
      <c r="Z528" s="2">
        <v>2.525029522E-2</v>
      </c>
      <c r="AA528" s="2">
        <v>4.9083534425199998E-2</v>
      </c>
      <c r="AB528" s="2">
        <v>9.3443548801200001E-4</v>
      </c>
      <c r="AC528" s="2">
        <v>0.13588334959199999</v>
      </c>
      <c r="AD528" s="2">
        <v>0</v>
      </c>
      <c r="AE528" s="2">
        <v>0.59683729527100005</v>
      </c>
      <c r="AF528" s="2">
        <v>8.3216101042299997E-2</v>
      </c>
      <c r="AG528" s="2">
        <v>0.108692303743</v>
      </c>
      <c r="AH528" s="2">
        <v>1.0268521846300001E-4</v>
      </c>
      <c r="AI528" s="5">
        <v>1701852.8704299999</v>
      </c>
      <c r="AJ528" s="5">
        <v>1776575.12574</v>
      </c>
      <c r="AK528">
        <v>13.5064567888</v>
      </c>
      <c r="AL528" s="13">
        <v>4.2963232467237926E-2</v>
      </c>
      <c r="AM528" s="1" t="s">
        <v>36</v>
      </c>
      <c r="AN528" t="s">
        <v>4077</v>
      </c>
      <c r="AO528" t="s">
        <v>36</v>
      </c>
      <c r="AP528">
        <v>0.30774156951093096</v>
      </c>
      <c r="AQ528">
        <v>2.9888017268221518</v>
      </c>
      <c r="AR528">
        <v>0.96129476801307712</v>
      </c>
      <c r="AS528">
        <v>1.3408629222709514</v>
      </c>
      <c r="AT528">
        <v>-0.45431897503967156</v>
      </c>
      <c r="AU528">
        <v>0.28339008506293845</v>
      </c>
      <c r="AV528">
        <v>2.8422024526015139</v>
      </c>
      <c r="AW528">
        <v>-1.5977335398555206</v>
      </c>
      <c r="AX528">
        <v>-1.3090641719822382</v>
      </c>
      <c r="AY528">
        <v>-3.0294506762728592</v>
      </c>
      <c r="AZ528">
        <v>-0.86683375609555968</v>
      </c>
      <c r="BA528">
        <v>-5</v>
      </c>
      <c r="BB528">
        <v>-0.22414404641956767</v>
      </c>
      <c r="BC528">
        <v>-1.0797926362417256</v>
      </c>
      <c r="BD528">
        <v>-0.96380120623825938</v>
      </c>
      <c r="BE528">
        <v>-3.9884920685933483</v>
      </c>
      <c r="BF528">
        <v>6.2309220114933686</v>
      </c>
      <c r="BG528">
        <f t="shared" si="8"/>
        <v>6.2495835771529471</v>
      </c>
      <c r="BH528" s="1" t="s">
        <v>86</v>
      </c>
      <c r="BI528" s="1">
        <v>2</v>
      </c>
    </row>
    <row r="529" spans="1:61">
      <c r="A529" s="1">
        <v>697</v>
      </c>
      <c r="B529" s="1" t="s">
        <v>3355</v>
      </c>
      <c r="C529" s="1" t="s">
        <v>5062</v>
      </c>
      <c r="D529" s="1" t="s">
        <v>2895</v>
      </c>
      <c r="E529" s="1" t="s">
        <v>72</v>
      </c>
      <c r="F529" s="2">
        <v>45.528235000000002</v>
      </c>
      <c r="G529" s="2">
        <v>-96.074082000000004</v>
      </c>
      <c r="H529" s="2">
        <v>45.527769999999997</v>
      </c>
      <c r="I529" s="2">
        <v>-96.071709999999996</v>
      </c>
      <c r="K529" s="1" t="s">
        <v>4086</v>
      </c>
      <c r="L529" s="17">
        <v>0.75534147163853038</v>
      </c>
      <c r="M529" s="17">
        <v>0</v>
      </c>
      <c r="N529" s="1">
        <v>7</v>
      </c>
      <c r="O529" s="1" t="s">
        <v>3358</v>
      </c>
      <c r="P529" s="1">
        <v>512670</v>
      </c>
      <c r="Q529" s="1" t="s">
        <v>3356</v>
      </c>
      <c r="R529" s="1" t="s">
        <v>3357</v>
      </c>
      <c r="S529" s="26">
        <v>7.5109729999999999</v>
      </c>
      <c r="T529" s="4">
        <v>622.36657714800003</v>
      </c>
      <c r="U529" s="4">
        <v>0.21277777850599999</v>
      </c>
      <c r="V529" s="4">
        <v>11.938444137599999</v>
      </c>
      <c r="W529" s="2">
        <v>0.32898214459399999</v>
      </c>
      <c r="X529" s="3">
        <v>0.37636107206300001</v>
      </c>
      <c r="Y529" s="1">
        <v>2225.4665527299999</v>
      </c>
      <c r="Z529" s="2">
        <v>0.106052202025</v>
      </c>
      <c r="AA529" s="2">
        <v>5.4658404779600003E-2</v>
      </c>
      <c r="AB529" s="2">
        <v>5.2297110980800005E-4</v>
      </c>
      <c r="AC529" s="2">
        <v>7.8604142565100003E-3</v>
      </c>
      <c r="AD529" s="2">
        <v>0</v>
      </c>
      <c r="AE529" s="2">
        <v>2.2662081425000001E-3</v>
      </c>
      <c r="AF529" s="2">
        <v>1.59109998257E-2</v>
      </c>
      <c r="AG529" s="2">
        <v>0.71322166051299996</v>
      </c>
      <c r="AH529" s="2">
        <v>9.9507139347999998E-2</v>
      </c>
      <c r="AI529" s="5">
        <v>1834338.86726</v>
      </c>
      <c r="AJ529" s="5">
        <v>1789524.1134500001</v>
      </c>
      <c r="AK529">
        <v>7.5411539250999997</v>
      </c>
      <c r="AL529" s="13">
        <v>2.4733139221074878E-2</v>
      </c>
      <c r="AM529" s="1" t="s">
        <v>53</v>
      </c>
      <c r="AN529" t="s">
        <v>4076</v>
      </c>
      <c r="AO529" t="s">
        <v>53</v>
      </c>
      <c r="AP529">
        <v>0.87569620080698363</v>
      </c>
      <c r="AQ529">
        <v>2.7940462617612853</v>
      </c>
      <c r="AR529">
        <v>-0.67207372964833034</v>
      </c>
      <c r="AS529">
        <v>1.0769477316105165</v>
      </c>
      <c r="AT529">
        <v>-0.48282767261151754</v>
      </c>
      <c r="AU529">
        <v>-0.42439530305170103</v>
      </c>
      <c r="AV529">
        <v>3.3474210715127435</v>
      </c>
      <c r="AW529">
        <v>-0.97448030953895115</v>
      </c>
      <c r="AX529">
        <v>-1.2623430474608983</v>
      </c>
      <c r="AY529">
        <v>-3.2815223019501629</v>
      </c>
      <c r="AZ529">
        <v>-2.1045545653377489</v>
      </c>
      <c r="BA529">
        <v>-5</v>
      </c>
      <c r="BB529">
        <v>-2.6447002043632439</v>
      </c>
      <c r="BC529">
        <v>-1.7983025290183319</v>
      </c>
      <c r="BD529">
        <v>-0.14677547579053621</v>
      </c>
      <c r="BE529">
        <v>-1.0021457587697584</v>
      </c>
      <c r="BF529">
        <v>6.2634795682951223</v>
      </c>
      <c r="BG529">
        <f t="shared" si="8"/>
        <v>6.2527375547895705</v>
      </c>
      <c r="BH529" s="1" t="s">
        <v>3359</v>
      </c>
      <c r="BI529" s="1">
        <v>1</v>
      </c>
    </row>
    <row r="530" spans="1:61">
      <c r="A530" s="1">
        <v>202</v>
      </c>
      <c r="B530" s="1" t="s">
        <v>921</v>
      </c>
      <c r="C530" s="1" t="s">
        <v>4328</v>
      </c>
      <c r="D530" s="1" t="s">
        <v>30</v>
      </c>
      <c r="E530" s="1" t="s">
        <v>87</v>
      </c>
      <c r="F530" s="2">
        <v>36.238942999999999</v>
      </c>
      <c r="G530" s="2">
        <v>-97.348101999999997</v>
      </c>
      <c r="H530" s="2">
        <v>36.252040000000001</v>
      </c>
      <c r="I530" s="2">
        <v>-97.341260000000005</v>
      </c>
      <c r="K530" s="1" t="s">
        <v>4086</v>
      </c>
      <c r="L530" s="17">
        <v>0.27506661531515414</v>
      </c>
      <c r="M530" s="17">
        <v>1</v>
      </c>
      <c r="N530" s="1">
        <v>11</v>
      </c>
      <c r="O530" s="1" t="s">
        <v>924</v>
      </c>
      <c r="P530" s="1">
        <v>508310</v>
      </c>
      <c r="Q530" s="1" t="s">
        <v>922</v>
      </c>
      <c r="R530" s="1" t="s">
        <v>923</v>
      </c>
      <c r="S530" s="26">
        <v>1.7115089999999999</v>
      </c>
      <c r="T530" s="4">
        <v>917.63775634800004</v>
      </c>
      <c r="U530" s="4">
        <v>9.0777063369800004</v>
      </c>
      <c r="V530" s="4">
        <v>22.087411880499999</v>
      </c>
      <c r="W530" s="2">
        <v>0.36973950266799999</v>
      </c>
      <c r="X530" s="3">
        <v>1.83213913441</v>
      </c>
      <c r="Y530" s="1">
        <v>691.36254882799994</v>
      </c>
      <c r="Z530" s="2">
        <v>2.56807550023E-2</v>
      </c>
      <c r="AA530" s="2">
        <v>0.120100528591</v>
      </c>
      <c r="AB530" s="2">
        <v>2.22408386279E-4</v>
      </c>
      <c r="AC530" s="2">
        <v>8.3640380466599995E-2</v>
      </c>
      <c r="AD530" s="2">
        <v>0</v>
      </c>
      <c r="AE530" s="2">
        <v>0.53506268209700003</v>
      </c>
      <c r="AF530" s="2">
        <v>2.8245865057399998E-3</v>
      </c>
      <c r="AG530" s="2">
        <v>0.232468658952</v>
      </c>
      <c r="AH530" s="2">
        <v>0</v>
      </c>
      <c r="AI530" s="5">
        <v>1866037.4141800001</v>
      </c>
      <c r="AJ530" s="5">
        <v>1796547.19689</v>
      </c>
      <c r="AK530">
        <v>15.0025345703</v>
      </c>
      <c r="AL530" s="13">
        <v>3.7945999707402769E-2</v>
      </c>
      <c r="AM530" s="1" t="s">
        <v>36</v>
      </c>
      <c r="AN530" t="s">
        <v>4077</v>
      </c>
      <c r="AO530" t="s">
        <v>36</v>
      </c>
      <c r="AP530">
        <v>0.2333791872250266</v>
      </c>
      <c r="AQ530">
        <v>2.9626712743747419</v>
      </c>
      <c r="AR530">
        <v>0.95797612924490083</v>
      </c>
      <c r="AS530">
        <v>1.3441448298656327</v>
      </c>
      <c r="AT530">
        <v>-0.43210414727854363</v>
      </c>
      <c r="AU530">
        <v>0.26295845132531948</v>
      </c>
      <c r="AV530">
        <v>2.8397058500720718</v>
      </c>
      <c r="AW530">
        <v>-1.5903922123589198</v>
      </c>
      <c r="AX530">
        <v>-0.92045508115954777</v>
      </c>
      <c r="AY530">
        <v>-3.6528488409837458</v>
      </c>
      <c r="AZ530">
        <v>-1.0775840003143238</v>
      </c>
      <c r="BA530">
        <v>-5</v>
      </c>
      <c r="BB530">
        <v>-0.27159533780263267</v>
      </c>
      <c r="BC530">
        <v>-2.5490451200282962</v>
      </c>
      <c r="BD530">
        <v>-0.63363558970600653</v>
      </c>
      <c r="BE530">
        <v>-5</v>
      </c>
      <c r="BF530">
        <v>6.2709203471323587</v>
      </c>
      <c r="BG530">
        <f t="shared" si="8"/>
        <v>6.2544386309921824</v>
      </c>
      <c r="BH530" s="1" t="s">
        <v>925</v>
      </c>
      <c r="BI530" s="1">
        <v>1</v>
      </c>
    </row>
    <row r="531" spans="1:61">
      <c r="A531" s="1">
        <v>214</v>
      </c>
      <c r="B531" s="1" t="s">
        <v>981</v>
      </c>
      <c r="C531" s="1" t="s">
        <v>4233</v>
      </c>
      <c r="D531" s="1" t="s">
        <v>30</v>
      </c>
      <c r="E531" s="1" t="s">
        <v>355</v>
      </c>
      <c r="F531" s="2">
        <v>43.545921</v>
      </c>
      <c r="G531" s="2">
        <v>-89.364456000000004</v>
      </c>
      <c r="H531" s="2">
        <v>43.544167000000002</v>
      </c>
      <c r="I531" s="2">
        <v>-89.376110999999995</v>
      </c>
      <c r="K531" s="1" t="s">
        <v>4086</v>
      </c>
      <c r="L531" s="17">
        <v>0.21091193286702034</v>
      </c>
      <c r="M531" s="17">
        <v>1</v>
      </c>
      <c r="N531" s="1">
        <v>4</v>
      </c>
      <c r="O531" s="1" t="s">
        <v>984</v>
      </c>
      <c r="P531" s="1">
        <v>512110</v>
      </c>
      <c r="Q531" s="1" t="s">
        <v>982</v>
      </c>
      <c r="R531" s="1" t="s">
        <v>983</v>
      </c>
      <c r="S531" s="26">
        <v>27.825915999999999</v>
      </c>
      <c r="T531" s="4">
        <v>854.56945800799997</v>
      </c>
      <c r="U531" s="4">
        <v>1.82607412338</v>
      </c>
      <c r="V531" s="4">
        <v>13.574222564699999</v>
      </c>
      <c r="W531" s="2">
        <v>0.248750001192</v>
      </c>
      <c r="X531" s="3">
        <v>1.9960061311699999</v>
      </c>
      <c r="Y531" s="1">
        <v>1176.7145996100001</v>
      </c>
      <c r="Z531" s="2">
        <v>4.4826887602200001E-2</v>
      </c>
      <c r="AA531" s="2">
        <v>8.8726101745499997E-2</v>
      </c>
      <c r="AB531" s="2">
        <v>3.9452779288399998E-4</v>
      </c>
      <c r="AC531" s="2">
        <v>0.17957412324200001</v>
      </c>
      <c r="AD531" s="2">
        <v>3.5187613959899999E-4</v>
      </c>
      <c r="AE531" s="2">
        <v>1.91932439781E-3</v>
      </c>
      <c r="AF531" s="2">
        <v>7.8404401650600003E-2</v>
      </c>
      <c r="AG531" s="2">
        <v>0.455572971647</v>
      </c>
      <c r="AH531" s="2">
        <v>0.150229785782</v>
      </c>
      <c r="AI531" s="5">
        <v>1650312.1300900001</v>
      </c>
      <c r="AJ531" s="5">
        <v>1835188.9222500001</v>
      </c>
      <c r="AK531">
        <v>10.4371662384</v>
      </c>
      <c r="AL531" s="13">
        <v>0.10608333745065573</v>
      </c>
      <c r="AM531" s="1" t="s">
        <v>53</v>
      </c>
      <c r="AN531" t="s">
        <v>4076</v>
      </c>
      <c r="AO531" t="s">
        <v>53</v>
      </c>
      <c r="AP531">
        <v>1.4444494697613748</v>
      </c>
      <c r="AQ531">
        <v>2.9317473672365977</v>
      </c>
      <c r="AR531">
        <v>0.26151840229004053</v>
      </c>
      <c r="AS531">
        <v>1.1327149656620383</v>
      </c>
      <c r="AT531">
        <v>-0.60423690850111522</v>
      </c>
      <c r="AU531">
        <v>0.30016187098402214</v>
      </c>
      <c r="AV531">
        <v>3.0706711418201142</v>
      </c>
      <c r="AW531">
        <v>-1.3484614138023794</v>
      </c>
      <c r="AX531">
        <v>-1.0519485991483566</v>
      </c>
      <c r="AY531">
        <v>-3.4039223970908203</v>
      </c>
      <c r="AZ531">
        <v>-0.74575624530168505</v>
      </c>
      <c r="BA531">
        <v>-3.453610181280228</v>
      </c>
      <c r="BB531">
        <v>-2.7168516160554264</v>
      </c>
      <c r="BC531">
        <v>-1.1056595551866515</v>
      </c>
      <c r="BD531">
        <v>-0.34144204976581122</v>
      </c>
      <c r="BE531">
        <v>-0.82324395203026346</v>
      </c>
      <c r="BF531">
        <v>6.2175660918234561</v>
      </c>
      <c r="BG531">
        <f t="shared" si="8"/>
        <v>6.2636807790335345</v>
      </c>
      <c r="BH531" s="1" t="s">
        <v>985</v>
      </c>
      <c r="BI531" s="1">
        <v>1</v>
      </c>
    </row>
    <row r="532" spans="1:61">
      <c r="A532" s="1">
        <v>332</v>
      </c>
      <c r="B532" s="1" t="s">
        <v>1567</v>
      </c>
      <c r="C532" s="1" t="s">
        <v>4497</v>
      </c>
      <c r="D532" s="1" t="s">
        <v>30</v>
      </c>
      <c r="E532" s="1" t="s">
        <v>153</v>
      </c>
      <c r="F532" s="2">
        <v>35.062423000000003</v>
      </c>
      <c r="G532" s="2">
        <v>-82.687380000000005</v>
      </c>
      <c r="H532" s="2">
        <v>35.063479999999998</v>
      </c>
      <c r="I532" s="2">
        <v>-82.681579999999997</v>
      </c>
      <c r="K532" s="1" t="s">
        <v>4086</v>
      </c>
      <c r="L532" s="17">
        <v>0.98341762623749662</v>
      </c>
      <c r="M532" s="17">
        <v>0</v>
      </c>
      <c r="N532" s="1">
        <v>3</v>
      </c>
      <c r="O532" s="1" t="s">
        <v>1570</v>
      </c>
      <c r="P532" s="1">
        <v>504430</v>
      </c>
      <c r="Q532" s="1" t="s">
        <v>1568</v>
      </c>
      <c r="R532" s="1" t="s">
        <v>1569</v>
      </c>
      <c r="S532" s="26">
        <v>8.2874759999999998</v>
      </c>
      <c r="T532" s="4">
        <v>1709.9962158200001</v>
      </c>
      <c r="U532" s="4">
        <v>8.0240392684900002</v>
      </c>
      <c r="V532" s="4">
        <v>20.456354141199999</v>
      </c>
      <c r="W532" s="2">
        <v>0.24311888217899999</v>
      </c>
      <c r="X532" s="3">
        <v>11.666981697100001</v>
      </c>
      <c r="Y532" s="1">
        <v>555.08905029300001</v>
      </c>
      <c r="Z532" s="2">
        <v>1.33348508128E-2</v>
      </c>
      <c r="AA532" s="2">
        <v>3.28597532831E-2</v>
      </c>
      <c r="AB532" s="2">
        <v>2.8515968309999998E-3</v>
      </c>
      <c r="AC532" s="2">
        <v>0.87028711976100004</v>
      </c>
      <c r="AD532" s="2">
        <v>6.5251617064099997E-3</v>
      </c>
      <c r="AE532" s="2">
        <v>2.8478031323299999E-2</v>
      </c>
      <c r="AF532" s="2">
        <v>3.5761932763E-2</v>
      </c>
      <c r="AG532" s="2">
        <v>1.96007764437E-4</v>
      </c>
      <c r="AH532" s="2">
        <v>9.7055457551700006E-3</v>
      </c>
      <c r="AI532" s="5">
        <v>1819728.7017699999</v>
      </c>
      <c r="AJ532" s="5">
        <v>1838849.0025199999</v>
      </c>
      <c r="AK532">
        <v>12.004075200100001</v>
      </c>
      <c r="AL532" s="13">
        <v>1.0452313601309998E-2</v>
      </c>
      <c r="AM532" s="1" t="s">
        <v>36</v>
      </c>
      <c r="AN532" t="s">
        <v>4077</v>
      </c>
      <c r="AO532" t="s">
        <v>36</v>
      </c>
      <c r="AP532">
        <v>0.91842228372563095</v>
      </c>
      <c r="AQ532">
        <v>3.2329951493101006</v>
      </c>
      <c r="AR532">
        <v>0.90439304539207122</v>
      </c>
      <c r="AS532">
        <v>1.3108282336063537</v>
      </c>
      <c r="AT532">
        <v>-0.61418130973877538</v>
      </c>
      <c r="AU532">
        <v>1.0669585165561848</v>
      </c>
      <c r="AV532">
        <v>2.7443626605074494</v>
      </c>
      <c r="AW532">
        <v>-1.8750118387322725</v>
      </c>
      <c r="AX532">
        <v>-1.4833357016492987</v>
      </c>
      <c r="AY532">
        <v>-2.5449118765933507</v>
      </c>
      <c r="AZ532">
        <v>-6.0337443983266105E-2</v>
      </c>
      <c r="BA532">
        <v>-2.1854087211802797</v>
      </c>
      <c r="BB532">
        <v>-1.5454900366285522</v>
      </c>
      <c r="BC532">
        <v>-1.4465790176830875</v>
      </c>
      <c r="BD532">
        <v>-3.7077267246366112</v>
      </c>
      <c r="BE532">
        <v>-2.0129800386584362</v>
      </c>
      <c r="BF532">
        <v>6.2600066450692635</v>
      </c>
      <c r="BG532">
        <f t="shared" si="8"/>
        <v>6.2645460685177285</v>
      </c>
      <c r="BH532" s="1" t="s">
        <v>1571</v>
      </c>
      <c r="BI532" s="1">
        <v>1</v>
      </c>
    </row>
    <row r="533" spans="1:61">
      <c r="A533" s="1">
        <v>498</v>
      </c>
      <c r="B533" s="1" t="s">
        <v>2375</v>
      </c>
      <c r="C533" s="1" t="s">
        <v>4742</v>
      </c>
      <c r="D533" s="1" t="s">
        <v>30</v>
      </c>
      <c r="E533" s="1" t="s">
        <v>465</v>
      </c>
      <c r="F533" s="2">
        <v>45.165064000000001</v>
      </c>
      <c r="G533" s="2">
        <v>-84.977604999999997</v>
      </c>
      <c r="H533" s="2">
        <v>45.165129999999998</v>
      </c>
      <c r="I533" s="2">
        <v>-84.970920000000007</v>
      </c>
      <c r="K533" s="1" t="s">
        <v>4086</v>
      </c>
      <c r="L533" s="17">
        <v>0.78107541752979148</v>
      </c>
      <c r="M533" s="17">
        <v>0</v>
      </c>
      <c r="N533" s="1">
        <v>4</v>
      </c>
      <c r="O533" s="1" t="s">
        <v>2378</v>
      </c>
      <c r="P533" s="1">
        <v>504790</v>
      </c>
      <c r="Q533" s="1" t="s">
        <v>2376</v>
      </c>
      <c r="R533" s="1" t="s">
        <v>2377</v>
      </c>
      <c r="S533" s="26">
        <v>14.977922</v>
      </c>
      <c r="T533" s="4">
        <v>826.50329589800003</v>
      </c>
      <c r="U533" s="4">
        <v>1.041056633</v>
      </c>
      <c r="V533" s="4">
        <v>12.7578487396</v>
      </c>
      <c r="W533" s="2">
        <v>0.19030000269399999</v>
      </c>
      <c r="X533" s="3">
        <v>4.2550568580599997</v>
      </c>
      <c r="Y533" s="1">
        <v>1897.8295898399999</v>
      </c>
      <c r="Z533" s="2">
        <v>1.5233304129099999E-2</v>
      </c>
      <c r="AA533" s="2">
        <v>7.09662832434E-2</v>
      </c>
      <c r="AB533" s="2">
        <v>1.11352909589E-3</v>
      </c>
      <c r="AC533" s="2">
        <v>0.49721617726</v>
      </c>
      <c r="AD533" s="2">
        <v>1.3729757228E-2</v>
      </c>
      <c r="AE533" s="2">
        <v>7.8167481558900007E-2</v>
      </c>
      <c r="AF533" s="2">
        <v>2.7685611734400001E-2</v>
      </c>
      <c r="AG533" s="2">
        <v>0.13962637424800001</v>
      </c>
      <c r="AH533" s="2">
        <v>0.156261481502</v>
      </c>
      <c r="AI533" s="5">
        <v>1878019.7372900001</v>
      </c>
      <c r="AJ533" s="5">
        <v>1844347.5650000002</v>
      </c>
      <c r="AK533">
        <v>6.0697097846899997</v>
      </c>
      <c r="AL533" s="13">
        <v>1.809180532468399E-2</v>
      </c>
      <c r="AM533" s="1" t="s">
        <v>53</v>
      </c>
      <c r="AN533" t="s">
        <v>4076</v>
      </c>
      <c r="AO533" t="s">
        <v>53</v>
      </c>
      <c r="AP533">
        <v>1.1754515645962038</v>
      </c>
      <c r="AQ533">
        <v>2.917244589773722</v>
      </c>
      <c r="AR533">
        <v>1.7474355572392342E-2</v>
      </c>
      <c r="AS533">
        <v>1.1057774487357086</v>
      </c>
      <c r="AT533">
        <v>-0.72056120556484859</v>
      </c>
      <c r="AU533">
        <v>0.62890536770538419</v>
      </c>
      <c r="AV533">
        <v>3.2782572136156545</v>
      </c>
      <c r="AW533">
        <v>-1.8172058872482504</v>
      </c>
      <c r="AX533">
        <v>-1.1489479397218112</v>
      </c>
      <c r="AY533">
        <v>-2.9532984306107393</v>
      </c>
      <c r="AZ533">
        <v>-0.30345474973985331</v>
      </c>
      <c r="BA533">
        <v>-1.8623371419673316</v>
      </c>
      <c r="BB533">
        <v>-1.1069738801458879</v>
      </c>
      <c r="BC533">
        <v>-1.5577458759830332</v>
      </c>
      <c r="BD533">
        <v>-0.85503253938834123</v>
      </c>
      <c r="BE533">
        <v>-0.80614806249736615</v>
      </c>
      <c r="BF533">
        <v>6.2737001522277982</v>
      </c>
      <c r="BG533">
        <f t="shared" si="8"/>
        <v>6.2658427666839653</v>
      </c>
      <c r="BH533" s="1" t="s">
        <v>2379</v>
      </c>
      <c r="BI533" s="1">
        <v>1</v>
      </c>
    </row>
    <row r="534" spans="1:61">
      <c r="A534" s="1">
        <v>709</v>
      </c>
      <c r="B534" s="1" t="s">
        <v>3404</v>
      </c>
      <c r="C534" s="1" t="s">
        <v>4458</v>
      </c>
      <c r="D534" s="1" t="s">
        <v>2895</v>
      </c>
      <c r="E534" s="1" t="s">
        <v>44</v>
      </c>
      <c r="F534" s="2">
        <v>37.301656000000001</v>
      </c>
      <c r="G534" s="2">
        <v>-115.126627</v>
      </c>
      <c r="H534" s="2">
        <v>37.295949999999998</v>
      </c>
      <c r="I534" s="2">
        <v>-115.12486</v>
      </c>
      <c r="K534" s="1" t="s">
        <v>4086</v>
      </c>
      <c r="L534" s="17">
        <v>0.73002244601957489</v>
      </c>
      <c r="M534" s="17">
        <v>0</v>
      </c>
      <c r="N534" s="1">
        <v>15</v>
      </c>
      <c r="O534" s="1" t="s">
        <v>3407</v>
      </c>
      <c r="P534" s="1">
        <v>517550</v>
      </c>
      <c r="Q534" s="1" t="s">
        <v>3405</v>
      </c>
      <c r="R534" s="1" t="s">
        <v>3406</v>
      </c>
      <c r="S534" s="26">
        <v>10.844194</v>
      </c>
      <c r="T534" s="4">
        <v>208.513183594</v>
      </c>
      <c r="U534" s="4">
        <v>7.07698297501</v>
      </c>
      <c r="V534" s="4">
        <v>22.699310302699999</v>
      </c>
      <c r="W534" s="2">
        <v>0.128674998879</v>
      </c>
      <c r="X534" s="3">
        <v>10.293923378000001</v>
      </c>
      <c r="Y534" s="1">
        <v>93.437904357899995</v>
      </c>
      <c r="Z534" s="2">
        <v>1.85604396842E-2</v>
      </c>
      <c r="AA534" s="2">
        <v>8.5256388597899999E-3</v>
      </c>
      <c r="AB534" s="2">
        <v>1.1825522857E-3</v>
      </c>
      <c r="AC534" s="2">
        <v>1.91460846257E-3</v>
      </c>
      <c r="AD534" s="2">
        <v>0.95481524028300002</v>
      </c>
      <c r="AE534" s="2">
        <v>3.5251320516700001E-3</v>
      </c>
      <c r="AF534" s="2">
        <v>1.6893604081499999E-4</v>
      </c>
      <c r="AG534" s="2">
        <v>0</v>
      </c>
      <c r="AH534" s="2">
        <v>1.13074523319E-2</v>
      </c>
      <c r="AI534" s="5">
        <v>1888738.5871300001</v>
      </c>
      <c r="AJ534" s="5">
        <v>1850144.5123699999</v>
      </c>
      <c r="AK534">
        <v>7.7235497504200001</v>
      </c>
      <c r="AL534" s="13">
        <v>2.0644707915666794E-2</v>
      </c>
      <c r="AM534" s="1" t="s">
        <v>36</v>
      </c>
      <c r="AN534" t="s">
        <v>4077</v>
      </c>
      <c r="AO534" t="s">
        <v>36</v>
      </c>
      <c r="AP534">
        <v>1.0351972784008723</v>
      </c>
      <c r="AQ534">
        <v>2.319133519171253</v>
      </c>
      <c r="AR534">
        <v>0.84984815083090359</v>
      </c>
      <c r="AS534">
        <v>1.3560126617621966</v>
      </c>
      <c r="AT534">
        <v>-0.89050582686131041</v>
      </c>
      <c r="AU534">
        <v>1.0125809312897445</v>
      </c>
      <c r="AV534">
        <v>1.9705230894429151</v>
      </c>
      <c r="AW534">
        <v>-1.7314117398542228</v>
      </c>
      <c r="AX534">
        <v>-2.0692730677154163</v>
      </c>
      <c r="AY534">
        <v>-2.9271796481470305</v>
      </c>
      <c r="AZ534">
        <v>-2.7179200258368588</v>
      </c>
      <c r="BA534">
        <v>-2.0080657618795291E-2</v>
      </c>
      <c r="BB534">
        <v>-2.4528246096690536</v>
      </c>
      <c r="BC534">
        <v>-3.7722776881594511</v>
      </c>
      <c r="BD534">
        <v>-5</v>
      </c>
      <c r="BE534">
        <v>-1.9466352344055176</v>
      </c>
      <c r="BF534">
        <v>6.2761718530921833</v>
      </c>
      <c r="BG534">
        <f t="shared" si="8"/>
        <v>6.2672056519023149</v>
      </c>
      <c r="BH534" s="1" t="s">
        <v>3408</v>
      </c>
      <c r="BI534" s="1">
        <v>1</v>
      </c>
    </row>
    <row r="535" spans="1:61">
      <c r="A535" s="1">
        <v>360</v>
      </c>
      <c r="B535" s="1" t="s">
        <v>1704</v>
      </c>
      <c r="C535" s="1" t="s">
        <v>4536</v>
      </c>
      <c r="D535" s="1" t="s">
        <v>30</v>
      </c>
      <c r="E535" s="1" t="s">
        <v>52</v>
      </c>
      <c r="F535" s="2">
        <v>43.643344999999997</v>
      </c>
      <c r="G535" s="2">
        <v>-110.79659700000001</v>
      </c>
      <c r="H535" s="2">
        <v>43.648769999999999</v>
      </c>
      <c r="I535" s="2">
        <v>-110.79834</v>
      </c>
      <c r="K535" s="1" t="s">
        <v>4086</v>
      </c>
      <c r="L535" s="17">
        <v>0.41007699863985175</v>
      </c>
      <c r="M535" s="17">
        <v>1</v>
      </c>
      <c r="N535" s="1">
        <v>17</v>
      </c>
      <c r="O535" s="1" t="s">
        <v>1707</v>
      </c>
      <c r="P535" s="1">
        <v>502270</v>
      </c>
      <c r="Q535" s="1" t="s">
        <v>1705</v>
      </c>
      <c r="R535" s="1" t="s">
        <v>1706</v>
      </c>
      <c r="S535" s="26">
        <v>8.3975740000000005</v>
      </c>
      <c r="T535" s="4">
        <v>1245.2408447299999</v>
      </c>
      <c r="U535" s="4">
        <v>-5.7313561439500003</v>
      </c>
      <c r="V535" s="4">
        <v>7.5996608734100004</v>
      </c>
      <c r="W535" s="2">
        <v>7.4327275156999995E-2</v>
      </c>
      <c r="X535" s="3">
        <v>19.843881607099998</v>
      </c>
      <c r="Y535" s="1">
        <v>283.22567749000001</v>
      </c>
      <c r="Z535" s="2">
        <v>1.8695345441399999E-2</v>
      </c>
      <c r="AA535" s="2">
        <v>6.8579678758300001E-3</v>
      </c>
      <c r="AB535" s="2">
        <v>2.8842840970600001E-2</v>
      </c>
      <c r="AC535" s="2">
        <v>0.36389886958399997</v>
      </c>
      <c r="AD535" s="2">
        <v>0.255516726551</v>
      </c>
      <c r="AE535" s="2">
        <v>0.26300634936299999</v>
      </c>
      <c r="AF535" s="2">
        <v>3.9671211300899997E-2</v>
      </c>
      <c r="AG535" s="2">
        <v>0</v>
      </c>
      <c r="AH535" s="2">
        <v>2.3510688913999999E-2</v>
      </c>
      <c r="AI535" s="5">
        <v>1848698.68053</v>
      </c>
      <c r="AJ535" s="5">
        <v>1857625.72416</v>
      </c>
      <c r="AK535">
        <v>6.0662396985999996</v>
      </c>
      <c r="AL535" s="13">
        <v>4.817194964749253E-3</v>
      </c>
      <c r="AM535" s="1" t="s">
        <v>53</v>
      </c>
      <c r="AN535" t="s">
        <v>4076</v>
      </c>
      <c r="AO535" t="s">
        <v>53</v>
      </c>
      <c r="AP535">
        <v>0.92415383956342623</v>
      </c>
      <c r="AQ535">
        <v>3.0952533573926901</v>
      </c>
      <c r="AR535">
        <v>-5</v>
      </c>
      <c r="AS535">
        <v>0.88079421279489956</v>
      </c>
      <c r="AT535">
        <v>-1.1288517881706839</v>
      </c>
      <c r="AU535">
        <v>1.2976266272768395</v>
      </c>
      <c r="AV535">
        <v>2.452132624323855</v>
      </c>
      <c r="AW535">
        <v>-1.7282665058022029</v>
      </c>
      <c r="AX535">
        <v>-2.1638045535433905</v>
      </c>
      <c r="AY535">
        <v>-1.5399619645806129</v>
      </c>
      <c r="AZ535">
        <v>-0.43901929350470603</v>
      </c>
      <c r="BA535">
        <v>-0.59258066495772066</v>
      </c>
      <c r="BB535">
        <v>-0.58003376687134767</v>
      </c>
      <c r="BC535">
        <v>-1.4015245387931683</v>
      </c>
      <c r="BD535">
        <v>-5</v>
      </c>
      <c r="BE535">
        <v>-1.6287346449216287</v>
      </c>
      <c r="BF535">
        <v>6.2668661312526925</v>
      </c>
      <c r="BG535">
        <f t="shared" si="8"/>
        <v>6.268958216489775</v>
      </c>
      <c r="BH535" s="1" t="s">
        <v>1708</v>
      </c>
      <c r="BI535" s="1">
        <v>1</v>
      </c>
    </row>
    <row r="536" spans="1:61">
      <c r="A536" s="1">
        <v>153</v>
      </c>
      <c r="B536" s="1" t="s">
        <v>682</v>
      </c>
      <c r="C536" s="1" t="s">
        <v>4260</v>
      </c>
      <c r="D536" s="1" t="s">
        <v>30</v>
      </c>
      <c r="E536" s="1" t="s">
        <v>72</v>
      </c>
      <c r="F536" s="2">
        <v>44.192442</v>
      </c>
      <c r="G536" s="2">
        <v>-93.897857000000002</v>
      </c>
      <c r="H536" s="2">
        <v>44.205019999999998</v>
      </c>
      <c r="I536" s="2">
        <v>-93.893360000000001</v>
      </c>
      <c r="K536" s="1" t="s">
        <v>4086</v>
      </c>
      <c r="L536" s="17">
        <v>0.33993709599599237</v>
      </c>
      <c r="M536" s="17">
        <v>1</v>
      </c>
      <c r="N536" s="1">
        <v>7</v>
      </c>
      <c r="O536" s="1" t="s">
        <v>685</v>
      </c>
      <c r="P536" s="1">
        <v>507020</v>
      </c>
      <c r="Q536" s="1" t="s">
        <v>683</v>
      </c>
      <c r="R536" s="1" t="s">
        <v>684</v>
      </c>
      <c r="S536" s="26">
        <v>16.372558000000001</v>
      </c>
      <c r="T536" s="4">
        <v>785.94586181600005</v>
      </c>
      <c r="U536" s="4">
        <v>1.31154632568</v>
      </c>
      <c r="V536" s="4">
        <v>13.0794849396</v>
      </c>
      <c r="W536" s="2">
        <v>0.29699999094000001</v>
      </c>
      <c r="X536" s="3">
        <v>0.95094180107100001</v>
      </c>
      <c r="Y536" s="1">
        <v>2232.7001953099998</v>
      </c>
      <c r="Z536" s="2">
        <v>5.3999471811800002E-2</v>
      </c>
      <c r="AA536" s="2">
        <v>8.6187879635199999E-2</v>
      </c>
      <c r="AB536" s="2">
        <v>0</v>
      </c>
      <c r="AC536" s="2">
        <v>2.4032561246499998E-2</v>
      </c>
      <c r="AD536" s="2">
        <v>3.88373646518E-3</v>
      </c>
      <c r="AE536" s="2">
        <v>3.0510633670400002E-2</v>
      </c>
      <c r="AF536" s="2">
        <v>3.9831601186899997E-2</v>
      </c>
      <c r="AG536" s="2">
        <v>0.69467617405399995</v>
      </c>
      <c r="AH536" s="2">
        <v>6.6877941930400003E-2</v>
      </c>
      <c r="AI536" s="5">
        <v>1892592.3701500001</v>
      </c>
      <c r="AJ536" s="5">
        <v>1866832.89</v>
      </c>
      <c r="AK536">
        <v>9.4569720000000004</v>
      </c>
      <c r="AL536" s="13">
        <v>1.3703945878669974E-2</v>
      </c>
      <c r="AM536" s="1" t="s">
        <v>53</v>
      </c>
      <c r="AN536" t="s">
        <v>4076</v>
      </c>
      <c r="AO536" t="s">
        <v>53</v>
      </c>
      <c r="AP536">
        <v>1.2141165375974241</v>
      </c>
      <c r="AQ536">
        <v>2.895392631631855</v>
      </c>
      <c r="AR536">
        <v>0.11778363509554858</v>
      </c>
      <c r="AS536">
        <v>1.1165906421309213</v>
      </c>
      <c r="AT536">
        <v>-0.52724356393096294</v>
      </c>
      <c r="AU536">
        <v>-2.1846061661059513E-2</v>
      </c>
      <c r="AV536">
        <v>3.3488304103692785</v>
      </c>
      <c r="AW536">
        <v>-1.2676104881463377</v>
      </c>
      <c r="AX536">
        <v>-1.0645538035215905</v>
      </c>
      <c r="AY536">
        <v>-5</v>
      </c>
      <c r="AZ536">
        <v>-1.619199942223706</v>
      </c>
      <c r="BA536">
        <v>-2.4107502472504243</v>
      </c>
      <c r="BB536">
        <v>-1.5155487724723009</v>
      </c>
      <c r="BC536">
        <v>-1.3997722350755306</v>
      </c>
      <c r="BD536">
        <v>-0.15821759626645421</v>
      </c>
      <c r="BE536">
        <v>-1.1747171001327859</v>
      </c>
      <c r="BF536">
        <v>6.2770570849316725</v>
      </c>
      <c r="BG536">
        <f t="shared" si="8"/>
        <v>6.2711054437128402</v>
      </c>
      <c r="BH536" s="1" t="s">
        <v>686</v>
      </c>
      <c r="BI536" s="1">
        <v>1</v>
      </c>
    </row>
    <row r="537" spans="1:61">
      <c r="A537" s="1">
        <v>270</v>
      </c>
      <c r="B537" s="1" t="s">
        <v>1261</v>
      </c>
      <c r="C537" s="1" t="s">
        <v>4422</v>
      </c>
      <c r="D537" s="1" t="s">
        <v>30</v>
      </c>
      <c r="E537" s="1" t="s">
        <v>87</v>
      </c>
      <c r="F537" s="2">
        <v>40.336497000000001</v>
      </c>
      <c r="G537" s="2">
        <v>-105.126853</v>
      </c>
      <c r="H537" s="2">
        <v>40.338059999999999</v>
      </c>
      <c r="I537" s="2">
        <v>-105.12444000000001</v>
      </c>
      <c r="K537" s="1" t="s">
        <v>4086</v>
      </c>
      <c r="L537" s="17">
        <v>0.72250414616428305</v>
      </c>
      <c r="M537" s="17">
        <v>0</v>
      </c>
      <c r="N537" s="1">
        <v>10</v>
      </c>
      <c r="O537" s="1" t="s">
        <v>1264</v>
      </c>
      <c r="P537" s="1">
        <v>506740</v>
      </c>
      <c r="Q537" s="1" t="s">
        <v>1262</v>
      </c>
      <c r="R537" s="1" t="s">
        <v>1263</v>
      </c>
      <c r="S537" s="26">
        <v>2.6977220000000002</v>
      </c>
      <c r="T537" s="4">
        <v>394.13510131800001</v>
      </c>
      <c r="U537" s="4">
        <v>1.2469444274899999</v>
      </c>
      <c r="V537" s="4">
        <v>17.193426132199999</v>
      </c>
      <c r="W537" s="2">
        <v>0.24572058022000001</v>
      </c>
      <c r="X537" s="3">
        <v>2.4913370609299998</v>
      </c>
      <c r="Y537" s="1">
        <v>477.60455322299998</v>
      </c>
      <c r="Z537" s="2">
        <v>7.7745131178699994E-2</v>
      </c>
      <c r="AA537" s="2">
        <v>0.23505551366399999</v>
      </c>
      <c r="AB537" s="2">
        <v>4.7973166229000001E-3</v>
      </c>
      <c r="AC537" s="2">
        <v>7.5014950986800003E-3</v>
      </c>
      <c r="AD537" s="2">
        <v>5.2159442523199998E-2</v>
      </c>
      <c r="AE537" s="2">
        <v>0.23617358745700001</v>
      </c>
      <c r="AF537" s="2">
        <v>4.7141111313300003E-2</v>
      </c>
      <c r="AG537" s="2">
        <v>0.273785069815</v>
      </c>
      <c r="AH537" s="2">
        <v>6.5641332327899996E-2</v>
      </c>
      <c r="AI537" s="5">
        <v>1851672.1995699999</v>
      </c>
      <c r="AJ537" s="5">
        <v>1898167.02061</v>
      </c>
      <c r="AK537">
        <v>7.9820050231800002</v>
      </c>
      <c r="AL537" s="13">
        <v>2.4798301105703524E-2</v>
      </c>
      <c r="AM537" s="1" t="s">
        <v>36</v>
      </c>
      <c r="AN537" t="s">
        <v>4077</v>
      </c>
      <c r="AO537" t="s">
        <v>36</v>
      </c>
      <c r="AP537">
        <v>0.43099719363589944</v>
      </c>
      <c r="AQ537">
        <v>2.5956451144643662</v>
      </c>
      <c r="AR537">
        <v>9.5847098729353722E-2</v>
      </c>
      <c r="AS537">
        <v>1.2353624271260886</v>
      </c>
      <c r="AT537">
        <v>-0.60955846785171408</v>
      </c>
      <c r="AU537">
        <v>0.39643248859598412</v>
      </c>
      <c r="AV537">
        <v>2.6790684584692981</v>
      </c>
      <c r="AW537">
        <v>-1.109326799322776</v>
      </c>
      <c r="AX537">
        <v>-0.6288295571718967</v>
      </c>
      <c r="AY537">
        <v>-2.3190016171521006</v>
      </c>
      <c r="AZ537">
        <v>-2.1248521701554894</v>
      </c>
      <c r="BA537">
        <v>-1.2826670589630964</v>
      </c>
      <c r="BB537">
        <v>-0.62676867345864029</v>
      </c>
      <c r="BC537">
        <v>-1.3266001835523629</v>
      </c>
      <c r="BD537">
        <v>-0.56259023872121472</v>
      </c>
      <c r="BE537">
        <v>-1.182822612616159</v>
      </c>
      <c r="BF537">
        <v>6.267564106256124</v>
      </c>
      <c r="BG537">
        <f t="shared" si="8"/>
        <v>6.2783344235485705</v>
      </c>
      <c r="BH537" s="1" t="s">
        <v>1265</v>
      </c>
      <c r="BI537" s="1">
        <v>1</v>
      </c>
    </row>
    <row r="538" spans="1:61">
      <c r="A538" s="1">
        <v>698</v>
      </c>
      <c r="B538" s="1" t="s">
        <v>3360</v>
      </c>
      <c r="C538" s="1" t="s">
        <v>5064</v>
      </c>
      <c r="D538" s="1" t="s">
        <v>2895</v>
      </c>
      <c r="E538" s="1" t="s">
        <v>72</v>
      </c>
      <c r="F538" s="2">
        <v>44.684007999999999</v>
      </c>
      <c r="G538" s="2">
        <v>-95.532330999999999</v>
      </c>
      <c r="H538" s="2">
        <v>44.683779999999999</v>
      </c>
      <c r="I538" s="2">
        <v>-95.533190000000005</v>
      </c>
      <c r="K538" s="1" t="s">
        <v>4086</v>
      </c>
      <c r="L538" s="17">
        <v>0.1616336330771446</v>
      </c>
      <c r="M538" s="17">
        <v>1</v>
      </c>
      <c r="N538" s="1">
        <v>7</v>
      </c>
      <c r="O538" s="1" t="s">
        <v>3363</v>
      </c>
      <c r="P538" s="1">
        <v>511080</v>
      </c>
      <c r="Q538" s="1" t="s">
        <v>3361</v>
      </c>
      <c r="R538" s="1" t="s">
        <v>3362</v>
      </c>
      <c r="S538" s="26">
        <v>9.1134470000000007</v>
      </c>
      <c r="T538" s="4">
        <v>677.64514160199997</v>
      </c>
      <c r="U538" s="4">
        <v>1.1719230413399999</v>
      </c>
      <c r="V538" s="4">
        <v>13.0342311859</v>
      </c>
      <c r="W538" s="2">
        <v>0.29858696460700002</v>
      </c>
      <c r="X538" s="3">
        <v>0.88650125265099999</v>
      </c>
      <c r="Y538" s="1">
        <v>1785.93005371</v>
      </c>
      <c r="Z538" s="2">
        <v>5.19520561144E-2</v>
      </c>
      <c r="AA538" s="2">
        <v>4.5843450109800003E-2</v>
      </c>
      <c r="AB538" s="2">
        <v>1.9270050487500001E-4</v>
      </c>
      <c r="AC538" s="2">
        <v>1.65529733688E-2</v>
      </c>
      <c r="AD538" s="2">
        <v>0</v>
      </c>
      <c r="AE538" s="2">
        <v>1.9963772305099999E-2</v>
      </c>
      <c r="AF538" s="2">
        <v>2.0002312406099999E-2</v>
      </c>
      <c r="AG538" s="2">
        <v>0.82036458935500001</v>
      </c>
      <c r="AH538" s="2">
        <v>2.51281458357E-2</v>
      </c>
      <c r="AI538" s="5">
        <v>1867508.60485</v>
      </c>
      <c r="AJ538" s="5">
        <v>1900636.24755</v>
      </c>
      <c r="AK538">
        <v>7.91520186238</v>
      </c>
      <c r="AL538" s="13">
        <v>1.7582998529847051E-2</v>
      </c>
      <c r="AM538" s="1" t="s">
        <v>53</v>
      </c>
      <c r="AN538" t="s">
        <v>4076</v>
      </c>
      <c r="AO538" t="s">
        <v>53</v>
      </c>
      <c r="AP538">
        <v>0.9596826722456735</v>
      </c>
      <c r="AQ538">
        <v>2.8310023289868318</v>
      </c>
      <c r="AR538">
        <v>6.8899093065380737E-2</v>
      </c>
      <c r="AS538">
        <v>1.1150854197338667</v>
      </c>
      <c r="AT538">
        <v>-0.52492915616498825</v>
      </c>
      <c r="AU538">
        <v>-5.232064639241174E-2</v>
      </c>
      <c r="AV538">
        <v>3.2518644456596748</v>
      </c>
      <c r="AW538">
        <v>-1.2843972596281232</v>
      </c>
      <c r="AX538">
        <v>-1.3387227054546198</v>
      </c>
      <c r="AY538">
        <v>-3.7151171474922413</v>
      </c>
      <c r="AZ538">
        <v>-1.7811239836600152</v>
      </c>
      <c r="BA538">
        <v>-5</v>
      </c>
      <c r="BB538">
        <v>-1.6997573920819393</v>
      </c>
      <c r="BC538">
        <v>-1.6989197939781739</v>
      </c>
      <c r="BD538">
        <v>-8.5993094012624685E-2</v>
      </c>
      <c r="BE538">
        <v>-1.5998395560963399</v>
      </c>
      <c r="BF538">
        <v>6.271262611574592</v>
      </c>
      <c r="BG538">
        <f t="shared" si="8"/>
        <v>6.2788990075556574</v>
      </c>
      <c r="BH538" s="1" t="s">
        <v>3364</v>
      </c>
      <c r="BI538" s="1">
        <v>1</v>
      </c>
    </row>
    <row r="539" spans="1:61">
      <c r="A539" s="1">
        <v>514</v>
      </c>
      <c r="B539" s="1" t="s">
        <v>2454</v>
      </c>
      <c r="C539" s="1" t="s">
        <v>4765</v>
      </c>
      <c r="D539" s="1" t="s">
        <v>30</v>
      </c>
      <c r="E539" s="1" t="s">
        <v>72</v>
      </c>
      <c r="F539" s="2">
        <v>45.535049999999998</v>
      </c>
      <c r="G539" s="2">
        <v>-98.615212</v>
      </c>
      <c r="H539" s="2">
        <v>45.53369</v>
      </c>
      <c r="I539" s="2">
        <v>-98.599909999999994</v>
      </c>
      <c r="K539" s="1" t="s">
        <v>4086</v>
      </c>
      <c r="L539" s="17">
        <v>0.13936321856454012</v>
      </c>
      <c r="M539" s="17">
        <v>1</v>
      </c>
      <c r="N539" s="1">
        <v>10</v>
      </c>
      <c r="O539" s="1" t="s">
        <v>2457</v>
      </c>
      <c r="P539" s="1">
        <v>503010</v>
      </c>
      <c r="Q539" s="1" t="s">
        <v>2455</v>
      </c>
      <c r="R539" s="1" t="s">
        <v>2456</v>
      </c>
      <c r="S539" s="26">
        <v>5.2771629999999998</v>
      </c>
      <c r="T539" s="4">
        <v>515.22644043000003</v>
      </c>
      <c r="U539" s="4">
        <v>-0.333626389503</v>
      </c>
      <c r="V539" s="4">
        <v>12.859835624700001</v>
      </c>
      <c r="W539" s="2">
        <v>0.31875675916700003</v>
      </c>
      <c r="X539" s="3">
        <v>0.84777325391799996</v>
      </c>
      <c r="Y539" s="1">
        <v>1436.8439941399999</v>
      </c>
      <c r="Z539" s="2">
        <v>1.77024961793E-2</v>
      </c>
      <c r="AA539" s="2">
        <v>2.9482934284299999E-2</v>
      </c>
      <c r="AB539" s="2">
        <v>0</v>
      </c>
      <c r="AC539" s="2">
        <v>3.2634997452899999E-3</v>
      </c>
      <c r="AD539" s="2">
        <v>9.7904992358600006E-4</v>
      </c>
      <c r="AE539" s="2">
        <v>5.91330234335E-2</v>
      </c>
      <c r="AF539" s="2">
        <v>0.80672917728000004</v>
      </c>
      <c r="AG539" s="2">
        <v>5.4381049414200001E-2</v>
      </c>
      <c r="AH539" s="2">
        <v>2.8328769740199999E-2</v>
      </c>
      <c r="AI539" s="5">
        <v>3277522.3982500001</v>
      </c>
      <c r="AJ539" s="5">
        <v>1917549.3503</v>
      </c>
      <c r="AK539">
        <v>16.4389488646</v>
      </c>
      <c r="AL539" s="13">
        <v>0.52356275862006452</v>
      </c>
      <c r="AM539" s="1" t="s">
        <v>36</v>
      </c>
      <c r="AN539" t="s">
        <v>4077</v>
      </c>
      <c r="AO539" t="s">
        <v>36</v>
      </c>
      <c r="AP539">
        <v>0.72240050878907458</v>
      </c>
      <c r="AQ539">
        <v>2.7119981420811854</v>
      </c>
      <c r="AR539">
        <v>-5</v>
      </c>
      <c r="AS539">
        <v>1.1092354174418591</v>
      </c>
      <c r="AT539">
        <v>-0.49654059734133849</v>
      </c>
      <c r="AU539">
        <v>-7.1720288946203664E-2</v>
      </c>
      <c r="AV539">
        <v>3.1574096170123505</v>
      </c>
      <c r="AW539">
        <v>-1.7519654906742996</v>
      </c>
      <c r="AX539">
        <v>-1.5304292955733896</v>
      </c>
      <c r="AY539">
        <v>-5</v>
      </c>
      <c r="AZ539">
        <v>-2.4863164168638683</v>
      </c>
      <c r="BA539">
        <v>-3.0091951621446493</v>
      </c>
      <c r="BB539">
        <v>-1.2281699152353454</v>
      </c>
      <c r="BC539">
        <v>-9.327223547980755E-2</v>
      </c>
      <c r="BD539">
        <v>-1.2645524159026411</v>
      </c>
      <c r="BE539">
        <v>-1.5477722855799492</v>
      </c>
      <c r="BF539">
        <v>6.5155456682959558</v>
      </c>
      <c r="BG539">
        <f t="shared" si="8"/>
        <v>6.2827465498242372</v>
      </c>
      <c r="BH539" s="1" t="s">
        <v>2458</v>
      </c>
      <c r="BI539" s="1">
        <v>1</v>
      </c>
    </row>
    <row r="540" spans="1:61">
      <c r="A540" s="1">
        <v>557</v>
      </c>
      <c r="B540" s="1" t="s">
        <v>2668</v>
      </c>
      <c r="C540" s="1" t="s">
        <v>4842</v>
      </c>
      <c r="D540" s="1" t="s">
        <v>30</v>
      </c>
      <c r="E540" s="1" t="s">
        <v>59</v>
      </c>
      <c r="F540" s="2">
        <v>42.724556999999997</v>
      </c>
      <c r="G540" s="2">
        <v>-83.085412000000005</v>
      </c>
      <c r="H540" s="2">
        <v>42.71884</v>
      </c>
      <c r="I540" s="2">
        <v>-83.088009999999997</v>
      </c>
      <c r="K540" s="1" t="s">
        <v>4086</v>
      </c>
      <c r="L540" s="17">
        <v>0.87347830622456957</v>
      </c>
      <c r="M540" s="17">
        <v>0</v>
      </c>
      <c r="N540" s="1">
        <v>4</v>
      </c>
      <c r="O540" s="1" t="s">
        <v>2671</v>
      </c>
      <c r="P540" s="1">
        <v>509960</v>
      </c>
      <c r="Q540" s="1" t="s">
        <v>2669</v>
      </c>
      <c r="R540" s="1" t="s">
        <v>2670</v>
      </c>
      <c r="S540" s="26">
        <v>5.69</v>
      </c>
      <c r="T540" s="4">
        <v>828.96038818399995</v>
      </c>
      <c r="U540" s="4">
        <v>3.36247515678</v>
      </c>
      <c r="V540" s="4">
        <v>14.1794061661</v>
      </c>
      <c r="W540" s="2">
        <v>0.21815714240100001</v>
      </c>
      <c r="X540" s="3">
        <v>1.66551291943</v>
      </c>
      <c r="Y540" s="1">
        <v>1414.3376464800001</v>
      </c>
      <c r="Z540" s="2">
        <v>5.9571703095399997E-2</v>
      </c>
      <c r="AA540" s="2">
        <v>0.26879847372600002</v>
      </c>
      <c r="AB540" s="2">
        <v>8.1014198222100001E-3</v>
      </c>
      <c r="AC540" s="2">
        <v>0.30521338807999998</v>
      </c>
      <c r="AD540" s="2">
        <v>1.6866437172500001E-3</v>
      </c>
      <c r="AE540" s="2">
        <v>1.9036954087299999E-2</v>
      </c>
      <c r="AF540" s="2">
        <v>0.102387568606</v>
      </c>
      <c r="AG540" s="2">
        <v>0.126802427661</v>
      </c>
      <c r="AH540" s="2">
        <v>0.108401421205</v>
      </c>
      <c r="AI540" s="5">
        <v>2017801.5615300001</v>
      </c>
      <c r="AJ540" s="5">
        <v>1918750.53896</v>
      </c>
      <c r="AK540">
        <v>10.502377190700001</v>
      </c>
      <c r="AL540" s="13">
        <v>5.0323745268185685E-2</v>
      </c>
      <c r="AM540" s="1" t="s">
        <v>36</v>
      </c>
      <c r="AN540" t="s">
        <v>4077</v>
      </c>
      <c r="AO540" t="s">
        <v>36</v>
      </c>
      <c r="AP540">
        <v>0.75511226639507123</v>
      </c>
      <c r="AQ540">
        <v>2.9185337783136909</v>
      </c>
      <c r="AR540">
        <v>0.5266590842927793</v>
      </c>
      <c r="AS540">
        <v>1.1516580429636722</v>
      </c>
      <c r="AT540">
        <v>-0.66123056377015421</v>
      </c>
      <c r="AU540">
        <v>0.22154800587462675</v>
      </c>
      <c r="AV540">
        <v>3.1505531014680757</v>
      </c>
      <c r="AW540">
        <v>-1.224959983678872</v>
      </c>
      <c r="AX540">
        <v>-0.57057320159387437</v>
      </c>
      <c r="AY540">
        <v>-2.0914388617491677</v>
      </c>
      <c r="AZ540">
        <v>-0.51539642012166975</v>
      </c>
      <c r="BA540">
        <v>-2.7729766470930022</v>
      </c>
      <c r="BB540">
        <v>-1.7204025375113225</v>
      </c>
      <c r="BC540">
        <v>-0.98975277005507434</v>
      </c>
      <c r="BD540">
        <v>-0.89687243170914754</v>
      </c>
      <c r="BE540">
        <v>-0.96496502390978067</v>
      </c>
      <c r="BF540">
        <v>6.3048784537888727</v>
      </c>
      <c r="BG540">
        <f t="shared" si="8"/>
        <v>6.2830185148107454</v>
      </c>
      <c r="BH540" s="1" t="s">
        <v>2672</v>
      </c>
      <c r="BI540" s="1">
        <v>1</v>
      </c>
    </row>
    <row r="541" spans="1:61">
      <c r="A541" s="1">
        <v>436</v>
      </c>
      <c r="B541" s="1" t="s">
        <v>2076</v>
      </c>
      <c r="C541" s="1" t="s">
        <v>4657</v>
      </c>
      <c r="D541" s="1" t="s">
        <v>30</v>
      </c>
      <c r="E541" s="1" t="s">
        <v>52</v>
      </c>
      <c r="F541" s="2">
        <v>48.273757000000003</v>
      </c>
      <c r="G541" s="2">
        <v>-117.33238</v>
      </c>
      <c r="H541" s="2">
        <v>48.290056999999997</v>
      </c>
      <c r="I541" s="2">
        <v>-117.32111399999999</v>
      </c>
      <c r="K541" s="1" t="s">
        <v>4086</v>
      </c>
      <c r="L541" s="17">
        <v>0.13558640587143597</v>
      </c>
      <c r="M541" s="17">
        <v>1</v>
      </c>
      <c r="N541" s="1">
        <v>17</v>
      </c>
      <c r="O541" s="1" t="s">
        <v>2079</v>
      </c>
      <c r="P541" s="1">
        <v>514030</v>
      </c>
      <c r="Q541" s="1" t="s">
        <v>2077</v>
      </c>
      <c r="R541" s="1" t="s">
        <v>2078</v>
      </c>
      <c r="S541" s="26">
        <v>4.0962209999999999</v>
      </c>
      <c r="T541" s="4">
        <v>614.85998535199997</v>
      </c>
      <c r="U541" s="4">
        <v>1.1390430927299999</v>
      </c>
      <c r="V541" s="4">
        <v>13.6010046005</v>
      </c>
      <c r="W541" s="2">
        <v>0.21044999361</v>
      </c>
      <c r="X541" s="3">
        <v>6.2843670845000004</v>
      </c>
      <c r="Y541" s="1">
        <v>598.82635498000002</v>
      </c>
      <c r="Z541" s="2">
        <v>5.5621768991300002E-2</v>
      </c>
      <c r="AA541" s="2">
        <v>1.05552493184E-2</v>
      </c>
      <c r="AB541" s="2">
        <v>3.1583808828600001E-3</v>
      </c>
      <c r="AC541" s="2">
        <v>0.51640272335899995</v>
      </c>
      <c r="AD541" s="2">
        <v>0.13365761363500001</v>
      </c>
      <c r="AE541" s="2">
        <v>0.128160243136</v>
      </c>
      <c r="AF541" s="2">
        <v>2.5177658924700002E-3</v>
      </c>
      <c r="AG541" s="2">
        <v>8.6132920161499996E-2</v>
      </c>
      <c r="AH541" s="2">
        <v>6.37933346245E-2</v>
      </c>
      <c r="AI541" s="5">
        <v>1938101.5735800001</v>
      </c>
      <c r="AJ541" s="5">
        <v>1945544.58305</v>
      </c>
      <c r="AK541">
        <v>8.0512899806499991</v>
      </c>
      <c r="AL541" s="13">
        <v>3.8330008295392893E-3</v>
      </c>
      <c r="AM541" s="1" t="s">
        <v>53</v>
      </c>
      <c r="AN541" t="s">
        <v>4077</v>
      </c>
      <c r="AO541" t="s">
        <v>36</v>
      </c>
      <c r="AP541">
        <v>0.61238337972834911</v>
      </c>
      <c r="AQ541">
        <v>2.78877623039009</v>
      </c>
      <c r="AR541">
        <v>5.6540154790978528E-2</v>
      </c>
      <c r="AS541">
        <v>1.1335709875129016</v>
      </c>
      <c r="AT541">
        <v>-0.67685108310266251</v>
      </c>
      <c r="AU541">
        <v>0.79826154525980786</v>
      </c>
      <c r="AV541">
        <v>2.7773009058502227</v>
      </c>
      <c r="AW541">
        <v>-1.2547552029773772</v>
      </c>
      <c r="AX541">
        <v>-1.9765315040591604</v>
      </c>
      <c r="AY541">
        <v>-2.5005354977128187</v>
      </c>
      <c r="AZ541">
        <v>-0.28701147605575827</v>
      </c>
      <c r="BA541">
        <v>-0.87400629717314571</v>
      </c>
      <c r="BB541">
        <v>-0.89224667734814134</v>
      </c>
      <c r="BC541">
        <v>-2.5989846540276527</v>
      </c>
      <c r="BD541">
        <v>-1.0648308286629975</v>
      </c>
      <c r="BE541">
        <v>-1.1952246956835526</v>
      </c>
      <c r="BF541">
        <v>6.2873765341643493</v>
      </c>
      <c r="BG541">
        <f t="shared" si="8"/>
        <v>6.2890411873118266</v>
      </c>
      <c r="BH541" s="1" t="s">
        <v>2080</v>
      </c>
      <c r="BI541" s="1">
        <v>1</v>
      </c>
    </row>
    <row r="542" spans="1:61">
      <c r="A542" s="1">
        <v>556</v>
      </c>
      <c r="B542" s="1" t="s">
        <v>2663</v>
      </c>
      <c r="C542" s="1" t="s">
        <v>4840</v>
      </c>
      <c r="D542" s="1" t="s">
        <v>30</v>
      </c>
      <c r="E542" s="1" t="s">
        <v>52</v>
      </c>
      <c r="F542" s="2">
        <v>47.52073</v>
      </c>
      <c r="G542" s="2">
        <v>-116.564348</v>
      </c>
      <c r="H542" s="2">
        <v>47.520899999999997</v>
      </c>
      <c r="I542" s="2">
        <v>-116.56657</v>
      </c>
      <c r="K542" s="1" t="s">
        <v>4086</v>
      </c>
      <c r="L542" s="17">
        <v>0.28364188410341734</v>
      </c>
      <c r="M542" s="17">
        <v>1</v>
      </c>
      <c r="N542" s="1">
        <v>17</v>
      </c>
      <c r="O542" s="1" t="s">
        <v>2666</v>
      </c>
      <c r="P542" s="1">
        <v>513160</v>
      </c>
      <c r="Q542" s="1" t="s">
        <v>2664</v>
      </c>
      <c r="R542" s="1" t="s">
        <v>2665</v>
      </c>
      <c r="S542" s="26">
        <v>3.127507</v>
      </c>
      <c r="T542" s="4">
        <v>890.30065918000003</v>
      </c>
      <c r="U542" s="4">
        <v>1.32778847218</v>
      </c>
      <c r="V542" s="4">
        <v>13.377307891799999</v>
      </c>
      <c r="W542" s="2">
        <v>0.194661006331</v>
      </c>
      <c r="X542" s="3">
        <v>15.229810714699999</v>
      </c>
      <c r="Y542" s="1">
        <v>2512.6894531299999</v>
      </c>
      <c r="Z542" s="2">
        <v>3.6148928168500002E-2</v>
      </c>
      <c r="AA542" s="2">
        <v>6.1226024821400002E-3</v>
      </c>
      <c r="AB542" s="2">
        <v>0</v>
      </c>
      <c r="AC542" s="2">
        <v>0.68698006769499997</v>
      </c>
      <c r="AD542" s="2">
        <v>0.15165099661500001</v>
      </c>
      <c r="AE542" s="2">
        <v>1.9511094396399999E-2</v>
      </c>
      <c r="AF542" s="2">
        <v>4.3023693117699999E-3</v>
      </c>
      <c r="AG542" s="2">
        <v>5.4155697630699998E-4</v>
      </c>
      <c r="AH542" s="2">
        <v>9.4742384355000001E-2</v>
      </c>
      <c r="AI542" s="5">
        <v>2029851.29458</v>
      </c>
      <c r="AJ542" s="5">
        <v>2017725.27994</v>
      </c>
      <c r="AK542">
        <v>9.4472494648299996</v>
      </c>
      <c r="AL542" s="13">
        <v>5.9917406955731119E-3</v>
      </c>
      <c r="AM542" s="1" t="s">
        <v>53</v>
      </c>
      <c r="AN542" t="s">
        <v>4076</v>
      </c>
      <c r="AO542" t="s">
        <v>53</v>
      </c>
      <c r="AP542">
        <v>0.49519829040637564</v>
      </c>
      <c r="AQ542">
        <v>2.9495366949285748</v>
      </c>
      <c r="AR542">
        <v>0.12312889379550217</v>
      </c>
      <c r="AS542">
        <v>1.1263687228957593</v>
      </c>
      <c r="AT542">
        <v>-0.71072103580051205</v>
      </c>
      <c r="AU542">
        <v>1.1826945056950613</v>
      </c>
      <c r="AV542">
        <v>3.4001388168353204</v>
      </c>
      <c r="AW542">
        <v>-1.441904575199517</v>
      </c>
      <c r="AX542">
        <v>-2.2130639367781111</v>
      </c>
      <c r="AY542">
        <v>-5</v>
      </c>
      <c r="AZ542">
        <v>-0.16305586354547619</v>
      </c>
      <c r="BA542">
        <v>-0.81915473126183813</v>
      </c>
      <c r="BB542">
        <v>-1.7097183699192935</v>
      </c>
      <c r="BC542">
        <v>-2.3662923128746973</v>
      </c>
      <c r="BD542">
        <v>-3.2663558452362231</v>
      </c>
      <c r="BE542">
        <v>-1.0234556897031744</v>
      </c>
      <c r="BF542">
        <v>6.3074642229827251</v>
      </c>
      <c r="BG542">
        <f t="shared" si="8"/>
        <v>6.3048620352765381</v>
      </c>
      <c r="BH542" s="1" t="s">
        <v>2667</v>
      </c>
      <c r="BI542" s="1">
        <v>1</v>
      </c>
    </row>
    <row r="543" spans="1:61">
      <c r="A543" s="1">
        <v>308</v>
      </c>
      <c r="B543" s="1" t="s">
        <v>1451</v>
      </c>
      <c r="C543" s="1" t="s">
        <v>4467</v>
      </c>
      <c r="D543" s="1" t="s">
        <v>30</v>
      </c>
      <c r="E543" s="1" t="s">
        <v>87</v>
      </c>
      <c r="F543" s="2">
        <v>41.214433999999997</v>
      </c>
      <c r="G543" s="2">
        <v>-101.652236</v>
      </c>
      <c r="H543" s="2">
        <v>41.217109999999998</v>
      </c>
      <c r="I543" s="2">
        <v>-101.66531999999999</v>
      </c>
      <c r="K543" s="1" t="s">
        <v>4086</v>
      </c>
      <c r="L543" s="17">
        <v>0.45251590199768538</v>
      </c>
      <c r="M543" s="17">
        <v>1</v>
      </c>
      <c r="N543" s="1">
        <v>10</v>
      </c>
      <c r="O543" s="1" t="s">
        <v>1454</v>
      </c>
      <c r="P543" s="1">
        <v>511790</v>
      </c>
      <c r="Q543" s="1" t="s">
        <v>1452</v>
      </c>
      <c r="R543" s="1" t="s">
        <v>1453</v>
      </c>
      <c r="S543" s="26">
        <v>7.1997429999999998</v>
      </c>
      <c r="T543" s="4">
        <v>482.70422363300003</v>
      </c>
      <c r="U543" s="4">
        <v>2.13188743591</v>
      </c>
      <c r="V543" s="4">
        <v>17.343734741199999</v>
      </c>
      <c r="W543" s="2">
        <v>0.246364787221</v>
      </c>
      <c r="X543" s="3">
        <v>2.56101584435</v>
      </c>
      <c r="Y543" s="1">
        <v>580.08782958999996</v>
      </c>
      <c r="Z543" s="2">
        <v>2.83691094388E-2</v>
      </c>
      <c r="AA543" s="2">
        <v>2.0249368248599998E-2</v>
      </c>
      <c r="AB543" s="2">
        <v>3.88770098026E-4</v>
      </c>
      <c r="AC543" s="2">
        <v>4.5152869956400004E-3</v>
      </c>
      <c r="AD543" s="2">
        <v>3.72108522396E-4</v>
      </c>
      <c r="AE543" s="2">
        <v>0.64930715614699996</v>
      </c>
      <c r="AF543" s="2">
        <v>1.95884590819E-2</v>
      </c>
      <c r="AG543" s="2">
        <v>0.19961678376100001</v>
      </c>
      <c r="AH543" s="2">
        <v>7.7592957707400004E-2</v>
      </c>
      <c r="AI543" s="5">
        <v>2323140.3079900001</v>
      </c>
      <c r="AJ543" s="5">
        <v>2022270.0815199998</v>
      </c>
      <c r="AK543">
        <v>12.594056478400001</v>
      </c>
      <c r="AL543" s="13">
        <v>0.13847724357465221</v>
      </c>
      <c r="AM543" s="1" t="s">
        <v>53</v>
      </c>
      <c r="AN543" t="s">
        <v>4077</v>
      </c>
      <c r="AO543" t="s">
        <v>36</v>
      </c>
      <c r="AP543">
        <v>0.85731699425433916</v>
      </c>
      <c r="AQ543">
        <v>2.6836810988859812</v>
      </c>
      <c r="AR543">
        <v>0.32876427012295906</v>
      </c>
      <c r="AS543">
        <v>1.2391426227161075</v>
      </c>
      <c r="AT543">
        <v>-0.60842136553541126</v>
      </c>
      <c r="AU543">
        <v>0.40841226534562158</v>
      </c>
      <c r="AV543">
        <v>2.7634937539396689</v>
      </c>
      <c r="AW543">
        <v>-1.5471542973337056</v>
      </c>
      <c r="AX543">
        <v>-1.693588521606193</v>
      </c>
      <c r="AY543">
        <v>-3.4103071459106498</v>
      </c>
      <c r="AZ543">
        <v>-2.3453146403313028</v>
      </c>
      <c r="BA543">
        <v>-3.4293303832244471</v>
      </c>
      <c r="BB543">
        <v>-0.18754981065253673</v>
      </c>
      <c r="BC543">
        <v>-1.7079997262589062</v>
      </c>
      <c r="BD543">
        <v>-0.69980294607296589</v>
      </c>
      <c r="BE543">
        <v>-1.1101776932727723</v>
      </c>
      <c r="BF543">
        <v>6.3660754401685855</v>
      </c>
      <c r="BG543">
        <f t="shared" si="8"/>
        <v>6.3058391567351357</v>
      </c>
      <c r="BH543" s="1" t="s">
        <v>1455</v>
      </c>
      <c r="BI543" s="1">
        <v>1</v>
      </c>
    </row>
    <row r="544" spans="1:61">
      <c r="A544" s="1">
        <v>208</v>
      </c>
      <c r="B544" s="1" t="s">
        <v>951</v>
      </c>
      <c r="C544" s="1" t="s">
        <v>4335</v>
      </c>
      <c r="D544" s="1" t="s">
        <v>30</v>
      </c>
      <c r="E544" s="1" t="s">
        <v>59</v>
      </c>
      <c r="F544" s="2">
        <v>41.970989000000003</v>
      </c>
      <c r="G544" s="2">
        <v>-71.198988999999997</v>
      </c>
      <c r="H544" s="2">
        <v>41.984442000000001</v>
      </c>
      <c r="I544" s="2">
        <v>-71.193512999999996</v>
      </c>
      <c r="K544" s="1" t="s">
        <v>4086</v>
      </c>
      <c r="L544" s="17">
        <v>0.50700337882153679</v>
      </c>
      <c r="M544" s="17">
        <v>0</v>
      </c>
      <c r="N544" s="1">
        <v>1</v>
      </c>
      <c r="O544" s="1" t="s">
        <v>954</v>
      </c>
      <c r="P544" s="1">
        <v>505610</v>
      </c>
      <c r="Q544" s="1" t="s">
        <v>952</v>
      </c>
      <c r="R544" s="1" t="s">
        <v>953</v>
      </c>
      <c r="S544" s="26">
        <v>11.740599</v>
      </c>
      <c r="T544" s="4">
        <v>1245.1235351600001</v>
      </c>
      <c r="U544" s="4">
        <v>3.9964497089400002</v>
      </c>
      <c r="V544" s="4">
        <v>15.600769043</v>
      </c>
      <c r="W544" s="2">
        <v>0.18103604018700001</v>
      </c>
      <c r="X544" s="3">
        <v>1.2260720729800001</v>
      </c>
      <c r="Y544" s="1">
        <v>3183.1738281299999</v>
      </c>
      <c r="Z544" s="2">
        <v>2.5273167069799998E-2</v>
      </c>
      <c r="AA544" s="2">
        <v>0.390916673617</v>
      </c>
      <c r="AB544" s="2">
        <v>2.5022937692899998E-4</v>
      </c>
      <c r="AC544" s="2">
        <v>0.36437567770500001</v>
      </c>
      <c r="AD544" s="2">
        <v>3.2780048377699998E-3</v>
      </c>
      <c r="AE544" s="2">
        <v>5.6968888147499999E-3</v>
      </c>
      <c r="AF544" s="2">
        <v>3.6358328467800002E-2</v>
      </c>
      <c r="AG544" s="2">
        <v>4.4040370339500003E-3</v>
      </c>
      <c r="AH544" s="2">
        <v>0.16944699307700001</v>
      </c>
      <c r="AI544" s="5">
        <v>247801.578102</v>
      </c>
      <c r="AJ544" s="5">
        <v>2024298.50596</v>
      </c>
      <c r="AK544">
        <v>12.369939240900001</v>
      </c>
      <c r="AL544" s="13">
        <v>1.56374883335423</v>
      </c>
      <c r="AM544" s="1" t="s">
        <v>53</v>
      </c>
      <c r="AN544" t="s">
        <v>4077</v>
      </c>
      <c r="AO544" t="s">
        <v>36</v>
      </c>
      <c r="AP544">
        <v>1.0696902549830074</v>
      </c>
      <c r="AQ544">
        <v>3.0952124421761265</v>
      </c>
      <c r="AR544">
        <v>0.60167435220711696</v>
      </c>
      <c r="AS544">
        <v>1.1931460075146558</v>
      </c>
      <c r="AT544">
        <v>-0.74223495830069286</v>
      </c>
      <c r="AU544">
        <v>8.8516000343489207E-2</v>
      </c>
      <c r="AV544">
        <v>3.5028603554090503</v>
      </c>
      <c r="AW544">
        <v>-1.5973403316948989</v>
      </c>
      <c r="AX544">
        <v>-0.40791580537889394</v>
      </c>
      <c r="AY544">
        <v>-3.601661705477043</v>
      </c>
      <c r="AZ544">
        <v>-0.43845062014866187</v>
      </c>
      <c r="BA544">
        <v>-2.4843904098212657</v>
      </c>
      <c r="BB544">
        <v>-2.2443622565151906</v>
      </c>
      <c r="BC544">
        <v>-1.4393960911788268</v>
      </c>
      <c r="BD544">
        <v>-2.3561490376629326</v>
      </c>
      <c r="BE544">
        <v>-0.77096613353450016</v>
      </c>
      <c r="BF544">
        <v>5.394104067814089</v>
      </c>
      <c r="BG544">
        <f t="shared" si="8"/>
        <v>6.3062745545770307</v>
      </c>
      <c r="BH544" s="1" t="s">
        <v>955</v>
      </c>
      <c r="BI544" s="1">
        <v>1</v>
      </c>
    </row>
    <row r="545" spans="1:61">
      <c r="A545" s="1">
        <v>133</v>
      </c>
      <c r="B545" s="1" t="s">
        <v>590</v>
      </c>
      <c r="C545" s="1" t="s">
        <v>4235</v>
      </c>
      <c r="D545" s="1" t="s">
        <v>30</v>
      </c>
      <c r="E545" s="1" t="s">
        <v>115</v>
      </c>
      <c r="F545" s="2">
        <v>47.480400000000003</v>
      </c>
      <c r="G545" s="2">
        <v>-112.538984</v>
      </c>
      <c r="H545" s="2">
        <v>47.475200000000001</v>
      </c>
      <c r="I545" s="2">
        <v>-112.52525</v>
      </c>
      <c r="K545" s="1" t="s">
        <v>4086</v>
      </c>
      <c r="L545" s="17">
        <v>0.84776829998008896</v>
      </c>
      <c r="M545" s="17">
        <v>0</v>
      </c>
      <c r="N545" s="1">
        <v>10</v>
      </c>
      <c r="O545" s="1" t="s">
        <v>593</v>
      </c>
      <c r="P545" s="1">
        <v>513100</v>
      </c>
      <c r="Q545" s="1" t="s">
        <v>591</v>
      </c>
      <c r="R545" s="1" t="s">
        <v>592</v>
      </c>
      <c r="S545" s="26">
        <v>5.666169</v>
      </c>
      <c r="T545" s="4">
        <v>558.06036376999998</v>
      </c>
      <c r="U545" s="4">
        <v>-2.2853012085</v>
      </c>
      <c r="V545" s="4">
        <v>10.589035987899999</v>
      </c>
      <c r="W545" s="2">
        <v>0.22404080629299999</v>
      </c>
      <c r="X545" s="3">
        <v>11.1928424835</v>
      </c>
      <c r="Y545" s="1">
        <v>737.412597656</v>
      </c>
      <c r="Z545" s="2">
        <v>1.8685364364599999E-2</v>
      </c>
      <c r="AA545" s="2">
        <v>0</v>
      </c>
      <c r="AB545" s="2">
        <v>1.9749135108099999E-2</v>
      </c>
      <c r="AC545" s="2">
        <v>0.247109318632</v>
      </c>
      <c r="AD545" s="2">
        <v>0.16752076665499999</v>
      </c>
      <c r="AE545" s="2">
        <v>0.50333931511700003</v>
      </c>
      <c r="AF545" s="2">
        <v>2.5743251993399999E-2</v>
      </c>
      <c r="AG545" s="2">
        <v>9.3981832645700005E-3</v>
      </c>
      <c r="AH545" s="2">
        <v>8.4546648659600005E-3</v>
      </c>
      <c r="AI545" s="5">
        <v>2107688.42142</v>
      </c>
      <c r="AJ545" s="5">
        <v>2056045.6228800002</v>
      </c>
      <c r="AK545">
        <v>9.3825083642700005</v>
      </c>
      <c r="AL545" s="13">
        <v>2.480600249225667E-2</v>
      </c>
      <c r="AM545" s="1" t="s">
        <v>36</v>
      </c>
      <c r="AN545" t="s">
        <v>4077</v>
      </c>
      <c r="AO545" t="s">
        <v>36</v>
      </c>
      <c r="AP545">
        <v>0.75328952370945801</v>
      </c>
      <c r="AQ545">
        <v>2.7466811778521509</v>
      </c>
      <c r="AR545">
        <v>-5</v>
      </c>
      <c r="AS545">
        <v>1.0248564243008462</v>
      </c>
      <c r="AT545">
        <v>-0.64967287303253007</v>
      </c>
      <c r="AU545">
        <v>1.0489403919916975</v>
      </c>
      <c r="AV545">
        <v>2.8677105526432363</v>
      </c>
      <c r="AW545">
        <v>-1.728498428989494</v>
      </c>
      <c r="AX545">
        <v>-5</v>
      </c>
      <c r="AY545">
        <v>-1.7044519190757175</v>
      </c>
      <c r="AZ545">
        <v>-0.607110876798861</v>
      </c>
      <c r="BA545">
        <v>-0.77593134812181042</v>
      </c>
      <c r="BB545">
        <v>-0.29813914615456927</v>
      </c>
      <c r="BC545">
        <v>-1.58933659210219</v>
      </c>
      <c r="BD545">
        <v>-2.0269560904882677</v>
      </c>
      <c r="BE545">
        <v>-2.0729036027024184</v>
      </c>
      <c r="BF545">
        <v>6.3238064097381397</v>
      </c>
      <c r="BG545">
        <f t="shared" si="8"/>
        <v>6.3130327472615653</v>
      </c>
      <c r="BH545" s="1" t="s">
        <v>594</v>
      </c>
      <c r="BI545" s="1">
        <v>2</v>
      </c>
    </row>
    <row r="546" spans="1:61">
      <c r="A546" s="1">
        <v>134</v>
      </c>
      <c r="B546" s="1" t="s">
        <v>590</v>
      </c>
      <c r="C546" s="1" t="s">
        <v>4235</v>
      </c>
      <c r="D546" s="1" t="s">
        <v>30</v>
      </c>
      <c r="E546" s="1" t="s">
        <v>115</v>
      </c>
      <c r="F546" s="2">
        <v>47.480400000000003</v>
      </c>
      <c r="G546" s="2">
        <v>-112.538984</v>
      </c>
      <c r="H546" s="2">
        <v>47.475200000000001</v>
      </c>
      <c r="I546" s="2">
        <v>-112.52525</v>
      </c>
      <c r="K546" s="1" t="s">
        <v>4085</v>
      </c>
      <c r="L546" s="17">
        <v>0.27563488949090237</v>
      </c>
      <c r="M546" s="17">
        <v>1</v>
      </c>
      <c r="N546" s="1">
        <v>10</v>
      </c>
      <c r="O546" s="1" t="s">
        <v>593</v>
      </c>
      <c r="P546" s="1">
        <v>505470</v>
      </c>
      <c r="Q546" s="1" t="s">
        <v>595</v>
      </c>
      <c r="R546" s="1" t="s">
        <v>596</v>
      </c>
      <c r="S546" s="26">
        <v>5.6597410000000004</v>
      </c>
      <c r="T546" s="4">
        <v>558.06036376999998</v>
      </c>
      <c r="U546" s="4">
        <v>-2.2853012085</v>
      </c>
      <c r="V546" s="4">
        <v>10.589035987899999</v>
      </c>
      <c r="W546" s="2">
        <v>0.22404080629299999</v>
      </c>
      <c r="X546" s="3">
        <v>11.1928424835</v>
      </c>
      <c r="Y546" s="1">
        <v>737.412597656</v>
      </c>
      <c r="Z546" s="2">
        <v>1.8685364364599999E-2</v>
      </c>
      <c r="AA546" s="2">
        <v>0</v>
      </c>
      <c r="AB546" s="2">
        <v>1.9749135108099999E-2</v>
      </c>
      <c r="AC546" s="2">
        <v>0.247109318632</v>
      </c>
      <c r="AD546" s="2">
        <v>0.16752076665499999</v>
      </c>
      <c r="AE546" s="2">
        <v>0.50333931511700003</v>
      </c>
      <c r="AF546" s="2">
        <v>2.5743251993399999E-2</v>
      </c>
      <c r="AG546" s="2">
        <v>9.3981832645700005E-3</v>
      </c>
      <c r="AH546" s="2">
        <v>8.4546648659600005E-3</v>
      </c>
      <c r="AI546" s="5">
        <v>2107688.42142</v>
      </c>
      <c r="AJ546" s="5">
        <v>2056045.6228800002</v>
      </c>
      <c r="AK546">
        <v>9.3825083642700005</v>
      </c>
      <c r="AL546" s="13">
        <v>2.480600249225667E-2</v>
      </c>
      <c r="AM546" s="1" t="s">
        <v>36</v>
      </c>
      <c r="AN546" t="s">
        <v>4077</v>
      </c>
      <c r="AO546" t="s">
        <v>36</v>
      </c>
      <c r="AP546">
        <v>0.75279655754083863</v>
      </c>
      <c r="AQ546">
        <v>2.7466811778521509</v>
      </c>
      <c r="AR546">
        <v>-5</v>
      </c>
      <c r="AS546">
        <v>1.0248564243008462</v>
      </c>
      <c r="AT546">
        <v>-0.64967287303253007</v>
      </c>
      <c r="AU546">
        <v>1.0489403919916975</v>
      </c>
      <c r="AV546">
        <v>2.8677105526432363</v>
      </c>
      <c r="AW546">
        <v>-1.728498428989494</v>
      </c>
      <c r="AX546">
        <v>-5</v>
      </c>
      <c r="AY546">
        <v>-1.7044519190757175</v>
      </c>
      <c r="AZ546">
        <v>-0.607110876798861</v>
      </c>
      <c r="BA546">
        <v>-0.77593134812181042</v>
      </c>
      <c r="BB546">
        <v>-0.29813914615456927</v>
      </c>
      <c r="BC546">
        <v>-1.58933659210219</v>
      </c>
      <c r="BD546">
        <v>-2.0269560904882677</v>
      </c>
      <c r="BE546">
        <v>-2.0729036027024184</v>
      </c>
      <c r="BF546">
        <v>6.3238064097381397</v>
      </c>
      <c r="BG546">
        <f t="shared" si="8"/>
        <v>6.3130327472615653</v>
      </c>
      <c r="BH546" s="1" t="s">
        <v>594</v>
      </c>
      <c r="BI546" s="1">
        <v>2</v>
      </c>
    </row>
    <row r="547" spans="1:61">
      <c r="A547" s="1">
        <v>662</v>
      </c>
      <c r="B547" s="1" t="s">
        <v>3186</v>
      </c>
      <c r="C547" s="1" t="s">
        <v>4992</v>
      </c>
      <c r="D547" s="1" t="s">
        <v>30</v>
      </c>
      <c r="E547" s="1" t="s">
        <v>52</v>
      </c>
      <c r="F547" s="2">
        <v>44.964526999999997</v>
      </c>
      <c r="G547" s="2">
        <v>-116.46235900000001</v>
      </c>
      <c r="H547" s="2">
        <v>44.961039999999997</v>
      </c>
      <c r="I547" s="2">
        <v>-116.46813</v>
      </c>
      <c r="K547" s="1" t="s">
        <v>4086</v>
      </c>
      <c r="L547" s="17">
        <v>2.878259168937802E-2</v>
      </c>
      <c r="M547" s="17">
        <v>1</v>
      </c>
      <c r="N547" s="1">
        <v>17</v>
      </c>
      <c r="O547" s="1" t="s">
        <v>3189</v>
      </c>
      <c r="P547" s="1">
        <v>510840</v>
      </c>
      <c r="Q547" s="1" t="s">
        <v>3187</v>
      </c>
      <c r="R547" s="1" t="s">
        <v>3188</v>
      </c>
      <c r="S547" s="26">
        <v>7.6577590000000004</v>
      </c>
      <c r="T547" s="4">
        <v>962.31329345699999</v>
      </c>
      <c r="U547" s="4">
        <v>-0.85910713672600003</v>
      </c>
      <c r="V547" s="4">
        <v>12.0872020721</v>
      </c>
      <c r="W547" s="2">
        <v>0.19170588254900001</v>
      </c>
      <c r="X547" s="3">
        <v>14.5635147095</v>
      </c>
      <c r="Y547" s="1">
        <v>929.14874267599998</v>
      </c>
      <c r="Z547" s="2">
        <v>2.5384777938200001E-2</v>
      </c>
      <c r="AA547" s="2">
        <v>1.32074807171E-4</v>
      </c>
      <c r="AB547" s="2">
        <v>1.32074807171E-4</v>
      </c>
      <c r="AC547" s="2">
        <v>0.776802380869</v>
      </c>
      <c r="AD547" s="2">
        <v>0.16704821611000001</v>
      </c>
      <c r="AE547" s="2">
        <v>2.9998591202100001E-2</v>
      </c>
      <c r="AF547" s="2">
        <v>0</v>
      </c>
      <c r="AG547" s="2">
        <v>0</v>
      </c>
      <c r="AH547" s="2">
        <v>5.0188426724900002E-4</v>
      </c>
      <c r="AI547" s="5">
        <v>2938417.1710199998</v>
      </c>
      <c r="AJ547" s="5">
        <v>2114297.9546400001</v>
      </c>
      <c r="AK547">
        <v>7.4661528330599998</v>
      </c>
      <c r="AL547" s="13">
        <v>0.32620846253324082</v>
      </c>
      <c r="AM547" s="1" t="s">
        <v>36</v>
      </c>
      <c r="AN547" t="s">
        <v>4077</v>
      </c>
      <c r="AO547" t="s">
        <v>36</v>
      </c>
      <c r="AP547">
        <v>0.8841016943938711</v>
      </c>
      <c r="AQ547">
        <v>2.9833164852071303</v>
      </c>
      <c r="AR547">
        <v>-5</v>
      </c>
      <c r="AS547">
        <v>1.0823257826412083</v>
      </c>
      <c r="AT547">
        <v>-0.71736456046897401</v>
      </c>
      <c r="AU547">
        <v>1.1632661987913127</v>
      </c>
      <c r="AV547">
        <v>2.9680852435442797</v>
      </c>
      <c r="AW547">
        <v>-1.5954266313783914</v>
      </c>
      <c r="AX547">
        <v>-3.8791800147097852</v>
      </c>
      <c r="AY547">
        <v>-3.8791800147097852</v>
      </c>
      <c r="AZ547">
        <v>-0.10968945200236328</v>
      </c>
      <c r="BA547">
        <v>-0.77715815778532282</v>
      </c>
      <c r="BB547">
        <v>-1.5228991401976828</v>
      </c>
      <c r="BC547">
        <v>-5</v>
      </c>
      <c r="BD547">
        <v>-5</v>
      </c>
      <c r="BE547">
        <v>-3.2993964180936675</v>
      </c>
      <c r="BF547">
        <v>6.4681134532005116</v>
      </c>
      <c r="BG547">
        <f t="shared" si="8"/>
        <v>6.3251661896591154</v>
      </c>
      <c r="BH547" s="1" t="s">
        <v>3190</v>
      </c>
      <c r="BI547" s="1">
        <v>1</v>
      </c>
    </row>
    <row r="548" spans="1:61">
      <c r="A548" s="1">
        <v>394</v>
      </c>
      <c r="B548" s="1" t="s">
        <v>1873</v>
      </c>
      <c r="C548" s="1" t="s">
        <v>4592</v>
      </c>
      <c r="D548" s="1" t="s">
        <v>30</v>
      </c>
      <c r="E548" s="1" t="s">
        <v>35</v>
      </c>
      <c r="F548" s="2">
        <v>40.306500999999997</v>
      </c>
      <c r="G548" s="2">
        <v>-74.137204999999994</v>
      </c>
      <c r="H548" s="2">
        <v>40.316000000000003</v>
      </c>
      <c r="I548" s="2">
        <v>-74.12</v>
      </c>
      <c r="K548" s="1" t="s">
        <v>4086</v>
      </c>
      <c r="L548" s="17">
        <v>0.58438158407807339</v>
      </c>
      <c r="M548" s="17">
        <v>0</v>
      </c>
      <c r="N548" s="1">
        <v>2</v>
      </c>
      <c r="O548" s="1" t="s">
        <v>1876</v>
      </c>
      <c r="P548" s="1">
        <v>517070</v>
      </c>
      <c r="Q548" s="1" t="s">
        <v>1874</v>
      </c>
      <c r="R548" s="1" t="s">
        <v>1875</v>
      </c>
      <c r="S548" s="26">
        <v>0</v>
      </c>
      <c r="T548" s="4">
        <v>1213.32543945</v>
      </c>
      <c r="U548" s="4">
        <v>6.4204063415499997</v>
      </c>
      <c r="V548" s="4">
        <v>17.161319732700001</v>
      </c>
      <c r="W548" s="2">
        <v>0.27325001359000001</v>
      </c>
      <c r="X548" s="3">
        <v>2.3800642490400001</v>
      </c>
      <c r="Y548" s="1">
        <v>988.50695800799997</v>
      </c>
      <c r="Z548" s="2">
        <v>1.76878940285E-2</v>
      </c>
      <c r="AA548" s="2">
        <v>0.35957356378799998</v>
      </c>
      <c r="AB548" s="2">
        <v>3.0318056244199999E-3</v>
      </c>
      <c r="AC548" s="2">
        <v>0.350293971807</v>
      </c>
      <c r="AD548" s="2">
        <v>3.03109725862E-2</v>
      </c>
      <c r="AE548" s="2">
        <v>5.2489905787299999E-3</v>
      </c>
      <c r="AF548" s="2">
        <v>8.1632074803399998E-2</v>
      </c>
      <c r="AG548" s="2">
        <v>0.104774385493</v>
      </c>
      <c r="AH548" s="2">
        <v>4.7446341290599998E-2</v>
      </c>
      <c r="AI548" s="5">
        <v>2334919.1494200001</v>
      </c>
      <c r="AJ548" s="5">
        <v>2162564.8845299999</v>
      </c>
      <c r="AK548">
        <v>22.914768293000002</v>
      </c>
      <c r="AL548" s="13">
        <v>7.6644747858560749E-2</v>
      </c>
      <c r="AM548" s="1" t="s">
        <v>36</v>
      </c>
      <c r="AN548" t="s">
        <v>4077</v>
      </c>
      <c r="AO548" t="s">
        <v>36</v>
      </c>
      <c r="AP548">
        <v>-5</v>
      </c>
      <c r="AQ548">
        <v>3.083977303422972</v>
      </c>
      <c r="AR548">
        <v>0.80756251503278531</v>
      </c>
      <c r="AS548">
        <v>1.2345506827312449</v>
      </c>
      <c r="AT548">
        <v>-0.56343980777876512</v>
      </c>
      <c r="AU548">
        <v>0.37658868084933556</v>
      </c>
      <c r="AV548">
        <v>2.9949797306186787</v>
      </c>
      <c r="AW548">
        <v>-1.7523238723614747</v>
      </c>
      <c r="AX548">
        <v>-0.4442122455345674</v>
      </c>
      <c r="AY548">
        <v>-2.5182986457008703</v>
      </c>
      <c r="AZ548">
        <v>-0.4555673363719514</v>
      </c>
      <c r="BA548">
        <v>-1.5184001282300952</v>
      </c>
      <c r="BB548">
        <v>-2.2799242067344783</v>
      </c>
      <c r="BC548">
        <v>-1.0881391651051804</v>
      </c>
      <c r="BD548">
        <v>-0.97974487764545959</v>
      </c>
      <c r="BE548">
        <v>-1.3237972715099451</v>
      </c>
      <c r="BF548">
        <v>6.3682718469712238</v>
      </c>
      <c r="BG548">
        <f t="shared" si="8"/>
        <v>6.3349691466897307</v>
      </c>
      <c r="BH548" s="1" t="s">
        <v>1877</v>
      </c>
      <c r="BI548" s="1">
        <v>1</v>
      </c>
    </row>
    <row r="549" spans="1:61">
      <c r="A549" s="1">
        <v>136</v>
      </c>
      <c r="B549" s="1" t="s">
        <v>602</v>
      </c>
      <c r="C549" s="1" t="s">
        <v>4237</v>
      </c>
      <c r="D549" s="1" t="s">
        <v>30</v>
      </c>
      <c r="E549" s="1" t="s">
        <v>87</v>
      </c>
      <c r="F549" s="2">
        <v>38.062196999999998</v>
      </c>
      <c r="G549" s="2">
        <v>-103.60939399999999</v>
      </c>
      <c r="H549" s="2">
        <v>38.0627</v>
      </c>
      <c r="I549" s="2">
        <v>-103.60727</v>
      </c>
      <c r="K549" s="1" t="s">
        <v>4086</v>
      </c>
      <c r="L549" s="17">
        <v>0.79851876851171244</v>
      </c>
      <c r="M549" s="17">
        <v>0</v>
      </c>
      <c r="N549" s="1">
        <v>11</v>
      </c>
      <c r="O549" s="1" t="s">
        <v>605</v>
      </c>
      <c r="P549" s="1">
        <v>504020</v>
      </c>
      <c r="Q549" s="1" t="s">
        <v>603</v>
      </c>
      <c r="R549" s="1" t="s">
        <v>604</v>
      </c>
      <c r="S549" s="26">
        <v>5.826619</v>
      </c>
      <c r="T549" s="4">
        <v>310.72946166999998</v>
      </c>
      <c r="U549" s="4">
        <v>2.7086956501000001</v>
      </c>
      <c r="V549" s="4">
        <v>20.980543136600001</v>
      </c>
      <c r="W549" s="2">
        <v>0.27582401037199999</v>
      </c>
      <c r="X549" s="3">
        <v>0.577470123768</v>
      </c>
      <c r="Y549" s="1">
        <v>456.36578369099999</v>
      </c>
      <c r="Z549" s="2">
        <v>2.17655563308E-2</v>
      </c>
      <c r="AA549" s="2">
        <v>4.3595848288500001E-2</v>
      </c>
      <c r="AB549" s="2">
        <v>7.6963467527899998E-4</v>
      </c>
      <c r="AC549" s="2">
        <v>4.6034223568099998E-4</v>
      </c>
      <c r="AD549" s="2">
        <v>7.1252346666500002E-2</v>
      </c>
      <c r="AE549" s="2">
        <v>0.66154775691099998</v>
      </c>
      <c r="AF549" s="2">
        <v>0</v>
      </c>
      <c r="AG549" s="2">
        <v>0.151625223877</v>
      </c>
      <c r="AH549" s="2">
        <v>4.8983291015399999E-2</v>
      </c>
      <c r="AI549" s="5">
        <v>2224458.5249399999</v>
      </c>
      <c r="AJ549" s="5">
        <v>2172780.8672500001</v>
      </c>
      <c r="AK549">
        <v>6.9778744112700002</v>
      </c>
      <c r="AL549" s="13">
        <v>2.3504591440613953E-2</v>
      </c>
      <c r="AM549" s="1" t="s">
        <v>36</v>
      </c>
      <c r="AN549" t="s">
        <v>4077</v>
      </c>
      <c r="AO549" t="s">
        <v>36</v>
      </c>
      <c r="AP549">
        <v>0.7654166206974321</v>
      </c>
      <c r="AQ549">
        <v>2.492382432637374</v>
      </c>
      <c r="AR549">
        <v>0.43276021030905915</v>
      </c>
      <c r="AS549">
        <v>1.3218167268592107</v>
      </c>
      <c r="AT549">
        <v>-0.55936793135017326</v>
      </c>
      <c r="AU549">
        <v>-0.23847047969267346</v>
      </c>
      <c r="AV549">
        <v>2.6593130754673799</v>
      </c>
      <c r="AW549">
        <v>-1.6622302277343011</v>
      </c>
      <c r="AX549">
        <v>-1.3605548674113856</v>
      </c>
      <c r="AY549">
        <v>-3.1137153737365102</v>
      </c>
      <c r="AZ549">
        <v>-3.3369191774377356</v>
      </c>
      <c r="BA549">
        <v>-1.1472008277751844</v>
      </c>
      <c r="BB549">
        <v>-0.17943879877160512</v>
      </c>
      <c r="BC549">
        <v>-5</v>
      </c>
      <c r="BD549">
        <v>-0.81922854488234376</v>
      </c>
      <c r="BE549">
        <v>-1.3099520395091162</v>
      </c>
      <c r="BF549">
        <v>6.347224312732922</v>
      </c>
      <c r="BG549">
        <f t="shared" si="8"/>
        <v>6.3370159283716099</v>
      </c>
      <c r="BH549" s="1" t="s">
        <v>606</v>
      </c>
      <c r="BI549" s="1">
        <v>3</v>
      </c>
    </row>
    <row r="550" spans="1:61">
      <c r="A550" s="1">
        <v>137</v>
      </c>
      <c r="B550" s="1" t="s">
        <v>602</v>
      </c>
      <c r="C550" s="1" t="s">
        <v>4237</v>
      </c>
      <c r="D550" s="1" t="s">
        <v>30</v>
      </c>
      <c r="E550" s="1" t="s">
        <v>87</v>
      </c>
      <c r="F550" s="2">
        <v>38.062196999999998</v>
      </c>
      <c r="G550" s="2">
        <v>-103.60939399999999</v>
      </c>
      <c r="H550" s="2">
        <v>38.0627</v>
      </c>
      <c r="I550" s="2">
        <v>-103.60727</v>
      </c>
      <c r="K550" s="1" t="s">
        <v>4085</v>
      </c>
      <c r="L550" s="17">
        <v>0.92255283775739361</v>
      </c>
      <c r="M550" s="17">
        <v>0</v>
      </c>
      <c r="N550" s="1">
        <v>11</v>
      </c>
      <c r="O550" s="1" t="s">
        <v>605</v>
      </c>
      <c r="P550" s="1">
        <v>504350</v>
      </c>
      <c r="Q550" s="1" t="s">
        <v>607</v>
      </c>
      <c r="R550" s="1" t="s">
        <v>608</v>
      </c>
      <c r="S550" s="26">
        <v>5.6760669999999998</v>
      </c>
      <c r="T550" s="4">
        <v>310.72946166999998</v>
      </c>
      <c r="U550" s="4">
        <v>2.7086956501000001</v>
      </c>
      <c r="V550" s="4">
        <v>20.980543136600001</v>
      </c>
      <c r="W550" s="2">
        <v>0.27582401037199999</v>
      </c>
      <c r="X550" s="3">
        <v>0.577470123768</v>
      </c>
      <c r="Y550" s="1">
        <v>456.36578369099999</v>
      </c>
      <c r="Z550" s="2">
        <v>2.17655563308E-2</v>
      </c>
      <c r="AA550" s="2">
        <v>4.3595848288500001E-2</v>
      </c>
      <c r="AB550" s="2">
        <v>7.6963467527899998E-4</v>
      </c>
      <c r="AC550" s="2">
        <v>4.6034223568099998E-4</v>
      </c>
      <c r="AD550" s="2">
        <v>7.1252346666500002E-2</v>
      </c>
      <c r="AE550" s="2">
        <v>0.66154775691099998</v>
      </c>
      <c r="AF550" s="2">
        <v>0</v>
      </c>
      <c r="AG550" s="2">
        <v>0.151625223877</v>
      </c>
      <c r="AH550" s="2">
        <v>4.8983291015399999E-2</v>
      </c>
      <c r="AI550" s="5">
        <v>2224458.5249399999</v>
      </c>
      <c r="AJ550" s="5">
        <v>2172780.8672500001</v>
      </c>
      <c r="AK550">
        <v>6.9778744112700002</v>
      </c>
      <c r="AL550" s="13">
        <v>2.3504591440613953E-2</v>
      </c>
      <c r="AM550" s="1" t="s">
        <v>36</v>
      </c>
      <c r="AN550" t="s">
        <v>4077</v>
      </c>
      <c r="AO550" t="s">
        <v>36</v>
      </c>
      <c r="AP550">
        <v>0.75404751320519547</v>
      </c>
      <c r="AQ550">
        <v>2.492382432637374</v>
      </c>
      <c r="AR550">
        <v>0.43276021030905915</v>
      </c>
      <c r="AS550">
        <v>1.3218167268592107</v>
      </c>
      <c r="AT550">
        <v>-0.55936793135017326</v>
      </c>
      <c r="AU550">
        <v>-0.23847047969267346</v>
      </c>
      <c r="AV550">
        <v>2.6593130754673799</v>
      </c>
      <c r="AW550">
        <v>-1.6622302277343011</v>
      </c>
      <c r="AX550">
        <v>-1.3605548674113856</v>
      </c>
      <c r="AY550">
        <v>-3.1137153737365102</v>
      </c>
      <c r="AZ550">
        <v>-3.3369191774377356</v>
      </c>
      <c r="BA550">
        <v>-1.1472008277751844</v>
      </c>
      <c r="BB550">
        <v>-0.17943879877160512</v>
      </c>
      <c r="BC550">
        <v>-5</v>
      </c>
      <c r="BD550">
        <v>-0.81922854488234376</v>
      </c>
      <c r="BE550">
        <v>-1.3099520395091162</v>
      </c>
      <c r="BF550">
        <v>6.347224312732922</v>
      </c>
      <c r="BG550">
        <f t="shared" si="8"/>
        <v>6.3370159283716099</v>
      </c>
      <c r="BH550" s="1" t="s">
        <v>606</v>
      </c>
      <c r="BI550" s="1">
        <v>3</v>
      </c>
    </row>
    <row r="551" spans="1:61">
      <c r="A551" s="1">
        <v>138</v>
      </c>
      <c r="B551" s="1" t="s">
        <v>602</v>
      </c>
      <c r="C551" s="1" t="s">
        <v>4237</v>
      </c>
      <c r="D551" s="1" t="s">
        <v>30</v>
      </c>
      <c r="E551" s="1" t="s">
        <v>87</v>
      </c>
      <c r="F551" s="2">
        <v>38.062196999999998</v>
      </c>
      <c r="G551" s="2">
        <v>-103.60939399999999</v>
      </c>
      <c r="H551" s="2">
        <v>38.0627</v>
      </c>
      <c r="I551" s="2">
        <v>-103.60727</v>
      </c>
      <c r="K551" s="1" t="s">
        <v>4085</v>
      </c>
      <c r="L551" s="17">
        <v>0.79533577803522337</v>
      </c>
      <c r="M551" s="17">
        <v>0</v>
      </c>
      <c r="N551" s="1">
        <v>11</v>
      </c>
      <c r="O551" s="1" t="s">
        <v>605</v>
      </c>
      <c r="P551" s="1">
        <v>514320</v>
      </c>
      <c r="Q551" s="1" t="s">
        <v>609</v>
      </c>
      <c r="R551" s="1" t="s">
        <v>610</v>
      </c>
      <c r="S551" s="26">
        <v>2.8560310000000002</v>
      </c>
      <c r="T551" s="4">
        <v>310.72946166999998</v>
      </c>
      <c r="U551" s="4">
        <v>2.7086956501000001</v>
      </c>
      <c r="V551" s="4">
        <v>20.980543136600001</v>
      </c>
      <c r="W551" s="2">
        <v>0.27582401037199999</v>
      </c>
      <c r="X551" s="3">
        <v>0.577470123768</v>
      </c>
      <c r="Y551" s="1">
        <v>456.36578369099999</v>
      </c>
      <c r="Z551" s="2">
        <v>2.17655563308E-2</v>
      </c>
      <c r="AA551" s="2">
        <v>4.3595848288500001E-2</v>
      </c>
      <c r="AB551" s="2">
        <v>7.6963467527899998E-4</v>
      </c>
      <c r="AC551" s="2">
        <v>4.6034223568099998E-4</v>
      </c>
      <c r="AD551" s="2">
        <v>7.1252346666500002E-2</v>
      </c>
      <c r="AE551" s="2">
        <v>0.66154775691099998</v>
      </c>
      <c r="AF551" s="2">
        <v>0</v>
      </c>
      <c r="AG551" s="2">
        <v>0.151625223877</v>
      </c>
      <c r="AH551" s="2">
        <v>4.8983291015399999E-2</v>
      </c>
      <c r="AI551" s="5">
        <v>2224458.5249399999</v>
      </c>
      <c r="AJ551" s="5">
        <v>2172780.8672500001</v>
      </c>
      <c r="AK551">
        <v>6.9778744112700002</v>
      </c>
      <c r="AL551" s="13">
        <v>2.3504591440613953E-2</v>
      </c>
      <c r="AM551" s="1" t="s">
        <v>36</v>
      </c>
      <c r="AN551" t="s">
        <v>4077</v>
      </c>
      <c r="AO551" t="s">
        <v>36</v>
      </c>
      <c r="AP551">
        <v>0.45576291705927435</v>
      </c>
      <c r="AQ551">
        <v>2.492382432637374</v>
      </c>
      <c r="AR551">
        <v>0.43276021030905915</v>
      </c>
      <c r="AS551">
        <v>1.3218167268592107</v>
      </c>
      <c r="AT551">
        <v>-0.55936793135017326</v>
      </c>
      <c r="AU551">
        <v>-0.23847047969267346</v>
      </c>
      <c r="AV551">
        <v>2.6593130754673799</v>
      </c>
      <c r="AW551">
        <v>-1.6622302277343011</v>
      </c>
      <c r="AX551">
        <v>-1.3605548674113856</v>
      </c>
      <c r="AY551">
        <v>-3.1137153737365102</v>
      </c>
      <c r="AZ551">
        <v>-3.3369191774377356</v>
      </c>
      <c r="BA551">
        <v>-1.1472008277751844</v>
      </c>
      <c r="BB551">
        <v>-0.17943879877160512</v>
      </c>
      <c r="BC551">
        <v>-5</v>
      </c>
      <c r="BD551">
        <v>-0.81922854488234376</v>
      </c>
      <c r="BE551">
        <v>-1.3099520395091162</v>
      </c>
      <c r="BF551">
        <v>6.347224312732922</v>
      </c>
      <c r="BG551">
        <f t="shared" si="8"/>
        <v>6.3370159283716099</v>
      </c>
      <c r="BH551" s="1" t="s">
        <v>606</v>
      </c>
      <c r="BI551" s="1">
        <v>3</v>
      </c>
    </row>
    <row r="552" spans="1:61">
      <c r="A552" s="1">
        <v>567</v>
      </c>
      <c r="B552" s="1" t="s">
        <v>2718</v>
      </c>
      <c r="C552" s="1" t="s">
        <v>4855</v>
      </c>
      <c r="D552" s="1" t="s">
        <v>30</v>
      </c>
      <c r="E552" s="1" t="s">
        <v>87</v>
      </c>
      <c r="F552" s="2">
        <v>40.078240000000001</v>
      </c>
      <c r="G552" s="2">
        <v>-105.223241</v>
      </c>
      <c r="H552" s="2">
        <v>40.077849999999998</v>
      </c>
      <c r="I552" s="2">
        <v>-105.21684</v>
      </c>
      <c r="K552" s="1" t="s">
        <v>4086</v>
      </c>
      <c r="L552" s="17">
        <v>0.68751824460923661</v>
      </c>
      <c r="M552" s="17">
        <v>0</v>
      </c>
      <c r="N552" s="1">
        <v>10</v>
      </c>
      <c r="O552" s="1" t="s">
        <v>2721</v>
      </c>
      <c r="P552" s="1">
        <v>513880</v>
      </c>
      <c r="Q552" s="1" t="s">
        <v>2719</v>
      </c>
      <c r="R552" s="1" t="s">
        <v>2720</v>
      </c>
      <c r="S552" s="26">
        <v>3.250705</v>
      </c>
      <c r="T552" s="4">
        <v>404.33029174799998</v>
      </c>
      <c r="U552" s="4">
        <v>1.8571014404299999</v>
      </c>
      <c r="V552" s="4">
        <v>17.968044281000001</v>
      </c>
      <c r="W552" s="2">
        <v>0.27722352743099998</v>
      </c>
      <c r="X552" s="3">
        <v>3.0533225536300002</v>
      </c>
      <c r="Y552" s="1">
        <v>577.36352539100005</v>
      </c>
      <c r="Z552" s="2">
        <v>4.75190800223E-2</v>
      </c>
      <c r="AA552" s="2">
        <v>0.182837287224</v>
      </c>
      <c r="AB552" s="2">
        <v>6.6185443339099998E-4</v>
      </c>
      <c r="AC552" s="2">
        <v>1.1530745206699999E-2</v>
      </c>
      <c r="AD552" s="2">
        <v>4.99493267699E-2</v>
      </c>
      <c r="AE552" s="2">
        <v>0.25782332623199999</v>
      </c>
      <c r="AF552" s="2">
        <v>7.8481457734400004E-2</v>
      </c>
      <c r="AG552" s="2">
        <v>0.32256096299800002</v>
      </c>
      <c r="AH552" s="2">
        <v>4.8635959378700001E-2</v>
      </c>
      <c r="AI552" s="5">
        <v>2171460.9294400001</v>
      </c>
      <c r="AJ552" s="5">
        <v>2174882.4232000001</v>
      </c>
      <c r="AK552">
        <v>6.68190275098</v>
      </c>
      <c r="AL552" s="13">
        <v>1.5744240536918204E-3</v>
      </c>
      <c r="AM552" s="1" t="s">
        <v>36</v>
      </c>
      <c r="AN552" t="s">
        <v>4077</v>
      </c>
      <c r="AO552" t="s">
        <v>36</v>
      </c>
      <c r="AP552">
        <v>0.51197755925765864</v>
      </c>
      <c r="AQ552">
        <v>2.6067362791674507</v>
      </c>
      <c r="AR552">
        <v>0.26883562685004458</v>
      </c>
      <c r="AS552">
        <v>1.2545008092073568</v>
      </c>
      <c r="AT552">
        <v>-0.55716991475337518</v>
      </c>
      <c r="AU552">
        <v>0.4847726856816143</v>
      </c>
      <c r="AV552">
        <v>2.7614493441069254</v>
      </c>
      <c r="AW552">
        <v>-1.3231319759625984</v>
      </c>
      <c r="AX552">
        <v>-0.73793523100766589</v>
      </c>
      <c r="AY552">
        <v>-3.1792375177002064</v>
      </c>
      <c r="AZ552">
        <v>-1.9381426243011883</v>
      </c>
      <c r="BA552">
        <v>-1.3014703609332514</v>
      </c>
      <c r="BB552">
        <v>-0.588677792973471</v>
      </c>
      <c r="BC552">
        <v>-1.1052329388578936</v>
      </c>
      <c r="BD552">
        <v>-0.49138819299291769</v>
      </c>
      <c r="BE552">
        <v>-1.313042512938164</v>
      </c>
      <c r="BF552">
        <v>6.3367520196152345</v>
      </c>
      <c r="BG552">
        <f t="shared" si="8"/>
        <v>6.337435783435172</v>
      </c>
      <c r="BH552" s="1" t="s">
        <v>2722</v>
      </c>
      <c r="BI552" s="1">
        <v>1</v>
      </c>
    </row>
    <row r="553" spans="1:61">
      <c r="A553" s="1">
        <v>33</v>
      </c>
      <c r="B553" s="1" t="s">
        <v>167</v>
      </c>
      <c r="C553" s="1" t="s">
        <v>4130</v>
      </c>
      <c r="D553" s="1" t="s">
        <v>30</v>
      </c>
      <c r="E553" s="1" t="s">
        <v>166</v>
      </c>
      <c r="F553" s="2">
        <v>44.797590999999997</v>
      </c>
      <c r="G553" s="2">
        <v>-71.869716999999994</v>
      </c>
      <c r="H553" s="2">
        <v>44.807499999999997</v>
      </c>
      <c r="I553" s="2">
        <v>-71.872777999999997</v>
      </c>
      <c r="K553" s="1" t="s">
        <v>4086</v>
      </c>
      <c r="L553" s="17">
        <v>0.15597041649743912</v>
      </c>
      <c r="M553" s="17">
        <v>1</v>
      </c>
      <c r="N553" s="1">
        <v>1</v>
      </c>
      <c r="O553" s="1" t="s">
        <v>170</v>
      </c>
      <c r="P553" s="1">
        <v>505210</v>
      </c>
      <c r="Q553" s="1" t="s">
        <v>168</v>
      </c>
      <c r="R553" s="1" t="s">
        <v>169</v>
      </c>
      <c r="S553" s="26">
        <v>13.401025000000001</v>
      </c>
      <c r="T553" s="4">
        <v>1215.1517334</v>
      </c>
      <c r="U553" s="4">
        <v>-1.7626056671100001</v>
      </c>
      <c r="V553" s="4">
        <v>9.5678520202600001</v>
      </c>
      <c r="W553" s="2">
        <v>0.33036309480699999</v>
      </c>
      <c r="X553" s="3">
        <v>7.1838722228999998</v>
      </c>
      <c r="Y553" s="1">
        <v>2839.3471679700001</v>
      </c>
      <c r="Z553" s="2">
        <v>2.1019423611699999E-2</v>
      </c>
      <c r="AA553" s="2">
        <v>3.83837532654E-2</v>
      </c>
      <c r="AB553" s="2">
        <v>2.19094969242E-3</v>
      </c>
      <c r="AC553" s="2">
        <v>0.79939116878700001</v>
      </c>
      <c r="AD553" s="2">
        <v>2.7192003033600001E-2</v>
      </c>
      <c r="AE553" s="2">
        <v>5.4089070531699998E-3</v>
      </c>
      <c r="AF553" s="2">
        <v>2.1751495744499999E-2</v>
      </c>
      <c r="AG553" s="2">
        <v>1.07230133985E-2</v>
      </c>
      <c r="AH553" s="2">
        <v>7.3939285413299999E-2</v>
      </c>
      <c r="AI553" s="5">
        <v>2448199.1141499998</v>
      </c>
      <c r="AJ553" s="5">
        <v>2206478.7788200001</v>
      </c>
      <c r="AK553">
        <v>7.9745034028499999</v>
      </c>
      <c r="AL553" s="13">
        <v>0.10386125136395453</v>
      </c>
      <c r="AM553" s="1" t="s">
        <v>53</v>
      </c>
      <c r="AN553" t="s">
        <v>4076</v>
      </c>
      <c r="AO553" t="s">
        <v>53</v>
      </c>
      <c r="AP553">
        <v>1.1271380173811825</v>
      </c>
      <c r="AQ553">
        <v>3.084630510744176</v>
      </c>
      <c r="AR553">
        <v>-5</v>
      </c>
      <c r="AS553">
        <v>0.98081444974618559</v>
      </c>
      <c r="AT553">
        <v>-0.48100847411459907</v>
      </c>
      <c r="AU553">
        <v>0.85635859907921497</v>
      </c>
      <c r="AV553">
        <v>3.4532184971104809</v>
      </c>
      <c r="AW553">
        <v>-1.6773791972369023</v>
      </c>
      <c r="AX553">
        <v>-1.4158525610555817</v>
      </c>
      <c r="AY553">
        <v>-2.6593675943951256</v>
      </c>
      <c r="AZ553">
        <v>-9.7240653884595046E-2</v>
      </c>
      <c r="BA553">
        <v>-1.5655587999741412</v>
      </c>
      <c r="BB553">
        <v>-2.2668904814239377</v>
      </c>
      <c r="BC553">
        <v>-1.6625108733646321</v>
      </c>
      <c r="BD553">
        <v>-1.9696831513562825</v>
      </c>
      <c r="BE553">
        <v>-1.1311247509844469</v>
      </c>
      <c r="BF553">
        <v>6.3888467364555535</v>
      </c>
      <c r="BG553">
        <f t="shared" si="8"/>
        <v>6.3436997549032235</v>
      </c>
      <c r="BH553" s="1" t="s">
        <v>171</v>
      </c>
      <c r="BI553" s="1">
        <v>1</v>
      </c>
    </row>
    <row r="554" spans="1:61">
      <c r="A554" s="1">
        <v>384</v>
      </c>
      <c r="B554" s="1" t="s">
        <v>1823</v>
      </c>
      <c r="C554" s="1" t="s">
        <v>4579</v>
      </c>
      <c r="D554" s="1" t="s">
        <v>30</v>
      </c>
      <c r="E554" s="1" t="s">
        <v>115</v>
      </c>
      <c r="F554" s="2">
        <v>47.233099000000003</v>
      </c>
      <c r="G554" s="2">
        <v>-100.05948100000001</v>
      </c>
      <c r="H554" s="2">
        <v>47.234139999999996</v>
      </c>
      <c r="I554" s="2">
        <v>-100.05068900000001</v>
      </c>
      <c r="K554" s="1" t="s">
        <v>4086</v>
      </c>
      <c r="L554" s="17">
        <v>0.79068702762015153</v>
      </c>
      <c r="M554" s="17">
        <v>0</v>
      </c>
      <c r="N554" s="1">
        <v>10</v>
      </c>
      <c r="O554" s="1" t="s">
        <v>1826</v>
      </c>
      <c r="P554" s="1">
        <v>502540</v>
      </c>
      <c r="Q554" s="1" t="s">
        <v>1824</v>
      </c>
      <c r="R554" s="1" t="s">
        <v>1825</v>
      </c>
      <c r="S554" s="26">
        <v>13.344612</v>
      </c>
      <c r="T554" s="4">
        <v>430.68402099600002</v>
      </c>
      <c r="U554" s="4">
        <v>-1.56554353237</v>
      </c>
      <c r="V554" s="4">
        <v>11.114456176799999</v>
      </c>
      <c r="W554" s="2">
        <v>0.29120561480500001</v>
      </c>
      <c r="X554" s="3">
        <v>1.88449084759</v>
      </c>
      <c r="Y554" s="1">
        <v>1341.50744629</v>
      </c>
      <c r="Z554" s="2">
        <v>0.101675385625</v>
      </c>
      <c r="AA554" s="2">
        <v>2.12955642652E-2</v>
      </c>
      <c r="AB554" s="2">
        <v>0</v>
      </c>
      <c r="AC554" s="2">
        <v>1.3456912647799999E-4</v>
      </c>
      <c r="AD554" s="2">
        <v>0</v>
      </c>
      <c r="AE554" s="2">
        <v>0.63024609329000003</v>
      </c>
      <c r="AF554" s="2">
        <v>5.6754529092200003E-2</v>
      </c>
      <c r="AG554" s="2">
        <v>0.16235765109600001</v>
      </c>
      <c r="AH554" s="2">
        <v>2.7536207505599999E-2</v>
      </c>
      <c r="AI554" s="5">
        <v>2296448.6145299999</v>
      </c>
      <c r="AJ554" s="5">
        <v>2304899.33183</v>
      </c>
      <c r="AK554">
        <v>9.8322476884499999</v>
      </c>
      <c r="AL554" s="13">
        <v>3.6731485636443844E-3</v>
      </c>
      <c r="AM554" s="1" t="s">
        <v>53</v>
      </c>
      <c r="AN554" t="s">
        <v>4076</v>
      </c>
      <c r="AO554" t="s">
        <v>53</v>
      </c>
      <c r="AP554">
        <v>1.1253059510190941</v>
      </c>
      <c r="AQ554">
        <v>2.6341587591041455</v>
      </c>
      <c r="AR554">
        <v>-5</v>
      </c>
      <c r="AS554">
        <v>1.0458882178048834</v>
      </c>
      <c r="AT554">
        <v>-0.53580025554265476</v>
      </c>
      <c r="AU554">
        <v>0.27519403255197483</v>
      </c>
      <c r="AV554">
        <v>3.1275930876480493</v>
      </c>
      <c r="AW554">
        <v>-0.99278417176830236</v>
      </c>
      <c r="AX554">
        <v>-1.6717108480055392</v>
      </c>
      <c r="AY554">
        <v>-5</v>
      </c>
      <c r="AZ554">
        <v>-3.8710545666960843</v>
      </c>
      <c r="BA554">
        <v>-5</v>
      </c>
      <c r="BB554">
        <v>-0.20048983770681822</v>
      </c>
      <c r="BC554">
        <v>-1.2459994754341293</v>
      </c>
      <c r="BD554">
        <v>-0.78952724045049583</v>
      </c>
      <c r="BE554">
        <v>-1.5600958742754674</v>
      </c>
      <c r="BF554">
        <v>6.3610567320636546</v>
      </c>
      <c r="BG554">
        <f t="shared" si="8"/>
        <v>6.3626519620096307</v>
      </c>
      <c r="BH554" s="1" t="s">
        <v>1827</v>
      </c>
      <c r="BI554" s="1">
        <v>1</v>
      </c>
    </row>
    <row r="555" spans="1:61">
      <c r="A555" s="1">
        <v>351</v>
      </c>
      <c r="B555" s="1" t="s">
        <v>1659</v>
      </c>
      <c r="C555" s="1" t="s">
        <v>4307</v>
      </c>
      <c r="D555" s="1" t="s">
        <v>30</v>
      </c>
      <c r="E555" s="1" t="s">
        <v>44</v>
      </c>
      <c r="F555" s="2">
        <v>41.218398000000001</v>
      </c>
      <c r="G555" s="2">
        <v>-116.520589</v>
      </c>
      <c r="H555" s="2">
        <v>41.225450000000002</v>
      </c>
      <c r="I555" s="2">
        <v>-116.53353</v>
      </c>
      <c r="K555" s="1" t="s">
        <v>4086</v>
      </c>
      <c r="L555" s="17">
        <v>0.10112143890000878</v>
      </c>
      <c r="M555" s="17">
        <v>1</v>
      </c>
      <c r="N555" s="1">
        <v>16</v>
      </c>
      <c r="O555" s="1" t="s">
        <v>1662</v>
      </c>
      <c r="P555" s="1">
        <v>514080</v>
      </c>
      <c r="Q555" s="1" t="s">
        <v>1660</v>
      </c>
      <c r="R555" s="1" t="s">
        <v>1661</v>
      </c>
      <c r="S555" s="26">
        <v>1.92</v>
      </c>
      <c r="T555" s="4">
        <v>318.27618408199999</v>
      </c>
      <c r="U555" s="4">
        <v>-0.89130437374100002</v>
      </c>
      <c r="V555" s="4">
        <v>15.041848182700001</v>
      </c>
      <c r="W555" s="2">
        <v>0.202196717262</v>
      </c>
      <c r="X555" s="3">
        <v>6.9448890686000002</v>
      </c>
      <c r="Y555" s="1">
        <v>531.81927490199996</v>
      </c>
      <c r="Z555" s="2">
        <v>5.7131916523099997E-3</v>
      </c>
      <c r="AA555" s="2">
        <v>5.7744591231099996E-3</v>
      </c>
      <c r="AB555" s="2">
        <v>2.6804518476000001E-4</v>
      </c>
      <c r="AC555" s="2">
        <v>6.8925904652500001E-5</v>
      </c>
      <c r="AD555" s="2">
        <v>0.96882251579599998</v>
      </c>
      <c r="AE555" s="2">
        <v>1.45663411832E-2</v>
      </c>
      <c r="AF555" s="2">
        <v>2.74937775225E-3</v>
      </c>
      <c r="AG555" s="2">
        <v>0</v>
      </c>
      <c r="AH555" s="2">
        <v>2.0371434041699999E-3</v>
      </c>
      <c r="AI555" s="5">
        <v>2343079.0610199999</v>
      </c>
      <c r="AJ555" s="5">
        <v>2333334.3569100001</v>
      </c>
      <c r="AK555">
        <v>11.225100472999999</v>
      </c>
      <c r="AL555" s="13">
        <v>4.1675973611046907E-3</v>
      </c>
      <c r="AM555" s="1" t="s">
        <v>36</v>
      </c>
      <c r="AN555" t="s">
        <v>4077</v>
      </c>
      <c r="AO555" t="s">
        <v>36</v>
      </c>
      <c r="AP555">
        <v>0.28330122870354957</v>
      </c>
      <c r="AQ555">
        <v>2.5028041425206702</v>
      </c>
      <c r="AR555">
        <v>-5</v>
      </c>
      <c r="AS555">
        <v>1.1773012010319028</v>
      </c>
      <c r="AT555">
        <v>-0.69422589961827219</v>
      </c>
      <c r="AU555">
        <v>0.841665313100322</v>
      </c>
      <c r="AV555">
        <v>2.7257640735594442</v>
      </c>
      <c r="AW555">
        <v>-2.2431212070361424</v>
      </c>
      <c r="AX555">
        <v>-2.2384886886392064</v>
      </c>
      <c r="AY555">
        <v>-3.5717919901582964</v>
      </c>
      <c r="AZ555">
        <v>-4.1616175250696976</v>
      </c>
      <c r="BA555">
        <v>-1.3755776582252575E-2</v>
      </c>
      <c r="BB555">
        <v>-1.8366495219084717</v>
      </c>
      <c r="BC555">
        <v>-2.5607655859306591</v>
      </c>
      <c r="BD555">
        <v>-5</v>
      </c>
      <c r="BE555">
        <v>-2.6909783978787845</v>
      </c>
      <c r="BF555">
        <v>6.3697869429654768</v>
      </c>
      <c r="BG555">
        <f t="shared" si="8"/>
        <v>6.367976975808995</v>
      </c>
      <c r="BH555" s="1" t="s">
        <v>1663</v>
      </c>
      <c r="BI555" s="1">
        <v>1</v>
      </c>
    </row>
    <row r="556" spans="1:61">
      <c r="A556" s="1">
        <v>357</v>
      </c>
      <c r="B556" s="1" t="s">
        <v>1689</v>
      </c>
      <c r="C556" s="1" t="s">
        <v>4533</v>
      </c>
      <c r="D556" s="1" t="s">
        <v>30</v>
      </c>
      <c r="E556" s="1" t="s">
        <v>140</v>
      </c>
      <c r="F556" s="2">
        <v>38.723224999999999</v>
      </c>
      <c r="G556" s="2">
        <v>-88.762555000000006</v>
      </c>
      <c r="H556" s="2">
        <v>38.713830000000002</v>
      </c>
      <c r="I556" s="2">
        <v>-88.752319999999997</v>
      </c>
      <c r="K556" s="1" t="s">
        <v>4086</v>
      </c>
      <c r="L556" s="17">
        <v>0.59920268016867329</v>
      </c>
      <c r="M556" s="17">
        <v>0</v>
      </c>
      <c r="N556" s="1">
        <v>5</v>
      </c>
      <c r="O556" s="1" t="s">
        <v>1692</v>
      </c>
      <c r="P556" s="1">
        <v>503990</v>
      </c>
      <c r="Q556" s="1" t="s">
        <v>1690</v>
      </c>
      <c r="R556" s="1" t="s">
        <v>1691</v>
      </c>
      <c r="S556" s="26">
        <v>3.5203389999999999</v>
      </c>
      <c r="T556" s="4">
        <v>1065.89611816</v>
      </c>
      <c r="U556" s="4">
        <v>6.4837865829499997</v>
      </c>
      <c r="V556" s="4">
        <v>18.260000228900001</v>
      </c>
      <c r="W556" s="2">
        <v>0.39513042569200002</v>
      </c>
      <c r="X556" s="3">
        <v>1.2589812278700001</v>
      </c>
      <c r="Y556" s="1">
        <v>729.68334960899995</v>
      </c>
      <c r="Z556" s="2">
        <v>3.3849669553500002E-2</v>
      </c>
      <c r="AA556" s="2">
        <v>4.6392354934599998E-2</v>
      </c>
      <c r="AB556" s="2">
        <v>0</v>
      </c>
      <c r="AC556" s="2">
        <v>0.29179272108799997</v>
      </c>
      <c r="AD556" s="2">
        <v>0</v>
      </c>
      <c r="AE556" s="2">
        <v>1.0231507329600001E-2</v>
      </c>
      <c r="AF556" s="2">
        <v>0.16348338678499999</v>
      </c>
      <c r="AG556" s="2">
        <v>0.45393874079699997</v>
      </c>
      <c r="AH556" s="2">
        <v>3.1161951257499998E-4</v>
      </c>
      <c r="AI556" s="5">
        <v>2118187.4402600001</v>
      </c>
      <c r="AJ556" s="5">
        <v>2338842.3487</v>
      </c>
      <c r="AK556">
        <v>27.521350385800002</v>
      </c>
      <c r="AL556" s="13">
        <v>9.9014329671548967E-2</v>
      </c>
      <c r="AM556" s="1" t="s">
        <v>36</v>
      </c>
      <c r="AN556" t="s">
        <v>4077</v>
      </c>
      <c r="AO556" t="s">
        <v>36</v>
      </c>
      <c r="AP556">
        <v>0.54658448698392492</v>
      </c>
      <c r="AQ556">
        <v>3.0277148805739764</v>
      </c>
      <c r="AR556">
        <v>0.81182871139354351</v>
      </c>
      <c r="AS556">
        <v>1.2615007786424206</v>
      </c>
      <c r="AT556">
        <v>-0.40325952764228967</v>
      </c>
      <c r="AU556">
        <v>0.10001925457708227</v>
      </c>
      <c r="AV556">
        <v>2.8631344363507418</v>
      </c>
      <c r="AW556">
        <v>-1.470445566618187</v>
      </c>
      <c r="AX556">
        <v>-1.3335535815846264</v>
      </c>
      <c r="AY556">
        <v>-5</v>
      </c>
      <c r="AZ556">
        <v>-0.5349255459954948</v>
      </c>
      <c r="BA556">
        <v>-5</v>
      </c>
      <c r="BB556">
        <v>-1.9900603802951826</v>
      </c>
      <c r="BC556">
        <v>-0.78652637385497981</v>
      </c>
      <c r="BD556">
        <v>-0.34300275139156094</v>
      </c>
      <c r="BE556">
        <v>-3.5063753560754312</v>
      </c>
      <c r="BF556">
        <v>6.3259643885706778</v>
      </c>
      <c r="BG556">
        <f t="shared" si="8"/>
        <v>6.3690009488732233</v>
      </c>
      <c r="BH556" s="1" t="s">
        <v>1693</v>
      </c>
      <c r="BI556" s="1">
        <v>1</v>
      </c>
    </row>
    <row r="557" spans="1:61">
      <c r="A557" s="1">
        <v>32</v>
      </c>
      <c r="B557" s="1" t="s">
        <v>161</v>
      </c>
      <c r="C557" s="1" t="s">
        <v>4129</v>
      </c>
      <c r="D557" s="1" t="s">
        <v>30</v>
      </c>
      <c r="E557" s="1" t="s">
        <v>166</v>
      </c>
      <c r="F557" s="2">
        <v>41.696992999999999</v>
      </c>
      <c r="G557" s="2">
        <v>-73.363985999999997</v>
      </c>
      <c r="H557" s="2">
        <v>41.691409999999998</v>
      </c>
      <c r="I557" s="2">
        <v>-73.349490000000003</v>
      </c>
      <c r="K557" s="1" t="s">
        <v>4086</v>
      </c>
      <c r="L557" s="17">
        <v>0.48484211391769344</v>
      </c>
      <c r="M557" s="17">
        <v>1</v>
      </c>
      <c r="N557" s="1">
        <v>1</v>
      </c>
      <c r="O557" s="1" t="s">
        <v>164</v>
      </c>
      <c r="P557" s="1">
        <v>510000</v>
      </c>
      <c r="Q557" s="1" t="s">
        <v>162</v>
      </c>
      <c r="R557" s="1" t="s">
        <v>163</v>
      </c>
      <c r="S557" s="26">
        <v>11.324574999999999</v>
      </c>
      <c r="T557" s="4">
        <v>1287.3767089800001</v>
      </c>
      <c r="U557" s="4">
        <v>2.8091666698500002</v>
      </c>
      <c r="V557" s="4">
        <v>14.397812843300001</v>
      </c>
      <c r="W557" s="2">
        <v>0.22610937058899999</v>
      </c>
      <c r="X557" s="3">
        <v>6.6864132881199998</v>
      </c>
      <c r="Y557" s="1">
        <v>2577.0253906299999</v>
      </c>
      <c r="Z557" s="2">
        <v>4.24636624909E-2</v>
      </c>
      <c r="AA557" s="2">
        <v>0.118521472477</v>
      </c>
      <c r="AB557" s="2">
        <v>8.66324720507E-4</v>
      </c>
      <c r="AC557" s="2">
        <v>0.681522531318</v>
      </c>
      <c r="AD557" s="2">
        <v>1.05609108786E-2</v>
      </c>
      <c r="AE557" s="2">
        <v>3.4652988820300002E-3</v>
      </c>
      <c r="AF557" s="2">
        <v>0.114946164107</v>
      </c>
      <c r="AG557" s="2">
        <v>4.1391069979799999E-3</v>
      </c>
      <c r="AH557" s="2">
        <v>2.3514528128099999E-2</v>
      </c>
      <c r="AI557" s="5">
        <v>2593296.0117000001</v>
      </c>
      <c r="AJ557" s="5">
        <v>2369555.8098900001</v>
      </c>
      <c r="AK557">
        <v>14.0114957511</v>
      </c>
      <c r="AL557" s="13">
        <v>9.0165981114591495E-2</v>
      </c>
      <c r="AM557" s="1" t="s">
        <v>53</v>
      </c>
      <c r="AN557" t="s">
        <v>4076</v>
      </c>
      <c r="AO557" t="s">
        <v>53</v>
      </c>
      <c r="AP557">
        <v>1.0540219123521342</v>
      </c>
      <c r="AQ557">
        <v>3.1097056476755323</v>
      </c>
      <c r="AR557">
        <v>0.44857750696548743</v>
      </c>
      <c r="AS557">
        <v>1.1582965238848955</v>
      </c>
      <c r="AT557">
        <v>-0.64568143893386998</v>
      </c>
      <c r="AU557">
        <v>0.82519321688752878</v>
      </c>
      <c r="AV557">
        <v>3.4111186975404966</v>
      </c>
      <c r="AW557">
        <v>-1.3719825506553871</v>
      </c>
      <c r="AX557">
        <v>-0.92620296160758386</v>
      </c>
      <c r="AY557">
        <v>-3.0623192928656802</v>
      </c>
      <c r="AZ557">
        <v>-0.16651978169970455</v>
      </c>
      <c r="BA557">
        <v>-1.9762986222861674</v>
      </c>
      <c r="BB557">
        <v>-2.4602593015374667</v>
      </c>
      <c r="BC557">
        <v>-0.93950551708682428</v>
      </c>
      <c r="BD557">
        <v>-2.3830933467251967</v>
      </c>
      <c r="BE557">
        <v>-1.6286637319261317</v>
      </c>
      <c r="BF557">
        <v>6.4138520921301634</v>
      </c>
      <c r="BG557">
        <f t="shared" si="8"/>
        <v>6.3746669420465292</v>
      </c>
      <c r="BH557" s="1" t="s">
        <v>165</v>
      </c>
      <c r="BI557" s="1">
        <v>1</v>
      </c>
    </row>
    <row r="558" spans="1:61">
      <c r="A558" s="1">
        <v>418</v>
      </c>
      <c r="B558" s="1" t="s">
        <v>1989</v>
      </c>
      <c r="C558" s="1" t="s">
        <v>4627</v>
      </c>
      <c r="D558" s="1" t="s">
        <v>30</v>
      </c>
      <c r="E558" s="1" t="s">
        <v>59</v>
      </c>
      <c r="F558" s="2">
        <v>41.671582000000001</v>
      </c>
      <c r="G558" s="2">
        <v>-85.049893999999995</v>
      </c>
      <c r="H558" s="2">
        <v>41.676110999999999</v>
      </c>
      <c r="I558" s="2">
        <v>-85.058333000000005</v>
      </c>
      <c r="K558" s="1" t="s">
        <v>4086</v>
      </c>
      <c r="L558" s="17">
        <v>0.25727917114272708</v>
      </c>
      <c r="M558" s="17">
        <v>1</v>
      </c>
      <c r="N558" s="1">
        <v>4</v>
      </c>
      <c r="O558" s="1" t="s">
        <v>1992</v>
      </c>
      <c r="P558" s="1">
        <v>512480</v>
      </c>
      <c r="Q558" s="1" t="s">
        <v>1990</v>
      </c>
      <c r="R558" s="1" t="s">
        <v>1991</v>
      </c>
      <c r="S558" s="26">
        <v>14.414717</v>
      </c>
      <c r="T558" s="4">
        <v>938.31823730500003</v>
      </c>
      <c r="U558" s="4">
        <v>3.35702371597</v>
      </c>
      <c r="V558" s="4">
        <v>14.476190567</v>
      </c>
      <c r="W558" s="2">
        <v>0.248750001192</v>
      </c>
      <c r="X558" s="3">
        <v>1.6023510694500001</v>
      </c>
      <c r="Y558" s="1">
        <v>1633.89355469</v>
      </c>
      <c r="Z558" s="2">
        <v>0.119168583296</v>
      </c>
      <c r="AA558" s="2">
        <v>0.186296385294</v>
      </c>
      <c r="AB558" s="2">
        <v>2.0596615289600001E-4</v>
      </c>
      <c r="AC558" s="2">
        <v>3.6301534447800002E-2</v>
      </c>
      <c r="AD558" s="2">
        <v>0</v>
      </c>
      <c r="AE558" s="2">
        <v>2.9350176787599999E-3</v>
      </c>
      <c r="AF558" s="2">
        <v>0.12031856098300001</v>
      </c>
      <c r="AG558" s="2">
        <v>0.29101301019499998</v>
      </c>
      <c r="AH558" s="2">
        <v>0.24376094195199999</v>
      </c>
      <c r="AI558" s="5">
        <v>3178108.2962199999</v>
      </c>
      <c r="AJ558" s="5">
        <v>2407806.7557699997</v>
      </c>
      <c r="AK558">
        <v>9.0749389909500007</v>
      </c>
      <c r="AL558" s="13">
        <v>0.2758013801787329</v>
      </c>
      <c r="AM558" s="1" t="s">
        <v>53</v>
      </c>
      <c r="AN558" t="s">
        <v>4076</v>
      </c>
      <c r="AO558" t="s">
        <v>53</v>
      </c>
      <c r="AP558">
        <v>1.1588061204290581</v>
      </c>
      <c r="AQ558">
        <v>2.9723501574255615</v>
      </c>
      <c r="AR558">
        <v>0.52595440936791782</v>
      </c>
      <c r="AS558">
        <v>1.1606542915991751</v>
      </c>
      <c r="AT558">
        <v>-0.60423690850111522</v>
      </c>
      <c r="AU558">
        <v>0.20475767455791438</v>
      </c>
      <c r="AV558">
        <v>3.2132237595913895</v>
      </c>
      <c r="AW558">
        <v>-0.92383822361879064</v>
      </c>
      <c r="AX558">
        <v>-0.72979557163139697</v>
      </c>
      <c r="AY558">
        <v>-3.6862041428262224</v>
      </c>
      <c r="AZ558">
        <v>-1.4400750171642218</v>
      </c>
      <c r="BA558">
        <v>-5</v>
      </c>
      <c r="BB558">
        <v>-2.5323892784828774</v>
      </c>
      <c r="BC558">
        <v>-0.91966737090868056</v>
      </c>
      <c r="BD558">
        <v>-0.53608759476119483</v>
      </c>
      <c r="BE558">
        <v>-0.61303588056186209</v>
      </c>
      <c r="BF558">
        <v>6.5021686920058528</v>
      </c>
      <c r="BG558">
        <f t="shared" si="8"/>
        <v>6.3816216286528737</v>
      </c>
      <c r="BH558" s="1" t="s">
        <v>1993</v>
      </c>
      <c r="BI558" s="1">
        <v>1</v>
      </c>
    </row>
    <row r="559" spans="1:61">
      <c r="A559" s="1">
        <v>531</v>
      </c>
      <c r="B559" s="1" t="s">
        <v>2539</v>
      </c>
      <c r="C559" s="1" t="s">
        <v>4797</v>
      </c>
      <c r="D559" s="1" t="s">
        <v>30</v>
      </c>
      <c r="E559" s="1" t="s">
        <v>87</v>
      </c>
      <c r="F559" s="2">
        <v>28.575555000000001</v>
      </c>
      <c r="G559" s="2">
        <v>-100.125119</v>
      </c>
      <c r="H559" s="2">
        <v>28.584679999999999</v>
      </c>
      <c r="I559" s="2">
        <v>-100.12622</v>
      </c>
      <c r="K559" s="1" t="s">
        <v>4086</v>
      </c>
      <c r="L559" s="17">
        <v>0.14490482048131523</v>
      </c>
      <c r="M559" s="17">
        <v>1</v>
      </c>
      <c r="N559" s="1">
        <v>12</v>
      </c>
      <c r="O559" s="1" t="s">
        <v>2542</v>
      </c>
      <c r="P559" s="1">
        <v>503770</v>
      </c>
      <c r="Q559" s="1" t="s">
        <v>2540</v>
      </c>
      <c r="R559" s="1" t="s">
        <v>2541</v>
      </c>
      <c r="S559" s="26">
        <v>3.89229</v>
      </c>
      <c r="T559" s="4">
        <v>541.13507080099998</v>
      </c>
      <c r="U559" s="4">
        <v>14.5110960007</v>
      </c>
      <c r="V559" s="4">
        <v>28.5158901215</v>
      </c>
      <c r="W559" s="2">
        <v>0.310169637203</v>
      </c>
      <c r="X559" s="3">
        <v>0.76256799697900002</v>
      </c>
      <c r="Y559" s="1">
        <v>452.65728759799998</v>
      </c>
      <c r="Z559" s="2">
        <v>5.6474712149400001E-3</v>
      </c>
      <c r="AA559" s="2">
        <v>3.1937423422400003E-2</v>
      </c>
      <c r="AB559" s="2">
        <v>0</v>
      </c>
      <c r="AC559" s="2">
        <v>9.2501683692900003E-4</v>
      </c>
      <c r="AD559" s="2">
        <v>0.75615257909300004</v>
      </c>
      <c r="AE559" s="2">
        <v>0.19779131944700001</v>
      </c>
      <c r="AF559" s="2">
        <v>0</v>
      </c>
      <c r="AG559" s="2">
        <v>0</v>
      </c>
      <c r="AH559" s="2">
        <v>7.5461899854799997E-3</v>
      </c>
      <c r="AI559" s="5">
        <v>2313051.6335</v>
      </c>
      <c r="AJ559" s="5">
        <v>2409244.10207</v>
      </c>
      <c r="AK559">
        <v>9.2058267050199998</v>
      </c>
      <c r="AL559" s="13">
        <v>4.0739705412960209E-2</v>
      </c>
      <c r="AM559" s="1" t="s">
        <v>36</v>
      </c>
      <c r="AN559" t="s">
        <v>4077</v>
      </c>
      <c r="AO559" t="s">
        <v>36</v>
      </c>
      <c r="AP559">
        <v>0.59020519046264897</v>
      </c>
      <c r="AQ559">
        <v>2.7333056813393077</v>
      </c>
      <c r="AR559">
        <v>1.1617002152689169</v>
      </c>
      <c r="AS559">
        <v>1.4550869326043492</v>
      </c>
      <c r="AT559">
        <v>-0.5084007179362936</v>
      </c>
      <c r="AU559">
        <v>-0.1177214249042936</v>
      </c>
      <c r="AV559">
        <v>2.655769516727104</v>
      </c>
      <c r="AW559">
        <v>-2.2481459739931822</v>
      </c>
      <c r="AX559">
        <v>-1.4957001238447027</v>
      </c>
      <c r="AY559">
        <v>-5</v>
      </c>
      <c r="AZ559">
        <v>-3.03385036226766</v>
      </c>
      <c r="BA559">
        <v>-0.12139056220755279</v>
      </c>
      <c r="BB559">
        <v>-0.70379277238996441</v>
      </c>
      <c r="BC559">
        <v>-5</v>
      </c>
      <c r="BD559">
        <v>-5</v>
      </c>
      <c r="BE559">
        <v>-2.1222722650498191</v>
      </c>
      <c r="BF559">
        <v>6.3641853274934235</v>
      </c>
      <c r="BG559">
        <f t="shared" si="8"/>
        <v>6.3818808044862303</v>
      </c>
      <c r="BH559" s="1" t="s">
        <v>2543</v>
      </c>
      <c r="BI559" s="1">
        <v>1</v>
      </c>
    </row>
    <row r="560" spans="1:61">
      <c r="A560" s="1">
        <v>726</v>
      </c>
      <c r="B560" s="1" t="s">
        <v>3490</v>
      </c>
      <c r="C560" s="1" t="s">
        <v>4241</v>
      </c>
      <c r="D560" s="1" t="s">
        <v>2895</v>
      </c>
      <c r="E560" s="1" t="s">
        <v>115</v>
      </c>
      <c r="F560" s="2">
        <v>42.526173999999997</v>
      </c>
      <c r="G560" s="2">
        <v>-100.668437</v>
      </c>
      <c r="H560" s="2">
        <v>42.528469999999999</v>
      </c>
      <c r="I560" s="2">
        <v>-100.678701</v>
      </c>
      <c r="K560" s="1" t="s">
        <v>4086</v>
      </c>
      <c r="L560" s="17">
        <v>0.37526126927696163</v>
      </c>
      <c r="M560" s="17">
        <v>1</v>
      </c>
      <c r="N560" s="1">
        <v>10</v>
      </c>
      <c r="O560" s="1" t="s">
        <v>3493</v>
      </c>
      <c r="P560" s="1">
        <v>515610</v>
      </c>
      <c r="Q560" s="1" t="s">
        <v>3491</v>
      </c>
      <c r="R560" s="1" t="s">
        <v>3492</v>
      </c>
      <c r="S560" s="26">
        <v>16.671565999999999</v>
      </c>
      <c r="T560" s="4">
        <v>558.87274169900002</v>
      </c>
      <c r="U560" s="4">
        <v>1.44000005722</v>
      </c>
      <c r="V560" s="4">
        <v>16.1970214844</v>
      </c>
      <c r="W560" s="2">
        <v>0.145056009293</v>
      </c>
      <c r="X560" s="3">
        <v>2.4398152828200002</v>
      </c>
      <c r="Y560" s="1">
        <v>718.73126220699999</v>
      </c>
      <c r="Z560" s="2">
        <v>0.139855640521</v>
      </c>
      <c r="AA560" s="2">
        <v>0</v>
      </c>
      <c r="AB560" s="2">
        <v>1.8488662752000001E-4</v>
      </c>
      <c r="AC560" s="2">
        <v>6.72247777663E-3</v>
      </c>
      <c r="AD560" s="2">
        <v>1.5530476711699999E-3</v>
      </c>
      <c r="AE560" s="2">
        <v>0.75519531423300001</v>
      </c>
      <c r="AF560" s="2">
        <v>0</v>
      </c>
      <c r="AG560" s="2">
        <v>2.8916268544099998E-3</v>
      </c>
      <c r="AH560" s="2">
        <v>9.3597006315700004E-2</v>
      </c>
      <c r="AI560" s="5">
        <v>2536188.6003800002</v>
      </c>
      <c r="AJ560" s="5">
        <v>2555777.2586300001</v>
      </c>
      <c r="AK560">
        <v>10.760707270999999</v>
      </c>
      <c r="AL560" s="13">
        <v>7.693947207182715E-3</v>
      </c>
      <c r="AM560" s="1" t="s">
        <v>53</v>
      </c>
      <c r="AN560" t="s">
        <v>4076</v>
      </c>
      <c r="AO560" t="s">
        <v>53</v>
      </c>
      <c r="AP560">
        <v>1.2219763960617012</v>
      </c>
      <c r="AQ560">
        <v>2.7473129279762549</v>
      </c>
      <c r="AR560">
        <v>0.1583625093524231</v>
      </c>
      <c r="AS560">
        <v>1.2094351582574716</v>
      </c>
      <c r="AT560">
        <v>-0.83846427479836894</v>
      </c>
      <c r="AU560">
        <v>0.38735694736795878</v>
      </c>
      <c r="AV560">
        <v>2.8565665355047409</v>
      </c>
      <c r="AW560">
        <v>-0.85432001339866559</v>
      </c>
      <c r="AX560">
        <v>-5</v>
      </c>
      <c r="AY560">
        <v>-3.7330944993562087</v>
      </c>
      <c r="AZ560">
        <v>-2.1724706248060981</v>
      </c>
      <c r="BA560">
        <v>-2.808815213293768</v>
      </c>
      <c r="BB560">
        <v>-0.12194071337241444</v>
      </c>
      <c r="BC560">
        <v>-5</v>
      </c>
      <c r="BD560">
        <v>-2.5388577506328005</v>
      </c>
      <c r="BE560">
        <v>-1.0287380418747603</v>
      </c>
      <c r="BF560">
        <v>6.404181546157151</v>
      </c>
      <c r="BG560">
        <f t="shared" si="8"/>
        <v>6.4075230014569788</v>
      </c>
      <c r="BH560" s="1" t="s">
        <v>3494</v>
      </c>
      <c r="BI560" s="1">
        <v>1</v>
      </c>
    </row>
    <row r="561" spans="1:61">
      <c r="A561" s="1">
        <v>582</v>
      </c>
      <c r="B561" s="1" t="s">
        <v>2793</v>
      </c>
      <c r="C561" s="1" t="s">
        <v>4875</v>
      </c>
      <c r="D561" s="1" t="s">
        <v>30</v>
      </c>
      <c r="E561" s="1" t="s">
        <v>52</v>
      </c>
      <c r="F561" s="2">
        <v>47.099457000000001</v>
      </c>
      <c r="G561" s="2">
        <v>-113.40752500000001</v>
      </c>
      <c r="H561" s="2">
        <v>47.103099999999998</v>
      </c>
      <c r="I561" s="2">
        <v>-113.41540000000001</v>
      </c>
      <c r="K561" s="1" t="s">
        <v>4086</v>
      </c>
      <c r="L561" s="17">
        <v>7.9433734528720365E-2</v>
      </c>
      <c r="M561" s="17">
        <v>1</v>
      </c>
      <c r="N561" s="1">
        <v>17</v>
      </c>
      <c r="O561" s="1" t="s">
        <v>2796</v>
      </c>
      <c r="P561" s="1">
        <v>505350</v>
      </c>
      <c r="Q561" s="1" t="s">
        <v>2794</v>
      </c>
      <c r="R561" s="1" t="s">
        <v>2795</v>
      </c>
      <c r="S561" s="26">
        <v>8.4764440000000008</v>
      </c>
      <c r="T561" s="4">
        <v>543.07769775400004</v>
      </c>
      <c r="U561" s="4">
        <v>-2.0074243545499999</v>
      </c>
      <c r="V561" s="4">
        <v>12.131515502899999</v>
      </c>
      <c r="W561" s="2">
        <v>0.12502631545099999</v>
      </c>
      <c r="X561" s="3">
        <v>13.2179660797</v>
      </c>
      <c r="Y561" s="1">
        <v>48.044624328600001</v>
      </c>
      <c r="Z561" s="2">
        <v>7.4781371221300005E-2</v>
      </c>
      <c r="AA561" s="2">
        <v>1.1522482613E-2</v>
      </c>
      <c r="AB561" s="2">
        <v>0</v>
      </c>
      <c r="AC561" s="2">
        <v>0.76723207932600002</v>
      </c>
      <c r="AD561" s="2">
        <v>0.10836183349799999</v>
      </c>
      <c r="AE561" s="2">
        <v>2.9150503821700001E-2</v>
      </c>
      <c r="AF561" s="2">
        <v>3.9020359446399999E-4</v>
      </c>
      <c r="AG561" s="2">
        <v>0</v>
      </c>
      <c r="AH561" s="2">
        <v>8.5615259255900009E-3</v>
      </c>
      <c r="AI561" s="5">
        <v>2557840.0278400001</v>
      </c>
      <c r="AJ561" s="5">
        <v>2564082.2392199999</v>
      </c>
      <c r="AK561">
        <v>15.1708136515</v>
      </c>
      <c r="AL561" s="13">
        <v>2.4374486977846344E-3</v>
      </c>
      <c r="AM561" s="1" t="s">
        <v>53</v>
      </c>
      <c r="AN561" t="s">
        <v>4076</v>
      </c>
      <c r="AO561" t="s">
        <v>53</v>
      </c>
      <c r="AP561">
        <v>0.92821369717746638</v>
      </c>
      <c r="AQ561">
        <v>2.7348619682478872</v>
      </c>
      <c r="AR561">
        <v>-5</v>
      </c>
      <c r="AS561">
        <v>1.083915057538837</v>
      </c>
      <c r="AT561">
        <v>-0.90299856737333528</v>
      </c>
      <c r="AU561">
        <v>1.1211646330376632</v>
      </c>
      <c r="AV561">
        <v>1.681644801889471</v>
      </c>
      <c r="AW561">
        <v>-1.1262065757104935</v>
      </c>
      <c r="AX561">
        <v>-1.9384539385372546</v>
      </c>
      <c r="AY561">
        <v>-5</v>
      </c>
      <c r="AZ561">
        <v>-0.11507324683973534</v>
      </c>
      <c r="BA561">
        <v>-0.96512365525083532</v>
      </c>
      <c r="BB561">
        <v>-1.5353539347268097</v>
      </c>
      <c r="BC561">
        <v>-3.4087087343041595</v>
      </c>
      <c r="BD561">
        <v>-5</v>
      </c>
      <c r="BE561">
        <v>-2.0674488238738711</v>
      </c>
      <c r="BF561">
        <v>6.4078733793924982</v>
      </c>
      <c r="BG561">
        <f t="shared" si="8"/>
        <v>6.4089319504359628</v>
      </c>
      <c r="BH561" s="1" t="s">
        <v>2797</v>
      </c>
      <c r="BI561" s="1">
        <v>1</v>
      </c>
    </row>
    <row r="562" spans="1:61">
      <c r="A562" s="1">
        <v>602</v>
      </c>
      <c r="B562" s="1" t="s">
        <v>2889</v>
      </c>
      <c r="C562" s="1" t="s">
        <v>4897</v>
      </c>
      <c r="D562" s="1" t="s">
        <v>30</v>
      </c>
      <c r="E562" s="1" t="s">
        <v>52</v>
      </c>
      <c r="F562" s="2">
        <v>42.151395999999998</v>
      </c>
      <c r="G562" s="2">
        <v>-122.60082199999999</v>
      </c>
      <c r="H562" s="2">
        <v>42.153649999999999</v>
      </c>
      <c r="I562" s="2">
        <v>-122.61187</v>
      </c>
      <c r="K562" s="1" t="s">
        <v>4086</v>
      </c>
      <c r="L562" s="17">
        <v>0.11549276090227066</v>
      </c>
      <c r="M562" s="17">
        <v>1</v>
      </c>
      <c r="N562" s="1">
        <v>17</v>
      </c>
      <c r="O562" s="1" t="s">
        <v>2892</v>
      </c>
      <c r="P562" s="1">
        <v>517140</v>
      </c>
      <c r="Q562" s="1" t="s">
        <v>2890</v>
      </c>
      <c r="R562" s="1" t="s">
        <v>2891</v>
      </c>
      <c r="S562" s="26">
        <v>2.12</v>
      </c>
      <c r="T562" s="4">
        <v>650.55249023399995</v>
      </c>
      <c r="U562" s="4">
        <v>2.8448412418400002</v>
      </c>
      <c r="V562" s="4">
        <v>16.5036506653</v>
      </c>
      <c r="W562" s="2">
        <v>0.18353749811600001</v>
      </c>
      <c r="X562" s="3">
        <v>15.9440069199</v>
      </c>
      <c r="Y562" s="1">
        <v>1423.42614746</v>
      </c>
      <c r="Z562" s="2">
        <v>1.7942651437099999E-2</v>
      </c>
      <c r="AA562" s="2">
        <v>3.6541879393700002E-2</v>
      </c>
      <c r="AB562" s="2">
        <v>1.776152688E-2</v>
      </c>
      <c r="AC562" s="2">
        <v>0.30437981819600002</v>
      </c>
      <c r="AD562" s="2">
        <v>0.359645448679</v>
      </c>
      <c r="AE562" s="2">
        <v>0.23200923735199999</v>
      </c>
      <c r="AF562" s="2">
        <v>2.1995313402100002E-2</v>
      </c>
      <c r="AG562" s="2">
        <v>9.6222420956100004E-3</v>
      </c>
      <c r="AH562" s="2">
        <v>1.0188256336499999E-4</v>
      </c>
      <c r="AI562" s="5">
        <v>3156633.18811</v>
      </c>
      <c r="AJ562" s="5">
        <v>2564942.3816</v>
      </c>
      <c r="AK562">
        <v>16.846686375000001</v>
      </c>
      <c r="AL562" s="13">
        <v>0.20682792678380726</v>
      </c>
      <c r="AM562" s="1" t="s">
        <v>36</v>
      </c>
      <c r="AN562" t="s">
        <v>4077</v>
      </c>
      <c r="AO562" t="s">
        <v>36</v>
      </c>
      <c r="AP562">
        <v>0.32633586092875144</v>
      </c>
      <c r="AQ562">
        <v>2.8132823436328729</v>
      </c>
      <c r="AR562">
        <v>0.45405803532980815</v>
      </c>
      <c r="AS562">
        <v>1.217580022300395</v>
      </c>
      <c r="AT562">
        <v>-0.73627519265903518</v>
      </c>
      <c r="AU562">
        <v>1.2025974741817522</v>
      </c>
      <c r="AV562">
        <v>3.1533349392858305</v>
      </c>
      <c r="AW562">
        <v>-1.7461133796075963</v>
      </c>
      <c r="AX562">
        <v>-1.4372091201109161</v>
      </c>
      <c r="AY562">
        <v>-1.7505197025745824</v>
      </c>
      <c r="AZ562">
        <v>-0.51658414670002173</v>
      </c>
      <c r="BA562">
        <v>-0.44412543133456339</v>
      </c>
      <c r="BB562">
        <v>-0.63449472350937086</v>
      </c>
      <c r="BC562">
        <v>-1.6576698455610457</v>
      </c>
      <c r="BD562">
        <v>-2.0167237204468789</v>
      </c>
      <c r="BE562">
        <v>-3.99190013672305</v>
      </c>
      <c r="BF562">
        <v>6.4992241182763699</v>
      </c>
      <c r="BG562">
        <f t="shared" si="8"/>
        <v>6.4090776136450147</v>
      </c>
      <c r="BH562" s="1" t="s">
        <v>2893</v>
      </c>
      <c r="BI562" s="1">
        <v>1</v>
      </c>
    </row>
    <row r="563" spans="1:61">
      <c r="A563" s="1">
        <v>213</v>
      </c>
      <c r="B563" s="1" t="s">
        <v>976</v>
      </c>
      <c r="C563" s="1" t="s">
        <v>4340</v>
      </c>
      <c r="D563" s="1" t="s">
        <v>30</v>
      </c>
      <c r="E563" s="1" t="s">
        <v>59</v>
      </c>
      <c r="F563" s="2">
        <v>42.211764000000002</v>
      </c>
      <c r="G563" s="2">
        <v>-83.520982000000004</v>
      </c>
      <c r="H563" s="2">
        <v>42.20758</v>
      </c>
      <c r="I563" s="2">
        <v>-83.494240000000005</v>
      </c>
      <c r="K563" s="1" t="s">
        <v>4086</v>
      </c>
      <c r="L563" s="17">
        <v>0.68395437812432636</v>
      </c>
      <c r="M563" s="17">
        <v>0</v>
      </c>
      <c r="N563" s="1">
        <v>4</v>
      </c>
      <c r="O563" s="1" t="s">
        <v>979</v>
      </c>
      <c r="P563" s="1">
        <v>516150</v>
      </c>
      <c r="Q563" s="1" t="s">
        <v>977</v>
      </c>
      <c r="R563" s="1" t="s">
        <v>978</v>
      </c>
      <c r="S563" s="26">
        <v>6.9698079999999996</v>
      </c>
      <c r="T563" s="4">
        <v>849.10284423799999</v>
      </c>
      <c r="U563" s="4">
        <v>3.66571426392</v>
      </c>
      <c r="V563" s="4">
        <v>14.672078132599999</v>
      </c>
      <c r="W563" s="2">
        <v>0.20136956870600001</v>
      </c>
      <c r="X563" s="3">
        <v>0.63089615106600005</v>
      </c>
      <c r="Y563" s="1">
        <v>1057.25683594</v>
      </c>
      <c r="Z563" s="2">
        <v>0.106671582706</v>
      </c>
      <c r="AA563" s="2">
        <v>0.74592486222200005</v>
      </c>
      <c r="AB563" s="2">
        <v>6.0156795777399998E-4</v>
      </c>
      <c r="AC563" s="2">
        <v>6.2000310486700003E-2</v>
      </c>
      <c r="AD563" s="2">
        <v>5.4335170379599996E-4</v>
      </c>
      <c r="AE563" s="2">
        <v>7.1994100752899998E-3</v>
      </c>
      <c r="AF563" s="2">
        <v>1.063416906E-2</v>
      </c>
      <c r="AG563" s="2">
        <v>1.53108747962E-2</v>
      </c>
      <c r="AH563" s="2">
        <v>5.1113870992800001E-2</v>
      </c>
      <c r="AI563" s="5">
        <v>5052009.2919899998</v>
      </c>
      <c r="AJ563" s="5">
        <v>2727513.5922399997</v>
      </c>
      <c r="AK563">
        <v>17.4571967284</v>
      </c>
      <c r="AL563" s="13">
        <v>0.59759338312688148</v>
      </c>
      <c r="AM563" s="1" t="s">
        <v>36</v>
      </c>
      <c r="AN563" t="s">
        <v>4077</v>
      </c>
      <c r="AO563" t="s">
        <v>36</v>
      </c>
      <c r="AP563">
        <v>0.84322081458451903</v>
      </c>
      <c r="AQ563">
        <v>2.9289602956385732</v>
      </c>
      <c r="AR563">
        <v>0.56415860944258089</v>
      </c>
      <c r="AS563">
        <v>1.1664916310622249</v>
      </c>
      <c r="AT563">
        <v>-0.69600616010630101</v>
      </c>
      <c r="AU563">
        <v>-0.20004212210407557</v>
      </c>
      <c r="AV563">
        <v>3.0241805018600094</v>
      </c>
      <c r="AW563">
        <v>-0.97195126115390218</v>
      </c>
      <c r="AX563">
        <v>-0.1273049172536532</v>
      </c>
      <c r="AY563">
        <v>-3.2207153042856649</v>
      </c>
      <c r="AZ563">
        <v>-1.2076061356255707</v>
      </c>
      <c r="BA563">
        <v>-3.2649189667776155</v>
      </c>
      <c r="BB563">
        <v>-2.1427030885052107</v>
      </c>
      <c r="BC563">
        <v>-1.9732964396357686</v>
      </c>
      <c r="BD563">
        <v>-1.8149999949118769</v>
      </c>
      <c r="BE563">
        <v>-1.2914612274941497</v>
      </c>
      <c r="BF563">
        <v>6.7034641406671946</v>
      </c>
      <c r="BG563">
        <f t="shared" si="8"/>
        <v>6.4357669235207355</v>
      </c>
      <c r="BH563" s="1" t="s">
        <v>980</v>
      </c>
      <c r="BI563" s="1">
        <v>1</v>
      </c>
    </row>
    <row r="564" spans="1:61">
      <c r="A564" s="1">
        <v>427</v>
      </c>
      <c r="B564" s="1" t="s">
        <v>2034</v>
      </c>
      <c r="C564" s="1" t="s">
        <v>4407</v>
      </c>
      <c r="D564" s="1" t="s">
        <v>30</v>
      </c>
      <c r="E564" s="1" t="s">
        <v>166</v>
      </c>
      <c r="F564" s="2">
        <v>45.336671000000003</v>
      </c>
      <c r="G564" s="2">
        <v>-70.667485999999997</v>
      </c>
      <c r="H564" s="2">
        <v>45.34442</v>
      </c>
      <c r="I564" s="2">
        <v>-70.677818000000002</v>
      </c>
      <c r="K564" s="1" t="s">
        <v>4086</v>
      </c>
      <c r="L564" s="17">
        <v>0.20468049054034052</v>
      </c>
      <c r="M564" s="17">
        <v>1</v>
      </c>
      <c r="N564" s="1">
        <v>1</v>
      </c>
      <c r="O564" s="1" t="s">
        <v>2037</v>
      </c>
      <c r="P564" s="1">
        <v>505490</v>
      </c>
      <c r="Q564" s="1" t="s">
        <v>2035</v>
      </c>
      <c r="R564" s="1" t="s">
        <v>2036</v>
      </c>
      <c r="S564" s="26">
        <v>14.168393999999999</v>
      </c>
      <c r="T564" s="4">
        <v>1104.7729492200001</v>
      </c>
      <c r="U564" s="4">
        <v>-1.8535200357399999</v>
      </c>
      <c r="V564" s="4">
        <v>8.1836004257199999</v>
      </c>
      <c r="W564" s="2">
        <v>0.246246561408</v>
      </c>
      <c r="X564" s="3">
        <v>11.051616668699999</v>
      </c>
      <c r="Y564" s="1">
        <v>2881.2905273400002</v>
      </c>
      <c r="Z564" s="2">
        <v>3.7478542819000003E-2</v>
      </c>
      <c r="AA564" s="2">
        <v>1.4805454892200001E-2</v>
      </c>
      <c r="AB564" s="2">
        <v>2.70598893763E-3</v>
      </c>
      <c r="AC564" s="2">
        <v>0.83715191684199997</v>
      </c>
      <c r="AD564" s="2">
        <v>7.6399485027699998E-2</v>
      </c>
      <c r="AE564" s="2">
        <v>9.3338737364100002E-3</v>
      </c>
      <c r="AF564" s="2">
        <v>0</v>
      </c>
      <c r="AG564" s="2">
        <v>0</v>
      </c>
      <c r="AH564" s="2">
        <v>2.16002288766E-2</v>
      </c>
      <c r="AI564" s="5">
        <v>2853871.7319700001</v>
      </c>
      <c r="AJ564" s="5">
        <v>2727759.2267700001</v>
      </c>
      <c r="AK564">
        <v>23.281202350800001</v>
      </c>
      <c r="AL564" s="13">
        <v>4.5188406805192552E-2</v>
      </c>
      <c r="AM564" s="1" t="s">
        <v>53</v>
      </c>
      <c r="AN564" t="s">
        <v>4076</v>
      </c>
      <c r="AO564" t="s">
        <v>53</v>
      </c>
      <c r="AP564">
        <v>1.1513206253733421</v>
      </c>
      <c r="AQ564">
        <v>3.043273031837491</v>
      </c>
      <c r="AR564">
        <v>-5</v>
      </c>
      <c r="AS564">
        <v>0.91294441626357059</v>
      </c>
      <c r="AT564">
        <v>-0.60862982528500131</v>
      </c>
      <c r="AU564">
        <v>1.0434258127667775</v>
      </c>
      <c r="AV564">
        <v>3.4595870514283331</v>
      </c>
      <c r="AW564">
        <v>-1.4262173030022403</v>
      </c>
      <c r="AX564">
        <v>-1.8295782445301798</v>
      </c>
      <c r="AY564">
        <v>-2.5676739831767064</v>
      </c>
      <c r="AZ564">
        <v>-7.7195724014530204E-2</v>
      </c>
      <c r="BA564">
        <v>-1.1169095687853308</v>
      </c>
      <c r="BB564">
        <v>-2.0299380783117256</v>
      </c>
      <c r="BC564">
        <v>-5</v>
      </c>
      <c r="BD564">
        <v>-5</v>
      </c>
      <c r="BE564">
        <v>-1.6655416470288009</v>
      </c>
      <c r="BF564">
        <v>6.4554344497353631</v>
      </c>
      <c r="BG564">
        <f t="shared" si="8"/>
        <v>6.43580603346979</v>
      </c>
      <c r="BH564" s="1" t="s">
        <v>2038</v>
      </c>
      <c r="BI564" s="1">
        <v>1</v>
      </c>
    </row>
    <row r="565" spans="1:61">
      <c r="A565" s="1">
        <v>501</v>
      </c>
      <c r="B565" s="1" t="s">
        <v>2390</v>
      </c>
      <c r="C565" s="1" t="s">
        <v>4746</v>
      </c>
      <c r="D565" s="1" t="s">
        <v>30</v>
      </c>
      <c r="E565" s="1" t="s">
        <v>44</v>
      </c>
      <c r="F565" s="2">
        <v>42.918354000000001</v>
      </c>
      <c r="G565" s="2">
        <v>-118.852169</v>
      </c>
      <c r="H565" s="2">
        <v>42.922280000000001</v>
      </c>
      <c r="I565" s="2">
        <v>-118.854</v>
      </c>
      <c r="K565" s="1" t="s">
        <v>4086</v>
      </c>
      <c r="L565" s="17">
        <v>0.52202885900624085</v>
      </c>
      <c r="M565" s="17">
        <v>0</v>
      </c>
      <c r="N565" s="1">
        <v>17</v>
      </c>
      <c r="O565" s="1" t="s">
        <v>2393</v>
      </c>
      <c r="P565" s="1">
        <v>512240</v>
      </c>
      <c r="Q565" s="1" t="s">
        <v>2391</v>
      </c>
      <c r="R565" s="1" t="s">
        <v>2392</v>
      </c>
      <c r="S565" s="26">
        <v>11.118197</v>
      </c>
      <c r="T565" s="4">
        <v>300.46618652299998</v>
      </c>
      <c r="U565" s="4">
        <v>0.66457140445700003</v>
      </c>
      <c r="V565" s="4">
        <v>16.252666473400001</v>
      </c>
      <c r="W565" s="2">
        <v>0.22503030300099999</v>
      </c>
      <c r="X565" s="3">
        <v>4.3490219116200004</v>
      </c>
      <c r="Y565" s="1">
        <v>1131.0502929700001</v>
      </c>
      <c r="Z565" s="2">
        <v>3.25460415387E-3</v>
      </c>
      <c r="AA565" s="2">
        <v>8.5351667167699995E-3</v>
      </c>
      <c r="AB565" s="2">
        <v>0</v>
      </c>
      <c r="AC565" s="2">
        <v>3.25460415387E-3</v>
      </c>
      <c r="AD565" s="2">
        <v>0.71758139778100005</v>
      </c>
      <c r="AE565" s="2">
        <v>5.4112695570300001E-3</v>
      </c>
      <c r="AF565" s="2">
        <v>0.105428261466</v>
      </c>
      <c r="AG565" s="2">
        <v>3.4166808265900003E-2</v>
      </c>
      <c r="AH565" s="2">
        <v>0.12236788790600001</v>
      </c>
      <c r="AI565" s="5">
        <v>1723618.2324300001</v>
      </c>
      <c r="AJ565" s="5">
        <v>2731142.1132</v>
      </c>
      <c r="AK565">
        <v>7.6177502200499996</v>
      </c>
      <c r="AL565" s="13">
        <v>0.4523358396859008</v>
      </c>
      <c r="AM565" s="1" t="s">
        <v>53</v>
      </c>
      <c r="AN565" t="s">
        <v>4077</v>
      </c>
      <c r="AO565" t="s">
        <v>36</v>
      </c>
      <c r="AP565">
        <v>1.0460343649044623</v>
      </c>
      <c r="AQ565">
        <v>2.4777956050151468</v>
      </c>
      <c r="AR565">
        <v>-0.17745834971651844</v>
      </c>
      <c r="AS565">
        <v>1.2109246231415276</v>
      </c>
      <c r="AT565">
        <v>-0.64775899504430046</v>
      </c>
      <c r="AU565">
        <v>0.63839159577103455</v>
      </c>
      <c r="AV565">
        <v>3.0534819165733182</v>
      </c>
      <c r="AW565">
        <v>-2.487501825603978</v>
      </c>
      <c r="AX565">
        <v>-2.0687879914249225</v>
      </c>
      <c r="AY565">
        <v>-5</v>
      </c>
      <c r="AZ565">
        <v>-2.487501825603978</v>
      </c>
      <c r="BA565">
        <v>-0.1441288282496079</v>
      </c>
      <c r="BB565">
        <v>-2.2667008315793669</v>
      </c>
      <c r="BC565">
        <v>-0.97704295502946159</v>
      </c>
      <c r="BD565">
        <v>-1.4663955894555503</v>
      </c>
      <c r="BE565">
        <v>-0.91233253590739227</v>
      </c>
      <c r="BF565">
        <v>6.2364410794067346</v>
      </c>
      <c r="BG565">
        <f t="shared" si="8"/>
        <v>6.4363442989580362</v>
      </c>
      <c r="BH565" s="1" t="s">
        <v>2394</v>
      </c>
      <c r="BI565" s="1">
        <v>1</v>
      </c>
    </row>
    <row r="566" spans="1:61">
      <c r="A566" s="1">
        <v>88</v>
      </c>
      <c r="B566" s="1" t="s">
        <v>378</v>
      </c>
      <c r="C566" s="1" t="s">
        <v>4171</v>
      </c>
      <c r="D566" s="1" t="s">
        <v>30</v>
      </c>
      <c r="E566" s="1" t="s">
        <v>140</v>
      </c>
      <c r="F566" s="2">
        <v>39.012661000000001</v>
      </c>
      <c r="G566" s="2">
        <v>-89.144081999999997</v>
      </c>
      <c r="H566" s="2">
        <v>39.011830000000003</v>
      </c>
      <c r="I566" s="2">
        <v>-89.129829999999998</v>
      </c>
      <c r="K566" s="1" t="s">
        <v>4086</v>
      </c>
      <c r="L566" s="17">
        <v>0.24495997140184042</v>
      </c>
      <c r="M566" s="17">
        <v>1</v>
      </c>
      <c r="N566" s="1">
        <v>7</v>
      </c>
      <c r="O566" s="1" t="s">
        <v>381</v>
      </c>
      <c r="P566" s="1">
        <v>504380</v>
      </c>
      <c r="Q566" s="1" t="s">
        <v>379</v>
      </c>
      <c r="R566" s="1" t="s">
        <v>380</v>
      </c>
      <c r="S566" s="26">
        <v>4.2688899999999999</v>
      </c>
      <c r="T566" s="4">
        <v>1002.67956543</v>
      </c>
      <c r="U566" s="4">
        <v>6.2068042755099997</v>
      </c>
      <c r="V566" s="4">
        <v>17.767524719200001</v>
      </c>
      <c r="W566" s="2">
        <v>0.3947301507</v>
      </c>
      <c r="X566" s="3">
        <v>0.81881737709000002</v>
      </c>
      <c r="Y566" s="1">
        <v>773.17480468799999</v>
      </c>
      <c r="Z566" s="2">
        <v>4.43851664444E-2</v>
      </c>
      <c r="AA566" s="2">
        <v>7.1184016940100001E-2</v>
      </c>
      <c r="AB566" s="2">
        <v>5.5000206250799997E-5</v>
      </c>
      <c r="AC566" s="2">
        <v>0.128576732163</v>
      </c>
      <c r="AD566" s="2">
        <v>0</v>
      </c>
      <c r="AE566" s="2">
        <v>1.5675058781500001E-3</v>
      </c>
      <c r="AF566" s="2">
        <v>0.109670411264</v>
      </c>
      <c r="AG566" s="2">
        <v>0.64423116586700002</v>
      </c>
      <c r="AH566" s="2">
        <v>3.30001237505E-4</v>
      </c>
      <c r="AI566" s="5">
        <v>2538868.57467</v>
      </c>
      <c r="AJ566" s="5">
        <v>2763794.0649699997</v>
      </c>
      <c r="AK566">
        <v>30.397692867100002</v>
      </c>
      <c r="AL566" s="13">
        <v>8.4834923730041409E-2</v>
      </c>
      <c r="AM566" s="1" t="s">
        <v>36</v>
      </c>
      <c r="AN566" t="s">
        <v>4077</v>
      </c>
      <c r="AO566" t="s">
        <v>36</v>
      </c>
      <c r="AP566">
        <v>0.63031496412498222</v>
      </c>
      <c r="AQ566">
        <v>3.0011621641271766</v>
      </c>
      <c r="AR566">
        <v>0.79286805062042398</v>
      </c>
      <c r="AS566">
        <v>1.2496269283302912</v>
      </c>
      <c r="AT566">
        <v>-0.40369969959249569</v>
      </c>
      <c r="AU566">
        <v>-8.6812949235938297E-2</v>
      </c>
      <c r="AV566">
        <v>2.8882776933088499</v>
      </c>
      <c r="AW566">
        <v>-1.3527621471760722</v>
      </c>
      <c r="AX566">
        <v>-1.1476175082442792</v>
      </c>
      <c r="AY566">
        <v>-4.2596356818981853</v>
      </c>
      <c r="AZ566">
        <v>-0.89083761622899627</v>
      </c>
      <c r="BA566">
        <v>-5</v>
      </c>
      <c r="BB566">
        <v>-2.8047908218890658</v>
      </c>
      <c r="BC566">
        <v>-0.95991052792292575</v>
      </c>
      <c r="BD566">
        <v>-0.19095826921415054</v>
      </c>
      <c r="BE566">
        <v>-3.481484431514279</v>
      </c>
      <c r="BF566">
        <v>6.40464022006518</v>
      </c>
      <c r="BG566">
        <f t="shared" si="8"/>
        <v>6.4415056798819332</v>
      </c>
      <c r="BH566" s="1" t="s">
        <v>382</v>
      </c>
      <c r="BI566" s="1">
        <v>1</v>
      </c>
    </row>
    <row r="567" spans="1:61">
      <c r="A567" s="1">
        <v>349</v>
      </c>
      <c r="B567" s="1" t="s">
        <v>1649</v>
      </c>
      <c r="C567" s="1" t="s">
        <v>4525</v>
      </c>
      <c r="D567" s="1" t="s">
        <v>30</v>
      </c>
      <c r="E567" s="1" t="s">
        <v>59</v>
      </c>
      <c r="F567" s="2">
        <v>46.412790000000001</v>
      </c>
      <c r="G567" s="2">
        <v>-95.492024999999998</v>
      </c>
      <c r="H567" s="2">
        <v>46.409399999999998</v>
      </c>
      <c r="I567" s="2">
        <v>-95.480999999999995</v>
      </c>
      <c r="K567" s="1" t="s">
        <v>4086</v>
      </c>
      <c r="L567" s="17">
        <v>0.19570174650289116</v>
      </c>
      <c r="M567" s="17">
        <v>1</v>
      </c>
      <c r="N567" s="1">
        <v>7</v>
      </c>
      <c r="O567" s="1" t="s">
        <v>1652</v>
      </c>
      <c r="P567" s="1">
        <v>506990</v>
      </c>
      <c r="Q567" s="1" t="s">
        <v>1650</v>
      </c>
      <c r="R567" s="1" t="s">
        <v>1651</v>
      </c>
      <c r="S567" s="26">
        <v>0</v>
      </c>
      <c r="T567" s="4">
        <v>655.446777344</v>
      </c>
      <c r="U567" s="4">
        <v>-0.61959087848700001</v>
      </c>
      <c r="V567" s="4">
        <v>11.1949548721</v>
      </c>
      <c r="W567" s="2">
        <v>0.18213710188900001</v>
      </c>
      <c r="X567" s="3">
        <v>1.0208539962800001</v>
      </c>
      <c r="Y567" s="1">
        <v>1798.4829101600001</v>
      </c>
      <c r="Z567" s="2">
        <v>9.5684737093599995E-2</v>
      </c>
      <c r="AA567" s="2">
        <v>4.4923137453299997E-2</v>
      </c>
      <c r="AB567" s="2">
        <v>3.02110558413E-4</v>
      </c>
      <c r="AC567" s="2">
        <v>0.15615602956499999</v>
      </c>
      <c r="AD567" s="2">
        <v>1.2498946126000001E-2</v>
      </c>
      <c r="AE567" s="2">
        <v>4.7297866958900002E-2</v>
      </c>
      <c r="AF567" s="2">
        <v>0.121518702751</v>
      </c>
      <c r="AG567" s="2">
        <v>0.40151898378400003</v>
      </c>
      <c r="AH567" s="2">
        <v>0.120099485709</v>
      </c>
      <c r="AI567" s="5">
        <v>2820245.3690200001</v>
      </c>
      <c r="AJ567" s="5">
        <v>2805232.36222</v>
      </c>
      <c r="AK567">
        <v>10.0161251159</v>
      </c>
      <c r="AL567" s="13">
        <v>5.3375046590721587E-3</v>
      </c>
      <c r="AM567" s="1" t="s">
        <v>53</v>
      </c>
      <c r="AN567" t="s">
        <v>4076</v>
      </c>
      <c r="AO567" t="s">
        <v>53</v>
      </c>
      <c r="AP567">
        <v>-5</v>
      </c>
      <c r="AQ567">
        <v>2.8165374324956147</v>
      </c>
      <c r="AR567">
        <v>-5</v>
      </c>
      <c r="AS567">
        <v>1.0490223472372955</v>
      </c>
      <c r="AT567">
        <v>-0.73960157806888704</v>
      </c>
      <c r="AU567">
        <v>8.9636332288264547E-3</v>
      </c>
      <c r="AV567">
        <v>3.2549063153497082</v>
      </c>
      <c r="AW567">
        <v>-1.0191573320734282</v>
      </c>
      <c r="AX567">
        <v>-1.3475299200180433</v>
      </c>
      <c r="AY567">
        <v>-3.5198340963739412</v>
      </c>
      <c r="AZ567">
        <v>-0.80644124194129641</v>
      </c>
      <c r="BA567">
        <v>-1.9031266038685739</v>
      </c>
      <c r="BB567">
        <v>-1.3251584446505136</v>
      </c>
      <c r="BC567">
        <v>-0.91535687534580912</v>
      </c>
      <c r="BD567">
        <v>-0.39629391649306389</v>
      </c>
      <c r="BE567">
        <v>-0.92045885233249458</v>
      </c>
      <c r="BF567">
        <v>6.450286894764635</v>
      </c>
      <c r="BG567">
        <f t="shared" si="8"/>
        <v>6.4479688404408106</v>
      </c>
      <c r="BH567" s="1" t="s">
        <v>1653</v>
      </c>
      <c r="BI567" s="1">
        <v>1</v>
      </c>
    </row>
    <row r="568" spans="1:61">
      <c r="A568" s="1">
        <v>445</v>
      </c>
      <c r="B568" s="1" t="s">
        <v>2121</v>
      </c>
      <c r="C568" s="1" t="s">
        <v>4665</v>
      </c>
      <c r="D568" s="1" t="s">
        <v>30</v>
      </c>
      <c r="E568" s="1" t="s">
        <v>140</v>
      </c>
      <c r="F568" s="2">
        <v>36.118355000000001</v>
      </c>
      <c r="G568" s="2">
        <v>-79.319944000000007</v>
      </c>
      <c r="H568" s="2">
        <v>36.104140000000001</v>
      </c>
      <c r="I568" s="2">
        <v>-79.319860000000006</v>
      </c>
      <c r="J568" s="1" t="s">
        <v>514</v>
      </c>
      <c r="K568" s="1" t="s">
        <v>4086</v>
      </c>
      <c r="L568" s="17">
        <v>0.85845999745652068</v>
      </c>
      <c r="M568" s="17">
        <v>0</v>
      </c>
      <c r="N568" s="1">
        <v>3</v>
      </c>
      <c r="O568" s="1" t="s">
        <v>2124</v>
      </c>
      <c r="P568" s="1">
        <v>511900</v>
      </c>
      <c r="Q568" s="1" t="s">
        <v>2122</v>
      </c>
      <c r="R568" s="1" t="s">
        <v>2123</v>
      </c>
      <c r="S568" s="26">
        <v>3.6527720000000001</v>
      </c>
      <c r="T568" s="4">
        <v>1174.4265136700001</v>
      </c>
      <c r="U568" s="4">
        <v>8.1707258224500006</v>
      </c>
      <c r="V568" s="4">
        <v>21.208629608199999</v>
      </c>
      <c r="W568" s="2">
        <v>0.28731036186199999</v>
      </c>
      <c r="X568" s="3">
        <v>2.43721389771</v>
      </c>
      <c r="Y568" s="1">
        <v>490.70529174799998</v>
      </c>
      <c r="Z568" s="2">
        <v>2.58116240811E-2</v>
      </c>
      <c r="AA568" s="2">
        <v>0.26540471876900001</v>
      </c>
      <c r="AB568" s="2">
        <v>5.2060556839699998E-4</v>
      </c>
      <c r="AC568" s="2">
        <v>0.41636992149300001</v>
      </c>
      <c r="AD568" s="2">
        <v>1.54099248246E-2</v>
      </c>
      <c r="AE568" s="2">
        <v>5.9827991920199997E-2</v>
      </c>
      <c r="AF568" s="2">
        <v>0.21023094063</v>
      </c>
      <c r="AG568" s="2">
        <v>2.7175610670299999E-3</v>
      </c>
      <c r="AH568" s="2">
        <v>3.7067116469899999E-3</v>
      </c>
      <c r="AI568" s="5">
        <v>433303.78838099999</v>
      </c>
      <c r="AJ568" s="5">
        <v>2805817.1779799997</v>
      </c>
      <c r="AK568">
        <v>43.254423965199997</v>
      </c>
      <c r="AL568" s="13">
        <v>1.4649118784003965</v>
      </c>
      <c r="AM568" s="1" t="s">
        <v>36</v>
      </c>
      <c r="AN568" t="s">
        <v>4077</v>
      </c>
      <c r="AO568" t="s">
        <v>36</v>
      </c>
      <c r="AP568">
        <v>0.56262256511306219</v>
      </c>
      <c r="AQ568">
        <v>3.0698258472472317</v>
      </c>
      <c r="AR568">
        <v>0.91226063752184139</v>
      </c>
      <c r="AS568">
        <v>1.3265126075630378</v>
      </c>
      <c r="AT568">
        <v>-0.54164871087425615</v>
      </c>
      <c r="AU568">
        <v>0.38689364593427772</v>
      </c>
      <c r="AV568">
        <v>2.6908207414220491</v>
      </c>
      <c r="AW568">
        <v>-1.5881846685568837</v>
      </c>
      <c r="AX568">
        <v>-0.57609135985470361</v>
      </c>
      <c r="AY568">
        <v>-3.2834911909882951</v>
      </c>
      <c r="AZ568">
        <v>-0.38052065140317953</v>
      </c>
      <c r="BA568">
        <v>-1.812199479927981</v>
      </c>
      <c r="BB568">
        <v>-1.2230955736682634</v>
      </c>
      <c r="BC568">
        <v>-0.67730336653798617</v>
      </c>
      <c r="BD568">
        <v>-2.5658206879864069</v>
      </c>
      <c r="BE568">
        <v>-2.4310111973510451</v>
      </c>
      <c r="BF568">
        <v>5.6367924860936212</v>
      </c>
      <c r="BG568">
        <f t="shared" si="8"/>
        <v>6.448059369763925</v>
      </c>
      <c r="BH568" s="1" t="s">
        <v>2125</v>
      </c>
      <c r="BI568" s="1">
        <v>1</v>
      </c>
    </row>
    <row r="569" spans="1:61">
      <c r="A569" s="1">
        <v>403</v>
      </c>
      <c r="B569" s="1" t="s">
        <v>1915</v>
      </c>
      <c r="C569" s="1" t="s">
        <v>4608</v>
      </c>
      <c r="D569" s="1" t="s">
        <v>30</v>
      </c>
      <c r="E569" s="1" t="s">
        <v>87</v>
      </c>
      <c r="F569" s="2">
        <v>39.993741</v>
      </c>
      <c r="G569" s="2">
        <v>-104.57933800000001</v>
      </c>
      <c r="H569" s="2">
        <v>39.999090000000002</v>
      </c>
      <c r="I569" s="2">
        <v>-104.579521</v>
      </c>
      <c r="K569" s="1" t="s">
        <v>4086</v>
      </c>
      <c r="L569" s="17">
        <v>0.27541755908168847</v>
      </c>
      <c r="M569" s="17">
        <v>1</v>
      </c>
      <c r="N569" s="1">
        <v>10</v>
      </c>
      <c r="O569" s="1" t="s">
        <v>1918</v>
      </c>
      <c r="P569" s="1">
        <v>502480</v>
      </c>
      <c r="Q569" s="1" t="s">
        <v>1916</v>
      </c>
      <c r="R569" s="1" t="s">
        <v>1917</v>
      </c>
      <c r="S569" s="26">
        <v>4.2899060000000002</v>
      </c>
      <c r="T569" s="4">
        <v>388.56970214799998</v>
      </c>
      <c r="U569" s="4">
        <v>1.7685437202500001</v>
      </c>
      <c r="V569" s="4">
        <v>17.995437622099999</v>
      </c>
      <c r="W569" s="2">
        <v>0.28988236188900002</v>
      </c>
      <c r="X569" s="3">
        <v>1.5863599777199999</v>
      </c>
      <c r="Y569" s="1">
        <v>519.369628906</v>
      </c>
      <c r="Z569" s="2">
        <v>4.0686126202000003E-2</v>
      </c>
      <c r="AA569" s="2">
        <v>2.38618276529E-2</v>
      </c>
      <c r="AB569" s="2">
        <v>3.8147354020600001E-4</v>
      </c>
      <c r="AC569" s="2">
        <v>7.8925560042600003E-4</v>
      </c>
      <c r="AD569" s="2">
        <v>3.8147354020600001E-4</v>
      </c>
      <c r="AE569" s="2">
        <v>0.21791347127800001</v>
      </c>
      <c r="AF569" s="2">
        <v>8.5634232646200001E-3</v>
      </c>
      <c r="AG569" s="2">
        <v>0.696728535536</v>
      </c>
      <c r="AH569" s="2">
        <v>1.0694413385799999E-2</v>
      </c>
      <c r="AI569" s="5">
        <v>2873168.4311299999</v>
      </c>
      <c r="AJ569" s="5">
        <v>2844633.0325500001</v>
      </c>
      <c r="AK569">
        <v>10.50920713</v>
      </c>
      <c r="AL569" s="13">
        <v>9.9812484785487144E-3</v>
      </c>
      <c r="AM569" s="1" t="s">
        <v>36</v>
      </c>
      <c r="AN569" t="s">
        <v>4077</v>
      </c>
      <c r="AO569" t="s">
        <v>36</v>
      </c>
      <c r="AP569">
        <v>0.63244777607084135</v>
      </c>
      <c r="AQ569">
        <v>2.5894689344446333</v>
      </c>
      <c r="AR569">
        <v>0.24761580049718007</v>
      </c>
      <c r="AS569">
        <v>1.25516241250892</v>
      </c>
      <c r="AT569">
        <v>-0.53777820881649996</v>
      </c>
      <c r="AU569">
        <v>0.20040174451884626</v>
      </c>
      <c r="AV569">
        <v>2.7154765498674451</v>
      </c>
      <c r="AW569">
        <v>-1.3905536581237001</v>
      </c>
      <c r="AX569">
        <v>-1.6222962954028515</v>
      </c>
      <c r="AY569">
        <v>-3.4185355802282329</v>
      </c>
      <c r="AZ569">
        <v>-3.1027823277436593</v>
      </c>
      <c r="BA569">
        <v>-3.4185355802282329</v>
      </c>
      <c r="BB569">
        <v>-0.66171592110363586</v>
      </c>
      <c r="BC569">
        <v>-2.0673525895592175</v>
      </c>
      <c r="BD569">
        <v>-0.1569364019355953</v>
      </c>
      <c r="BE569">
        <v>-1.9708430325321098</v>
      </c>
      <c r="BF569">
        <v>6.4583610859871552</v>
      </c>
      <c r="BG569">
        <f t="shared" si="8"/>
        <v>6.4540262488618829</v>
      </c>
      <c r="BH569" s="1" t="s">
        <v>1919</v>
      </c>
      <c r="BI569" s="1">
        <v>1</v>
      </c>
    </row>
    <row r="570" spans="1:61">
      <c r="A570" s="1">
        <v>225</v>
      </c>
      <c r="B570" s="1" t="s">
        <v>1036</v>
      </c>
      <c r="C570" s="1" t="s">
        <v>4352</v>
      </c>
      <c r="D570" s="1" t="s">
        <v>30</v>
      </c>
      <c r="E570" s="1" t="s">
        <v>140</v>
      </c>
      <c r="F570" s="2">
        <v>38.771248999999997</v>
      </c>
      <c r="G570" s="2">
        <v>-77.645555000000002</v>
      </c>
      <c r="H570" s="2">
        <v>38.764949999999999</v>
      </c>
      <c r="I570" s="2">
        <v>-77.625820000000004</v>
      </c>
      <c r="K570" s="1" t="s">
        <v>4086</v>
      </c>
      <c r="L570" s="17">
        <v>7.7651611762121306E-2</v>
      </c>
      <c r="M570" s="17">
        <v>1</v>
      </c>
      <c r="N570" s="1">
        <v>2</v>
      </c>
      <c r="O570" s="1" t="s">
        <v>1039</v>
      </c>
      <c r="P570" s="1">
        <v>514360</v>
      </c>
      <c r="Q570" s="1" t="s">
        <v>1037</v>
      </c>
      <c r="R570" s="1" t="s">
        <v>1038</v>
      </c>
      <c r="S570" s="26">
        <v>4.1931909999999997</v>
      </c>
      <c r="T570" s="4">
        <v>1098.7402343799999</v>
      </c>
      <c r="U570" s="4">
        <v>6.2540001869199999</v>
      </c>
      <c r="V570" s="4">
        <v>18.791172027599998</v>
      </c>
      <c r="W570" s="2">
        <v>0.23073683679099999</v>
      </c>
      <c r="X570" s="3">
        <v>3.9678819179499998</v>
      </c>
      <c r="Y570" s="1">
        <v>587.53057861299999</v>
      </c>
      <c r="Z570" s="2">
        <v>3.2388893615800003E-2</v>
      </c>
      <c r="AA570" s="2">
        <v>0.221012129291</v>
      </c>
      <c r="AB570" s="2">
        <v>5.8613876362499998E-4</v>
      </c>
      <c r="AC570" s="2">
        <v>0.44354632859699999</v>
      </c>
      <c r="AD570" s="2">
        <v>1.41145995821E-2</v>
      </c>
      <c r="AE570" s="2">
        <v>8.7637199012999996E-3</v>
      </c>
      <c r="AF570" s="2">
        <v>0.11902398442000001</v>
      </c>
      <c r="AG570" s="2">
        <v>9.5379903003499994E-2</v>
      </c>
      <c r="AH570" s="2">
        <v>6.5184302825799997E-2</v>
      </c>
      <c r="AI570" s="5">
        <v>2773693.2229900002</v>
      </c>
      <c r="AJ570" s="5">
        <v>2889176.1919799997</v>
      </c>
      <c r="AK570">
        <v>26.983453163299998</v>
      </c>
      <c r="AL570" s="13">
        <v>4.0786025785696595E-2</v>
      </c>
      <c r="AM570" s="1" t="s">
        <v>53</v>
      </c>
      <c r="AN570" t="s">
        <v>4077</v>
      </c>
      <c r="AO570" t="s">
        <v>36</v>
      </c>
      <c r="AP570">
        <v>0.62254464498330142</v>
      </c>
      <c r="AQ570">
        <v>3.0408950280829878</v>
      </c>
      <c r="AR570">
        <v>0.79615788988713887</v>
      </c>
      <c r="AS570">
        <v>1.2739538684052283</v>
      </c>
      <c r="AT570">
        <v>-0.63688306547905926</v>
      </c>
      <c r="AU570">
        <v>0.59855873930225512</v>
      </c>
      <c r="AV570">
        <v>2.7690304748200218</v>
      </c>
      <c r="AW570">
        <v>-1.4896038869623318</v>
      </c>
      <c r="AX570">
        <v>-0.65558389129407002</v>
      </c>
      <c r="AY570">
        <v>-3.2319995560936454</v>
      </c>
      <c r="AZ570">
        <v>-0.35306101122524147</v>
      </c>
      <c r="BA570">
        <v>-1.8503314378678293</v>
      </c>
      <c r="BB570">
        <v>-2.0573115114472222</v>
      </c>
      <c r="BC570">
        <v>-0.92436551548396306</v>
      </c>
      <c r="BD570">
        <v>-1.0205431235572799</v>
      </c>
      <c r="BE570">
        <v>-1.1858569750794692</v>
      </c>
      <c r="BF570">
        <v>6.443058425399772</v>
      </c>
      <c r="BG570">
        <f t="shared" si="8"/>
        <v>6.4607740274348577</v>
      </c>
      <c r="BH570" s="1" t="s">
        <v>1040</v>
      </c>
      <c r="BI570" s="1">
        <v>1</v>
      </c>
    </row>
    <row r="571" spans="1:61">
      <c r="A571" s="1">
        <v>636</v>
      </c>
      <c r="B571" s="1" t="s">
        <v>3057</v>
      </c>
      <c r="C571" s="1" t="s">
        <v>4951</v>
      </c>
      <c r="D571" s="1" t="s">
        <v>30</v>
      </c>
      <c r="E571" s="1" t="s">
        <v>35</v>
      </c>
      <c r="F571" s="2">
        <v>28.092103999999999</v>
      </c>
      <c r="G571" s="2">
        <v>-81.707132999999999</v>
      </c>
      <c r="H571" s="2">
        <v>28.092283999999999</v>
      </c>
      <c r="I571" s="2">
        <v>-81.707766000000007</v>
      </c>
      <c r="K571" s="1" t="s">
        <v>4086</v>
      </c>
      <c r="L571" s="17">
        <v>0.77131283096969117</v>
      </c>
      <c r="M571" s="17">
        <v>0</v>
      </c>
      <c r="N571" s="1">
        <v>3</v>
      </c>
      <c r="O571" s="1" t="s">
        <v>3060</v>
      </c>
      <c r="P571" s="1">
        <v>509080</v>
      </c>
      <c r="Q571" s="1" t="s">
        <v>3058</v>
      </c>
      <c r="R571" s="1" t="s">
        <v>3059</v>
      </c>
      <c r="S571" s="26">
        <v>15.874867</v>
      </c>
      <c r="T571" s="4">
        <v>1290.5683593799999</v>
      </c>
      <c r="U571" s="4">
        <v>16.4505691528</v>
      </c>
      <c r="V571" s="4">
        <v>28.755632400500001</v>
      </c>
      <c r="W571" s="2">
        <v>9.9622949957799994E-2</v>
      </c>
      <c r="X571" s="3">
        <v>0.68954753875700003</v>
      </c>
      <c r="Y571" s="1">
        <v>1550.63049316</v>
      </c>
      <c r="Z571" s="2">
        <v>0.256248778801</v>
      </c>
      <c r="AA571" s="2">
        <v>0.33574316504599999</v>
      </c>
      <c r="AB571" s="2">
        <v>5.5386049028299999E-3</v>
      </c>
      <c r="AC571" s="2">
        <v>3.6823831782699999E-3</v>
      </c>
      <c r="AD571" s="2">
        <v>2.7745629988099998E-2</v>
      </c>
      <c r="AE571" s="2">
        <v>2.8429501149800002E-2</v>
      </c>
      <c r="AF571" s="2">
        <v>4.4962650113500001E-2</v>
      </c>
      <c r="AG571" s="2">
        <v>0.135662002315</v>
      </c>
      <c r="AH571" s="2">
        <v>0.161987284505</v>
      </c>
      <c r="AI571" s="5">
        <v>2911443.6582399998</v>
      </c>
      <c r="AJ571" s="5">
        <v>2898133.34999</v>
      </c>
      <c r="AK571">
        <v>7.5159219362899998</v>
      </c>
      <c r="AL571" s="13">
        <v>4.5821953065237056E-3</v>
      </c>
      <c r="AM571" s="1" t="s">
        <v>53</v>
      </c>
      <c r="AN571" t="s">
        <v>4076</v>
      </c>
      <c r="AO571" t="s">
        <v>53</v>
      </c>
      <c r="AP571">
        <v>1.20071009545012</v>
      </c>
      <c r="AQ571">
        <v>3.1107810133860792</v>
      </c>
      <c r="AR571">
        <v>1.2161809281610336</v>
      </c>
      <c r="AS571">
        <v>1.4587229231431829</v>
      </c>
      <c r="AT571">
        <v>-1.0016406024206803</v>
      </c>
      <c r="AU571">
        <v>-0.16143578734434075</v>
      </c>
      <c r="AV571">
        <v>3.1905083201216295</v>
      </c>
      <c r="AW571">
        <v>-0.59133819563863133</v>
      </c>
      <c r="AX571">
        <v>-0.4739928198000386</v>
      </c>
      <c r="AY571">
        <v>-2.2565996142071252</v>
      </c>
      <c r="AZ571">
        <v>-2.4338710220379367</v>
      </c>
      <c r="BA571">
        <v>-1.5568054097126984</v>
      </c>
      <c r="BB571">
        <v>-1.5462307607735006</v>
      </c>
      <c r="BC571">
        <v>-1.3471480992238993</v>
      </c>
      <c r="BD571">
        <v>-0.86754177721690495</v>
      </c>
      <c r="BE571">
        <v>-0.79051907487741802</v>
      </c>
      <c r="BF571">
        <v>6.4641083901327869</v>
      </c>
      <c r="BG571">
        <f t="shared" si="8"/>
        <v>6.4621183645141889</v>
      </c>
      <c r="BH571" s="1" t="s">
        <v>3061</v>
      </c>
      <c r="BI571" s="1">
        <v>1</v>
      </c>
    </row>
    <row r="572" spans="1:61">
      <c r="A572" s="1">
        <v>678</v>
      </c>
      <c r="B572" s="1" t="s">
        <v>3265</v>
      </c>
      <c r="C572" s="1" t="s">
        <v>5030</v>
      </c>
      <c r="D572" s="1" t="s">
        <v>2895</v>
      </c>
      <c r="E572" s="1" t="s">
        <v>166</v>
      </c>
      <c r="F572" s="2">
        <v>44.642310000000002</v>
      </c>
      <c r="G572" s="2">
        <v>-71.651788999999994</v>
      </c>
      <c r="H572" s="2">
        <v>44.652222000000002</v>
      </c>
      <c r="I572" s="2">
        <v>-71.647221999999999</v>
      </c>
      <c r="K572" s="1" t="s">
        <v>4086</v>
      </c>
      <c r="L572" s="17">
        <v>5.8371650986373418E-2</v>
      </c>
      <c r="M572" s="17">
        <v>1</v>
      </c>
      <c r="N572" s="1">
        <v>1</v>
      </c>
      <c r="O572" s="1" t="s">
        <v>3268</v>
      </c>
      <c r="P572" s="1">
        <v>506880</v>
      </c>
      <c r="Q572" s="1" t="s">
        <v>3266</v>
      </c>
      <c r="R572" s="1" t="s">
        <v>3267</v>
      </c>
      <c r="S572" s="26">
        <v>12.038361</v>
      </c>
      <c r="T572" s="4">
        <v>1215.0423584</v>
      </c>
      <c r="U572" s="4">
        <v>-2.0186221599600001</v>
      </c>
      <c r="V572" s="4">
        <v>10.417244911199999</v>
      </c>
      <c r="W572" s="2">
        <v>0.37105754017800002</v>
      </c>
      <c r="X572" s="3">
        <v>7.8520936965899999</v>
      </c>
      <c r="Y572" s="1">
        <v>835.966796875</v>
      </c>
      <c r="Z572" s="2">
        <v>2.37477171928E-2</v>
      </c>
      <c r="AA572" s="2">
        <v>4.0960083485499996E-3</v>
      </c>
      <c r="AB572" s="2">
        <v>3.3915992695E-4</v>
      </c>
      <c r="AC572" s="2">
        <v>0.86974302113199997</v>
      </c>
      <c r="AD572" s="2">
        <v>2.9396034437799999E-2</v>
      </c>
      <c r="AE572" s="2">
        <v>9.7834594312499996E-5</v>
      </c>
      <c r="AF572" s="2">
        <v>1.8262457605000001E-4</v>
      </c>
      <c r="AG572" s="2">
        <v>1.36968432038E-4</v>
      </c>
      <c r="AH572" s="2">
        <v>7.2260631359199995E-2</v>
      </c>
      <c r="AI572" s="5">
        <v>3058602.5560900001</v>
      </c>
      <c r="AJ572" s="5">
        <v>2980776.8777199998</v>
      </c>
      <c r="AK572">
        <v>9.7838653825499993</v>
      </c>
      <c r="AL572" s="13">
        <v>2.5772740137608233E-2</v>
      </c>
      <c r="AM572" s="1" t="s">
        <v>53</v>
      </c>
      <c r="AN572" t="s">
        <v>4076</v>
      </c>
      <c r="AO572" t="s">
        <v>53</v>
      </c>
      <c r="AP572">
        <v>1.0805673625771763</v>
      </c>
      <c r="AQ572">
        <v>3.084591418427105</v>
      </c>
      <c r="AR572">
        <v>-5</v>
      </c>
      <c r="AS572">
        <v>1.0177528746186735</v>
      </c>
      <c r="AT572">
        <v>-0.43055873878352108</v>
      </c>
      <c r="AU572">
        <v>0.89498547325976019</v>
      </c>
      <c r="AV572">
        <v>2.9221890283716325</v>
      </c>
      <c r="AW572">
        <v>-1.6243781316483592</v>
      </c>
      <c r="AX572">
        <v>-2.3876391668453354</v>
      </c>
      <c r="AY572">
        <v>-3.4695954669477325</v>
      </c>
      <c r="AZ572">
        <v>-6.0609047370281235E-2</v>
      </c>
      <c r="BA572">
        <v>-1.5317112525110002</v>
      </c>
      <c r="BB572">
        <v>-4.0095075515268501</v>
      </c>
      <c r="BC572">
        <v>-3.7384407792403125</v>
      </c>
      <c r="BD572">
        <v>-3.863379515847027</v>
      </c>
      <c r="BE572">
        <v>-1.1410982482119656</v>
      </c>
      <c r="BF572">
        <v>6.4855230471347038</v>
      </c>
      <c r="BG572">
        <f t="shared" si="8"/>
        <v>6.4743294686855677</v>
      </c>
      <c r="BH572" s="1" t="s">
        <v>3269</v>
      </c>
      <c r="BI572" s="1">
        <v>1</v>
      </c>
    </row>
    <row r="573" spans="1:61">
      <c r="A573" s="1">
        <v>251</v>
      </c>
      <c r="B573" s="1" t="s">
        <v>1166</v>
      </c>
      <c r="C573" s="1" t="s">
        <v>4390</v>
      </c>
      <c r="D573" s="1" t="s">
        <v>30</v>
      </c>
      <c r="E573" s="1" t="s">
        <v>115</v>
      </c>
      <c r="F573" s="2">
        <v>46.824697</v>
      </c>
      <c r="G573" s="2">
        <v>-99.779430000000005</v>
      </c>
      <c r="H573" s="2">
        <v>46.832810000000002</v>
      </c>
      <c r="I573" s="2">
        <v>-99.76491</v>
      </c>
      <c r="K573" s="1" t="s">
        <v>4086</v>
      </c>
      <c r="L573" s="17">
        <v>0.1555372313596308</v>
      </c>
      <c r="M573" s="17">
        <v>1</v>
      </c>
      <c r="N573" s="1">
        <v>10</v>
      </c>
      <c r="O573" s="1" t="s">
        <v>1169</v>
      </c>
      <c r="P573" s="1">
        <v>502450</v>
      </c>
      <c r="Q573" s="1" t="s">
        <v>1167</v>
      </c>
      <c r="R573" s="1" t="s">
        <v>1168</v>
      </c>
      <c r="S573" s="26">
        <v>12.784554</v>
      </c>
      <c r="T573" s="4">
        <v>462.798583984</v>
      </c>
      <c r="U573" s="4">
        <v>-1.41890370846</v>
      </c>
      <c r="V573" s="4">
        <v>11.463920593299999</v>
      </c>
      <c r="W573" s="2">
        <v>0.21000568568700001</v>
      </c>
      <c r="X573" s="3">
        <v>0.87274485826500003</v>
      </c>
      <c r="Y573" s="1">
        <v>1041.4694824200001</v>
      </c>
      <c r="Z573" s="2">
        <v>5.48627542575E-2</v>
      </c>
      <c r="AA573" s="2">
        <v>4.7383546759E-2</v>
      </c>
      <c r="AB573" s="2">
        <v>1.3709341646899999E-4</v>
      </c>
      <c r="AC573" s="2">
        <v>2.53876697166E-5</v>
      </c>
      <c r="AD573" s="2">
        <v>0</v>
      </c>
      <c r="AE573" s="2">
        <v>0.44656403278099999</v>
      </c>
      <c r="AF573" s="2">
        <v>0.177794928559</v>
      </c>
      <c r="AG573" s="2">
        <v>0.233368537569</v>
      </c>
      <c r="AH573" s="2">
        <v>3.9863718988999999E-2</v>
      </c>
      <c r="AI573" s="5">
        <v>3166254.4968699999</v>
      </c>
      <c r="AJ573" s="5">
        <v>3142066.5558700003</v>
      </c>
      <c r="AK573">
        <v>13.2428168186</v>
      </c>
      <c r="AL573" s="13">
        <v>7.6685827489688984E-3</v>
      </c>
      <c r="AM573" s="1" t="s">
        <v>53</v>
      </c>
      <c r="AN573" t="s">
        <v>4076</v>
      </c>
      <c r="AO573" t="s">
        <v>53</v>
      </c>
      <c r="AP573">
        <v>1.1066855818955961</v>
      </c>
      <c r="AQ573">
        <v>2.6653920214792022</v>
      </c>
      <c r="AR573">
        <v>-5</v>
      </c>
      <c r="AS573">
        <v>1.0593331691887409</v>
      </c>
      <c r="AT573">
        <v>-0.67776894703244617</v>
      </c>
      <c r="AU573">
        <v>-5.9112701131618879E-2</v>
      </c>
      <c r="AV573">
        <v>3.01764654858931</v>
      </c>
      <c r="AW573">
        <v>-1.2607223934356764</v>
      </c>
      <c r="AX573">
        <v>-1.3243724345332173</v>
      </c>
      <c r="AY573">
        <v>-3.8629834004974022</v>
      </c>
      <c r="AZ573">
        <v>-4.5953771603183426</v>
      </c>
      <c r="BA573">
        <v>-5</v>
      </c>
      <c r="BB573">
        <v>-0.35011625885923592</v>
      </c>
      <c r="BC573">
        <v>-0.75008063105002021</v>
      </c>
      <c r="BD573">
        <v>-0.63195769533952395</v>
      </c>
      <c r="BE573">
        <v>-1.3994221872948764</v>
      </c>
      <c r="BF573">
        <v>6.5005458196053754</v>
      </c>
      <c r="BG573">
        <f t="shared" si="8"/>
        <v>6.4972153801122747</v>
      </c>
      <c r="BH573" s="1" t="s">
        <v>1170</v>
      </c>
      <c r="BI573" s="1">
        <v>1</v>
      </c>
    </row>
    <row r="574" spans="1:61">
      <c r="A574" s="1">
        <v>82</v>
      </c>
      <c r="B574" s="1" t="s">
        <v>350</v>
      </c>
      <c r="C574" s="1" t="s">
        <v>4163</v>
      </c>
      <c r="D574" s="1" t="s">
        <v>30</v>
      </c>
      <c r="E574" s="1" t="s">
        <v>355</v>
      </c>
      <c r="F574" s="2">
        <v>43.099516000000001</v>
      </c>
      <c r="G574" s="2">
        <v>-88.452552999999995</v>
      </c>
      <c r="H574" s="2">
        <v>43.108587999999997</v>
      </c>
      <c r="I574" s="2">
        <v>-88.454044999999994</v>
      </c>
      <c r="K574" s="1" t="s">
        <v>4086</v>
      </c>
      <c r="L574" s="17">
        <v>0.62997796409763385</v>
      </c>
      <c r="M574" s="17">
        <v>0</v>
      </c>
      <c r="N574" s="1">
        <v>7</v>
      </c>
      <c r="O574" s="1" t="s">
        <v>353</v>
      </c>
      <c r="P574" s="1">
        <v>503580</v>
      </c>
      <c r="Q574" s="1" t="s">
        <v>351</v>
      </c>
      <c r="R574" s="1" t="s">
        <v>352</v>
      </c>
      <c r="S574" s="26">
        <v>13.986110999999999</v>
      </c>
      <c r="T574" s="4">
        <v>864.36065673799999</v>
      </c>
      <c r="U574" s="4">
        <v>2.4168422222100001</v>
      </c>
      <c r="V574" s="4">
        <v>13.627894401600001</v>
      </c>
      <c r="W574" s="2">
        <v>0.209519997239</v>
      </c>
      <c r="X574" s="3">
        <v>1.0817731618899999</v>
      </c>
      <c r="Y574" s="1">
        <v>1677.3914794899999</v>
      </c>
      <c r="Z574" s="2">
        <v>0.18134868481899999</v>
      </c>
      <c r="AA574" s="2">
        <v>0.31804971956400002</v>
      </c>
      <c r="AB574" s="2">
        <v>3.7021268718900001E-4</v>
      </c>
      <c r="AC574" s="2">
        <v>6.9581474557099995E-2</v>
      </c>
      <c r="AD574" s="2">
        <v>7.0340410565900003E-4</v>
      </c>
      <c r="AE574" s="2">
        <v>6.6638283694000003E-4</v>
      </c>
      <c r="AF574" s="2">
        <v>4.9256798030500003E-2</v>
      </c>
      <c r="AG574" s="2">
        <v>0.24602484127099999</v>
      </c>
      <c r="AH574" s="2">
        <v>0.133998482128</v>
      </c>
      <c r="AI574" s="5">
        <v>3288437.2924299999</v>
      </c>
      <c r="AJ574" s="5">
        <v>3147521.33751</v>
      </c>
      <c r="AK574">
        <v>11.020838278899999</v>
      </c>
      <c r="AL574" s="13">
        <v>4.379019910552584E-2</v>
      </c>
      <c r="AM574" s="1" t="s">
        <v>36</v>
      </c>
      <c r="AN574" t="s">
        <v>4076</v>
      </c>
      <c r="AO574" t="s">
        <v>53</v>
      </c>
      <c r="AP574">
        <v>1.1456969706721452</v>
      </c>
      <c r="AQ574">
        <v>2.9366949907997659</v>
      </c>
      <c r="AR574">
        <v>0.38324829945185235</v>
      </c>
      <c r="AS574">
        <v>1.1344287596933085</v>
      </c>
      <c r="AT574">
        <v>-0.67877452030584384</v>
      </c>
      <c r="AU574">
        <v>3.4136202667460716E-2</v>
      </c>
      <c r="AV574">
        <v>3.2246344326364453</v>
      </c>
      <c r="AW574">
        <v>-0.74148558967230982</v>
      </c>
      <c r="AX574">
        <v>-0.49750498302051283</v>
      </c>
      <c r="AY574">
        <v>-3.431548702055943</v>
      </c>
      <c r="AZ574">
        <v>-1.1575063720065644</v>
      </c>
      <c r="BA574">
        <v>-3.1527951011031754</v>
      </c>
      <c r="BB574">
        <v>-3.1762761969527671</v>
      </c>
      <c r="BC574">
        <v>-1.3075338231685039</v>
      </c>
      <c r="BD574">
        <v>-0.60902103971676902</v>
      </c>
      <c r="BE574">
        <v>-0.87290012109166548</v>
      </c>
      <c r="BF574">
        <v>6.5169895646653124</v>
      </c>
      <c r="BG574">
        <f t="shared" si="8"/>
        <v>6.4979686829360368</v>
      </c>
      <c r="BH574" s="1" t="s">
        <v>354</v>
      </c>
      <c r="BI574" s="1">
        <v>2</v>
      </c>
    </row>
    <row r="575" spans="1:61">
      <c r="A575" s="1">
        <v>83</v>
      </c>
      <c r="B575" s="1" t="s">
        <v>350</v>
      </c>
      <c r="C575" s="1" t="s">
        <v>4163</v>
      </c>
      <c r="D575" s="1" t="s">
        <v>30</v>
      </c>
      <c r="E575" s="1" t="s">
        <v>355</v>
      </c>
      <c r="F575" s="2">
        <v>43.099516000000001</v>
      </c>
      <c r="G575" s="2">
        <v>-88.452552999999995</v>
      </c>
      <c r="H575" s="2">
        <v>43.108587999999997</v>
      </c>
      <c r="I575" s="2">
        <v>-88.454044999999994</v>
      </c>
      <c r="K575" s="1" t="s">
        <v>4085</v>
      </c>
      <c r="L575" s="17">
        <v>0.22096736961975691</v>
      </c>
      <c r="M575" s="17">
        <v>1</v>
      </c>
      <c r="N575" s="1">
        <v>7</v>
      </c>
      <c r="O575" s="1" t="s">
        <v>353</v>
      </c>
      <c r="P575" s="1">
        <v>515590</v>
      </c>
      <c r="Q575" s="1" t="s">
        <v>356</v>
      </c>
      <c r="R575" s="1" t="s">
        <v>357</v>
      </c>
      <c r="S575" s="26">
        <v>13.264388</v>
      </c>
      <c r="T575" s="4">
        <v>864.36065673799999</v>
      </c>
      <c r="U575" s="4">
        <v>2.4168422222100001</v>
      </c>
      <c r="V575" s="4">
        <v>13.627894401600001</v>
      </c>
      <c r="W575" s="2">
        <v>0.209519997239</v>
      </c>
      <c r="X575" s="3">
        <v>1.0817731618899999</v>
      </c>
      <c r="Y575" s="1">
        <v>1677.3914794899999</v>
      </c>
      <c r="Z575" s="2">
        <v>0.18134868481899999</v>
      </c>
      <c r="AA575" s="2">
        <v>0.31804971956400002</v>
      </c>
      <c r="AB575" s="2">
        <v>3.7021268718900001E-4</v>
      </c>
      <c r="AC575" s="2">
        <v>6.9581474557099995E-2</v>
      </c>
      <c r="AD575" s="2">
        <v>7.0340410565900003E-4</v>
      </c>
      <c r="AE575" s="2">
        <v>6.6638283694000003E-4</v>
      </c>
      <c r="AF575" s="2">
        <v>4.9256798030500003E-2</v>
      </c>
      <c r="AG575" s="2">
        <v>0.24602484127099999</v>
      </c>
      <c r="AH575" s="2">
        <v>0.133998482128</v>
      </c>
      <c r="AI575" s="5">
        <v>3288437.2924299999</v>
      </c>
      <c r="AJ575" s="5">
        <v>3147521.33751</v>
      </c>
      <c r="AK575">
        <v>11.020838278899999</v>
      </c>
      <c r="AL575" s="13">
        <v>4.379019910552584E-2</v>
      </c>
      <c r="AM575" s="1" t="s">
        <v>36</v>
      </c>
      <c r="AN575" t="s">
        <v>4076</v>
      </c>
      <c r="AO575" t="s">
        <v>53</v>
      </c>
      <c r="AP575">
        <v>1.1226872170507736</v>
      </c>
      <c r="AQ575">
        <v>2.9366949907997659</v>
      </c>
      <c r="AR575">
        <v>0.38324829945185235</v>
      </c>
      <c r="AS575">
        <v>1.1344287596933085</v>
      </c>
      <c r="AT575">
        <v>-0.67877452030584384</v>
      </c>
      <c r="AU575">
        <v>3.4136202667460716E-2</v>
      </c>
      <c r="AV575">
        <v>3.2246344326364453</v>
      </c>
      <c r="AW575">
        <v>-0.74148558967230982</v>
      </c>
      <c r="AX575">
        <v>-0.49750498302051283</v>
      </c>
      <c r="AY575">
        <v>-3.431548702055943</v>
      </c>
      <c r="AZ575">
        <v>-1.1575063720065644</v>
      </c>
      <c r="BA575">
        <v>-3.1527951011031754</v>
      </c>
      <c r="BB575">
        <v>-3.1762761969527671</v>
      </c>
      <c r="BC575">
        <v>-1.3075338231685039</v>
      </c>
      <c r="BD575">
        <v>-0.60902103971676902</v>
      </c>
      <c r="BE575">
        <v>-0.87290012109166548</v>
      </c>
      <c r="BF575">
        <v>6.5169895646653124</v>
      </c>
      <c r="BG575">
        <f t="shared" si="8"/>
        <v>6.4979686829360368</v>
      </c>
      <c r="BH575" s="1" t="s">
        <v>354</v>
      </c>
      <c r="BI575" s="1">
        <v>2</v>
      </c>
    </row>
    <row r="576" spans="1:61">
      <c r="A576" s="1">
        <v>140</v>
      </c>
      <c r="B576" s="1" t="s">
        <v>616</v>
      </c>
      <c r="C576" s="1" t="s">
        <v>4239</v>
      </c>
      <c r="D576" s="1" t="s">
        <v>30</v>
      </c>
      <c r="E576" s="1" t="s">
        <v>59</v>
      </c>
      <c r="F576" s="2">
        <v>41.322906000000003</v>
      </c>
      <c r="G576" s="2">
        <v>-85.754778000000002</v>
      </c>
      <c r="H576" s="2">
        <v>41.333610999999998</v>
      </c>
      <c r="I576" s="2">
        <v>-85.776667000000003</v>
      </c>
      <c r="K576" s="1" t="s">
        <v>4086</v>
      </c>
      <c r="L576" s="17">
        <v>0.51752851181663562</v>
      </c>
      <c r="M576" s="17">
        <v>0</v>
      </c>
      <c r="N576" s="1">
        <v>5</v>
      </c>
      <c r="O576" s="1" t="s">
        <v>619</v>
      </c>
      <c r="P576" s="1">
        <v>503640</v>
      </c>
      <c r="Q576" s="1" t="s">
        <v>617</v>
      </c>
      <c r="R576" s="1" t="s">
        <v>618</v>
      </c>
      <c r="S576" s="26">
        <v>13.469203</v>
      </c>
      <c r="T576" s="4">
        <v>928.64849853500004</v>
      </c>
      <c r="U576" s="4">
        <v>4.1230478286699999</v>
      </c>
      <c r="V576" s="4">
        <v>15.0817146301</v>
      </c>
      <c r="W576" s="2">
        <v>0.28907352685900001</v>
      </c>
      <c r="X576" s="3">
        <v>1.3599119186399999</v>
      </c>
      <c r="Y576" s="1">
        <v>973.55749511700003</v>
      </c>
      <c r="Z576" s="2">
        <v>0.121481088958</v>
      </c>
      <c r="AA576" s="2">
        <v>0.113638471219</v>
      </c>
      <c r="AB576" s="2">
        <v>0</v>
      </c>
      <c r="AC576" s="2">
        <v>0.173809366099</v>
      </c>
      <c r="AD576" s="2">
        <v>6.1734119361499997E-3</v>
      </c>
      <c r="AE576" s="2">
        <v>3.3649069351499999E-3</v>
      </c>
      <c r="AF576" s="2">
        <v>9.7502815128800002E-3</v>
      </c>
      <c r="AG576" s="2">
        <v>0.49399218387799998</v>
      </c>
      <c r="AH576" s="2">
        <v>7.7790289461500003E-2</v>
      </c>
      <c r="AI576" s="5">
        <v>3366992.4640799998</v>
      </c>
      <c r="AJ576" s="5">
        <v>3231371.4635399999</v>
      </c>
      <c r="AK576">
        <v>13.885762272699999</v>
      </c>
      <c r="AL576" s="13">
        <v>4.1107463009824562E-2</v>
      </c>
      <c r="AM576" s="1" t="s">
        <v>53</v>
      </c>
      <c r="AN576" t="s">
        <v>4076</v>
      </c>
      <c r="AO576" t="s">
        <v>53</v>
      </c>
      <c r="AP576">
        <v>1.1293418983998555</v>
      </c>
      <c r="AQ576">
        <v>2.9678513608896258</v>
      </c>
      <c r="AR576">
        <v>0.61521837278510283</v>
      </c>
      <c r="AS576">
        <v>1.1784507189912949</v>
      </c>
      <c r="AT576">
        <v>-0.53899167887755606</v>
      </c>
      <c r="AU576">
        <v>0.13351078007065179</v>
      </c>
      <c r="AV576">
        <v>2.9883616046230945</v>
      </c>
      <c r="AW576">
        <v>-0.91549132371515907</v>
      </c>
      <c r="AX576">
        <v>-0.94447461748358186</v>
      </c>
      <c r="AY576">
        <v>-5</v>
      </c>
      <c r="AZ576">
        <v>-0.75992682434584657</v>
      </c>
      <c r="BA576">
        <v>-2.2094747426946624</v>
      </c>
      <c r="BB576">
        <v>-2.4730269427653337</v>
      </c>
      <c r="BC576">
        <v>-2.0109828450475762</v>
      </c>
      <c r="BD576">
        <v>-0.30627992258548026</v>
      </c>
      <c r="BE576">
        <v>-1.1090746124768136</v>
      </c>
      <c r="BF576">
        <v>6.5272421443619129</v>
      </c>
      <c r="BG576">
        <f t="shared" si="8"/>
        <v>6.5093868853753447</v>
      </c>
      <c r="BH576" s="1" t="s">
        <v>620</v>
      </c>
      <c r="BI576" s="1">
        <v>1</v>
      </c>
    </row>
    <row r="577" spans="1:61">
      <c r="A577" s="1">
        <v>268</v>
      </c>
      <c r="B577" s="1" t="s">
        <v>1251</v>
      </c>
      <c r="C577" s="1" t="s">
        <v>4419</v>
      </c>
      <c r="D577" s="1" t="s">
        <v>30</v>
      </c>
      <c r="E577" s="1" t="s">
        <v>87</v>
      </c>
      <c r="F577" s="2">
        <v>35.759560999999998</v>
      </c>
      <c r="G577" s="2">
        <v>-105.144471</v>
      </c>
      <c r="H577" s="2">
        <v>35.752459999999999</v>
      </c>
      <c r="I577" s="2">
        <v>-105.14288999999999</v>
      </c>
      <c r="K577" s="1" t="s">
        <v>4086</v>
      </c>
      <c r="L577" s="17">
        <v>0.76027769991196681</v>
      </c>
      <c r="M577" s="17">
        <v>0</v>
      </c>
      <c r="N577" s="1">
        <v>11</v>
      </c>
      <c r="O577" s="1" t="s">
        <v>1254</v>
      </c>
      <c r="P577" s="1">
        <v>502340</v>
      </c>
      <c r="Q577" s="1" t="s">
        <v>1252</v>
      </c>
      <c r="R577" s="1" t="s">
        <v>1253</v>
      </c>
      <c r="S577" s="26">
        <v>3.0735160000000001</v>
      </c>
      <c r="T577" s="4">
        <v>482.74581909199998</v>
      </c>
      <c r="U577" s="4">
        <v>7.7989131212199997E-2</v>
      </c>
      <c r="V577" s="4">
        <v>17.687446594200001</v>
      </c>
      <c r="W577" s="2">
        <v>0.29393652081499999</v>
      </c>
      <c r="X577" s="3">
        <v>2.7802531719200001</v>
      </c>
      <c r="Y577" s="1">
        <v>566.359375</v>
      </c>
      <c r="Z577" s="2">
        <v>3.00620608734E-2</v>
      </c>
      <c r="AA577" s="2">
        <v>4.1774460324899999E-3</v>
      </c>
      <c r="AB577" s="2">
        <v>1.4136873206400001E-3</v>
      </c>
      <c r="AC577" s="2">
        <v>0.13994797630700001</v>
      </c>
      <c r="AD577" s="2">
        <v>4.10605482279E-2</v>
      </c>
      <c r="AE577" s="2">
        <v>0.73843957193499998</v>
      </c>
      <c r="AF577" s="2">
        <v>5.9445551832800004E-3</v>
      </c>
      <c r="AG577" s="2">
        <v>4.6722365947099997E-3</v>
      </c>
      <c r="AH577" s="2">
        <v>3.42819175255E-2</v>
      </c>
      <c r="AI577" s="5">
        <v>3303387.28804</v>
      </c>
      <c r="AJ577" s="5">
        <v>3258986.2819499997</v>
      </c>
      <c r="AK577">
        <v>7.4924476867700003</v>
      </c>
      <c r="AL577" s="13">
        <v>1.3531995890343053E-2</v>
      </c>
      <c r="AM577" s="1" t="s">
        <v>36</v>
      </c>
      <c r="AN577" t="s">
        <v>4077</v>
      </c>
      <c r="AO577" t="s">
        <v>36</v>
      </c>
      <c r="AP577">
        <v>0.48763547829748916</v>
      </c>
      <c r="AQ577">
        <v>2.683718521181341</v>
      </c>
      <c r="AR577">
        <v>-1.1079659176103569</v>
      </c>
      <c r="AS577">
        <v>1.2476651415536371</v>
      </c>
      <c r="AT577">
        <v>-0.53174645066417436</v>
      </c>
      <c r="AU577">
        <v>0.44408434489705451</v>
      </c>
      <c r="AV577">
        <v>2.7530920938235086</v>
      </c>
      <c r="AW577">
        <v>-1.5219812501208327</v>
      </c>
      <c r="AX577">
        <v>-2.3790891519535866</v>
      </c>
      <c r="AY577">
        <v>-2.8496466371707361</v>
      </c>
      <c r="AZ577">
        <v>-0.8540333771910833</v>
      </c>
      <c r="BA577">
        <v>-1.3865752563594278</v>
      </c>
      <c r="BB577">
        <v>-0.13168503812987303</v>
      </c>
      <c r="BC577">
        <v>-2.2258806370376236</v>
      </c>
      <c r="BD577">
        <v>-2.3304751733495603</v>
      </c>
      <c r="BE577">
        <v>-1.4649348942327072</v>
      </c>
      <c r="BF577">
        <v>6.5189594932186958</v>
      </c>
      <c r="BG577">
        <f t="shared" si="8"/>
        <v>6.5130825323933568</v>
      </c>
      <c r="BH577" s="1" t="s">
        <v>1255</v>
      </c>
      <c r="BI577" s="1">
        <v>1</v>
      </c>
    </row>
    <row r="578" spans="1:61">
      <c r="A578" s="1">
        <v>284</v>
      </c>
      <c r="B578" s="1" t="s">
        <v>1331</v>
      </c>
      <c r="C578" s="1" t="s">
        <v>4439</v>
      </c>
      <c r="D578" s="1" t="s">
        <v>30</v>
      </c>
      <c r="E578" s="1" t="s">
        <v>153</v>
      </c>
      <c r="F578" s="2">
        <v>38.823498999999998</v>
      </c>
      <c r="G578" s="2">
        <v>-80.614079000000004</v>
      </c>
      <c r="H578" s="2">
        <v>38.821840000000002</v>
      </c>
      <c r="I578" s="2">
        <v>-80.590879999999999</v>
      </c>
      <c r="J578" s="1" t="s">
        <v>514</v>
      </c>
      <c r="K578" s="1" t="s">
        <v>4086</v>
      </c>
      <c r="L578" s="17">
        <v>0.24474608292803166</v>
      </c>
      <c r="M578" s="17">
        <v>1</v>
      </c>
      <c r="N578" s="1">
        <v>5</v>
      </c>
      <c r="O578" s="1" t="s">
        <v>1334</v>
      </c>
      <c r="P578" s="1">
        <v>502810</v>
      </c>
      <c r="Q578" s="1" t="s">
        <v>1332</v>
      </c>
      <c r="R578" s="1" t="s">
        <v>1333</v>
      </c>
      <c r="S578" s="26">
        <v>2.3724980000000002</v>
      </c>
      <c r="T578" s="4">
        <v>1194.7198486299999</v>
      </c>
      <c r="U578" s="4">
        <v>4.4763770103500002</v>
      </c>
      <c r="V578" s="4">
        <v>18.218769073499999</v>
      </c>
      <c r="W578" s="2">
        <v>0.284054934978</v>
      </c>
      <c r="X578" s="3">
        <v>15.3087177277</v>
      </c>
      <c r="Y578" s="1">
        <v>1673.47558594</v>
      </c>
      <c r="Z578" s="2">
        <v>4.4326067833100002E-2</v>
      </c>
      <c r="AA578" s="2">
        <v>2.7504642752399999E-2</v>
      </c>
      <c r="AB578" s="2">
        <v>1.1631316586800001E-3</v>
      </c>
      <c r="AC578" s="2">
        <v>0.89660834718000004</v>
      </c>
      <c r="AD578" s="2">
        <v>0</v>
      </c>
      <c r="AE578" s="2">
        <v>0</v>
      </c>
      <c r="AF578" s="2">
        <v>2.3946828266999998E-2</v>
      </c>
      <c r="AG578" s="2">
        <v>6.1186589776199996E-3</v>
      </c>
      <c r="AH578" s="2">
        <v>3.3232333105299999E-4</v>
      </c>
      <c r="AI578" s="5">
        <v>3343315.6155400001</v>
      </c>
      <c r="AJ578" s="5">
        <v>3343315.6155399997</v>
      </c>
      <c r="AK578">
        <v>51.746380747400003</v>
      </c>
      <c r="AL578" s="13">
        <v>1.3928128267140205E-16</v>
      </c>
      <c r="AM578" s="1" t="s">
        <v>36</v>
      </c>
      <c r="AN578" t="s">
        <v>4077</v>
      </c>
      <c r="AO578" t="s">
        <v>36</v>
      </c>
      <c r="AP578">
        <v>0.37520585499213122</v>
      </c>
      <c r="AQ578">
        <v>3.0772660789594384</v>
      </c>
      <c r="AR578">
        <v>0.65092665663634663</v>
      </c>
      <c r="AS578">
        <v>1.2605190311086911</v>
      </c>
      <c r="AT578">
        <v>-0.54659766118307518</v>
      </c>
      <c r="AU578">
        <v>1.1849388153157603</v>
      </c>
      <c r="AV578">
        <v>3.2236193808892661</v>
      </c>
      <c r="AW578">
        <v>-1.35334079326936</v>
      </c>
      <c r="AX578">
        <v>-1.5605939915674762</v>
      </c>
      <c r="AY578">
        <v>-2.9343711232750098</v>
      </c>
      <c r="AZ578">
        <v>-4.7397222287827966E-2</v>
      </c>
      <c r="BA578">
        <v>-5</v>
      </c>
      <c r="BB578">
        <v>-5</v>
      </c>
      <c r="BC578">
        <v>-1.6207520003019416</v>
      </c>
      <c r="BD578">
        <v>-2.2133437514552621</v>
      </c>
      <c r="BE578">
        <v>-3.478439167623232</v>
      </c>
      <c r="BF578">
        <v>6.5241773767772466</v>
      </c>
      <c r="BG578">
        <f t="shared" ref="BG578:BG641" si="9">LOG10(AJ578)</f>
        <v>6.5241773767772466</v>
      </c>
      <c r="BH578" s="1" t="s">
        <v>1335</v>
      </c>
      <c r="BI578" s="1">
        <v>1</v>
      </c>
    </row>
    <row r="579" spans="1:61">
      <c r="A579" s="1">
        <v>460</v>
      </c>
      <c r="B579" s="1" t="s">
        <v>2195</v>
      </c>
      <c r="C579" s="1" t="s">
        <v>4691</v>
      </c>
      <c r="D579" s="1" t="s">
        <v>30</v>
      </c>
      <c r="E579" s="1" t="s">
        <v>59</v>
      </c>
      <c r="F579" s="2">
        <v>44.231152000000002</v>
      </c>
      <c r="G579" s="2">
        <v>-93.528949999999995</v>
      </c>
      <c r="H579" s="2">
        <v>44.226640000000003</v>
      </c>
      <c r="I579" s="2">
        <v>-93.55189</v>
      </c>
      <c r="K579" s="1" t="s">
        <v>4086</v>
      </c>
      <c r="L579" s="17">
        <v>0.63170092878863204</v>
      </c>
      <c r="M579" s="17">
        <v>0</v>
      </c>
      <c r="N579" s="1">
        <v>7</v>
      </c>
      <c r="O579" s="1" t="s">
        <v>2198</v>
      </c>
      <c r="P579" s="1">
        <v>514160</v>
      </c>
      <c r="Q579" s="1" t="s">
        <v>2196</v>
      </c>
      <c r="R579" s="1" t="s">
        <v>2197</v>
      </c>
      <c r="S579" s="26">
        <v>8.6552360000000004</v>
      </c>
      <c r="T579" s="4">
        <v>806.37103271499996</v>
      </c>
      <c r="U579" s="4">
        <v>1.2156213521999999</v>
      </c>
      <c r="V579" s="4">
        <v>12.8596448898</v>
      </c>
      <c r="W579" s="2">
        <v>0.27862262725800002</v>
      </c>
      <c r="X579" s="3">
        <v>2.0257949829099999</v>
      </c>
      <c r="Y579" s="1">
        <v>1664.89685059</v>
      </c>
      <c r="Z579" s="2">
        <v>0.18462102817600001</v>
      </c>
      <c r="AA579" s="2">
        <v>5.9784792216199999E-2</v>
      </c>
      <c r="AB579" s="2">
        <v>4.3670410676500002E-5</v>
      </c>
      <c r="AC579" s="2">
        <v>0.101804461369</v>
      </c>
      <c r="AD579" s="2">
        <v>2.4918336332E-2</v>
      </c>
      <c r="AE579" s="2">
        <v>1.21665764145E-2</v>
      </c>
      <c r="AF579" s="2">
        <v>0.224317431481</v>
      </c>
      <c r="AG579" s="2">
        <v>0.36691005642199997</v>
      </c>
      <c r="AH579" s="2">
        <v>2.5433647178E-2</v>
      </c>
      <c r="AI579" s="5">
        <v>5016251.0796800004</v>
      </c>
      <c r="AJ579" s="5">
        <v>3498161.3133799997</v>
      </c>
      <c r="AK579">
        <v>12.1205178912</v>
      </c>
      <c r="AL579" s="13">
        <v>0.35659296172625565</v>
      </c>
      <c r="AM579" s="1" t="s">
        <v>53</v>
      </c>
      <c r="AN579" t="s">
        <v>4076</v>
      </c>
      <c r="AO579" t="s">
        <v>53</v>
      </c>
      <c r="AP579">
        <v>0.93727891416408571</v>
      </c>
      <c r="AQ579">
        <v>2.9065349182110851</v>
      </c>
      <c r="AR579">
        <v>8.4798319789934962E-2</v>
      </c>
      <c r="AS579">
        <v>1.1092289760120229</v>
      </c>
      <c r="AT579">
        <v>-0.55498361693483833</v>
      </c>
      <c r="AU579">
        <v>0.30659549122357604</v>
      </c>
      <c r="AV579">
        <v>3.2213873317719113</v>
      </c>
      <c r="AW579">
        <v>-0.7337188347256316</v>
      </c>
      <c r="AX579">
        <v>-1.2234092758200568</v>
      </c>
      <c r="AY579">
        <v>-4.3598127239545663</v>
      </c>
      <c r="AZ579">
        <v>-0.99223318952889361</v>
      </c>
      <c r="BA579">
        <v>-1.6034809566336987</v>
      </c>
      <c r="BB579">
        <v>-1.9148316118656541</v>
      </c>
      <c r="BC579">
        <v>-0.64913697652020586</v>
      </c>
      <c r="BD579">
        <v>-0.4354403847588264</v>
      </c>
      <c r="BE579">
        <v>-1.5945913576494761</v>
      </c>
      <c r="BF579">
        <v>6.7003792662179009</v>
      </c>
      <c r="BG579">
        <f t="shared" si="9"/>
        <v>6.5438398325570253</v>
      </c>
      <c r="BH579" s="1" t="s">
        <v>2199</v>
      </c>
      <c r="BI579" s="1">
        <v>1</v>
      </c>
    </row>
    <row r="580" spans="1:61">
      <c r="A580" s="1">
        <v>719</v>
      </c>
      <c r="B580" s="1" t="s">
        <v>3455</v>
      </c>
      <c r="C580" s="1" t="s">
        <v>5093</v>
      </c>
      <c r="D580" s="1" t="s">
        <v>2895</v>
      </c>
      <c r="E580" s="1" t="s">
        <v>140</v>
      </c>
      <c r="F580" s="2">
        <v>37.357962999999998</v>
      </c>
      <c r="G580" s="2">
        <v>-76.830652000000001</v>
      </c>
      <c r="H580" s="2">
        <v>37.35474</v>
      </c>
      <c r="I580" s="2">
        <v>-76.837739999999997</v>
      </c>
      <c r="J580" s="1" t="s">
        <v>514</v>
      </c>
      <c r="K580" s="1" t="s">
        <v>4086</v>
      </c>
      <c r="L580" s="17">
        <v>0.65033021080307651</v>
      </c>
      <c r="M580" s="17">
        <v>0</v>
      </c>
      <c r="N580" s="1">
        <v>2</v>
      </c>
      <c r="O580" s="1" t="s">
        <v>3458</v>
      </c>
      <c r="P580" s="1">
        <v>516470</v>
      </c>
      <c r="Q580" s="1" t="s">
        <v>3456</v>
      </c>
      <c r="R580" s="1" t="s">
        <v>3457</v>
      </c>
      <c r="S580" s="26">
        <v>3.0374989999999999</v>
      </c>
      <c r="T580" s="4">
        <v>1193.26660156</v>
      </c>
      <c r="U580" s="4">
        <v>8.8696432113599997</v>
      </c>
      <c r="V580" s="4">
        <v>20.9696426392</v>
      </c>
      <c r="W580" s="2">
        <v>0.222653329372</v>
      </c>
      <c r="X580" s="3">
        <v>1.67485880852</v>
      </c>
      <c r="Y580" s="1">
        <v>1375.2921142600001</v>
      </c>
      <c r="Z580" s="2">
        <v>0.13320048118399999</v>
      </c>
      <c r="AA580" s="2">
        <v>7.2845911758600002E-2</v>
      </c>
      <c r="AB580" s="2">
        <v>1.0109724534300001E-2</v>
      </c>
      <c r="AC580" s="2">
        <v>0.42029478595800002</v>
      </c>
      <c r="AD580" s="2">
        <v>2.53593691143E-2</v>
      </c>
      <c r="AE580" s="2">
        <v>1.45813334629E-4</v>
      </c>
      <c r="AF580" s="2">
        <v>2.5067742444999999E-2</v>
      </c>
      <c r="AG580" s="2">
        <v>5.8130916072299997E-2</v>
      </c>
      <c r="AH580" s="2">
        <v>0.25484525559900001</v>
      </c>
      <c r="AI580" s="5">
        <v>3747170.8955000001</v>
      </c>
      <c r="AJ580" s="5">
        <v>3598780.2031800002</v>
      </c>
      <c r="AK580">
        <v>53.3162889631</v>
      </c>
      <c r="AL580" s="13">
        <v>4.0400675236366423E-2</v>
      </c>
      <c r="AM580" s="1" t="s">
        <v>36</v>
      </c>
      <c r="AN580" t="s">
        <v>4077</v>
      </c>
      <c r="AO580" t="s">
        <v>36</v>
      </c>
      <c r="AP580">
        <v>0.48251614362873785</v>
      </c>
      <c r="AQ580">
        <v>3.0767374852890619</v>
      </c>
      <c r="AR580">
        <v>0.94790615033296222</v>
      </c>
      <c r="AS580">
        <v>1.3215910293615802</v>
      </c>
      <c r="AT580">
        <v>-0.65237080640710299</v>
      </c>
      <c r="AU580">
        <v>0.22397820166230784</v>
      </c>
      <c r="AV580">
        <v>3.1383949528115407</v>
      </c>
      <c r="AW580">
        <v>-0.87549420628299612</v>
      </c>
      <c r="AX580">
        <v>-1.1375948165844769</v>
      </c>
      <c r="AY580">
        <v>-1.9952606777288118</v>
      </c>
      <c r="AZ580">
        <v>-0.37644599767887144</v>
      </c>
      <c r="BA580">
        <v>-1.5958615549538038</v>
      </c>
      <c r="BB580">
        <v>-3.8362027579728846</v>
      </c>
      <c r="BC580">
        <v>-1.6008847760468194</v>
      </c>
      <c r="BD580">
        <v>-1.235592833038621</v>
      </c>
      <c r="BE580">
        <v>-0.59372344716985337</v>
      </c>
      <c r="BF580">
        <v>6.573703500214207</v>
      </c>
      <c r="BG580">
        <f t="shared" si="9"/>
        <v>6.5561553227682134</v>
      </c>
      <c r="BH580" s="1" t="s">
        <v>3459</v>
      </c>
      <c r="BI580" s="1">
        <v>1</v>
      </c>
    </row>
    <row r="581" spans="1:61">
      <c r="A581" s="1">
        <v>410</v>
      </c>
      <c r="B581" s="1" t="s">
        <v>1949</v>
      </c>
      <c r="C581" s="1" t="s">
        <v>4615</v>
      </c>
      <c r="D581" s="1" t="s">
        <v>30</v>
      </c>
      <c r="E581" s="1" t="s">
        <v>140</v>
      </c>
      <c r="F581" s="2">
        <v>39.347954999999999</v>
      </c>
      <c r="G581" s="2">
        <v>-88.468190000000007</v>
      </c>
      <c r="H581" s="2">
        <v>39.340000000000003</v>
      </c>
      <c r="I581" s="2">
        <v>-88.478055999999995</v>
      </c>
      <c r="K581" s="1" t="s">
        <v>4086</v>
      </c>
      <c r="L581" s="17">
        <v>0.84047070960514236</v>
      </c>
      <c r="M581" s="17">
        <v>0</v>
      </c>
      <c r="N581" s="1">
        <v>5</v>
      </c>
      <c r="O581" s="1" t="s">
        <v>1952</v>
      </c>
      <c r="P581" s="1">
        <v>502390</v>
      </c>
      <c r="Q581" s="1" t="s">
        <v>1950</v>
      </c>
      <c r="R581" s="1" t="s">
        <v>1951</v>
      </c>
      <c r="S581" s="26">
        <v>3.998875</v>
      </c>
      <c r="T581" s="4">
        <v>1020.19696045</v>
      </c>
      <c r="U581" s="4">
        <v>6.1292791366600001</v>
      </c>
      <c r="V581" s="4">
        <v>17.418558120699998</v>
      </c>
      <c r="W581" s="2">
        <v>0.368432432413</v>
      </c>
      <c r="X581" s="3">
        <v>0.66166430711699997</v>
      </c>
      <c r="Y581" s="1">
        <v>1096.4118652300001</v>
      </c>
      <c r="Z581" s="2">
        <v>5.2956191453199998E-2</v>
      </c>
      <c r="AA581" s="2">
        <v>0.10974731005500001</v>
      </c>
      <c r="AB581" s="2">
        <v>2.6868916327800002E-4</v>
      </c>
      <c r="AC581" s="2">
        <v>4.0975097399800001E-2</v>
      </c>
      <c r="AD581" s="2">
        <v>0</v>
      </c>
      <c r="AE581" s="2">
        <v>3.3952539723299999E-3</v>
      </c>
      <c r="AF581" s="2">
        <v>1.7342664175200001E-2</v>
      </c>
      <c r="AG581" s="2">
        <v>0.77519266234299999</v>
      </c>
      <c r="AH581" s="2">
        <v>1.2213143785299999E-4</v>
      </c>
      <c r="AI581" s="5">
        <v>3672965.5449799998</v>
      </c>
      <c r="AJ581" s="5">
        <v>3632721.1742400001</v>
      </c>
      <c r="AK581">
        <v>29.709441246000001</v>
      </c>
      <c r="AL581" s="13">
        <v>1.101727251296547E-2</v>
      </c>
      <c r="AM581" s="1" t="s">
        <v>36</v>
      </c>
      <c r="AN581" t="s">
        <v>4077</v>
      </c>
      <c r="AO581" t="s">
        <v>36</v>
      </c>
      <c r="AP581">
        <v>0.60193782882501978</v>
      </c>
      <c r="AQ581">
        <v>3.0086840252706839</v>
      </c>
      <c r="AR581">
        <v>0.78740940023131556</v>
      </c>
      <c r="AS581">
        <v>1.2410122019838858</v>
      </c>
      <c r="AT581">
        <v>-0.43364214666727635</v>
      </c>
      <c r="AU581">
        <v>-0.17936229234782405</v>
      </c>
      <c r="AV581">
        <v>3.0399737267726348</v>
      </c>
      <c r="AW581">
        <v>-1.2760832563919189</v>
      </c>
      <c r="AX581">
        <v>-0.95960611566522003</v>
      </c>
      <c r="AY581">
        <v>-3.5707498490989216</v>
      </c>
      <c r="AZ581">
        <v>-1.3874800054171239</v>
      </c>
      <c r="BA581">
        <v>-5</v>
      </c>
      <c r="BB581">
        <v>-2.4691277340031914</v>
      </c>
      <c r="BC581">
        <v>-1.7608841855384811</v>
      </c>
      <c r="BD581">
        <v>-0.11059034679194946</v>
      </c>
      <c r="BE581">
        <v>-3.9131725299233908</v>
      </c>
      <c r="BF581">
        <v>6.5650168543743588</v>
      </c>
      <c r="BG581">
        <f t="shared" si="9"/>
        <v>6.5602320653177033</v>
      </c>
      <c r="BH581" s="1" t="s">
        <v>1953</v>
      </c>
      <c r="BI581" s="1">
        <v>1</v>
      </c>
    </row>
    <row r="582" spans="1:61">
      <c r="A582" s="1">
        <v>668</v>
      </c>
      <c r="B582" s="1" t="s">
        <v>3215</v>
      </c>
      <c r="C582" s="1" t="s">
        <v>5005</v>
      </c>
      <c r="D582" s="1" t="s">
        <v>30</v>
      </c>
      <c r="E582" s="1" t="s">
        <v>115</v>
      </c>
      <c r="F582" s="2">
        <v>42.626950999999998</v>
      </c>
      <c r="G582" s="2">
        <v>-100.612126</v>
      </c>
      <c r="H582" s="2">
        <v>42.625660000000003</v>
      </c>
      <c r="I582" s="2">
        <v>-100.6117</v>
      </c>
      <c r="K582" s="1" t="s">
        <v>4086</v>
      </c>
      <c r="L582" s="17">
        <v>0.78885857411660243</v>
      </c>
      <c r="M582" s="17">
        <v>0</v>
      </c>
      <c r="N582" s="1">
        <v>10</v>
      </c>
      <c r="O582" s="1" t="s">
        <v>3218</v>
      </c>
      <c r="P582" s="1">
        <v>510800</v>
      </c>
      <c r="Q582" s="1" t="s">
        <v>3216</v>
      </c>
      <c r="R582" s="1" t="s">
        <v>3217</v>
      </c>
      <c r="S582" s="26">
        <v>9.7089250000000007</v>
      </c>
      <c r="T582" s="4">
        <v>559.13793945299994</v>
      </c>
      <c r="U582" s="4">
        <v>1.5005555152900001</v>
      </c>
      <c r="V582" s="4">
        <v>16.170951843299999</v>
      </c>
      <c r="W582" s="2">
        <v>0.142177224159</v>
      </c>
      <c r="X582" s="3">
        <v>1.7543082237200001</v>
      </c>
      <c r="Y582" s="1">
        <v>695.67407226600005</v>
      </c>
      <c r="Z582" s="2">
        <v>0.102752293578</v>
      </c>
      <c r="AA582" s="2">
        <v>0</v>
      </c>
      <c r="AB582" s="2">
        <v>3.03934260145E-4</v>
      </c>
      <c r="AC582" s="2">
        <v>2.1387966454699999E-4</v>
      </c>
      <c r="AD582" s="2">
        <v>0</v>
      </c>
      <c r="AE582" s="2">
        <v>0.80726065176999995</v>
      </c>
      <c r="AF582" s="2">
        <v>0</v>
      </c>
      <c r="AG582" s="2">
        <v>0</v>
      </c>
      <c r="AH582" s="2">
        <v>8.94692407272E-2</v>
      </c>
      <c r="AI582" s="5">
        <v>3289027.6640499998</v>
      </c>
      <c r="AJ582" s="5">
        <v>3635047.3125799997</v>
      </c>
      <c r="AK582">
        <v>9.0426088920699996</v>
      </c>
      <c r="AL582" s="13">
        <v>9.9946823134607454E-2</v>
      </c>
      <c r="AM582" s="1" t="s">
        <v>53</v>
      </c>
      <c r="AN582" t="s">
        <v>4076</v>
      </c>
      <c r="AO582" t="s">
        <v>53</v>
      </c>
      <c r="AP582">
        <v>0.98717114624029179</v>
      </c>
      <c r="AQ582">
        <v>2.7475189616488791</v>
      </c>
      <c r="AR582">
        <v>0.17625206743038851</v>
      </c>
      <c r="AS582">
        <v>1.2087355837979619</v>
      </c>
      <c r="AT582">
        <v>-0.84716996910762066</v>
      </c>
      <c r="AU582">
        <v>0.24410589923573686</v>
      </c>
      <c r="AV582">
        <v>2.8424058175280726</v>
      </c>
      <c r="AW582">
        <v>-0.98820847527036448</v>
      </c>
      <c r="AX582">
        <v>-5</v>
      </c>
      <c r="AY582">
        <v>-3.5172203425219175</v>
      </c>
      <c r="AZ582">
        <v>-3.6698305057270226</v>
      </c>
      <c r="BA582">
        <v>-5</v>
      </c>
      <c r="BB582">
        <v>-9.2986215775757858E-2</v>
      </c>
      <c r="BC582">
        <v>-5</v>
      </c>
      <c r="BD582">
        <v>-5</v>
      </c>
      <c r="BE582">
        <v>-1.0483262482427784</v>
      </c>
      <c r="BF582">
        <v>6.5170675263539639</v>
      </c>
      <c r="BG582">
        <f t="shared" si="9"/>
        <v>6.56051006786595</v>
      </c>
      <c r="BH582" s="1" t="s">
        <v>3219</v>
      </c>
      <c r="BI582" s="1">
        <v>1</v>
      </c>
    </row>
    <row r="583" spans="1:61">
      <c r="A583" s="1">
        <v>486</v>
      </c>
      <c r="B583" s="1" t="s">
        <v>2317</v>
      </c>
      <c r="C583" s="1" t="s">
        <v>4724</v>
      </c>
      <c r="D583" s="1" t="s">
        <v>30</v>
      </c>
      <c r="E583" s="1" t="s">
        <v>87</v>
      </c>
      <c r="F583" s="2">
        <v>36.574460999999999</v>
      </c>
      <c r="G583" s="2">
        <v>-104.663051</v>
      </c>
      <c r="H583" s="2">
        <v>36.57564</v>
      </c>
      <c r="I583" s="2">
        <v>-104.65794</v>
      </c>
      <c r="K583" s="1" t="s">
        <v>4086</v>
      </c>
      <c r="L583" s="17">
        <v>0.37386608379892999</v>
      </c>
      <c r="M583" s="17">
        <v>1</v>
      </c>
      <c r="N583" s="1">
        <v>11</v>
      </c>
      <c r="O583" s="1" t="s">
        <v>1977</v>
      </c>
      <c r="P583" s="1">
        <v>514380</v>
      </c>
      <c r="Q583" s="1" t="s">
        <v>2318</v>
      </c>
      <c r="R583" s="1" t="s">
        <v>2319</v>
      </c>
      <c r="S583" s="26">
        <v>4.802613</v>
      </c>
      <c r="T583" s="4">
        <v>412.23126220699999</v>
      </c>
      <c r="U583" s="4">
        <v>0.23375757038600001</v>
      </c>
      <c r="V583" s="4">
        <v>18.9593334198</v>
      </c>
      <c r="W583" s="2">
        <v>0.31658929586399998</v>
      </c>
      <c r="X583" s="3">
        <v>1.89095103741</v>
      </c>
      <c r="Y583" s="1">
        <v>557.64953613299997</v>
      </c>
      <c r="Z583" s="2">
        <v>4.2089767232000003E-2</v>
      </c>
      <c r="AA583" s="2">
        <v>8.5477526533600003E-3</v>
      </c>
      <c r="AB583" s="2">
        <v>7.2022730690399998E-4</v>
      </c>
      <c r="AC583" s="2">
        <v>3.0099169759999999E-2</v>
      </c>
      <c r="AD583" s="2">
        <v>4.2635873651600001E-2</v>
      </c>
      <c r="AE583" s="2">
        <v>0.84487411851299998</v>
      </c>
      <c r="AF583" s="2">
        <v>0</v>
      </c>
      <c r="AG583" s="2">
        <v>1.74516616673E-2</v>
      </c>
      <c r="AH583" s="2">
        <v>1.35814292159E-2</v>
      </c>
      <c r="AI583" s="5">
        <v>3720381.7829499999</v>
      </c>
      <c r="AJ583" s="5">
        <v>3674414.9406600003</v>
      </c>
      <c r="AK583">
        <v>10.8570003489</v>
      </c>
      <c r="AL583" s="13">
        <v>1.2432212542972904E-2</v>
      </c>
      <c r="AM583" s="1" t="s">
        <v>36</v>
      </c>
      <c r="AN583" t="s">
        <v>4077</v>
      </c>
      <c r="AO583" t="s">
        <v>36</v>
      </c>
      <c r="AP583">
        <v>0.68147759210720504</v>
      </c>
      <c r="AQ583">
        <v>2.6151409240981249</v>
      </c>
      <c r="AR583">
        <v>-0.63123431532762964</v>
      </c>
      <c r="AS583">
        <v>1.2778230641628285</v>
      </c>
      <c r="AT583">
        <v>-0.4995037730674291</v>
      </c>
      <c r="AU583">
        <v>0.27668028375886727</v>
      </c>
      <c r="AV583">
        <v>2.7463613452794693</v>
      </c>
      <c r="AW583">
        <v>-1.3758234760133816</v>
      </c>
      <c r="AX583">
        <v>-2.0681480535218992</v>
      </c>
      <c r="AY583">
        <v>-3.1425304166874426</v>
      </c>
      <c r="AZ583">
        <v>-1.5214454835963054</v>
      </c>
      <c r="BA583">
        <v>-1.3702248334621612</v>
      </c>
      <c r="BB583">
        <v>-7.3207993662981682E-2</v>
      </c>
      <c r="BC583">
        <v>-5</v>
      </c>
      <c r="BD583">
        <v>-1.7581632152044109</v>
      </c>
      <c r="BE583">
        <v>-1.8670545254959774</v>
      </c>
      <c r="BF583">
        <v>6.570587509161661</v>
      </c>
      <c r="BG583">
        <f t="shared" si="9"/>
        <v>6.5651881983126001</v>
      </c>
      <c r="BH583" s="1" t="s">
        <v>2320</v>
      </c>
      <c r="BI583" s="1">
        <v>1</v>
      </c>
    </row>
    <row r="584" spans="1:61">
      <c r="A584" s="1">
        <v>226</v>
      </c>
      <c r="B584" s="1" t="s">
        <v>1041</v>
      </c>
      <c r="C584" s="1" t="s">
        <v>4354</v>
      </c>
      <c r="D584" s="1" t="s">
        <v>30</v>
      </c>
      <c r="E584" s="1" t="s">
        <v>52</v>
      </c>
      <c r="F584" s="2">
        <v>38.446818</v>
      </c>
      <c r="G584" s="2">
        <v>-107.438058</v>
      </c>
      <c r="H584" s="2">
        <v>38.44753</v>
      </c>
      <c r="I584" s="2">
        <v>-107.43388</v>
      </c>
      <c r="K584" s="1" t="s">
        <v>4086</v>
      </c>
      <c r="L584" s="17">
        <v>0.39970983890816564</v>
      </c>
      <c r="M584" s="17">
        <v>1</v>
      </c>
      <c r="N584" s="1">
        <v>14</v>
      </c>
      <c r="O584" s="1" t="s">
        <v>1044</v>
      </c>
      <c r="P584" s="1">
        <v>506560</v>
      </c>
      <c r="Q584" s="1" t="s">
        <v>1042</v>
      </c>
      <c r="R584" s="1" t="s">
        <v>1043</v>
      </c>
      <c r="S584" s="26">
        <v>4.7189230000000002</v>
      </c>
      <c r="T584" s="4">
        <v>446.79296875</v>
      </c>
      <c r="U584" s="4">
        <v>-2.8216922283199999</v>
      </c>
      <c r="V584" s="4">
        <v>12.1569232941</v>
      </c>
      <c r="W584" s="2">
        <v>0.15874603390700001</v>
      </c>
      <c r="X584" s="3">
        <v>16.040290832499998</v>
      </c>
      <c r="Y584" s="1">
        <v>1518.06481934</v>
      </c>
      <c r="Z584" s="2">
        <v>2.2191264902100001E-2</v>
      </c>
      <c r="AA584" s="2">
        <v>7.6514361318599997E-3</v>
      </c>
      <c r="AB584" s="2">
        <v>7.0003990227399996E-5</v>
      </c>
      <c r="AC584" s="2">
        <v>0.72886054505099995</v>
      </c>
      <c r="AD584" s="2">
        <v>9.3441326155599996E-2</v>
      </c>
      <c r="AE584" s="2">
        <v>0.14584631324</v>
      </c>
      <c r="AF584" s="2">
        <v>1.6450937703399999E-3</v>
      </c>
      <c r="AG584" s="2">
        <v>0</v>
      </c>
      <c r="AH584" s="2">
        <v>2.94016758955E-4</v>
      </c>
      <c r="AI584" s="5">
        <v>3135270.8448200002</v>
      </c>
      <c r="AJ584" s="5">
        <v>3679212.7864399999</v>
      </c>
      <c r="AK584">
        <v>40.731919407399999</v>
      </c>
      <c r="AL584" s="13">
        <v>0.15964289330002387</v>
      </c>
      <c r="AM584" s="1" t="s">
        <v>36</v>
      </c>
      <c r="AN584" t="s">
        <v>4077</v>
      </c>
      <c r="AO584" t="s">
        <v>36</v>
      </c>
      <c r="AP584">
        <v>0.67384289089498672</v>
      </c>
      <c r="AQ584">
        <v>2.6501063299379681</v>
      </c>
      <c r="AR584">
        <v>-5</v>
      </c>
      <c r="AS584">
        <v>1.0848236764610102</v>
      </c>
      <c r="AT584">
        <v>-0.79929711626478173</v>
      </c>
      <c r="AU584">
        <v>1.2052122383748805</v>
      </c>
      <c r="AV584">
        <v>3.1812903157496302</v>
      </c>
      <c r="AW584">
        <v>-1.6538179422769737</v>
      </c>
      <c r="AX584">
        <v>-2.1162570425450062</v>
      </c>
      <c r="AY584">
        <v>-4.1548772044950031</v>
      </c>
      <c r="AZ584">
        <v>-0.13735555852488582</v>
      </c>
      <c r="BA584">
        <v>-1.0294610065119389</v>
      </c>
      <c r="BB584">
        <v>-0.83610454466882411</v>
      </c>
      <c r="BC584">
        <v>-2.7838093422242962</v>
      </c>
      <c r="BD584">
        <v>-5</v>
      </c>
      <c r="BE584">
        <v>-3.5316279140972209</v>
      </c>
      <c r="BF584">
        <v>6.4962750639322762</v>
      </c>
      <c r="BG584">
        <f t="shared" si="9"/>
        <v>6.5657549058806923</v>
      </c>
      <c r="BH584" s="1" t="s">
        <v>1045</v>
      </c>
      <c r="BI584" s="1">
        <v>1</v>
      </c>
    </row>
    <row r="585" spans="1:61">
      <c r="A585" s="1">
        <v>408</v>
      </c>
      <c r="B585" s="1" t="s">
        <v>1940</v>
      </c>
      <c r="C585" s="1" t="s">
        <v>4614</v>
      </c>
      <c r="D585" s="1" t="s">
        <v>30</v>
      </c>
      <c r="E585" s="1" t="s">
        <v>355</v>
      </c>
      <c r="F585" s="2">
        <v>40.209254999999999</v>
      </c>
      <c r="G585" s="2">
        <v>-83.1404</v>
      </c>
      <c r="H585" s="2">
        <v>40.167110000000001</v>
      </c>
      <c r="I585" s="2">
        <v>-83.128649999999993</v>
      </c>
      <c r="K585" s="1" t="s">
        <v>4086</v>
      </c>
      <c r="L585" s="17">
        <v>0.33031989051960403</v>
      </c>
      <c r="M585" s="17">
        <v>1</v>
      </c>
      <c r="N585" s="1">
        <v>5</v>
      </c>
      <c r="O585" s="1" t="s">
        <v>1943</v>
      </c>
      <c r="P585" s="1">
        <v>516920</v>
      </c>
      <c r="Q585" s="1" t="s">
        <v>1941</v>
      </c>
      <c r="R585" s="1" t="s">
        <v>1942</v>
      </c>
      <c r="S585" s="26">
        <v>4.4870660000000004</v>
      </c>
      <c r="T585" s="4">
        <v>969.23474121100003</v>
      </c>
      <c r="U585" s="4">
        <v>4.6936922073399998</v>
      </c>
      <c r="V585" s="4">
        <v>16.3323078156</v>
      </c>
      <c r="W585" s="2">
        <v>0.37599998712499999</v>
      </c>
      <c r="X585" s="3">
        <v>1.1850137710599999</v>
      </c>
      <c r="Y585" s="1">
        <v>863.70910644499997</v>
      </c>
      <c r="Z585" s="2">
        <v>8.6403590798599994E-2</v>
      </c>
      <c r="AA585" s="2">
        <v>0.31213764727900001</v>
      </c>
      <c r="AB585" s="2">
        <v>1.60006649627E-3</v>
      </c>
      <c r="AC585" s="2">
        <v>0.114228123766</v>
      </c>
      <c r="AD585" s="2">
        <v>1.87020759304E-4</v>
      </c>
      <c r="AE585" s="2">
        <v>1.7600731458999999E-2</v>
      </c>
      <c r="AF585" s="2">
        <v>0.18076595391</v>
      </c>
      <c r="AG585" s="2">
        <v>0.28666126384500001</v>
      </c>
      <c r="AH585" s="2">
        <v>4.1560168734299999E-4</v>
      </c>
      <c r="AI585" s="5"/>
      <c r="AJ585" s="5">
        <v>3679788.0049899998</v>
      </c>
      <c r="AK585">
        <v>36.657712200200002</v>
      </c>
      <c r="AL585" s="13">
        <v>2.0108987192303469</v>
      </c>
      <c r="AN585" t="s">
        <v>4077</v>
      </c>
      <c r="AO585" t="s">
        <v>36</v>
      </c>
      <c r="AP585">
        <v>0.65196245759302529</v>
      </c>
      <c r="AQ585">
        <v>2.9864289725783695</v>
      </c>
      <c r="AR585">
        <v>0.67151460698465326</v>
      </c>
      <c r="AS585">
        <v>1.2130475564920051</v>
      </c>
      <c r="AT585">
        <v>-0.42481216994346011</v>
      </c>
      <c r="AU585">
        <v>7.372339731710742E-2</v>
      </c>
      <c r="AV585">
        <v>2.936367498569568</v>
      </c>
      <c r="AW585">
        <v>-1.0634682085441078</v>
      </c>
      <c r="AX585">
        <v>-0.50565384742088237</v>
      </c>
      <c r="AY585">
        <v>-2.7958619683671766</v>
      </c>
      <c r="AZ585">
        <v>-0.94222695657462874</v>
      </c>
      <c r="BA585">
        <v>-3.7281101841009971</v>
      </c>
      <c r="BB585">
        <v>-1.7544692832082116</v>
      </c>
      <c r="BC585">
        <v>-0.74288336269558963</v>
      </c>
      <c r="BD585">
        <v>-0.54263098872405402</v>
      </c>
      <c r="BE585">
        <v>-3.3813226978755284</v>
      </c>
      <c r="BF585">
        <v>-5</v>
      </c>
      <c r="BG585">
        <f t="shared" si="9"/>
        <v>6.5658227994031266</v>
      </c>
      <c r="BI585" s="1">
        <v>1</v>
      </c>
    </row>
    <row r="586" spans="1:61">
      <c r="A586" s="1">
        <v>200</v>
      </c>
      <c r="B586" s="1" t="s">
        <v>911</v>
      </c>
      <c r="C586" s="1" t="s">
        <v>4326</v>
      </c>
      <c r="D586" s="1" t="s">
        <v>30</v>
      </c>
      <c r="E586" s="1" t="s">
        <v>465</v>
      </c>
      <c r="F586" s="2">
        <v>45.168266000000003</v>
      </c>
      <c r="G586" s="2">
        <v>-90.698138</v>
      </c>
      <c r="H586" s="2">
        <v>45.211944000000003</v>
      </c>
      <c r="I586" s="2">
        <v>-90.703056000000004</v>
      </c>
      <c r="K586" s="1" t="s">
        <v>4086</v>
      </c>
      <c r="L586" s="17">
        <v>0.17156560416333375</v>
      </c>
      <c r="M586" s="17">
        <v>1</v>
      </c>
      <c r="N586" s="1">
        <v>7</v>
      </c>
      <c r="O586" s="1" t="s">
        <v>914</v>
      </c>
      <c r="P586" s="1">
        <v>514640</v>
      </c>
      <c r="Q586" s="1" t="s">
        <v>912</v>
      </c>
      <c r="R586" s="1" t="s">
        <v>913</v>
      </c>
      <c r="S586" s="26">
        <v>6.3101370000000001</v>
      </c>
      <c r="T586" s="4">
        <v>827.562011719</v>
      </c>
      <c r="U586" s="4">
        <v>-0.92757010459900002</v>
      </c>
      <c r="V586" s="4">
        <v>11.3459815979</v>
      </c>
      <c r="W586" s="2">
        <v>0.25587022304500001</v>
      </c>
      <c r="X586" s="3">
        <v>1.7070486545600001</v>
      </c>
      <c r="Y586" s="1">
        <v>3120.1147460900002</v>
      </c>
      <c r="Z586" s="2">
        <v>7.7810471895300007E-2</v>
      </c>
      <c r="AA586" s="2">
        <v>2.7678473215299999E-2</v>
      </c>
      <c r="AB586" s="2">
        <v>0</v>
      </c>
      <c r="AC586" s="2">
        <v>0.64724040259600002</v>
      </c>
      <c r="AD586" s="2">
        <v>6.4968100318999996E-3</v>
      </c>
      <c r="AE586" s="2">
        <v>5.0805741942599996E-3</v>
      </c>
      <c r="AF586" s="2">
        <v>1.4849851501499999E-3</v>
      </c>
      <c r="AG586" s="2">
        <v>4.51476735233E-2</v>
      </c>
      <c r="AH586" s="2">
        <v>0.18906060939399999</v>
      </c>
      <c r="AI586" s="5">
        <v>2306236.3763000001</v>
      </c>
      <c r="AJ586" s="5">
        <v>3686973.8162199999</v>
      </c>
      <c r="AK586">
        <v>15.0131886867</v>
      </c>
      <c r="AL586" s="13">
        <v>0.46076723344135978</v>
      </c>
      <c r="AM586" s="1" t="s">
        <v>53</v>
      </c>
      <c r="AN586" t="s">
        <v>4077</v>
      </c>
      <c r="AO586" t="s">
        <v>36</v>
      </c>
      <c r="AP586">
        <v>0.80003878835635756</v>
      </c>
      <c r="AQ586">
        <v>2.9178005466632562</v>
      </c>
      <c r="AR586">
        <v>-5</v>
      </c>
      <c r="AS586">
        <v>1.0548420748450269</v>
      </c>
      <c r="AT586">
        <v>-0.59198025229060069</v>
      </c>
      <c r="AU586">
        <v>0.23224589961842054</v>
      </c>
      <c r="AV586">
        <v>3.4941705660304136</v>
      </c>
      <c r="AW586">
        <v>-1.108961950821389</v>
      </c>
      <c r="AX586">
        <v>-1.5578578698676639</v>
      </c>
      <c r="AY586">
        <v>-5</v>
      </c>
      <c r="AZ586">
        <v>-0.18893438064666368</v>
      </c>
      <c r="BA586">
        <v>-2.18729983191152</v>
      </c>
      <c r="BB586">
        <v>-2.2940872020258123</v>
      </c>
      <c r="BC586">
        <v>-2.828277889269434</v>
      </c>
      <c r="BD586">
        <v>-1.3453646241328712</v>
      </c>
      <c r="BE586">
        <v>-0.72339894659032578</v>
      </c>
      <c r="BF586">
        <v>6.3629038179897659</v>
      </c>
      <c r="BG586">
        <f t="shared" si="9"/>
        <v>6.5666700533881759</v>
      </c>
      <c r="BH586" s="1" t="s">
        <v>915</v>
      </c>
      <c r="BI586" s="1">
        <v>1</v>
      </c>
    </row>
    <row r="587" spans="1:61">
      <c r="A587" s="1">
        <v>692</v>
      </c>
      <c r="B587" s="1" t="s">
        <v>3330</v>
      </c>
      <c r="C587" s="1" t="s">
        <v>4184</v>
      </c>
      <c r="D587" s="1" t="s">
        <v>2895</v>
      </c>
      <c r="E587" s="1" t="s">
        <v>35</v>
      </c>
      <c r="F587" s="2">
        <v>30.118409</v>
      </c>
      <c r="G587" s="2">
        <v>-82.409214000000006</v>
      </c>
      <c r="H587" s="2">
        <v>30.11992</v>
      </c>
      <c r="I587" s="2">
        <v>-82.40907</v>
      </c>
      <c r="K587" s="1" t="s">
        <v>4086</v>
      </c>
      <c r="L587" s="17">
        <v>6.1623184941709035E-2</v>
      </c>
      <c r="M587" s="17">
        <v>1</v>
      </c>
      <c r="N587" s="1">
        <v>3</v>
      </c>
      <c r="O587" s="1" t="s">
        <v>3333</v>
      </c>
      <c r="P587" s="1">
        <v>507440</v>
      </c>
      <c r="Q587" s="1" t="s">
        <v>3331</v>
      </c>
      <c r="R587" s="1" t="s">
        <v>3332</v>
      </c>
      <c r="S587" s="26">
        <v>33.400278</v>
      </c>
      <c r="T587" s="4">
        <v>1351.0906982399999</v>
      </c>
      <c r="U587" s="4">
        <v>13.4410305023</v>
      </c>
      <c r="V587" s="4">
        <v>26.719394683800001</v>
      </c>
      <c r="W587" s="2">
        <v>0.14147540926900001</v>
      </c>
      <c r="X587" s="3">
        <v>0.72593569755599996</v>
      </c>
      <c r="Y587" s="1">
        <v>2257.9807128900002</v>
      </c>
      <c r="Z587" s="2">
        <v>2.8230313168499999E-2</v>
      </c>
      <c r="AA587" s="2">
        <v>5.26043093048E-2</v>
      </c>
      <c r="AB587" s="2">
        <v>1.6357889906200001E-3</v>
      </c>
      <c r="AC587" s="2">
        <v>0.36401856361399998</v>
      </c>
      <c r="AD587" s="2">
        <v>0.17134334544800001</v>
      </c>
      <c r="AE587" s="2">
        <v>0.11816169885199999</v>
      </c>
      <c r="AF587" s="2">
        <v>5.1812320969900003E-3</v>
      </c>
      <c r="AG587" s="2">
        <v>1.9614664367199998E-3</v>
      </c>
      <c r="AH587" s="2">
        <v>0.25686328208800002</v>
      </c>
      <c r="AI587" s="5">
        <v>3731047.79574</v>
      </c>
      <c r="AJ587" s="5">
        <v>3712915.2150000003</v>
      </c>
      <c r="AK587">
        <v>8.8576226125200002</v>
      </c>
      <c r="AL587" s="13">
        <v>4.8717546591347458E-3</v>
      </c>
      <c r="AM587" s="1" t="s">
        <v>53</v>
      </c>
      <c r="AN587" t="s">
        <v>4076</v>
      </c>
      <c r="AO587" t="s">
        <v>53</v>
      </c>
      <c r="AP587">
        <v>1.5237500815829272</v>
      </c>
      <c r="AQ587">
        <v>3.1306845040353619</v>
      </c>
      <c r="AR587">
        <v>1.1284325666572332</v>
      </c>
      <c r="AS587">
        <v>1.4268266151634175</v>
      </c>
      <c r="AT587">
        <v>-0.84931904103630829</v>
      </c>
      <c r="AU587">
        <v>-0.13910184683902305</v>
      </c>
      <c r="AV587">
        <v>3.3537202279692773</v>
      </c>
      <c r="AW587">
        <v>-1.5492843040494297</v>
      </c>
      <c r="AX587">
        <v>-1.2789786773170373</v>
      </c>
      <c r="AY587">
        <v>-2.7862727190752681</v>
      </c>
      <c r="AZ587">
        <v>-0.4388764683576673</v>
      </c>
      <c r="BA587">
        <v>-0.76613275783074875</v>
      </c>
      <c r="BB587">
        <v>-0.92752327364782217</v>
      </c>
      <c r="BC587">
        <v>-2.285566952745822</v>
      </c>
      <c r="BD587">
        <v>-2.7074191188227492</v>
      </c>
      <c r="BE587">
        <v>-0.59029797251940985</v>
      </c>
      <c r="BF587">
        <v>6.5718308125072422</v>
      </c>
      <c r="BG587">
        <f t="shared" si="9"/>
        <v>6.5697150321569264</v>
      </c>
      <c r="BH587" s="1" t="s">
        <v>3334</v>
      </c>
      <c r="BI587" s="1">
        <v>1</v>
      </c>
    </row>
    <row r="588" spans="1:61">
      <c r="A588" s="1">
        <v>387</v>
      </c>
      <c r="B588" s="1" t="s">
        <v>1838</v>
      </c>
      <c r="C588" s="1" t="s">
        <v>4582</v>
      </c>
      <c r="D588" s="1" t="s">
        <v>30</v>
      </c>
      <c r="E588" s="1" t="s">
        <v>59</v>
      </c>
      <c r="F588" s="2">
        <v>41.449860000000001</v>
      </c>
      <c r="G588" s="2">
        <v>-73.289158</v>
      </c>
      <c r="H588" s="2">
        <v>41.410269999999997</v>
      </c>
      <c r="I588" s="2">
        <v>-73.194140000000004</v>
      </c>
      <c r="K588" s="1" t="s">
        <v>4086</v>
      </c>
      <c r="L588" s="17">
        <v>2.3887169547379013E-2</v>
      </c>
      <c r="M588" s="17">
        <v>1</v>
      </c>
      <c r="N588" s="1">
        <v>1</v>
      </c>
      <c r="O588" s="1" t="s">
        <v>1841</v>
      </c>
      <c r="P588" s="1">
        <v>505740</v>
      </c>
      <c r="Q588" s="1" t="s">
        <v>1839</v>
      </c>
      <c r="R588" s="1" t="s">
        <v>1840</v>
      </c>
      <c r="S588" s="26">
        <v>5.8495819999999998</v>
      </c>
      <c r="T588" s="4">
        <v>1350.87072754</v>
      </c>
      <c r="U588" s="4">
        <v>4.8411164283800003</v>
      </c>
      <c r="V588" s="4">
        <v>15.966795921299999</v>
      </c>
      <c r="W588" s="2">
        <v>0.24417909979800001</v>
      </c>
      <c r="X588" s="3">
        <v>6.0799341201799999</v>
      </c>
      <c r="Y588" s="1">
        <v>2577.8779296900002</v>
      </c>
      <c r="Z588" s="2">
        <v>4.0765237375399999E-2</v>
      </c>
      <c r="AA588" s="2">
        <v>0.21402433602599999</v>
      </c>
      <c r="AB588" s="2">
        <v>1.2243250822500001E-3</v>
      </c>
      <c r="AC588" s="2">
        <v>0.650868997216</v>
      </c>
      <c r="AD588" s="2">
        <v>2.2154128164299999E-2</v>
      </c>
      <c r="AE588" s="2">
        <v>3.6387762221000001E-3</v>
      </c>
      <c r="AF588" s="2">
        <v>4.1100387816900001E-2</v>
      </c>
      <c r="AG588" s="2">
        <v>1.23800469211E-3</v>
      </c>
      <c r="AH588" s="2">
        <v>2.4985807404800001E-2</v>
      </c>
      <c r="AI588" s="5">
        <v>6454431.2365499996</v>
      </c>
      <c r="AJ588" s="5">
        <v>3823324.52501</v>
      </c>
      <c r="AK588">
        <v>39.776835210999998</v>
      </c>
      <c r="AL588" s="13">
        <v>0.51200024063242366</v>
      </c>
      <c r="AM588" s="1" t="s">
        <v>53</v>
      </c>
      <c r="AN588" t="s">
        <v>4077</v>
      </c>
      <c r="AO588" t="s">
        <v>36</v>
      </c>
      <c r="AP588">
        <v>0.7671248333335724</v>
      </c>
      <c r="AQ588">
        <v>3.1306137909152634</v>
      </c>
      <c r="AR588">
        <v>0.68494552750660631</v>
      </c>
      <c r="AS588">
        <v>1.2032177744159951</v>
      </c>
      <c r="AT588">
        <v>-0.61229151168863272</v>
      </c>
      <c r="AU588">
        <v>0.78389887345080989</v>
      </c>
      <c r="AV588">
        <v>3.4112623483481777</v>
      </c>
      <c r="AW588">
        <v>-1.3897100244419693</v>
      </c>
      <c r="AX588">
        <v>-0.66953684159989002</v>
      </c>
      <c r="AY588">
        <v>-2.912103253201515</v>
      </c>
      <c r="AZ588">
        <v>-0.18650641467517409</v>
      </c>
      <c r="BA588">
        <v>-1.6545453361710176</v>
      </c>
      <c r="BB588">
        <v>-2.4390446518870936</v>
      </c>
      <c r="BC588">
        <v>-1.3861540801690637</v>
      </c>
      <c r="BD588">
        <v>-2.9072777093113613</v>
      </c>
      <c r="BE588">
        <v>-1.6023066119694964</v>
      </c>
      <c r="BF588">
        <v>6.8098579783281092</v>
      </c>
      <c r="BG588">
        <f t="shared" si="9"/>
        <v>6.5824411626382853</v>
      </c>
      <c r="BH588" s="1" t="s">
        <v>1842</v>
      </c>
      <c r="BI588" s="1">
        <v>1</v>
      </c>
    </row>
    <row r="589" spans="1:61">
      <c r="A589" s="1">
        <v>447</v>
      </c>
      <c r="B589" s="1" t="s">
        <v>2130</v>
      </c>
      <c r="C589" s="1" t="s">
        <v>4669</v>
      </c>
      <c r="D589" s="1" t="s">
        <v>30</v>
      </c>
      <c r="E589" s="1" t="s">
        <v>35</v>
      </c>
      <c r="F589" s="2">
        <v>34.933281000000001</v>
      </c>
      <c r="G589" s="2">
        <v>-77.102743000000004</v>
      </c>
      <c r="H589" s="2">
        <v>34.932540000000003</v>
      </c>
      <c r="I589" s="2">
        <v>-77.103210000000004</v>
      </c>
      <c r="K589" s="1" t="s">
        <v>4086</v>
      </c>
      <c r="L589" s="17">
        <v>0.14137184177525339</v>
      </c>
      <c r="M589" s="17">
        <v>1</v>
      </c>
      <c r="N589" s="1">
        <v>3</v>
      </c>
      <c r="O589" s="1" t="s">
        <v>2133</v>
      </c>
      <c r="P589" s="1">
        <v>511920</v>
      </c>
      <c r="Q589" s="1" t="s">
        <v>2131</v>
      </c>
      <c r="R589" s="1" t="s">
        <v>2132</v>
      </c>
      <c r="S589" s="26">
        <v>30.362936000000001</v>
      </c>
      <c r="T589" s="4">
        <v>1418.9921875</v>
      </c>
      <c r="U589" s="4">
        <v>10.7607688904</v>
      </c>
      <c r="V589" s="4">
        <v>23.2490005493</v>
      </c>
      <c r="W589" s="2">
        <v>0.23252174258200001</v>
      </c>
      <c r="X589" s="3">
        <v>0.133700177073</v>
      </c>
      <c r="Y589" s="1">
        <v>4612.3603515599998</v>
      </c>
      <c r="Z589" s="2">
        <v>4.6323500218400003E-2</v>
      </c>
      <c r="AA589" s="2">
        <v>2.0129431849800001E-2</v>
      </c>
      <c r="AB589" s="2">
        <v>0</v>
      </c>
      <c r="AC589" s="2">
        <v>0.18755707309299999</v>
      </c>
      <c r="AD589" s="2">
        <v>5.2139992853500003E-2</v>
      </c>
      <c r="AE589" s="2">
        <v>1.42236074165E-2</v>
      </c>
      <c r="AF589" s="2">
        <v>0</v>
      </c>
      <c r="AG589" s="2">
        <v>3.9673244133899999E-2</v>
      </c>
      <c r="AH589" s="2">
        <v>0.63995315043500001</v>
      </c>
      <c r="AI589" s="5">
        <v>3843244.7669199998</v>
      </c>
      <c r="AJ589" s="5">
        <v>3829393.4097500001</v>
      </c>
      <c r="AK589">
        <v>8.6481278465799996</v>
      </c>
      <c r="AL589" s="13">
        <v>3.6105852644315269E-3</v>
      </c>
      <c r="AM589" s="1" t="s">
        <v>53</v>
      </c>
      <c r="AN589" t="s">
        <v>4076</v>
      </c>
      <c r="AO589" t="s">
        <v>53</v>
      </c>
      <c r="AP589">
        <v>1.4823437641585007</v>
      </c>
      <c r="AQ589">
        <v>3.1519800043827875</v>
      </c>
      <c r="AR589">
        <v>1.0318433041303368</v>
      </c>
      <c r="AS589">
        <v>1.3664042877526987</v>
      </c>
      <c r="AT589">
        <v>-0.63353643098095547</v>
      </c>
      <c r="AU589">
        <v>-0.87386801755644594</v>
      </c>
      <c r="AV589">
        <v>3.6639232302316116</v>
      </c>
      <c r="AW589">
        <v>-1.3341986326116966</v>
      </c>
      <c r="AX589">
        <v>-1.6961684828350854</v>
      </c>
      <c r="AY589">
        <v>-5</v>
      </c>
      <c r="AZ589">
        <v>-0.72686655322833349</v>
      </c>
      <c r="BA589">
        <v>-1.2828290326936915</v>
      </c>
      <c r="BB589">
        <v>-1.8469902431005658</v>
      </c>
      <c r="BC589">
        <v>-5</v>
      </c>
      <c r="BD589">
        <v>-1.4015022852368262</v>
      </c>
      <c r="BE589">
        <v>-0.19385181859783543</v>
      </c>
      <c r="BF589">
        <v>6.5846980445053616</v>
      </c>
      <c r="BG589">
        <f t="shared" si="9"/>
        <v>6.5831299855450993</v>
      </c>
      <c r="BH589" s="1" t="s">
        <v>2134</v>
      </c>
      <c r="BI589" s="1">
        <v>1</v>
      </c>
    </row>
    <row r="590" spans="1:61">
      <c r="A590" s="1">
        <v>509</v>
      </c>
      <c r="B590" s="1" t="s">
        <v>2429</v>
      </c>
      <c r="C590" s="1" t="s">
        <v>4760</v>
      </c>
      <c r="D590" s="1" t="s">
        <v>30</v>
      </c>
      <c r="E590" s="1" t="s">
        <v>59</v>
      </c>
      <c r="F590" s="2">
        <v>42.215921999999999</v>
      </c>
      <c r="G590" s="2">
        <v>-83.584923000000003</v>
      </c>
      <c r="H590" s="2">
        <v>42.210920000000002</v>
      </c>
      <c r="I590" s="2">
        <v>-83.585254000000006</v>
      </c>
      <c r="J590" s="1" t="s">
        <v>514</v>
      </c>
      <c r="K590" s="1" t="s">
        <v>4086</v>
      </c>
      <c r="L590" s="17">
        <v>0.97547710849903513</v>
      </c>
      <c r="M590" s="17">
        <v>0</v>
      </c>
      <c r="N590" s="1">
        <v>4</v>
      </c>
      <c r="O590" s="1" t="s">
        <v>2432</v>
      </c>
      <c r="P590" s="1">
        <v>515820</v>
      </c>
      <c r="Q590" s="1" t="s">
        <v>2430</v>
      </c>
      <c r="R590" s="1" t="s">
        <v>2431</v>
      </c>
      <c r="S590" s="26">
        <v>9.1925910000000002</v>
      </c>
      <c r="T590" s="4">
        <v>855.37170410199997</v>
      </c>
      <c r="U590" s="4">
        <v>3.9991359710699999</v>
      </c>
      <c r="V590" s="4">
        <v>14.886790275599999</v>
      </c>
      <c r="W590" s="2">
        <v>0.26407691836399999</v>
      </c>
      <c r="X590" s="3">
        <v>1.4699606895399999</v>
      </c>
      <c r="Y590" s="1">
        <v>908.45074462900004</v>
      </c>
      <c r="Z590" s="2">
        <v>9.9815452319300002E-2</v>
      </c>
      <c r="AA590" s="2">
        <v>0.506370443979</v>
      </c>
      <c r="AB590" s="2">
        <v>3.30056429002E-3</v>
      </c>
      <c r="AC590" s="2">
        <v>0.138818894843</v>
      </c>
      <c r="AD590" s="2">
        <v>9.5822834226499997E-4</v>
      </c>
      <c r="AE590" s="2">
        <v>8.2691556943600003E-3</v>
      </c>
      <c r="AF590" s="2">
        <v>4.8213081591400003E-2</v>
      </c>
      <c r="AG590" s="2">
        <v>0.153245554885</v>
      </c>
      <c r="AH590" s="2">
        <v>4.1008624055100001E-2</v>
      </c>
      <c r="AI590" s="5">
        <v>3943185.8763299999</v>
      </c>
      <c r="AJ590" s="5">
        <v>3849125.5543499999</v>
      </c>
      <c r="AK590">
        <v>17.219142021100001</v>
      </c>
      <c r="AL590" s="13">
        <v>2.4141828215351963E-2</v>
      </c>
      <c r="AM590" s="1" t="s">
        <v>36</v>
      </c>
      <c r="AN590" t="s">
        <v>4077</v>
      </c>
      <c r="AO590" t="s">
        <v>36</v>
      </c>
      <c r="AP590">
        <v>0.96343793776333553</v>
      </c>
      <c r="AQ590">
        <v>2.9321548795943753</v>
      </c>
      <c r="AR590">
        <v>0.60196617044547696</v>
      </c>
      <c r="AS590">
        <v>1.1728010700919853</v>
      </c>
      <c r="AT590">
        <v>-0.57826955663184532</v>
      </c>
      <c r="AU590">
        <v>0.16730572077257372</v>
      </c>
      <c r="AV590">
        <v>2.958301385231584</v>
      </c>
      <c r="AW590">
        <v>-1.0008022208616507</v>
      </c>
      <c r="AX590">
        <v>-0.29553165131500769</v>
      </c>
      <c r="AY590">
        <v>-2.4814118034277732</v>
      </c>
      <c r="AZ590">
        <v>-0.85755141740014307</v>
      </c>
      <c r="BA590">
        <v>-3.0185309878222091</v>
      </c>
      <c r="BB590">
        <v>-2.082538830955226</v>
      </c>
      <c r="BC590">
        <v>-1.3168351092270207</v>
      </c>
      <c r="BD590">
        <v>-0.81461211398353761</v>
      </c>
      <c r="BE590">
        <v>-1.3871248021658751</v>
      </c>
      <c r="BF590">
        <v>6.5958472495971314</v>
      </c>
      <c r="BG590">
        <f t="shared" si="9"/>
        <v>6.5853620775461525</v>
      </c>
      <c r="BH590" s="1" t="s">
        <v>2433</v>
      </c>
      <c r="BI590" s="1">
        <v>1</v>
      </c>
    </row>
    <row r="591" spans="1:61">
      <c r="A591" s="1">
        <v>354</v>
      </c>
      <c r="B591" s="1" t="s">
        <v>1674</v>
      </c>
      <c r="C591" s="1" t="s">
        <v>4531</v>
      </c>
      <c r="D591" s="1" t="s">
        <v>30</v>
      </c>
      <c r="E591" s="1" t="s">
        <v>153</v>
      </c>
      <c r="F591" s="2">
        <v>40.460030000000003</v>
      </c>
      <c r="G591" s="2">
        <v>-81.162831999999995</v>
      </c>
      <c r="H591" s="2">
        <v>40.470579999999998</v>
      </c>
      <c r="I591" s="2">
        <v>-81.190690000000004</v>
      </c>
      <c r="K591" s="1" t="s">
        <v>4086</v>
      </c>
      <c r="L591" s="17">
        <v>0.28718388057313854</v>
      </c>
      <c r="M591" s="17">
        <v>1</v>
      </c>
      <c r="N591" s="1">
        <v>5</v>
      </c>
      <c r="O591" s="1" t="s">
        <v>1677</v>
      </c>
      <c r="P591" s="1">
        <v>515050</v>
      </c>
      <c r="Q591" s="1" t="s">
        <v>1675</v>
      </c>
      <c r="R591" s="1" t="s">
        <v>1676</v>
      </c>
      <c r="S591" s="26">
        <v>2.188577</v>
      </c>
      <c r="T591" s="4">
        <v>1027.7800293</v>
      </c>
      <c r="U591" s="4">
        <v>4.51872348785</v>
      </c>
      <c r="V591" s="4">
        <v>15.939893722500001</v>
      </c>
      <c r="W591" s="2">
        <v>0.26609998941399998</v>
      </c>
      <c r="X591" s="3">
        <v>6.3530502319300002</v>
      </c>
      <c r="Y591" s="1">
        <v>711.30285644499997</v>
      </c>
      <c r="Z591" s="2">
        <v>3.02865186396E-2</v>
      </c>
      <c r="AA591" s="2">
        <v>6.0164373609400003E-2</v>
      </c>
      <c r="AB591" s="2">
        <v>3.4660733475599999E-3</v>
      </c>
      <c r="AC591" s="2">
        <v>0.58567558158900002</v>
      </c>
      <c r="AD591" s="2">
        <v>1.43789069004E-3</v>
      </c>
      <c r="AE591" s="2">
        <v>2.1447274818799999E-2</v>
      </c>
      <c r="AF591" s="2">
        <v>0.18243048933700001</v>
      </c>
      <c r="AG591" s="2">
        <v>0.11469826999</v>
      </c>
      <c r="AH591" s="2">
        <v>3.9352797832599998E-4</v>
      </c>
      <c r="AI591" s="5">
        <v>3980313.4474999998</v>
      </c>
      <c r="AJ591" s="5">
        <v>3862780.2020200002</v>
      </c>
      <c r="AK591">
        <v>41.9100984301</v>
      </c>
      <c r="AL591" s="13">
        <v>2.997114422755685E-2</v>
      </c>
      <c r="AM591" s="1" t="s">
        <v>36</v>
      </c>
      <c r="AN591" t="s">
        <v>4077</v>
      </c>
      <c r="AO591" t="s">
        <v>36</v>
      </c>
      <c r="AP591">
        <v>0.34016183086086849</v>
      </c>
      <c r="AQ591">
        <v>3.0119001746946759</v>
      </c>
      <c r="AR591">
        <v>0.65501576656353533</v>
      </c>
      <c r="AS591">
        <v>1.2024854214587342</v>
      </c>
      <c r="AT591">
        <v>-0.57495514272573056</v>
      </c>
      <c r="AU591">
        <v>0.80298228920331938</v>
      </c>
      <c r="AV591">
        <v>2.8520545527380734</v>
      </c>
      <c r="AW591">
        <v>-1.5187506448746231</v>
      </c>
      <c r="AX591">
        <v>-1.2206606005183476</v>
      </c>
      <c r="AY591">
        <v>-2.4601622511709991</v>
      </c>
      <c r="AZ591">
        <v>-0.23234288251501789</v>
      </c>
      <c r="BA591">
        <v>-2.8422741282207733</v>
      </c>
      <c r="BB591">
        <v>-1.6686278832623056</v>
      </c>
      <c r="BC591">
        <v>-0.73890257694921069</v>
      </c>
      <c r="BD591">
        <v>-0.94044313257356094</v>
      </c>
      <c r="BE591">
        <v>-3.4050243855396163</v>
      </c>
      <c r="BF591">
        <v>6.5999172738725456</v>
      </c>
      <c r="BG591">
        <f t="shared" si="9"/>
        <v>6.5868999968412689</v>
      </c>
      <c r="BH591" s="1" t="s">
        <v>1678</v>
      </c>
      <c r="BI591" s="1">
        <v>1</v>
      </c>
    </row>
    <row r="592" spans="1:61">
      <c r="A592" s="1">
        <v>589</v>
      </c>
      <c r="B592" s="1" t="s">
        <v>2827</v>
      </c>
      <c r="C592" s="1" t="s">
        <v>4882</v>
      </c>
      <c r="D592" s="1" t="s">
        <v>30</v>
      </c>
      <c r="E592" s="1" t="s">
        <v>44</v>
      </c>
      <c r="F592" s="2">
        <v>42.2029</v>
      </c>
      <c r="G592" s="2">
        <v>-114.89100000000001</v>
      </c>
      <c r="H592" s="2">
        <v>42.212409999999998</v>
      </c>
      <c r="I592" s="2">
        <v>-114.89079</v>
      </c>
      <c r="K592" s="1" t="s">
        <v>4086</v>
      </c>
      <c r="L592" s="17">
        <v>0.94052941841073323</v>
      </c>
      <c r="M592" s="17">
        <v>0</v>
      </c>
      <c r="N592" s="1">
        <v>17</v>
      </c>
      <c r="O592" s="1" t="s">
        <v>2830</v>
      </c>
      <c r="P592" s="1">
        <v>505620</v>
      </c>
      <c r="Q592" s="1" t="s">
        <v>2828</v>
      </c>
      <c r="R592" s="1" t="s">
        <v>2829</v>
      </c>
      <c r="S592" s="26">
        <v>3.1093649999999999</v>
      </c>
      <c r="T592" s="4">
        <v>349.9815979</v>
      </c>
      <c r="U592" s="4">
        <v>-0.54481130838400005</v>
      </c>
      <c r="V592" s="4">
        <v>13.5858488083</v>
      </c>
      <c r="W592" s="2">
        <v>0.188044771552</v>
      </c>
      <c r="X592" s="3">
        <v>5.1779479980499996</v>
      </c>
      <c r="Y592" s="1">
        <v>661.87780761700003</v>
      </c>
      <c r="Z592" s="2">
        <v>4.1356795491799998E-2</v>
      </c>
      <c r="AA592" s="2">
        <v>5.8519933352299998E-3</v>
      </c>
      <c r="AB592" s="2">
        <v>2.7092561737200002E-4</v>
      </c>
      <c r="AC592" s="2">
        <v>3.2646536893299999E-3</v>
      </c>
      <c r="AD592" s="2">
        <v>0.94500209967399995</v>
      </c>
      <c r="AE592" s="2">
        <v>3.5897644301800002E-3</v>
      </c>
      <c r="AF592" s="2">
        <v>0</v>
      </c>
      <c r="AG592" s="2">
        <v>0</v>
      </c>
      <c r="AH592" s="2">
        <v>6.6376776256100002E-4</v>
      </c>
      <c r="AI592" s="5">
        <v>3875321.0039400002</v>
      </c>
      <c r="AJ592" s="5">
        <v>3930365.8602499999</v>
      </c>
      <c r="AK592">
        <v>17.502342361</v>
      </c>
      <c r="AL592" s="13">
        <v>1.4103782861833196E-2</v>
      </c>
      <c r="AM592" s="1" t="s">
        <v>36</v>
      </c>
      <c r="AN592" t="s">
        <v>4077</v>
      </c>
      <c r="AO592" t="s">
        <v>36</v>
      </c>
      <c r="AP592">
        <v>0.49267170569760155</v>
      </c>
      <c r="AQ592">
        <v>2.5440452096628747</v>
      </c>
      <c r="AR592">
        <v>-5</v>
      </c>
      <c r="AS592">
        <v>1.1330867771849025</v>
      </c>
      <c r="AT592">
        <v>-0.72573873731567096</v>
      </c>
      <c r="AU592">
        <v>0.71415768451651662</v>
      </c>
      <c r="AV592">
        <v>2.8207778196876081</v>
      </c>
      <c r="AW592">
        <v>-1.3834531196758315</v>
      </c>
      <c r="AX592">
        <v>-2.2326961771595912</v>
      </c>
      <c r="AY592">
        <v>-3.567149928310136</v>
      </c>
      <c r="AZ592">
        <v>-2.4861628813995948</v>
      </c>
      <c r="BA592">
        <v>-2.4567226542780506E-2</v>
      </c>
      <c r="BB592">
        <v>-2.4449340500371886</v>
      </c>
      <c r="BC592">
        <v>-5</v>
      </c>
      <c r="BD592">
        <v>-5</v>
      </c>
      <c r="BE592">
        <v>-3.1779838439458654</v>
      </c>
      <c r="BF592">
        <v>6.5883076821883364</v>
      </c>
      <c r="BG592">
        <f t="shared" si="9"/>
        <v>6.5944329787958491</v>
      </c>
      <c r="BH592" s="1" t="s">
        <v>2831</v>
      </c>
      <c r="BI592" s="1">
        <v>1</v>
      </c>
    </row>
    <row r="593" spans="1:61">
      <c r="A593" s="1">
        <v>271</v>
      </c>
      <c r="B593" s="1" t="s">
        <v>1266</v>
      </c>
      <c r="C593" s="1" t="s">
        <v>4427</v>
      </c>
      <c r="D593" s="1" t="s">
        <v>30</v>
      </c>
      <c r="E593" s="1" t="s">
        <v>153</v>
      </c>
      <c r="F593" s="2">
        <v>33.468352000000003</v>
      </c>
      <c r="G593" s="2">
        <v>-86.644454999999994</v>
      </c>
      <c r="H593" s="2">
        <v>33.469990000000003</v>
      </c>
      <c r="I593" s="2">
        <v>-86.646469999999994</v>
      </c>
      <c r="K593" s="1" t="s">
        <v>4086</v>
      </c>
      <c r="L593" s="17">
        <v>0.30664725159294898</v>
      </c>
      <c r="M593" s="17">
        <v>1</v>
      </c>
      <c r="N593" s="1">
        <v>3</v>
      </c>
      <c r="O593" s="1" t="s">
        <v>1269</v>
      </c>
      <c r="P593" s="1">
        <v>508760</v>
      </c>
      <c r="Q593" s="1" t="s">
        <v>1267</v>
      </c>
      <c r="R593" s="1" t="s">
        <v>1268</v>
      </c>
      <c r="S593" s="26">
        <v>3.4778199999999999</v>
      </c>
      <c r="T593" s="4">
        <v>1446.4055175799999</v>
      </c>
      <c r="U593" s="4">
        <v>9.8938503265400009</v>
      </c>
      <c r="V593" s="4">
        <v>22.9696559906</v>
      </c>
      <c r="W593" s="2">
        <v>0.26747244596500003</v>
      </c>
      <c r="X593" s="3">
        <v>5.7949109077500003</v>
      </c>
      <c r="Y593" s="1">
        <v>497.84609985399999</v>
      </c>
      <c r="Z593" s="2">
        <v>2.8659306781599999E-2</v>
      </c>
      <c r="AA593" s="2">
        <v>0.32530739532899999</v>
      </c>
      <c r="AB593" s="2">
        <v>1.55570938207E-2</v>
      </c>
      <c r="AC593" s="2">
        <v>0.51893612314399995</v>
      </c>
      <c r="AD593" s="2">
        <v>1.3180712058199999E-2</v>
      </c>
      <c r="AE593" s="2">
        <v>2.7224914186199999E-2</v>
      </c>
      <c r="AF593" s="2">
        <v>5.7389976378899997E-2</v>
      </c>
      <c r="AG593" s="2">
        <v>6.8579665879299999E-3</v>
      </c>
      <c r="AH593" s="2">
        <v>6.8865117142099998E-3</v>
      </c>
      <c r="AI593" s="5">
        <v>3892893.99651</v>
      </c>
      <c r="AJ593" s="5">
        <v>3941979.32289</v>
      </c>
      <c r="AK593">
        <v>32.113414258500001</v>
      </c>
      <c r="AL593" s="13">
        <v>1.2529960441979163E-2</v>
      </c>
      <c r="AM593" s="1" t="s">
        <v>36</v>
      </c>
      <c r="AN593" t="s">
        <v>4077</v>
      </c>
      <c r="AO593" t="s">
        <v>36</v>
      </c>
      <c r="AP593">
        <v>0.54130710065988208</v>
      </c>
      <c r="AQ593">
        <v>3.1602900698306637</v>
      </c>
      <c r="AR593">
        <v>0.99536533610200129</v>
      </c>
      <c r="AS593">
        <v>1.3611544909502327</v>
      </c>
      <c r="AT593">
        <v>-0.57272095077063845</v>
      </c>
      <c r="AU593">
        <v>0.76304676341092015</v>
      </c>
      <c r="AV593">
        <v>2.697095109197496</v>
      </c>
      <c r="AW593">
        <v>-1.5427343186339608</v>
      </c>
      <c r="AX593">
        <v>-0.48770606363462554</v>
      </c>
      <c r="AY593">
        <v>-1.8080715291660188</v>
      </c>
      <c r="AZ593">
        <v>-0.28488609701354878</v>
      </c>
      <c r="BA593">
        <v>-1.8800611273297307</v>
      </c>
      <c r="BB593">
        <v>-1.5650334804801231</v>
      </c>
      <c r="BC593">
        <v>-1.2411639540039652</v>
      </c>
      <c r="BD593">
        <v>-2.163804635102232</v>
      </c>
      <c r="BE593">
        <v>-2.1620007094267644</v>
      </c>
      <c r="BF593">
        <v>6.590272578041934</v>
      </c>
      <c r="BG593">
        <f t="shared" si="9"/>
        <v>6.5957143419174669</v>
      </c>
      <c r="BH593" s="1" t="s">
        <v>1270</v>
      </c>
      <c r="BI593" s="1">
        <v>1</v>
      </c>
    </row>
    <row r="594" spans="1:61">
      <c r="A594" s="1">
        <v>102</v>
      </c>
      <c r="B594" s="1" t="s">
        <v>445</v>
      </c>
      <c r="C594" s="1" t="s">
        <v>4192</v>
      </c>
      <c r="D594" s="1" t="s">
        <v>30</v>
      </c>
      <c r="E594" s="1" t="s">
        <v>87</v>
      </c>
      <c r="F594" s="2">
        <v>34.594406999999997</v>
      </c>
      <c r="G594" s="2">
        <v>-97.686364999999995</v>
      </c>
      <c r="H594" s="2">
        <v>34.603990000000003</v>
      </c>
      <c r="I594" s="2">
        <v>-97.677000000000007</v>
      </c>
      <c r="K594" s="1" t="s">
        <v>4086</v>
      </c>
      <c r="L594" s="17">
        <v>0.29496237589046354</v>
      </c>
      <c r="M594" s="17">
        <v>1</v>
      </c>
      <c r="N594" s="1">
        <v>11</v>
      </c>
      <c r="O594" s="1" t="s">
        <v>448</v>
      </c>
      <c r="P594" s="1">
        <v>505130</v>
      </c>
      <c r="Q594" s="1" t="s">
        <v>446</v>
      </c>
      <c r="R594" s="1" t="s">
        <v>447</v>
      </c>
      <c r="S594" s="26">
        <v>3.03254</v>
      </c>
      <c r="T594" s="4">
        <v>936.462402344</v>
      </c>
      <c r="U594" s="4">
        <v>9.6490001678499997</v>
      </c>
      <c r="V594" s="4">
        <v>23.006143569900001</v>
      </c>
      <c r="W594" s="2">
        <v>0.30169072747199999</v>
      </c>
      <c r="X594" s="3">
        <v>2.3475549221000001</v>
      </c>
      <c r="Y594" s="1">
        <v>459.182769775</v>
      </c>
      <c r="Z594" s="2">
        <v>6.5844727694100005E-2</v>
      </c>
      <c r="AA594" s="2">
        <v>3.3334878331400003E-2</v>
      </c>
      <c r="AB594" s="2">
        <v>1.76129779838E-4</v>
      </c>
      <c r="AC594" s="2">
        <v>0.25999536500600001</v>
      </c>
      <c r="AD594" s="2">
        <v>2.8736964078800002E-4</v>
      </c>
      <c r="AE594" s="2">
        <v>0.54964542294300001</v>
      </c>
      <c r="AF594" s="2">
        <v>2.5937427578200001E-2</v>
      </c>
      <c r="AG594" s="2">
        <v>6.4778679026699995E-2</v>
      </c>
      <c r="AH594" s="2">
        <v>0</v>
      </c>
      <c r="AI594" s="5">
        <v>4393537.7966200002</v>
      </c>
      <c r="AJ594" s="5">
        <v>3995585.3103900002</v>
      </c>
      <c r="AK594">
        <v>22.174683055700001</v>
      </c>
      <c r="AL594" s="13">
        <v>9.4873440561974484E-2</v>
      </c>
      <c r="AM594" s="1" t="s">
        <v>36</v>
      </c>
      <c r="AN594" t="s">
        <v>4077</v>
      </c>
      <c r="AO594" t="s">
        <v>36</v>
      </c>
      <c r="AP594">
        <v>0.481806538034804</v>
      </c>
      <c r="AQ594">
        <v>2.9714903457450936</v>
      </c>
      <c r="AR594">
        <v>0.98448231395706931</v>
      </c>
      <c r="AS594">
        <v>1.3618438256796501</v>
      </c>
      <c r="AT594">
        <v>-0.520438037752186</v>
      </c>
      <c r="AU594">
        <v>0.37061576157113851</v>
      </c>
      <c r="AV594">
        <v>2.6619855833706829</v>
      </c>
      <c r="AW594">
        <v>-1.1814789940511474</v>
      </c>
      <c r="AX594">
        <v>-1.4771011256621021</v>
      </c>
      <c r="AY594">
        <v>-3.7541672077698829</v>
      </c>
      <c r="AZ594">
        <v>-0.58503439422249126</v>
      </c>
      <c r="BA594">
        <v>-3.5415591148889161</v>
      </c>
      <c r="BB594">
        <v>-0.25991738417566579</v>
      </c>
      <c r="BC594">
        <v>-1.5860730985677172</v>
      </c>
      <c r="BD594">
        <v>-1.1885679124120456</v>
      </c>
      <c r="BE594">
        <v>-5</v>
      </c>
      <c r="BF594">
        <v>6.6428143668913471</v>
      </c>
      <c r="BG594">
        <f t="shared" si="9"/>
        <v>6.6015804077934632</v>
      </c>
      <c r="BH594" s="1" t="s">
        <v>449</v>
      </c>
      <c r="BI594" s="1">
        <v>1</v>
      </c>
    </row>
    <row r="595" spans="1:61">
      <c r="A595" s="1">
        <v>91</v>
      </c>
      <c r="B595" s="1" t="s">
        <v>393</v>
      </c>
      <c r="C595" s="1" t="s">
        <v>4174</v>
      </c>
      <c r="D595" s="1" t="s">
        <v>30</v>
      </c>
      <c r="E595" s="1" t="s">
        <v>44</v>
      </c>
      <c r="F595" s="2">
        <v>35.666539</v>
      </c>
      <c r="G595" s="2">
        <v>-106.30139</v>
      </c>
      <c r="H595" s="2">
        <v>35.620359999999998</v>
      </c>
      <c r="I595" s="2">
        <v>-106.31097</v>
      </c>
      <c r="K595" s="1" t="s">
        <v>4086</v>
      </c>
      <c r="L595" s="17">
        <v>0.48366759042255575</v>
      </c>
      <c r="M595" s="17">
        <v>1</v>
      </c>
      <c r="N595" s="1">
        <v>13</v>
      </c>
      <c r="O595" s="1" t="s">
        <v>396</v>
      </c>
      <c r="P595" s="1">
        <v>502920</v>
      </c>
      <c r="Q595" s="1" t="s">
        <v>394</v>
      </c>
      <c r="R595" s="1" t="s">
        <v>395</v>
      </c>
      <c r="S595" s="26">
        <v>3.3473790000000001</v>
      </c>
      <c r="T595" s="4">
        <v>318.16134643599997</v>
      </c>
      <c r="U595" s="4">
        <v>2.9525210857399999</v>
      </c>
      <c r="V595" s="4">
        <v>20.568487167400001</v>
      </c>
      <c r="W595" s="2">
        <v>0.16041463613500001</v>
      </c>
      <c r="X595" s="3">
        <v>5.9886007309</v>
      </c>
      <c r="Y595" s="1">
        <v>277.99084472700002</v>
      </c>
      <c r="Z595" s="2">
        <v>6.0189521838599998E-2</v>
      </c>
      <c r="AA595" s="2">
        <v>4.3459318157100003E-2</v>
      </c>
      <c r="AB595" s="2">
        <v>2.2873325345800001E-4</v>
      </c>
      <c r="AC595" s="2">
        <v>4.5735758632000002E-2</v>
      </c>
      <c r="AD595" s="2">
        <v>0.68833460407400004</v>
      </c>
      <c r="AE595" s="2">
        <v>0.132066223723</v>
      </c>
      <c r="AF595" s="2">
        <v>6.0995534255500001E-4</v>
      </c>
      <c r="AG595" s="2">
        <v>1.6882692517199999E-2</v>
      </c>
      <c r="AH595" s="2">
        <v>1.24931924627E-2</v>
      </c>
      <c r="AI595" s="5">
        <v>5260957.8644000003</v>
      </c>
      <c r="AJ595" s="5">
        <v>4062048.4593699998</v>
      </c>
      <c r="AK595">
        <v>34.2392725228</v>
      </c>
      <c r="AL595" s="13">
        <v>0.25719373416560987</v>
      </c>
      <c r="AM595" s="1" t="s">
        <v>36</v>
      </c>
      <c r="AN595" t="s">
        <v>4077</v>
      </c>
      <c r="AO595" t="s">
        <v>36</v>
      </c>
      <c r="AP595">
        <v>0.52470488722786357</v>
      </c>
      <c r="AQ595">
        <v>2.5026474158849132</v>
      </c>
      <c r="AR595">
        <v>0.47019300785636675</v>
      </c>
      <c r="AS595">
        <v>1.3132023500801553</v>
      </c>
      <c r="AT595">
        <v>-0.79475600947653513</v>
      </c>
      <c r="AU595">
        <v>0.77732535897714106</v>
      </c>
      <c r="AV595">
        <v>2.4440304932201729</v>
      </c>
      <c r="AW595">
        <v>-1.220479106811152</v>
      </c>
      <c r="AX595">
        <v>-1.3619170917046781</v>
      </c>
      <c r="AY595">
        <v>-3.6406706926583068</v>
      </c>
      <c r="AZ595">
        <v>-1.339744112753446</v>
      </c>
      <c r="BA595">
        <v>-0.16220039697157665</v>
      </c>
      <c r="BB595">
        <v>-0.87920824011718079</v>
      </c>
      <c r="BC595">
        <v>-3.214701960385788</v>
      </c>
      <c r="BD595">
        <v>-1.772558289220342</v>
      </c>
      <c r="BE595">
        <v>-1.9033265694903392</v>
      </c>
      <c r="BF595">
        <v>6.721064823498005</v>
      </c>
      <c r="BG595">
        <f t="shared" si="9"/>
        <v>6.6087451001400463</v>
      </c>
      <c r="BH595" s="1" t="s">
        <v>397</v>
      </c>
      <c r="BI595" s="1">
        <v>1</v>
      </c>
    </row>
    <row r="596" spans="1:61">
      <c r="A596" s="1">
        <v>236</v>
      </c>
      <c r="B596" s="1" t="s">
        <v>1091</v>
      </c>
      <c r="C596" s="1" t="s">
        <v>4368</v>
      </c>
      <c r="D596" s="1" t="s">
        <v>30</v>
      </c>
      <c r="E596" s="1" t="s">
        <v>72</v>
      </c>
      <c r="F596" s="2">
        <v>43.923690000000001</v>
      </c>
      <c r="G596" s="2">
        <v>-96.951036000000002</v>
      </c>
      <c r="H596" s="2">
        <v>43.91713</v>
      </c>
      <c r="I596" s="2">
        <v>-96.940820000000002</v>
      </c>
      <c r="K596" s="1" t="s">
        <v>4086</v>
      </c>
      <c r="L596" s="17">
        <v>0.86724508553743351</v>
      </c>
      <c r="M596" s="17">
        <v>0</v>
      </c>
      <c r="N596" s="1">
        <v>10</v>
      </c>
      <c r="O596" s="1" t="s">
        <v>1094</v>
      </c>
      <c r="P596" s="1">
        <v>507470</v>
      </c>
      <c r="Q596" s="1" t="s">
        <v>1092</v>
      </c>
      <c r="R596" s="1" t="s">
        <v>1093</v>
      </c>
      <c r="S596" s="26">
        <v>8.0835080000000001</v>
      </c>
      <c r="T596" s="4">
        <v>661.60021972699997</v>
      </c>
      <c r="U596" s="4">
        <v>0.963774859905</v>
      </c>
      <c r="V596" s="4">
        <v>13.212450027499999</v>
      </c>
      <c r="W596" s="2">
        <v>0.34864285588299998</v>
      </c>
      <c r="X596" s="3">
        <v>1.3424752950700001</v>
      </c>
      <c r="Y596" s="1">
        <v>1453.12145996</v>
      </c>
      <c r="Z596" s="2">
        <v>6.7303124854500004E-2</v>
      </c>
      <c r="AA596" s="2">
        <v>4.5228892097100001E-2</v>
      </c>
      <c r="AB596" s="2">
        <v>0</v>
      </c>
      <c r="AC596" s="2">
        <v>4.5452428631300003E-3</v>
      </c>
      <c r="AD596" s="2">
        <v>0</v>
      </c>
      <c r="AE596" s="2">
        <v>5.3984073021900003E-2</v>
      </c>
      <c r="AF596" s="2">
        <v>0.17501047827499999</v>
      </c>
      <c r="AG596" s="2">
        <v>0.623992921343</v>
      </c>
      <c r="AH596" s="2">
        <v>2.9935267545300001E-2</v>
      </c>
      <c r="AI596" s="5">
        <v>4182337.7420999999</v>
      </c>
      <c r="AJ596" s="5">
        <v>4116060.30112</v>
      </c>
      <c r="AK596">
        <v>9.3902987059799994</v>
      </c>
      <c r="AL596" s="13">
        <v>1.5973550710585711E-2</v>
      </c>
      <c r="AM596" s="1" t="s">
        <v>53</v>
      </c>
      <c r="AN596" t="s">
        <v>4076</v>
      </c>
      <c r="AO596" t="s">
        <v>53</v>
      </c>
      <c r="AP596">
        <v>0.90759987245985119</v>
      </c>
      <c r="AQ596">
        <v>2.8205956407799917</v>
      </c>
      <c r="AR596">
        <v>-1.6024406471138029E-2</v>
      </c>
      <c r="AS596">
        <v>1.1209833577177881</v>
      </c>
      <c r="AT596">
        <v>-0.45761922959108503</v>
      </c>
      <c r="AU596">
        <v>0.12790630233174483</v>
      </c>
      <c r="AV596">
        <v>3.1623019165594086</v>
      </c>
      <c r="AW596">
        <v>-1.1719647712060279</v>
      </c>
      <c r="AX596">
        <v>-1.3445840503705744</v>
      </c>
      <c r="AY596">
        <v>-5</v>
      </c>
      <c r="AZ596">
        <v>-2.3424429064355672</v>
      </c>
      <c r="BA596">
        <v>-5</v>
      </c>
      <c r="BB596">
        <v>-1.2677343516393762</v>
      </c>
      <c r="BC596">
        <v>-0.75693594833781663</v>
      </c>
      <c r="BD596">
        <v>-0.20482033698281882</v>
      </c>
      <c r="BE596">
        <v>-1.5238168560107563</v>
      </c>
      <c r="BF596">
        <v>6.6214191010803303</v>
      </c>
      <c r="BG596">
        <f t="shared" si="9"/>
        <v>6.614481728639432</v>
      </c>
      <c r="BH596" s="1" t="s">
        <v>1095</v>
      </c>
      <c r="BI596" s="1">
        <v>1</v>
      </c>
    </row>
    <row r="597" spans="1:61">
      <c r="A597" s="1">
        <v>336</v>
      </c>
      <c r="B597" s="1" t="s">
        <v>1587</v>
      </c>
      <c r="C597" s="1" t="s">
        <v>4507</v>
      </c>
      <c r="D597" s="1" t="s">
        <v>30</v>
      </c>
      <c r="E597" s="1" t="s">
        <v>52</v>
      </c>
      <c r="F597" s="2">
        <v>40.764009000000001</v>
      </c>
      <c r="G597" s="2">
        <v>-111.39075699999999</v>
      </c>
      <c r="H597" s="2">
        <v>40.777448</v>
      </c>
      <c r="I597" s="2">
        <v>-111.398528</v>
      </c>
      <c r="K597" s="1" t="s">
        <v>4086</v>
      </c>
      <c r="L597" s="17">
        <v>0.41410803981125349</v>
      </c>
      <c r="M597" s="17">
        <v>1</v>
      </c>
      <c r="N597" s="1">
        <v>16</v>
      </c>
      <c r="O597" s="1" t="s">
        <v>1590</v>
      </c>
      <c r="P597" s="1">
        <v>506120</v>
      </c>
      <c r="Q597" s="1" t="s">
        <v>1588</v>
      </c>
      <c r="R597" s="1" t="s">
        <v>1589</v>
      </c>
      <c r="S597" s="26">
        <v>4.37</v>
      </c>
      <c r="T597" s="4">
        <v>501.54913330099998</v>
      </c>
      <c r="U597" s="4">
        <v>-1.4993798732800001</v>
      </c>
      <c r="V597" s="4">
        <v>13.7530231476</v>
      </c>
      <c r="W597" s="2">
        <v>0.188333332539</v>
      </c>
      <c r="X597" s="3">
        <v>11.132299423199999</v>
      </c>
      <c r="Y597" s="1">
        <v>1047.6950683600001</v>
      </c>
      <c r="Z597" s="2">
        <v>4.2274980433099997E-2</v>
      </c>
      <c r="AA597" s="2">
        <v>2.3605530915700002E-2</v>
      </c>
      <c r="AB597" s="2">
        <v>1.9619097312800001E-3</v>
      </c>
      <c r="AC597" s="2">
        <v>0.27777719801700002</v>
      </c>
      <c r="AD597" s="2">
        <v>0.62965823115099995</v>
      </c>
      <c r="AE597" s="2">
        <v>0</v>
      </c>
      <c r="AF597" s="2">
        <v>2.3125489172999999E-2</v>
      </c>
      <c r="AG597" s="2">
        <v>0</v>
      </c>
      <c r="AH597" s="2">
        <v>1.5966605791799999E-3</v>
      </c>
      <c r="AI597" s="5">
        <v>4251921.1271599997</v>
      </c>
      <c r="AJ597" s="5">
        <v>4201827.7207199996</v>
      </c>
      <c r="AK597">
        <v>12.131670563</v>
      </c>
      <c r="AL597" s="13">
        <v>1.1851169780744622E-2</v>
      </c>
      <c r="AM597" s="1" t="s">
        <v>53</v>
      </c>
      <c r="AN597" t="s">
        <v>4077</v>
      </c>
      <c r="AO597" t="s">
        <v>36</v>
      </c>
      <c r="AP597">
        <v>0.64048143697042181</v>
      </c>
      <c r="AQ597">
        <v>2.7003134842682694</v>
      </c>
      <c r="AR597">
        <v>-5</v>
      </c>
      <c r="AS597">
        <v>1.1383981739486273</v>
      </c>
      <c r="AT597">
        <v>-0.72507280873194735</v>
      </c>
      <c r="AU597">
        <v>1.0465848789497072</v>
      </c>
      <c r="AV597">
        <v>3.0202348996337438</v>
      </c>
      <c r="AW597">
        <v>-1.3739165847426078</v>
      </c>
      <c r="AX597">
        <v>-1.6269862273375384</v>
      </c>
      <c r="AY597">
        <v>-2.7073209786629269</v>
      </c>
      <c r="AZ597">
        <v>-0.55630340720109694</v>
      </c>
      <c r="BA597">
        <v>-0.20089511499123147</v>
      </c>
      <c r="BB597">
        <v>-5</v>
      </c>
      <c r="BC597">
        <v>-1.6359090718694635</v>
      </c>
      <c r="BD597">
        <v>-5</v>
      </c>
      <c r="BE597">
        <v>-2.796787397109008</v>
      </c>
      <c r="BF597">
        <v>6.6285851997936653</v>
      </c>
      <c r="BG597">
        <f t="shared" si="9"/>
        <v>6.6234382419122761</v>
      </c>
      <c r="BH597" s="1" t="s">
        <v>1591</v>
      </c>
      <c r="BI597" s="1">
        <v>1</v>
      </c>
    </row>
    <row r="598" spans="1:61">
      <c r="A598" s="1">
        <v>643</v>
      </c>
      <c r="B598" s="1" t="s">
        <v>3092</v>
      </c>
      <c r="C598" s="1" t="s">
        <v>4960</v>
      </c>
      <c r="D598" s="1" t="s">
        <v>30</v>
      </c>
      <c r="E598" s="1" t="s">
        <v>87</v>
      </c>
      <c r="F598" s="2">
        <v>32.836663000000001</v>
      </c>
      <c r="G598" s="2">
        <v>-96.719560999999999</v>
      </c>
      <c r="H598" s="2">
        <v>32.828055999999997</v>
      </c>
      <c r="I598" s="2">
        <v>-96.722222000000002</v>
      </c>
      <c r="K598" s="1" t="s">
        <v>4086</v>
      </c>
      <c r="L598" s="17">
        <v>0.91801169933751214</v>
      </c>
      <c r="M598" s="17">
        <v>0</v>
      </c>
      <c r="N598" s="1">
        <v>12</v>
      </c>
      <c r="O598" s="1" t="s">
        <v>3095</v>
      </c>
      <c r="P598" s="1">
        <v>504360</v>
      </c>
      <c r="Q598" s="1" t="s">
        <v>3093</v>
      </c>
      <c r="R598" s="1" t="s">
        <v>3094</v>
      </c>
      <c r="S598" s="26">
        <v>7.6351269999999998</v>
      </c>
      <c r="T598" s="4">
        <v>994.55718994100005</v>
      </c>
      <c r="U598" s="4">
        <v>12.4144096375</v>
      </c>
      <c r="V598" s="4">
        <v>24.6448822021</v>
      </c>
      <c r="W598" s="2">
        <v>0.30244681239100002</v>
      </c>
      <c r="X598" s="3">
        <v>1.62017381191</v>
      </c>
      <c r="Y598" s="1">
        <v>472.58944702100001</v>
      </c>
      <c r="Z598" s="2">
        <v>4.3401214020000002E-2</v>
      </c>
      <c r="AA598" s="2">
        <v>0.88134912864699999</v>
      </c>
      <c r="AB598" s="2">
        <v>0</v>
      </c>
      <c r="AC598" s="2">
        <v>5.0352457411400001E-2</v>
      </c>
      <c r="AD598" s="2">
        <v>0</v>
      </c>
      <c r="AE598" s="2">
        <v>1.7573918151600001E-2</v>
      </c>
      <c r="AF598" s="2">
        <v>1.4196201292300001E-3</v>
      </c>
      <c r="AG598" s="2">
        <v>0</v>
      </c>
      <c r="AH598" s="2">
        <v>5.9036616408900001E-3</v>
      </c>
      <c r="AI598" s="5">
        <v>4042544.3213800001</v>
      </c>
      <c r="AJ598" s="5">
        <v>4271517.6925400002</v>
      </c>
      <c r="AK598">
        <v>18.2974450896</v>
      </c>
      <c r="AL598" s="13">
        <v>5.508098707386027E-2</v>
      </c>
      <c r="AM598" s="1" t="s">
        <v>36</v>
      </c>
      <c r="AN598" t="s">
        <v>4077</v>
      </c>
      <c r="AO598" t="s">
        <v>36</v>
      </c>
      <c r="AP598">
        <v>0.88281626535321034</v>
      </c>
      <c r="AQ598">
        <v>2.9976297613786795</v>
      </c>
      <c r="AR598">
        <v>1.0939260716737271</v>
      </c>
      <c r="AS598">
        <v>1.3917267466497929</v>
      </c>
      <c r="AT598">
        <v>-0.51935098833730264</v>
      </c>
      <c r="AU598">
        <v>0.2095616080637544</v>
      </c>
      <c r="AV598">
        <v>2.6744840195567869</v>
      </c>
      <c r="AW598">
        <v>-1.3624981222199124</v>
      </c>
      <c r="AX598">
        <v>-5.4852020521685703E-2</v>
      </c>
      <c r="AY598">
        <v>-5</v>
      </c>
      <c r="AZ598">
        <v>-1.2979793291983976</v>
      </c>
      <c r="BA598">
        <v>-5</v>
      </c>
      <c r="BB598">
        <v>-1.755131400604113</v>
      </c>
      <c r="BC598">
        <v>-2.8478278512858877</v>
      </c>
      <c r="BD598">
        <v>-5</v>
      </c>
      <c r="BE598">
        <v>-2.2288785413790064</v>
      </c>
      <c r="BF598">
        <v>6.6066547900936508</v>
      </c>
      <c r="BG598">
        <f t="shared" si="9"/>
        <v>6.6305822095416778</v>
      </c>
      <c r="BH598" s="1" t="s">
        <v>3096</v>
      </c>
      <c r="BI598" s="1">
        <v>1</v>
      </c>
    </row>
    <row r="599" spans="1:61">
      <c r="A599" s="1">
        <v>720</v>
      </c>
      <c r="B599" s="1" t="s">
        <v>3460</v>
      </c>
      <c r="C599" s="1" t="s">
        <v>5094</v>
      </c>
      <c r="D599" s="1" t="s">
        <v>2895</v>
      </c>
      <c r="E599" s="1" t="s">
        <v>140</v>
      </c>
      <c r="F599" s="2">
        <v>37.432340000000003</v>
      </c>
      <c r="G599" s="2">
        <v>-76.906471999999994</v>
      </c>
      <c r="H599" s="2">
        <v>37.430909999999997</v>
      </c>
      <c r="I599" s="2">
        <v>-76.893590000000003</v>
      </c>
      <c r="K599" s="1" t="s">
        <v>4086</v>
      </c>
      <c r="L599" s="17">
        <v>0.70922246784903098</v>
      </c>
      <c r="M599" s="17">
        <v>0</v>
      </c>
      <c r="N599" s="1">
        <v>2</v>
      </c>
      <c r="O599" s="1" t="s">
        <v>3463</v>
      </c>
      <c r="P599" s="1">
        <v>516500</v>
      </c>
      <c r="Q599" s="1" t="s">
        <v>3461</v>
      </c>
      <c r="R599" s="1" t="s">
        <v>3462</v>
      </c>
      <c r="S599" s="26">
        <v>3.39</v>
      </c>
      <c r="T599" s="4">
        <v>1163.4094238299999</v>
      </c>
      <c r="U599" s="4">
        <v>8.6159639358500009</v>
      </c>
      <c r="V599" s="4">
        <v>20.924879074100001</v>
      </c>
      <c r="W599" s="2">
        <v>0.22337499260900001</v>
      </c>
      <c r="X599" s="3">
        <v>4.0932002067599997</v>
      </c>
      <c r="Y599" s="1">
        <v>615.83752441399997</v>
      </c>
      <c r="Z599" s="2">
        <v>3.7097195921100001E-2</v>
      </c>
      <c r="AA599" s="2">
        <v>9.5151692827000006E-2</v>
      </c>
      <c r="AB599" s="2">
        <v>6.6556267778100002E-4</v>
      </c>
      <c r="AC599" s="2">
        <v>0.64910584823600004</v>
      </c>
      <c r="AD599" s="2">
        <v>9.0904769073499994E-2</v>
      </c>
      <c r="AE599" s="2">
        <v>2.5037834068899999E-3</v>
      </c>
      <c r="AF599" s="2">
        <v>5.1818808484299997E-3</v>
      </c>
      <c r="AG599" s="2">
        <v>3.2263943141900002E-2</v>
      </c>
      <c r="AH599" s="2">
        <v>8.7125323867599996E-2</v>
      </c>
      <c r="AI599" s="5">
        <v>4270807.3751100004</v>
      </c>
      <c r="AJ599" s="5">
        <v>4332759.3394900002</v>
      </c>
      <c r="AK599">
        <v>56.904587498700003</v>
      </c>
      <c r="AL599" s="13">
        <v>1.4401460797617602E-2</v>
      </c>
      <c r="AM599" s="1" t="s">
        <v>36</v>
      </c>
      <c r="AN599" t="s">
        <v>4077</v>
      </c>
      <c r="AO599" t="s">
        <v>36</v>
      </c>
      <c r="AP599">
        <v>0.53019969820308221</v>
      </c>
      <c r="AQ599">
        <v>3.0657325773416608</v>
      </c>
      <c r="AR599">
        <v>0.93530387245170343</v>
      </c>
      <c r="AS599">
        <v>1.3206629568634893</v>
      </c>
      <c r="AT599">
        <v>-0.65096544885617313</v>
      </c>
      <c r="AU599">
        <v>0.6120629873925586</v>
      </c>
      <c r="AV599">
        <v>2.7894661479472225</v>
      </c>
      <c r="AW599">
        <v>-1.4306589163153294</v>
      </c>
      <c r="AX599">
        <v>-1.0215834808516313</v>
      </c>
      <c r="AY599">
        <v>-3.1768110396142983</v>
      </c>
      <c r="AZ599">
        <v>-0.18768447799692736</v>
      </c>
      <c r="BA599">
        <v>-1.0414133320918457</v>
      </c>
      <c r="BB599">
        <v>-2.6014032430578506</v>
      </c>
      <c r="BC599">
        <v>-2.2855125773525651</v>
      </c>
      <c r="BD599">
        <v>-1.4912825563482197</v>
      </c>
      <c r="BE599">
        <v>-1.0598555945048367</v>
      </c>
      <c r="BF599">
        <v>6.6305099840202848</v>
      </c>
      <c r="BG599">
        <f t="shared" si="9"/>
        <v>6.6367645670786555</v>
      </c>
      <c r="BH599" s="1" t="s">
        <v>3464</v>
      </c>
      <c r="BI599" s="1">
        <v>1</v>
      </c>
    </row>
    <row r="600" spans="1:61">
      <c r="A600" s="1">
        <v>504</v>
      </c>
      <c r="B600" s="1" t="s">
        <v>2405</v>
      </c>
      <c r="C600" s="1" t="s">
        <v>4753</v>
      </c>
      <c r="D600" s="1" t="s">
        <v>30</v>
      </c>
      <c r="E600" s="1" t="s">
        <v>153</v>
      </c>
      <c r="F600" s="2">
        <v>40.873581999999999</v>
      </c>
      <c r="G600" s="2">
        <v>-75.580906999999996</v>
      </c>
      <c r="H600" s="2">
        <v>40.855080000000001</v>
      </c>
      <c r="I600" s="2">
        <v>-75.61</v>
      </c>
      <c r="J600" s="1" t="s">
        <v>514</v>
      </c>
      <c r="K600" s="1" t="s">
        <v>4086</v>
      </c>
      <c r="L600" s="17">
        <v>0.79489378398284305</v>
      </c>
      <c r="M600" s="17">
        <v>0</v>
      </c>
      <c r="N600" s="1">
        <v>2</v>
      </c>
      <c r="O600" s="1" t="s">
        <v>2408</v>
      </c>
      <c r="P600" s="1">
        <v>509410</v>
      </c>
      <c r="Q600" s="1" t="s">
        <v>2406</v>
      </c>
      <c r="R600" s="1" t="s">
        <v>2407</v>
      </c>
      <c r="S600" s="26">
        <v>6.2580489999999998</v>
      </c>
      <c r="T600" s="4">
        <v>1285.2443847699999</v>
      </c>
      <c r="U600" s="4">
        <v>3.14720773697</v>
      </c>
      <c r="V600" s="4">
        <v>15.0861692429</v>
      </c>
      <c r="W600" s="2">
        <v>0.210427179933</v>
      </c>
      <c r="X600" s="3">
        <v>6.1612071990999997</v>
      </c>
      <c r="Y600" s="1">
        <v>706.73126220699999</v>
      </c>
      <c r="Z600" s="2">
        <v>5.0369609479600001E-2</v>
      </c>
      <c r="AA600" s="2">
        <v>0.11047930003500001</v>
      </c>
      <c r="AB600" s="2">
        <v>1.5224608837600001E-3</v>
      </c>
      <c r="AC600" s="2">
        <v>0.659720821028</v>
      </c>
      <c r="AD600" s="2">
        <v>0</v>
      </c>
      <c r="AE600" s="2">
        <v>0</v>
      </c>
      <c r="AF600" s="2">
        <v>0.140332373388</v>
      </c>
      <c r="AG600" s="2">
        <v>3.7575435185399998E-2</v>
      </c>
      <c r="AH600" s="2">
        <v>0</v>
      </c>
      <c r="AI600" s="5">
        <v>3480500.1953699999</v>
      </c>
      <c r="AJ600" s="5">
        <v>4489595.7513900008</v>
      </c>
      <c r="AK600">
        <v>37.737977284300001</v>
      </c>
      <c r="AL600" s="13">
        <v>0.25322042865248517</v>
      </c>
      <c r="AM600" s="1" t="s">
        <v>36</v>
      </c>
      <c r="AN600" t="s">
        <v>4077</v>
      </c>
      <c r="AO600" t="s">
        <v>36</v>
      </c>
      <c r="AP600">
        <v>0.79643895931293907</v>
      </c>
      <c r="AQ600">
        <v>3.108985715111543</v>
      </c>
      <c r="AR600">
        <v>0.49792541022880987</v>
      </c>
      <c r="AS600">
        <v>1.1785789755027734</v>
      </c>
      <c r="AT600">
        <v>-0.67689816502900846</v>
      </c>
      <c r="AU600">
        <v>0.78966581420043447</v>
      </c>
      <c r="AV600">
        <v>2.849254302725079</v>
      </c>
      <c r="AW600">
        <v>-1.2978314162558933</v>
      </c>
      <c r="AX600">
        <v>-0.95671908598536304</v>
      </c>
      <c r="AY600">
        <v>-2.8174538567807468</v>
      </c>
      <c r="AZ600">
        <v>-0.18063980921214254</v>
      </c>
      <c r="BA600">
        <v>-5</v>
      </c>
      <c r="BB600">
        <v>-5</v>
      </c>
      <c r="BC600">
        <v>-0.85284212967060047</v>
      </c>
      <c r="BD600">
        <v>-1.4250959808668464</v>
      </c>
      <c r="BE600">
        <v>-5</v>
      </c>
      <c r="BF600">
        <v>6.5416416624749454</v>
      </c>
      <c r="BG600">
        <f t="shared" si="9"/>
        <v>6.6522072383653832</v>
      </c>
      <c r="BH600" s="1" t="s">
        <v>2409</v>
      </c>
      <c r="BI600" s="1">
        <v>1</v>
      </c>
    </row>
    <row r="601" spans="1:61">
      <c r="A601" s="1">
        <v>363</v>
      </c>
      <c r="B601" s="1" t="s">
        <v>1719</v>
      </c>
      <c r="C601" s="1" t="s">
        <v>4241</v>
      </c>
      <c r="D601" s="1" t="s">
        <v>30</v>
      </c>
      <c r="E601" s="1" t="s">
        <v>44</v>
      </c>
      <c r="F601" s="2">
        <v>40.192621000000003</v>
      </c>
      <c r="G601" s="2">
        <v>-109.68396199999999</v>
      </c>
      <c r="H601" s="2">
        <v>40.198295000000002</v>
      </c>
      <c r="I601" s="2">
        <v>-109.685417</v>
      </c>
      <c r="J601" s="1" t="s">
        <v>514</v>
      </c>
      <c r="K601" s="1" t="s">
        <v>4086</v>
      </c>
      <c r="L601" s="17">
        <v>0.83519363938830782</v>
      </c>
      <c r="M601" s="17">
        <v>0</v>
      </c>
      <c r="N601" s="1">
        <v>14</v>
      </c>
      <c r="O601" s="1" t="s">
        <v>1722</v>
      </c>
      <c r="P601" s="1">
        <v>506240</v>
      </c>
      <c r="Q601" s="1" t="s">
        <v>1720</v>
      </c>
      <c r="R601" s="1" t="s">
        <v>1721</v>
      </c>
      <c r="S601" s="26">
        <v>11.055089000000001</v>
      </c>
      <c r="T601" s="4">
        <v>189.09539794899999</v>
      </c>
      <c r="U601" s="4">
        <v>-2.70796455443E-2</v>
      </c>
      <c r="V601" s="4">
        <v>17.569646835299999</v>
      </c>
      <c r="W601" s="2">
        <v>0.279305547476</v>
      </c>
      <c r="X601" s="3">
        <v>1.63106811047</v>
      </c>
      <c r="Y601" s="1">
        <v>146.40089416500001</v>
      </c>
      <c r="Z601" s="2">
        <v>6.4151668327599998E-2</v>
      </c>
      <c r="AA601" s="2">
        <v>3.41469857241E-2</v>
      </c>
      <c r="AB601" s="2">
        <v>1.02056743549E-3</v>
      </c>
      <c r="AC601" s="2">
        <v>5.16287055603E-4</v>
      </c>
      <c r="AD601" s="2">
        <v>0.46330159568700002</v>
      </c>
      <c r="AE601" s="2">
        <v>2.4493618451899998E-2</v>
      </c>
      <c r="AF601" s="2">
        <v>0.33549053273599999</v>
      </c>
      <c r="AG601" s="2">
        <v>0</v>
      </c>
      <c r="AH601" s="2">
        <v>7.6878744582000003E-2</v>
      </c>
      <c r="AI601" s="5">
        <v>4529228.9183200002</v>
      </c>
      <c r="AJ601" s="5">
        <v>4529226.6937499996</v>
      </c>
      <c r="AK601">
        <v>12.585699030600001</v>
      </c>
      <c r="AL601" s="13">
        <v>4.9115877933541947E-7</v>
      </c>
      <c r="AM601" s="1" t="s">
        <v>53</v>
      </c>
      <c r="AN601" t="s">
        <v>4076</v>
      </c>
      <c r="AO601" t="s">
        <v>53</v>
      </c>
      <c r="AP601">
        <v>1.0435622432560536</v>
      </c>
      <c r="AQ601">
        <v>2.2766809594654771</v>
      </c>
      <c r="AR601">
        <v>-5</v>
      </c>
      <c r="AS601">
        <v>1.2447630318981457</v>
      </c>
      <c r="AT601">
        <v>-0.55392043839749339</v>
      </c>
      <c r="AU601">
        <v>0.21247209677520432</v>
      </c>
      <c r="AV601">
        <v>2.1655437292479163</v>
      </c>
      <c r="AW601">
        <v>-1.1927920448845424</v>
      </c>
      <c r="AX601">
        <v>-1.4666476270093103</v>
      </c>
      <c r="AY601">
        <v>-2.9911582933549816</v>
      </c>
      <c r="AZ601">
        <v>-3.2871087634878573</v>
      </c>
      <c r="BA601">
        <v>-0.33413620401254618</v>
      </c>
      <c r="BB601">
        <v>-1.6109470516408935</v>
      </c>
      <c r="BC601">
        <v>-0.47431973075140066</v>
      </c>
      <c r="BD601">
        <v>-5</v>
      </c>
      <c r="BE601">
        <v>-1.1141937172432772</v>
      </c>
      <c r="BF601">
        <v>6.6560242715442346</v>
      </c>
      <c r="BG601">
        <f t="shared" si="9"/>
        <v>6.656024058236687</v>
      </c>
      <c r="BH601" s="1" t="s">
        <v>1723</v>
      </c>
      <c r="BI601" s="1">
        <v>1</v>
      </c>
    </row>
    <row r="602" spans="1:61">
      <c r="A602" s="1">
        <v>61</v>
      </c>
      <c r="B602" s="1" t="s">
        <v>271</v>
      </c>
      <c r="C602" s="1" t="s">
        <v>4148</v>
      </c>
      <c r="D602" s="1" t="s">
        <v>30</v>
      </c>
      <c r="E602" s="1" t="s">
        <v>35</v>
      </c>
      <c r="F602" s="2">
        <v>31.666840000000001</v>
      </c>
      <c r="G602" s="2">
        <v>-91.509169</v>
      </c>
      <c r="H602" s="2">
        <v>31.629919999999998</v>
      </c>
      <c r="I602" s="2">
        <v>-91.544240000000002</v>
      </c>
      <c r="K602" s="1" t="s">
        <v>4086</v>
      </c>
      <c r="L602" s="17">
        <v>0.15990476938895878</v>
      </c>
      <c r="M602" s="17">
        <v>1</v>
      </c>
      <c r="N602" s="1">
        <v>8</v>
      </c>
      <c r="O602" s="1" t="s">
        <v>274</v>
      </c>
      <c r="P602" s="1">
        <v>516250</v>
      </c>
      <c r="Q602" s="1" t="s">
        <v>272</v>
      </c>
      <c r="R602" s="1" t="s">
        <v>273</v>
      </c>
      <c r="S602" s="26">
        <v>4.7700469999999999</v>
      </c>
      <c r="T602" s="4">
        <v>1554.3874511700001</v>
      </c>
      <c r="U602" s="4">
        <v>12.654264450099999</v>
      </c>
      <c r="V602" s="4">
        <v>24.7217636108</v>
      </c>
      <c r="W602" s="2">
        <v>0.34127724170700002</v>
      </c>
      <c r="X602" s="3">
        <v>0.18849880993400001</v>
      </c>
      <c r="Y602" s="1">
        <v>901.59216308600003</v>
      </c>
      <c r="Z602" s="2">
        <v>4.9591295307099999E-2</v>
      </c>
      <c r="AA602" s="2">
        <v>7.0824221130699999E-2</v>
      </c>
      <c r="AB602" s="2">
        <v>2.15107733123E-4</v>
      </c>
      <c r="AC602" s="2">
        <v>3.3780876922500001E-2</v>
      </c>
      <c r="AD602" s="2">
        <v>2.41996199763E-4</v>
      </c>
      <c r="AE602" s="2">
        <v>0</v>
      </c>
      <c r="AF602" s="2">
        <v>0</v>
      </c>
      <c r="AG602" s="2">
        <v>0.43104004589</v>
      </c>
      <c r="AH602" s="2">
        <v>0.41430645681700001</v>
      </c>
      <c r="AI602" s="5">
        <v>4075471.7041199999</v>
      </c>
      <c r="AJ602" s="5">
        <v>4602095.2943699993</v>
      </c>
      <c r="AK602">
        <v>30.1084262199</v>
      </c>
      <c r="AL602" s="13">
        <v>0.12137586269092207</v>
      </c>
      <c r="AM602" s="1" t="s">
        <v>53</v>
      </c>
      <c r="AN602" t="s">
        <v>4076</v>
      </c>
      <c r="AO602" t="s">
        <v>53</v>
      </c>
      <c r="AP602">
        <v>0.67852265823090818</v>
      </c>
      <c r="AQ602">
        <v>3.1915592814738529</v>
      </c>
      <c r="AR602">
        <v>1.1022369061480308</v>
      </c>
      <c r="AS602">
        <v>1.3930794493908087</v>
      </c>
      <c r="AT602">
        <v>-0.46689267196341777</v>
      </c>
      <c r="AU602">
        <v>-0.72469138731881644</v>
      </c>
      <c r="AV602">
        <v>2.9550101280343926</v>
      </c>
      <c r="AW602">
        <v>-1.304594547942423</v>
      </c>
      <c r="AX602">
        <v>-1.1498181928117477</v>
      </c>
      <c r="AY602">
        <v>-3.6673439764452764</v>
      </c>
      <c r="AZ602">
        <v>-1.4713290807075918</v>
      </c>
      <c r="BA602">
        <v>-3.6161914539985682</v>
      </c>
      <c r="BB602">
        <v>-5</v>
      </c>
      <c r="BC602">
        <v>-5</v>
      </c>
      <c r="BD602">
        <v>-0.36548237972062753</v>
      </c>
      <c r="BE602">
        <v>-0.38267829832578848</v>
      </c>
      <c r="BF602">
        <v>6.6101778821902437</v>
      </c>
      <c r="BG602">
        <f t="shared" si="9"/>
        <v>6.6629556072466967</v>
      </c>
      <c r="BH602" s="1" t="s">
        <v>275</v>
      </c>
      <c r="BI602" s="1">
        <v>2</v>
      </c>
    </row>
    <row r="603" spans="1:61">
      <c r="A603" s="1">
        <v>62</v>
      </c>
      <c r="B603" s="1" t="s">
        <v>271</v>
      </c>
      <c r="C603" s="1" t="s">
        <v>4148</v>
      </c>
      <c r="D603" s="1" t="s">
        <v>30</v>
      </c>
      <c r="E603" s="1" t="s">
        <v>35</v>
      </c>
      <c r="F603" s="2">
        <v>31.666840000000001</v>
      </c>
      <c r="G603" s="2">
        <v>-91.509169</v>
      </c>
      <c r="H603" s="2">
        <v>31.629919999999998</v>
      </c>
      <c r="I603" s="2">
        <v>-91.544240000000002</v>
      </c>
      <c r="K603" s="1" t="s">
        <v>4085</v>
      </c>
      <c r="L603" s="17">
        <v>0.11176627269014715</v>
      </c>
      <c r="M603" s="17">
        <v>1</v>
      </c>
      <c r="N603" s="1">
        <v>8</v>
      </c>
      <c r="O603" s="1" t="s">
        <v>274</v>
      </c>
      <c r="P603" s="1">
        <v>517040</v>
      </c>
      <c r="Q603" s="1" t="s">
        <v>276</v>
      </c>
      <c r="R603" s="1" t="s">
        <v>277</v>
      </c>
      <c r="S603" s="26">
        <v>9.4827370000000002</v>
      </c>
      <c r="T603" s="4">
        <v>1554.3874511700001</v>
      </c>
      <c r="U603" s="4">
        <v>12.654264450099999</v>
      </c>
      <c r="V603" s="4">
        <v>24.7217636108</v>
      </c>
      <c r="W603" s="2">
        <v>0.34127724170700002</v>
      </c>
      <c r="X603" s="3">
        <v>0.18849880993400001</v>
      </c>
      <c r="Y603" s="1">
        <v>901.59216308600003</v>
      </c>
      <c r="Z603" s="2">
        <v>4.9591295307099999E-2</v>
      </c>
      <c r="AA603" s="2">
        <v>7.0824221130699999E-2</v>
      </c>
      <c r="AB603" s="2">
        <v>2.15107733123E-4</v>
      </c>
      <c r="AC603" s="2">
        <v>3.3780876922500001E-2</v>
      </c>
      <c r="AD603" s="2">
        <v>2.41996199763E-4</v>
      </c>
      <c r="AE603" s="2">
        <v>0</v>
      </c>
      <c r="AF603" s="2">
        <v>0</v>
      </c>
      <c r="AG603" s="2">
        <v>0.43104004589</v>
      </c>
      <c r="AH603" s="2">
        <v>0.41430645681700001</v>
      </c>
      <c r="AI603" s="5">
        <v>4075471.7041199999</v>
      </c>
      <c r="AJ603" s="5">
        <v>4602095.2943699993</v>
      </c>
      <c r="AK603">
        <v>30.1084262199</v>
      </c>
      <c r="AL603" s="13">
        <v>0.12137586269092207</v>
      </c>
      <c r="AM603" s="1" t="s">
        <v>53</v>
      </c>
      <c r="AN603" t="s">
        <v>4076</v>
      </c>
      <c r="AO603" t="s">
        <v>53</v>
      </c>
      <c r="AP603">
        <v>0.97693370573875904</v>
      </c>
      <c r="AQ603">
        <v>3.1915592814738529</v>
      </c>
      <c r="AR603">
        <v>1.1022369061480308</v>
      </c>
      <c r="AS603">
        <v>1.3930794493908087</v>
      </c>
      <c r="AT603">
        <v>-0.46689267196341777</v>
      </c>
      <c r="AU603">
        <v>-0.72469138731881644</v>
      </c>
      <c r="AV603">
        <v>2.9550101280343926</v>
      </c>
      <c r="AW603">
        <v>-1.304594547942423</v>
      </c>
      <c r="AX603">
        <v>-1.1498181928117477</v>
      </c>
      <c r="AY603">
        <v>-3.6673439764452764</v>
      </c>
      <c r="AZ603">
        <v>-1.4713290807075918</v>
      </c>
      <c r="BA603">
        <v>-3.6161914539985682</v>
      </c>
      <c r="BB603">
        <v>-5</v>
      </c>
      <c r="BC603">
        <v>-5</v>
      </c>
      <c r="BD603">
        <v>-0.36548237972062753</v>
      </c>
      <c r="BE603">
        <v>-0.38267829832578848</v>
      </c>
      <c r="BF603">
        <v>6.6101778821902437</v>
      </c>
      <c r="BG603">
        <f t="shared" si="9"/>
        <v>6.6629556072466967</v>
      </c>
      <c r="BH603" s="1" t="s">
        <v>275</v>
      </c>
      <c r="BI603" s="1">
        <v>2</v>
      </c>
    </row>
    <row r="604" spans="1:61">
      <c r="A604" s="1">
        <v>488</v>
      </c>
      <c r="B604" s="1" t="s">
        <v>2325</v>
      </c>
      <c r="C604" s="1" t="s">
        <v>4728</v>
      </c>
      <c r="D604" s="1" t="s">
        <v>30</v>
      </c>
      <c r="E604" s="1" t="s">
        <v>59</v>
      </c>
      <c r="F604" s="2">
        <v>45.916763000000003</v>
      </c>
      <c r="G604" s="2">
        <v>-95.396551000000002</v>
      </c>
      <c r="H604" s="2">
        <v>45.917290000000001</v>
      </c>
      <c r="I604" s="2">
        <v>-95.397620000000003</v>
      </c>
      <c r="K604" s="1" t="s">
        <v>4086</v>
      </c>
      <c r="L604" s="17">
        <v>0.25272988760843867</v>
      </c>
      <c r="M604" s="17">
        <v>1</v>
      </c>
      <c r="N604" s="1">
        <v>7</v>
      </c>
      <c r="O604" s="1" t="s">
        <v>2328</v>
      </c>
      <c r="P604" s="1">
        <v>502690</v>
      </c>
      <c r="Q604" s="1" t="s">
        <v>2326</v>
      </c>
      <c r="R604" s="1" t="s">
        <v>2327</v>
      </c>
      <c r="S604" s="26">
        <v>18.083226</v>
      </c>
      <c r="T604" s="4">
        <v>650.84588623000002</v>
      </c>
      <c r="U604" s="4">
        <v>4.4225353747599998E-2</v>
      </c>
      <c r="V604" s="4">
        <v>11.1818313599</v>
      </c>
      <c r="W604" s="2">
        <v>0.18254761397800001</v>
      </c>
      <c r="X604" s="3">
        <v>1.10249769688</v>
      </c>
      <c r="Y604" s="1">
        <v>972.03723144499997</v>
      </c>
      <c r="Z604" s="2">
        <v>0.37275236083000002</v>
      </c>
      <c r="AA604" s="2">
        <v>8.4752705790999999E-2</v>
      </c>
      <c r="AB604" s="2">
        <v>0</v>
      </c>
      <c r="AC604" s="2">
        <v>0.19759820620099999</v>
      </c>
      <c r="AD604" s="2">
        <v>1.0780043982600001E-4</v>
      </c>
      <c r="AE604" s="2">
        <v>8.1798973739799996E-2</v>
      </c>
      <c r="AF604" s="2">
        <v>0.109611487215</v>
      </c>
      <c r="AG604" s="2">
        <v>0.121124574188</v>
      </c>
      <c r="AH604" s="2">
        <v>3.2253891595900003E-2</v>
      </c>
      <c r="AI604" s="5">
        <v>4220085.6267900001</v>
      </c>
      <c r="AJ604" s="5">
        <v>4677618.4450900005</v>
      </c>
      <c r="AK604">
        <v>13.713743900500001</v>
      </c>
      <c r="AL604" s="13">
        <v>0.10284289398789322</v>
      </c>
      <c r="AM604" s="1" t="s">
        <v>53</v>
      </c>
      <c r="AN604" t="s">
        <v>4076</v>
      </c>
      <c r="AO604" t="s">
        <v>53</v>
      </c>
      <c r="AP604">
        <v>1.2572759100453619</v>
      </c>
      <c r="AQ604">
        <v>2.8134781641695179</v>
      </c>
      <c r="AR604">
        <v>-1.3543286845908511</v>
      </c>
      <c r="AS604">
        <v>1.0485129381089231</v>
      </c>
      <c r="AT604">
        <v>-0.73862383920267016</v>
      </c>
      <c r="AU604">
        <v>4.2377690898740626E-2</v>
      </c>
      <c r="AV604">
        <v>2.9876828998043079</v>
      </c>
      <c r="AW604">
        <v>-0.42857959725875094</v>
      </c>
      <c r="AX604">
        <v>-1.0718464277403119</v>
      </c>
      <c r="AY604">
        <v>-5</v>
      </c>
      <c r="AZ604">
        <v>-0.70421700226126205</v>
      </c>
      <c r="BA604">
        <v>-3.9673794672233513</v>
      </c>
      <c r="BB604">
        <v>-1.0872521450076225</v>
      </c>
      <c r="BC604">
        <v>-0.96014392967770379</v>
      </c>
      <c r="BD604">
        <v>-0.91676773669558054</v>
      </c>
      <c r="BE604">
        <v>-1.4914178780314553</v>
      </c>
      <c r="BF604">
        <v>6.6253212630150218</v>
      </c>
      <c r="BG604">
        <f t="shared" si="9"/>
        <v>6.670024793370918</v>
      </c>
      <c r="BH604" s="1" t="s">
        <v>2329</v>
      </c>
      <c r="BI604" s="1">
        <v>1</v>
      </c>
    </row>
    <row r="605" spans="1:61">
      <c r="A605" s="1">
        <v>43</v>
      </c>
      <c r="B605" s="1" t="s">
        <v>208</v>
      </c>
      <c r="C605" s="1" t="s">
        <v>4139</v>
      </c>
      <c r="D605" s="1" t="s">
        <v>30</v>
      </c>
      <c r="E605" s="1" t="s">
        <v>166</v>
      </c>
      <c r="F605" s="2">
        <v>43.558193000000003</v>
      </c>
      <c r="G605" s="2">
        <v>-73.439606999999995</v>
      </c>
      <c r="H605" s="2">
        <v>43.544759999999997</v>
      </c>
      <c r="I605" s="2">
        <v>-73.462209999999999</v>
      </c>
      <c r="K605" s="1" t="s">
        <v>4086</v>
      </c>
      <c r="L605" s="17">
        <v>0.70671434840187419</v>
      </c>
      <c r="M605" s="17">
        <v>0</v>
      </c>
      <c r="N605" s="1">
        <v>2</v>
      </c>
      <c r="O605" s="1" t="s">
        <v>211</v>
      </c>
      <c r="P605" s="1">
        <v>507790</v>
      </c>
      <c r="Q605" s="1" t="s">
        <v>209</v>
      </c>
      <c r="R605" s="1" t="s">
        <v>210</v>
      </c>
      <c r="S605" s="26">
        <v>2.2741009999999999</v>
      </c>
      <c r="T605" s="4">
        <v>1148.5382080100001</v>
      </c>
      <c r="U605" s="4">
        <v>0.65821427106899999</v>
      </c>
      <c r="V605" s="4">
        <v>12.803214073199999</v>
      </c>
      <c r="W605" s="2">
        <v>0.22956863045699999</v>
      </c>
      <c r="X605" s="3">
        <v>10.167419433599999</v>
      </c>
      <c r="Y605" s="1">
        <v>2475.78393555</v>
      </c>
      <c r="Z605" s="2">
        <v>9.3173882976000003E-2</v>
      </c>
      <c r="AA605" s="2">
        <v>2.31416668072E-2</v>
      </c>
      <c r="AB605" s="2">
        <v>6.2408285121500005E-4</v>
      </c>
      <c r="AC605" s="2">
        <v>0.78941420547499996</v>
      </c>
      <c r="AD605" s="2">
        <v>1.6108084403E-2</v>
      </c>
      <c r="AE605" s="2">
        <v>2.6987366539E-4</v>
      </c>
      <c r="AF605" s="2">
        <v>2.7290974412599998E-2</v>
      </c>
      <c r="AG605" s="2">
        <v>5.0769983301600001E-3</v>
      </c>
      <c r="AH605" s="2">
        <v>4.4900231079300003E-2</v>
      </c>
      <c r="AI605" s="5">
        <v>5010790.5271100001</v>
      </c>
      <c r="AJ605" s="5">
        <v>4709098</v>
      </c>
      <c r="AK605">
        <v>23.455266000000002</v>
      </c>
      <c r="AL605" s="13">
        <v>6.2077363597029228E-2</v>
      </c>
      <c r="AM605" s="1" t="s">
        <v>53</v>
      </c>
      <c r="AN605" t="s">
        <v>4076</v>
      </c>
      <c r="AO605" t="s">
        <v>53</v>
      </c>
      <c r="AP605">
        <v>0.35680974916816022</v>
      </c>
      <c r="AQ605">
        <v>3.0601454472906435</v>
      </c>
      <c r="AR605">
        <v>-0.18163270578620952</v>
      </c>
      <c r="AS605">
        <v>1.1073190070725085</v>
      </c>
      <c r="AT605">
        <v>-0.63908745664943933</v>
      </c>
      <c r="AU605">
        <v>1.0072107397506773</v>
      </c>
      <c r="AV605">
        <v>3.3937127406336942</v>
      </c>
      <c r="AW605">
        <v>-1.0307058051238118</v>
      </c>
      <c r="AX605">
        <v>-1.6356053636600096</v>
      </c>
      <c r="AY605">
        <v>-3.2047577509634535</v>
      </c>
      <c r="AZ605">
        <v>-0.10269506275948462</v>
      </c>
      <c r="BA605">
        <v>-1.79295610344621</v>
      </c>
      <c r="BB605">
        <v>-3.5688394923749587</v>
      </c>
      <c r="BC605">
        <v>-1.5639809577540529</v>
      </c>
      <c r="BD605">
        <v>-2.2943929794361311</v>
      </c>
      <c r="BE605">
        <v>-1.3477514238918522</v>
      </c>
      <c r="BF605">
        <v>6.6999062477191798</v>
      </c>
      <c r="BG605">
        <f t="shared" si="9"/>
        <v>6.6729377285434577</v>
      </c>
      <c r="BH605" s="1" t="s">
        <v>212</v>
      </c>
      <c r="BI605" s="1">
        <v>2</v>
      </c>
    </row>
    <row r="606" spans="1:61">
      <c r="A606" s="1">
        <v>44</v>
      </c>
      <c r="B606" s="1" t="s">
        <v>208</v>
      </c>
      <c r="C606" s="1" t="s">
        <v>4139</v>
      </c>
      <c r="D606" s="1" t="s">
        <v>30</v>
      </c>
      <c r="E606" s="1" t="s">
        <v>166</v>
      </c>
      <c r="F606" s="2">
        <v>43.558193000000003</v>
      </c>
      <c r="G606" s="2">
        <v>-73.439606999999995</v>
      </c>
      <c r="H606" s="2">
        <v>43.544759999999997</v>
      </c>
      <c r="I606" s="2">
        <v>-73.462209999999999</v>
      </c>
      <c r="K606" s="1" t="s">
        <v>4085</v>
      </c>
      <c r="L606" s="17">
        <v>0.23615472880192098</v>
      </c>
      <c r="M606" s="17">
        <v>1</v>
      </c>
      <c r="N606" s="1">
        <v>2</v>
      </c>
      <c r="O606" s="1" t="s">
        <v>211</v>
      </c>
      <c r="P606" s="1">
        <v>516830</v>
      </c>
      <c r="Q606" s="1" t="s">
        <v>213</v>
      </c>
      <c r="R606" s="1" t="s">
        <v>214</v>
      </c>
      <c r="S606" s="26">
        <v>1.552773</v>
      </c>
      <c r="T606" s="4">
        <v>1148.5382080100001</v>
      </c>
      <c r="U606" s="4">
        <v>0.65821427106899999</v>
      </c>
      <c r="V606" s="4">
        <v>12.803214073199999</v>
      </c>
      <c r="W606" s="2">
        <v>0.22956863045699999</v>
      </c>
      <c r="X606" s="3">
        <v>10.167419433599999</v>
      </c>
      <c r="Y606" s="1">
        <v>2475.78393555</v>
      </c>
      <c r="Z606" s="2">
        <v>9.3173882976000003E-2</v>
      </c>
      <c r="AA606" s="2">
        <v>2.31416668072E-2</v>
      </c>
      <c r="AB606" s="2">
        <v>6.2408285121500005E-4</v>
      </c>
      <c r="AC606" s="2">
        <v>0.78941420547499996</v>
      </c>
      <c r="AD606" s="2">
        <v>1.6108084403E-2</v>
      </c>
      <c r="AE606" s="2">
        <v>2.6987366539E-4</v>
      </c>
      <c r="AF606" s="2">
        <v>2.7290974412599998E-2</v>
      </c>
      <c r="AG606" s="2">
        <v>5.0769983301600001E-3</v>
      </c>
      <c r="AH606" s="2">
        <v>4.4900231079300003E-2</v>
      </c>
      <c r="AI606" s="5">
        <v>5010790.5271100001</v>
      </c>
      <c r="AJ606" s="5">
        <v>4709098</v>
      </c>
      <c r="AK606">
        <v>23.455266000000002</v>
      </c>
      <c r="AL606" s="13">
        <v>6.2077363597029228E-2</v>
      </c>
      <c r="AM606" s="1" t="s">
        <v>53</v>
      </c>
      <c r="AN606" t="s">
        <v>4076</v>
      </c>
      <c r="AO606" t="s">
        <v>53</v>
      </c>
      <c r="AP606">
        <v>0.19110797082636663</v>
      </c>
      <c r="AQ606">
        <v>3.0601454472906435</v>
      </c>
      <c r="AR606">
        <v>-0.18163270578620952</v>
      </c>
      <c r="AS606">
        <v>1.1073190070725085</v>
      </c>
      <c r="AT606">
        <v>-0.63908745664943933</v>
      </c>
      <c r="AU606">
        <v>1.0072107397506773</v>
      </c>
      <c r="AV606">
        <v>3.3937127406336942</v>
      </c>
      <c r="AW606">
        <v>-1.0307058051238118</v>
      </c>
      <c r="AX606">
        <v>-1.6356053636600096</v>
      </c>
      <c r="AY606">
        <v>-3.2047577509634535</v>
      </c>
      <c r="AZ606">
        <v>-0.10269506275948462</v>
      </c>
      <c r="BA606">
        <v>-1.79295610344621</v>
      </c>
      <c r="BB606">
        <v>-3.5688394923749587</v>
      </c>
      <c r="BC606">
        <v>-1.5639809577540529</v>
      </c>
      <c r="BD606">
        <v>-2.2943929794361311</v>
      </c>
      <c r="BE606">
        <v>-1.3477514238918522</v>
      </c>
      <c r="BF606">
        <v>6.6999062477191798</v>
      </c>
      <c r="BG606">
        <f t="shared" si="9"/>
        <v>6.6729377285434577</v>
      </c>
      <c r="BH606" s="1" t="s">
        <v>212</v>
      </c>
      <c r="BI606" s="1">
        <v>2</v>
      </c>
    </row>
    <row r="607" spans="1:61">
      <c r="A607" s="1">
        <v>464</v>
      </c>
      <c r="B607" s="1" t="s">
        <v>2214</v>
      </c>
      <c r="C607" s="1" t="s">
        <v>4694</v>
      </c>
      <c r="D607" s="1" t="s">
        <v>30</v>
      </c>
      <c r="E607" s="1" t="s">
        <v>52</v>
      </c>
      <c r="F607" s="2">
        <v>39.294587999999997</v>
      </c>
      <c r="G607" s="2">
        <v>-111.28082000000001</v>
      </c>
      <c r="H607" s="2">
        <v>39.293852999999999</v>
      </c>
      <c r="I607" s="2">
        <v>-111.276285</v>
      </c>
      <c r="K607" s="1" t="s">
        <v>4086</v>
      </c>
      <c r="L607" s="17">
        <v>0.57056977483443905</v>
      </c>
      <c r="M607" s="17">
        <v>0</v>
      </c>
      <c r="N607" s="1">
        <v>14</v>
      </c>
      <c r="O607" s="1" t="s">
        <v>2217</v>
      </c>
      <c r="P607" s="1">
        <v>506470</v>
      </c>
      <c r="Q607" s="1" t="s">
        <v>2215</v>
      </c>
      <c r="R607" s="1" t="s">
        <v>2216</v>
      </c>
      <c r="S607" s="26">
        <v>6.0232890000000001</v>
      </c>
      <c r="T607" s="4">
        <v>672.04431152300003</v>
      </c>
      <c r="U607" s="4">
        <v>-3.3067784309400001</v>
      </c>
      <c r="V607" s="4">
        <v>8.6298656463600008</v>
      </c>
      <c r="W607" s="2">
        <v>0.18558585643799999</v>
      </c>
      <c r="X607" s="3">
        <v>11.877500534099999</v>
      </c>
      <c r="Y607" s="1">
        <v>935.38146972699997</v>
      </c>
      <c r="Z607" s="2">
        <v>1.11976496023E-2</v>
      </c>
      <c r="AA607" s="2">
        <v>1.8829051063899999E-2</v>
      </c>
      <c r="AB607" s="2">
        <v>2.4104511396299998E-2</v>
      </c>
      <c r="AC607" s="2">
        <v>0.45452109722200001</v>
      </c>
      <c r="AD607" s="2">
        <v>0.18139822796300001</v>
      </c>
      <c r="AE607" s="2">
        <v>0.30856361503000002</v>
      </c>
      <c r="AF607" s="2">
        <v>0</v>
      </c>
      <c r="AG607" s="2">
        <v>0</v>
      </c>
      <c r="AH607" s="2">
        <v>1.38584772305E-3</v>
      </c>
      <c r="AI607" s="5">
        <v>4827691.5458199997</v>
      </c>
      <c r="AJ607" s="5">
        <v>4717497.2262899997</v>
      </c>
      <c r="AK607">
        <v>13.5420263224</v>
      </c>
      <c r="AL607" s="13">
        <v>2.3088976480376323E-2</v>
      </c>
      <c r="AM607" s="1" t="s">
        <v>36</v>
      </c>
      <c r="AN607" t="s">
        <v>4077</v>
      </c>
      <c r="AO607" t="s">
        <v>36</v>
      </c>
      <c r="AP607">
        <v>0.77983370130675567</v>
      </c>
      <c r="AQ607">
        <v>2.827397909386371</v>
      </c>
      <c r="AR607">
        <v>-5</v>
      </c>
      <c r="AS607">
        <v>0.93600403447550218</v>
      </c>
      <c r="AT607">
        <v>-0.73145512458798123</v>
      </c>
      <c r="AU607">
        <v>1.0747250586203256</v>
      </c>
      <c r="AV607">
        <v>2.9709887621140454</v>
      </c>
      <c r="AW607">
        <v>-1.9508731266042521</v>
      </c>
      <c r="AX607">
        <v>-1.7251715667648846</v>
      </c>
      <c r="AY607">
        <v>-1.6179016673355637</v>
      </c>
      <c r="AZ607">
        <v>-0.34244595359833513</v>
      </c>
      <c r="BA607">
        <v>-0.74136695977674916</v>
      </c>
      <c r="BB607">
        <v>-0.51065528606065547</v>
      </c>
      <c r="BC607">
        <v>-5</v>
      </c>
      <c r="BD607">
        <v>-5</v>
      </c>
      <c r="BE607">
        <v>-2.85828448738101</v>
      </c>
      <c r="BF607">
        <v>6.6837395140707683</v>
      </c>
      <c r="BG607">
        <f t="shared" si="9"/>
        <v>6.6737116534883096</v>
      </c>
      <c r="BH607" s="1" t="s">
        <v>2218</v>
      </c>
      <c r="BI607" s="1">
        <v>1</v>
      </c>
    </row>
    <row r="608" spans="1:61">
      <c r="A608" s="1">
        <v>117</v>
      </c>
      <c r="B608" s="1" t="s">
        <v>519</v>
      </c>
      <c r="C608" s="1" t="s">
        <v>4219</v>
      </c>
      <c r="D608" s="1" t="s">
        <v>30</v>
      </c>
      <c r="E608" s="1" t="s">
        <v>153</v>
      </c>
      <c r="F608" s="2">
        <v>34.006332999999998</v>
      </c>
      <c r="G608" s="2">
        <v>-87.316098999999994</v>
      </c>
      <c r="H608" s="2">
        <v>33.966830000000002</v>
      </c>
      <c r="I608" s="2">
        <v>-87.127110000000002</v>
      </c>
      <c r="K608" s="1" t="s">
        <v>4086</v>
      </c>
      <c r="L608" s="17">
        <v>9.1074804542586194E-2</v>
      </c>
      <c r="M608" s="17">
        <v>1</v>
      </c>
      <c r="N608" s="1">
        <v>3</v>
      </c>
      <c r="O608" s="1" t="s">
        <v>522</v>
      </c>
      <c r="P608" s="1">
        <v>513620</v>
      </c>
      <c r="Q608" s="1" t="s">
        <v>520</v>
      </c>
      <c r="R608" s="1" t="s">
        <v>521</v>
      </c>
      <c r="S608" s="26">
        <v>0.63993</v>
      </c>
      <c r="T608" s="4">
        <v>1473.8607177700001</v>
      </c>
      <c r="U608" s="4">
        <v>9.0851030349700004</v>
      </c>
      <c r="V608" s="4">
        <v>22.805517196699999</v>
      </c>
      <c r="W608" s="2">
        <v>0.245475739241</v>
      </c>
      <c r="X608" s="3">
        <v>7.1136627197299998</v>
      </c>
      <c r="Y608" s="1">
        <v>490.654541016</v>
      </c>
      <c r="Z608" s="2">
        <v>5.6507823311200002E-2</v>
      </c>
      <c r="AA608" s="2">
        <v>4.1446994201499998E-2</v>
      </c>
      <c r="AB608" s="2">
        <v>9.1095093769400001E-3</v>
      </c>
      <c r="AC608" s="2">
        <v>0.61156814303499996</v>
      </c>
      <c r="AD608" s="2">
        <v>8.1994074149499996E-2</v>
      </c>
      <c r="AE608" s="2">
        <v>6.6822878197500005E-2</v>
      </c>
      <c r="AF608" s="2">
        <v>0.107785956244</v>
      </c>
      <c r="AG608" s="2">
        <v>1.15630491812E-2</v>
      </c>
      <c r="AH608" s="2">
        <v>1.3201572303E-2</v>
      </c>
      <c r="AI608" s="5">
        <v>79570490.760000005</v>
      </c>
      <c r="AJ608" s="5">
        <v>4719935.1395300003</v>
      </c>
      <c r="AK608">
        <v>77.0824179886</v>
      </c>
      <c r="AL608" s="13">
        <v>1.7760155989646591</v>
      </c>
      <c r="AM608" s="1" t="s">
        <v>36</v>
      </c>
      <c r="AN608" t="s">
        <v>4077</v>
      </c>
      <c r="AO608" t="s">
        <v>36</v>
      </c>
      <c r="AP608">
        <v>-0.19386752957296913</v>
      </c>
      <c r="AQ608">
        <v>3.1684564439287284</v>
      </c>
      <c r="AR608">
        <v>0.95832985704473228</v>
      </c>
      <c r="AS608">
        <v>1.3580399258699134</v>
      </c>
      <c r="AT608">
        <v>-0.60999142343675072</v>
      </c>
      <c r="AU608">
        <v>0.85209327012266478</v>
      </c>
      <c r="AV608">
        <v>2.6907758226019713</v>
      </c>
      <c r="AW608">
        <v>-1.2478914214605767</v>
      </c>
      <c r="AX608">
        <v>-1.3825069596622233</v>
      </c>
      <c r="AY608">
        <v>-2.040505012777329</v>
      </c>
      <c r="AZ608">
        <v>-0.21355514534024111</v>
      </c>
      <c r="BA608">
        <v>-1.0862175336793127</v>
      </c>
      <c r="BB608">
        <v>-1.175074822346915</v>
      </c>
      <c r="BC608">
        <v>-0.96743782099580555</v>
      </c>
      <c r="BD608">
        <v>-1.9369276271652771</v>
      </c>
      <c r="BE608">
        <v>-1.8793743413811195</v>
      </c>
      <c r="BF608">
        <v>7.9007520366296689</v>
      </c>
      <c r="BG608">
        <f t="shared" si="9"/>
        <v>6.6739360306811735</v>
      </c>
      <c r="BH608" s="1" t="s">
        <v>523</v>
      </c>
      <c r="BI608" s="1">
        <v>1</v>
      </c>
    </row>
    <row r="609" spans="1:61">
      <c r="A609" s="1">
        <v>699</v>
      </c>
      <c r="B609" s="1" t="s">
        <v>3365</v>
      </c>
      <c r="C609" s="1" t="s">
        <v>5065</v>
      </c>
      <c r="D609" s="1" t="s">
        <v>2895</v>
      </c>
      <c r="E609" s="1" t="s">
        <v>59</v>
      </c>
      <c r="F609" s="2">
        <v>45.152048999999998</v>
      </c>
      <c r="G609" s="2">
        <v>-68.094875999999999</v>
      </c>
      <c r="H609" s="2">
        <v>45.148023000000002</v>
      </c>
      <c r="I609" s="2">
        <v>-68.094036000000003</v>
      </c>
      <c r="K609" s="1" t="s">
        <v>4086</v>
      </c>
      <c r="L609" s="17">
        <v>0.38249781867489213</v>
      </c>
      <c r="M609" s="17">
        <v>1</v>
      </c>
      <c r="N609" s="1">
        <v>1</v>
      </c>
      <c r="O609" s="1" t="s">
        <v>3368</v>
      </c>
      <c r="P609" s="1">
        <v>511510</v>
      </c>
      <c r="Q609" s="1" t="s">
        <v>3366</v>
      </c>
      <c r="R609" s="1" t="s">
        <v>3367</v>
      </c>
      <c r="S609" s="26">
        <v>11.816641000000001</v>
      </c>
      <c r="T609" s="4">
        <v>1129.6710205100001</v>
      </c>
      <c r="U609" s="4">
        <v>-1.08580863476</v>
      </c>
      <c r="V609" s="4">
        <v>11.2888450623</v>
      </c>
      <c r="W609" s="2">
        <v>0.190091893077</v>
      </c>
      <c r="X609" s="3">
        <v>2.65462827682</v>
      </c>
      <c r="Y609" s="1">
        <v>2267.8195800799999</v>
      </c>
      <c r="Z609" s="2">
        <v>0.197029484571</v>
      </c>
      <c r="AA609" s="2">
        <v>0</v>
      </c>
      <c r="AB609" s="2">
        <v>0</v>
      </c>
      <c r="AC609" s="2">
        <v>0.68443910688499998</v>
      </c>
      <c r="AD609" s="2">
        <v>3.2459988725799999E-2</v>
      </c>
      <c r="AE609" s="2">
        <v>4.7890983064100001E-3</v>
      </c>
      <c r="AF609" s="2">
        <v>1.54898164261E-3</v>
      </c>
      <c r="AG609" s="2">
        <v>8.97036837332E-4</v>
      </c>
      <c r="AH609" s="2">
        <v>7.8836303031800004E-2</v>
      </c>
      <c r="AI609" s="5">
        <v>4672371.2982400004</v>
      </c>
      <c r="AJ609" s="5">
        <v>4761450.0645399997</v>
      </c>
      <c r="AK609">
        <v>11.462545735999999</v>
      </c>
      <c r="AL609" s="13">
        <v>1.8884980513082173E-2</v>
      </c>
      <c r="AM609" s="1" t="s">
        <v>53</v>
      </c>
      <c r="AN609" t="s">
        <v>4076</v>
      </c>
      <c r="AO609" t="s">
        <v>53</v>
      </c>
      <c r="AP609">
        <v>1.0724940414789315</v>
      </c>
      <c r="AQ609">
        <v>3.0529519879269436</v>
      </c>
      <c r="AR609">
        <v>-5</v>
      </c>
      <c r="AS609">
        <v>1.052649512454009</v>
      </c>
      <c r="AT609">
        <v>-0.72103640426553706</v>
      </c>
      <c r="AU609">
        <v>0.42400371614131382</v>
      </c>
      <c r="AV609">
        <v>3.3556085006210274</v>
      </c>
      <c r="AW609">
        <v>-0.70546877877071856</v>
      </c>
      <c r="AX609">
        <v>-5</v>
      </c>
      <c r="AY609">
        <v>-5</v>
      </c>
      <c r="AZ609">
        <v>-0.16466518408250819</v>
      </c>
      <c r="BA609">
        <v>-1.4886516353515522</v>
      </c>
      <c r="BB609">
        <v>-2.3197462480496447</v>
      </c>
      <c r="BC609">
        <v>-2.8099537291487482</v>
      </c>
      <c r="BD609">
        <v>-3.0471897220378228</v>
      </c>
      <c r="BE609">
        <v>-1.1032737498230167</v>
      </c>
      <c r="BF609">
        <v>6.6695373474539759</v>
      </c>
      <c r="BG609">
        <f t="shared" si="9"/>
        <v>6.6777392340492243</v>
      </c>
      <c r="BH609" s="1" t="s">
        <v>3369</v>
      </c>
      <c r="BI609" s="1">
        <v>1</v>
      </c>
    </row>
    <row r="610" spans="1:61">
      <c r="A610" s="1">
        <v>252</v>
      </c>
      <c r="B610" s="1" t="s">
        <v>1171</v>
      </c>
      <c r="C610" s="1" t="s">
        <v>4391</v>
      </c>
      <c r="D610" s="1" t="s">
        <v>30</v>
      </c>
      <c r="E610" s="1" t="s">
        <v>153</v>
      </c>
      <c r="F610" s="2">
        <v>37.177188999999998</v>
      </c>
      <c r="G610" s="2">
        <v>-82.391048999999995</v>
      </c>
      <c r="H610" s="2">
        <v>37.219329999999999</v>
      </c>
      <c r="I610" s="2">
        <v>-82.369349999999997</v>
      </c>
      <c r="K610" s="1" t="s">
        <v>4086</v>
      </c>
      <c r="L610" s="17">
        <v>0.62668198742903758</v>
      </c>
      <c r="M610" s="17">
        <v>0</v>
      </c>
      <c r="N610" s="1">
        <v>5</v>
      </c>
      <c r="O610" s="1" t="s">
        <v>1174</v>
      </c>
      <c r="P610" s="1">
        <v>505070</v>
      </c>
      <c r="Q610" s="1" t="s">
        <v>1172</v>
      </c>
      <c r="R610" s="1" t="s">
        <v>1173</v>
      </c>
      <c r="S610" s="26">
        <v>2.7273640000000001</v>
      </c>
      <c r="T610" s="4">
        <v>1183.04089355</v>
      </c>
      <c r="U610" s="4">
        <v>5.5616979599</v>
      </c>
      <c r="V610" s="4">
        <v>18.510566711399999</v>
      </c>
      <c r="W610" s="2">
        <v>0.19411110878000001</v>
      </c>
      <c r="X610" s="3">
        <v>15.697008132900001</v>
      </c>
      <c r="Y610" s="1">
        <v>461.20428466800001</v>
      </c>
      <c r="Z610" s="2">
        <v>4.88471347525E-2</v>
      </c>
      <c r="AA610" s="2">
        <v>5.7044709311400002E-2</v>
      </c>
      <c r="AB610" s="2">
        <v>1.0409618487499999E-3</v>
      </c>
      <c r="AC610" s="2">
        <v>0.81080518399000001</v>
      </c>
      <c r="AD610" s="2">
        <v>0</v>
      </c>
      <c r="AE610" s="2">
        <v>7.5521782126699993E-2</v>
      </c>
      <c r="AF610" s="2">
        <v>6.7402279706400003E-3</v>
      </c>
      <c r="AG610" s="2">
        <v>0</v>
      </c>
      <c r="AH610" s="2">
        <v>0</v>
      </c>
      <c r="AI610" s="5">
        <v>4764743.6641199999</v>
      </c>
      <c r="AJ610" s="5">
        <v>4763427.4239999996</v>
      </c>
      <c r="AK610">
        <v>68.468094286500005</v>
      </c>
      <c r="AL610" s="13">
        <v>2.762838970516246E-4</v>
      </c>
      <c r="AM610" s="1" t="s">
        <v>36</v>
      </c>
      <c r="AN610" t="s">
        <v>4077</v>
      </c>
      <c r="AO610" t="s">
        <v>36</v>
      </c>
      <c r="AP610">
        <v>0.43574310370689512</v>
      </c>
      <c r="AQ610">
        <v>3.0729997569154701</v>
      </c>
      <c r="AR610">
        <v>0.74520739986245699</v>
      </c>
      <c r="AS610">
        <v>1.2674197151260143</v>
      </c>
      <c r="AT610">
        <v>-0.71194960967190524</v>
      </c>
      <c r="AU610">
        <v>1.1958168832886507</v>
      </c>
      <c r="AV610">
        <v>2.663893333312656</v>
      </c>
      <c r="AW610">
        <v>-1.3111609057972724</v>
      </c>
      <c r="AX610">
        <v>-1.2437846286062149</v>
      </c>
      <c r="AY610">
        <v>-2.9825651870898229</v>
      </c>
      <c r="AZ610">
        <v>-9.1083483251039279E-2</v>
      </c>
      <c r="BA610">
        <v>-5</v>
      </c>
      <c r="BB610">
        <v>-1.1219277703167152</v>
      </c>
      <c r="BC610">
        <v>-2.1713254143375802</v>
      </c>
      <c r="BD610">
        <v>-5</v>
      </c>
      <c r="BE610">
        <v>-5</v>
      </c>
      <c r="BF610">
        <v>6.6780395412277116</v>
      </c>
      <c r="BG610">
        <f t="shared" si="9"/>
        <v>6.6779195526550206</v>
      </c>
      <c r="BH610" s="1" t="s">
        <v>1175</v>
      </c>
      <c r="BI610" s="1">
        <v>1</v>
      </c>
    </row>
    <row r="611" spans="1:61">
      <c r="A611" s="1">
        <v>399</v>
      </c>
      <c r="B611" s="1" t="s">
        <v>1898</v>
      </c>
      <c r="C611" s="1" t="s">
        <v>4603</v>
      </c>
      <c r="D611" s="1" t="s">
        <v>30</v>
      </c>
      <c r="E611" s="1" t="s">
        <v>52</v>
      </c>
      <c r="F611" s="2">
        <v>42.364916000000001</v>
      </c>
      <c r="G611" s="2">
        <v>-122.21420999999999</v>
      </c>
      <c r="H611" s="2">
        <v>42.362929999999999</v>
      </c>
      <c r="I611" s="2">
        <v>-122.21997</v>
      </c>
      <c r="K611" s="1" t="s">
        <v>4086</v>
      </c>
      <c r="L611" s="17">
        <v>0.59939825441688288</v>
      </c>
      <c r="M611" s="17">
        <v>0</v>
      </c>
      <c r="N611" s="1">
        <v>18</v>
      </c>
      <c r="O611" s="1" t="s">
        <v>1901</v>
      </c>
      <c r="P611" s="1">
        <v>516970</v>
      </c>
      <c r="Q611" s="1" t="s">
        <v>1899</v>
      </c>
      <c r="R611" s="1" t="s">
        <v>1900</v>
      </c>
      <c r="S611" s="26">
        <v>11.157942</v>
      </c>
      <c r="T611" s="4">
        <v>1239.6486816399999</v>
      </c>
      <c r="U611" s="4">
        <v>-0.57226520776699996</v>
      </c>
      <c r="V611" s="4">
        <v>12.272983550999999</v>
      </c>
      <c r="W611" s="2">
        <v>0.11941379308699999</v>
      </c>
      <c r="X611" s="3">
        <v>8.6519441604599994</v>
      </c>
      <c r="Y611" s="1">
        <v>922.79046630899995</v>
      </c>
      <c r="Z611" s="2">
        <v>4.4635294117599998E-2</v>
      </c>
      <c r="AA611" s="2">
        <v>1.4454901960799999E-2</v>
      </c>
      <c r="AB611" s="2">
        <v>1.80235294118E-2</v>
      </c>
      <c r="AC611" s="2">
        <v>0.87062745098000005</v>
      </c>
      <c r="AD611" s="2">
        <v>3.9145098039200001E-2</v>
      </c>
      <c r="AE611" s="2">
        <v>7.2235294117599996E-3</v>
      </c>
      <c r="AF611" s="2">
        <v>0</v>
      </c>
      <c r="AG611" s="2">
        <v>0</v>
      </c>
      <c r="AH611" s="2">
        <v>5.8901960784299998E-3</v>
      </c>
      <c r="AI611" s="5">
        <v>4970263.1994000003</v>
      </c>
      <c r="AJ611" s="5">
        <v>4771466.4551900001</v>
      </c>
      <c r="AK611">
        <v>11.289568338600001</v>
      </c>
      <c r="AL611" s="13">
        <v>4.0813438939220271E-2</v>
      </c>
      <c r="AM611" s="1" t="s">
        <v>53</v>
      </c>
      <c r="AN611" t="s">
        <v>4076</v>
      </c>
      <c r="AO611" t="s">
        <v>53</v>
      </c>
      <c r="AP611">
        <v>1.0475840995778978</v>
      </c>
      <c r="AQ611">
        <v>3.0932986228693466</v>
      </c>
      <c r="AR611">
        <v>-5</v>
      </c>
      <c r="AS611">
        <v>1.0889501521505123</v>
      </c>
      <c r="AT611">
        <v>-0.92294550640931583</v>
      </c>
      <c r="AU611">
        <v>0.93711370784491432</v>
      </c>
      <c r="AV611">
        <v>2.9651030990146587</v>
      </c>
      <c r="AW611">
        <v>-1.3503215991621069</v>
      </c>
      <c r="AX611">
        <v>-1.839984849550429</v>
      </c>
      <c r="AY611">
        <v>-1.7441601604168571</v>
      </c>
      <c r="AZ611">
        <v>-6.0167643609602688E-2</v>
      </c>
      <c r="BA611">
        <v>-1.4073226149040257</v>
      </c>
      <c r="BB611">
        <v>-2.141250554573408</v>
      </c>
      <c r="BC611">
        <v>-5</v>
      </c>
      <c r="BD611">
        <v>-5</v>
      </c>
      <c r="BE611">
        <v>-2.2298702477659069</v>
      </c>
      <c r="BF611">
        <v>6.6963793873290021</v>
      </c>
      <c r="BG611">
        <f t="shared" si="9"/>
        <v>6.6786518749560679</v>
      </c>
      <c r="BH611" s="1" t="s">
        <v>1902</v>
      </c>
      <c r="BI611" s="1">
        <v>1</v>
      </c>
    </row>
    <row r="612" spans="1:61">
      <c r="A612" s="1">
        <v>376</v>
      </c>
      <c r="B612" s="1" t="s">
        <v>1784</v>
      </c>
      <c r="C612" s="1" t="s">
        <v>4563</v>
      </c>
      <c r="D612" s="1" t="s">
        <v>30</v>
      </c>
      <c r="E612" s="1" t="s">
        <v>355</v>
      </c>
      <c r="F612" s="2">
        <v>40.116931999999998</v>
      </c>
      <c r="G612" s="2">
        <v>-85.284069000000002</v>
      </c>
      <c r="H612" s="2">
        <v>40.150832999999999</v>
      </c>
      <c r="I612" s="2">
        <v>-85.294721999999993</v>
      </c>
      <c r="J612" s="1" t="s">
        <v>514</v>
      </c>
      <c r="K612" s="1" t="s">
        <v>4086</v>
      </c>
      <c r="L612" s="17">
        <v>0.7885358182247727</v>
      </c>
      <c r="M612" s="17">
        <v>0</v>
      </c>
      <c r="N612" s="1">
        <v>5</v>
      </c>
      <c r="O612" s="1" t="s">
        <v>1787</v>
      </c>
      <c r="P612" s="1">
        <v>507120</v>
      </c>
      <c r="Q612" s="1" t="s">
        <v>1785</v>
      </c>
      <c r="R612" s="1" t="s">
        <v>1786</v>
      </c>
      <c r="S612" s="26">
        <v>5.9196720000000003</v>
      </c>
      <c r="T612" s="4">
        <v>981.79217529300001</v>
      </c>
      <c r="U612" s="4">
        <v>4.5039000511199996</v>
      </c>
      <c r="V612" s="4">
        <v>15.788300514199999</v>
      </c>
      <c r="W612" s="2">
        <v>0.37273016572000001</v>
      </c>
      <c r="X612" s="3">
        <v>1.2102100849199999</v>
      </c>
      <c r="Y612" s="1">
        <v>1113.12207031</v>
      </c>
      <c r="Z612" s="2">
        <v>1.9918067523700001E-3</v>
      </c>
      <c r="AA612" s="2">
        <v>0.101243113434</v>
      </c>
      <c r="AB612" s="2">
        <v>0</v>
      </c>
      <c r="AC612" s="2">
        <v>0.10848989970300001</v>
      </c>
      <c r="AD612" s="2">
        <v>6.7806187314600004E-4</v>
      </c>
      <c r="AE612" s="2">
        <v>1.90563638932E-2</v>
      </c>
      <c r="AF612" s="2">
        <v>7.99265432971E-2</v>
      </c>
      <c r="AG612" s="2">
        <v>0.68063285774799998</v>
      </c>
      <c r="AH612" s="2">
        <v>7.9813532984900001E-3</v>
      </c>
      <c r="AI612" s="5">
        <v>4805439.9091400001</v>
      </c>
      <c r="AJ612" s="5">
        <v>4872829.5909500001</v>
      </c>
      <c r="AK612">
        <v>20.3592921547</v>
      </c>
      <c r="AL612" s="13">
        <v>1.3925977533354143E-2</v>
      </c>
      <c r="AM612" s="1" t="s">
        <v>36</v>
      </c>
      <c r="AN612" t="s">
        <v>4077</v>
      </c>
      <c r="AO612" t="s">
        <v>36</v>
      </c>
      <c r="AP612">
        <v>0.7722976437944703</v>
      </c>
      <c r="AQ612">
        <v>2.9920195665287577</v>
      </c>
      <c r="AR612">
        <v>0.65358874424810953</v>
      </c>
      <c r="AS612">
        <v>1.1983353841547362</v>
      </c>
      <c r="AT612">
        <v>-0.42860545759338731</v>
      </c>
      <c r="AU612">
        <v>8.286076767330329E-2</v>
      </c>
      <c r="AV612">
        <v>3.0465427937641967</v>
      </c>
      <c r="AW612">
        <v>-2.7007527996726313</v>
      </c>
      <c r="AX612">
        <v>-0.9946345078597425</v>
      </c>
      <c r="AY612">
        <v>-5</v>
      </c>
      <c r="AZ612">
        <v>-0.96461069229873087</v>
      </c>
      <c r="BA612">
        <v>-3.1687306749532147</v>
      </c>
      <c r="BB612">
        <v>-1.7199599626570656</v>
      </c>
      <c r="BC612">
        <v>-1.0973089692077469</v>
      </c>
      <c r="BD612">
        <v>-0.16708708904244873</v>
      </c>
      <c r="BE612">
        <v>-2.0979234645093294</v>
      </c>
      <c r="BF612">
        <v>6.6817331508738729</v>
      </c>
      <c r="BG612">
        <f t="shared" si="9"/>
        <v>6.6877812238163168</v>
      </c>
      <c r="BH612" s="1" t="s">
        <v>1788</v>
      </c>
      <c r="BI612" s="1">
        <v>1</v>
      </c>
    </row>
    <row r="613" spans="1:61">
      <c r="A613" s="1">
        <v>340</v>
      </c>
      <c r="B613" s="1" t="s">
        <v>1607</v>
      </c>
      <c r="C613" s="1" t="s">
        <v>4511</v>
      </c>
      <c r="D613" s="1" t="s">
        <v>30</v>
      </c>
      <c r="E613" s="1" t="s">
        <v>355</v>
      </c>
      <c r="F613" s="2">
        <v>42.788777000000003</v>
      </c>
      <c r="G613" s="2">
        <v>-88.219791999999998</v>
      </c>
      <c r="H613" s="2">
        <v>42.814444000000002</v>
      </c>
      <c r="I613" s="2">
        <v>-88.208888999999999</v>
      </c>
      <c r="K613" s="1" t="s">
        <v>4086</v>
      </c>
      <c r="L613" s="17">
        <v>0.89593479805625964</v>
      </c>
      <c r="M613" s="17">
        <v>0</v>
      </c>
      <c r="N613" s="1">
        <v>7</v>
      </c>
      <c r="O613" s="1" t="s">
        <v>1610</v>
      </c>
      <c r="P613" s="1">
        <v>503670</v>
      </c>
      <c r="Q613" s="1" t="s">
        <v>1608</v>
      </c>
      <c r="R613" s="1" t="s">
        <v>1609</v>
      </c>
      <c r="S613" s="26">
        <v>14.234826</v>
      </c>
      <c r="T613" s="4">
        <v>877.95892333999996</v>
      </c>
      <c r="U613" s="4">
        <v>2.7397248744999998</v>
      </c>
      <c r="V613" s="4">
        <v>13.7833023071</v>
      </c>
      <c r="W613" s="2">
        <v>0.29300001263600001</v>
      </c>
      <c r="X613" s="3">
        <v>1.3255288600899999</v>
      </c>
      <c r="Y613" s="1">
        <v>1463.6134033200001</v>
      </c>
      <c r="Z613" s="2">
        <v>7.4594364925500006E-2</v>
      </c>
      <c r="AA613" s="2">
        <v>0.196165387577</v>
      </c>
      <c r="AB613" s="2">
        <v>4.9525984544699997E-3</v>
      </c>
      <c r="AC613" s="2">
        <v>0.14989245027500001</v>
      </c>
      <c r="AD613" s="2">
        <v>7.2230926521000003E-3</v>
      </c>
      <c r="AE613" s="2">
        <v>9.3873648989600007E-3</v>
      </c>
      <c r="AF613" s="2">
        <v>8.03701834984E-2</v>
      </c>
      <c r="AG613" s="2">
        <v>0.36775367129600001</v>
      </c>
      <c r="AH613" s="2">
        <v>0.109660886422</v>
      </c>
      <c r="AI613" s="5">
        <v>4633483.5007800004</v>
      </c>
      <c r="AJ613" s="5">
        <v>4893771.60427</v>
      </c>
      <c r="AK613">
        <v>36.111277897699999</v>
      </c>
      <c r="AL613" s="13">
        <v>5.4640733478844662E-2</v>
      </c>
      <c r="AM613" s="1" t="s">
        <v>36</v>
      </c>
      <c r="AN613" t="s">
        <v>4076</v>
      </c>
      <c r="AO613" t="s">
        <v>53</v>
      </c>
      <c r="AP613">
        <v>1.1533521628983796</v>
      </c>
      <c r="AQ613">
        <v>2.9434741972454104</v>
      </c>
      <c r="AR613">
        <v>0.43770695278911159</v>
      </c>
      <c r="AS613">
        <v>1.1393532815724994</v>
      </c>
      <c r="AT613">
        <v>-0.53313236091638561</v>
      </c>
      <c r="AU613">
        <v>0.12238918785288236</v>
      </c>
      <c r="AV613">
        <v>3.1654263779676595</v>
      </c>
      <c r="AW613">
        <v>-1.1272939791519359</v>
      </c>
      <c r="AX613">
        <v>-0.70737761933321741</v>
      </c>
      <c r="AY613">
        <v>-2.3051668822087925</v>
      </c>
      <c r="AZ613">
        <v>-0.82422024097746283</v>
      </c>
      <c r="BA613">
        <v>-2.1412768143190393</v>
      </c>
      <c r="BB613">
        <v>-2.0274563002203587</v>
      </c>
      <c r="BC613">
        <v>-1.094905040104982</v>
      </c>
      <c r="BD613">
        <v>-0.43444298300387041</v>
      </c>
      <c r="BE613">
        <v>-0.95994824790514299</v>
      </c>
      <c r="BF613">
        <v>6.6659076208948553</v>
      </c>
      <c r="BG613">
        <f t="shared" si="9"/>
        <v>6.6896436966627153</v>
      </c>
      <c r="BH613" s="1" t="s">
        <v>1611</v>
      </c>
      <c r="BI613" s="1">
        <v>1</v>
      </c>
    </row>
    <row r="614" spans="1:61">
      <c r="A614" s="1">
        <v>201</v>
      </c>
      <c r="B614" s="1" t="s">
        <v>916</v>
      </c>
      <c r="C614" s="1" t="s">
        <v>4327</v>
      </c>
      <c r="D614" s="1" t="s">
        <v>30</v>
      </c>
      <c r="E614" s="1" t="s">
        <v>153</v>
      </c>
      <c r="F614" s="2">
        <v>34.451977999999997</v>
      </c>
      <c r="G614" s="2">
        <v>-92.938253000000003</v>
      </c>
      <c r="H614" s="2">
        <v>34.427660000000003</v>
      </c>
      <c r="I614" s="2">
        <v>-92.904179999999997</v>
      </c>
      <c r="K614" s="1" t="s">
        <v>4086</v>
      </c>
      <c r="L614" s="17">
        <v>0.39748698589392001</v>
      </c>
      <c r="M614" s="17">
        <v>1</v>
      </c>
      <c r="N614" s="1">
        <v>8</v>
      </c>
      <c r="O614" s="1" t="s">
        <v>919</v>
      </c>
      <c r="P614" s="1">
        <v>517500</v>
      </c>
      <c r="Q614" s="1" t="s">
        <v>917</v>
      </c>
      <c r="R614" s="1" t="s">
        <v>918</v>
      </c>
      <c r="S614" s="26">
        <v>3.7984420000000001</v>
      </c>
      <c r="T614" s="4">
        <v>1418.7443847699999</v>
      </c>
      <c r="U614" s="4">
        <v>9.7622356414800002</v>
      </c>
      <c r="V614" s="4">
        <v>22.971588134800001</v>
      </c>
      <c r="W614" s="2">
        <v>0.26033899187999998</v>
      </c>
      <c r="X614" s="3">
        <v>7.4009795188899998</v>
      </c>
      <c r="Y614" s="1">
        <v>309.63082885699998</v>
      </c>
      <c r="Z614" s="2">
        <v>4.8784998335600002E-2</v>
      </c>
      <c r="AA614" s="2">
        <v>0.100033287717</v>
      </c>
      <c r="AB614" s="2">
        <v>9.5424788253099997E-4</v>
      </c>
      <c r="AC614" s="2">
        <v>0.77155009801399999</v>
      </c>
      <c r="AD614" s="2">
        <v>1.7427969079399998E-2</v>
      </c>
      <c r="AE614" s="2">
        <v>5.6840625809100001E-2</v>
      </c>
      <c r="AF614" s="2">
        <v>1.8715094130299999E-3</v>
      </c>
      <c r="AG614" s="2">
        <v>6.9534341827900005E-4</v>
      </c>
      <c r="AH614" s="2">
        <v>1.8419203314E-3</v>
      </c>
      <c r="AI614" s="5">
        <v>6184752.0769699998</v>
      </c>
      <c r="AJ614" s="5">
        <v>5001143.8355599996</v>
      </c>
      <c r="AK614">
        <v>43.569879432199997</v>
      </c>
      <c r="AL614" s="13">
        <v>0.21162511267142561</v>
      </c>
      <c r="AM614" s="1" t="s">
        <v>36</v>
      </c>
      <c r="AN614" t="s">
        <v>4077</v>
      </c>
      <c r="AO614" t="s">
        <v>36</v>
      </c>
      <c r="AP614">
        <v>0.57960549936679817</v>
      </c>
      <c r="AQ614">
        <v>3.1519041556521024</v>
      </c>
      <c r="AR614">
        <v>0.98954928647552631</v>
      </c>
      <c r="AS614">
        <v>1.3611910210695521</v>
      </c>
      <c r="AT614">
        <v>-0.58446078121796108</v>
      </c>
      <c r="AU614">
        <v>0.86928920236567953</v>
      </c>
      <c r="AV614">
        <v>2.4908441953439242</v>
      </c>
      <c r="AW614">
        <v>-1.3117137054908741</v>
      </c>
      <c r="AX614">
        <v>-0.99985545733805903</v>
      </c>
      <c r="AY614">
        <v>-3.0203387950740406</v>
      </c>
      <c r="AZ614">
        <v>-0.11263586923187517</v>
      </c>
      <c r="BA614">
        <v>-1.7587532192583097</v>
      </c>
      <c r="BB614">
        <v>-1.2453411491832962</v>
      </c>
      <c r="BC614">
        <v>-2.7278079841965237</v>
      </c>
      <c r="BD614">
        <v>-3.157800651773218</v>
      </c>
      <c r="BE614">
        <v>-2.7347291582768567</v>
      </c>
      <c r="BF614">
        <v>6.7913222951111525</v>
      </c>
      <c r="BG614">
        <f t="shared" si="9"/>
        <v>6.6990693452678656</v>
      </c>
      <c r="BH614" s="1" t="s">
        <v>920</v>
      </c>
      <c r="BI614" s="1">
        <v>1</v>
      </c>
    </row>
    <row r="615" spans="1:61">
      <c r="A615" s="1">
        <v>339</v>
      </c>
      <c r="B615" s="1" t="s">
        <v>1602</v>
      </c>
      <c r="C615" s="1" t="s">
        <v>4510</v>
      </c>
      <c r="D615" s="1" t="s">
        <v>30</v>
      </c>
      <c r="E615" s="1" t="s">
        <v>140</v>
      </c>
      <c r="F615" s="2">
        <v>36.176524999999998</v>
      </c>
      <c r="G615" s="2">
        <v>-79.761050999999995</v>
      </c>
      <c r="H615" s="2">
        <v>36.180340000000001</v>
      </c>
      <c r="I615" s="2">
        <v>-79.754649999999998</v>
      </c>
      <c r="K615" s="1" t="s">
        <v>4086</v>
      </c>
      <c r="L615" s="17">
        <v>0.59815043071284879</v>
      </c>
      <c r="M615" s="17">
        <v>0</v>
      </c>
      <c r="N615" s="1">
        <v>3</v>
      </c>
      <c r="O615" s="1" t="s">
        <v>1605</v>
      </c>
      <c r="P615" s="1">
        <v>514890</v>
      </c>
      <c r="Q615" s="1" t="s">
        <v>1603</v>
      </c>
      <c r="R615" s="1" t="s">
        <v>1604</v>
      </c>
      <c r="S615" s="26">
        <v>6.1632559999999996</v>
      </c>
      <c r="T615" s="4">
        <v>1156.4766845700001</v>
      </c>
      <c r="U615" s="4">
        <v>8.1961717605600004</v>
      </c>
      <c r="V615" s="4">
        <v>20.7976570129</v>
      </c>
      <c r="W615" s="2">
        <v>0.28286665678</v>
      </c>
      <c r="X615" s="3">
        <v>2.91869044304</v>
      </c>
      <c r="Y615" s="1">
        <v>448.94754028300002</v>
      </c>
      <c r="Z615" s="2">
        <v>7.7901130084100004E-2</v>
      </c>
      <c r="AA615" s="2">
        <v>0.27366953751200002</v>
      </c>
      <c r="AB615" s="2">
        <v>2.6883058694700002E-4</v>
      </c>
      <c r="AC615" s="2">
        <v>0.42521033504299999</v>
      </c>
      <c r="AD615" s="2">
        <v>7.7960870214599997E-3</v>
      </c>
      <c r="AE615" s="2">
        <v>2.54194254991E-2</v>
      </c>
      <c r="AF615" s="2">
        <v>0.175984467566</v>
      </c>
      <c r="AG615" s="2">
        <v>1.5930701448699999E-3</v>
      </c>
      <c r="AH615" s="2">
        <v>1.2157116543E-2</v>
      </c>
      <c r="AI615" s="5">
        <v>5684382.70744</v>
      </c>
      <c r="AJ615" s="5">
        <v>5012489.6600799998</v>
      </c>
      <c r="AK615">
        <v>37.337494388700001</v>
      </c>
      <c r="AL615" s="13">
        <v>0.12562420570710692</v>
      </c>
      <c r="AM615" s="1" t="s">
        <v>36</v>
      </c>
      <c r="AN615" t="s">
        <v>4077</v>
      </c>
      <c r="AO615" t="s">
        <v>36</v>
      </c>
      <c r="AP615">
        <v>0.78981020717223538</v>
      </c>
      <c r="AQ615">
        <v>3.0631368814951703</v>
      </c>
      <c r="AR615">
        <v>0.91361105098364759</v>
      </c>
      <c r="AS615">
        <v>1.3180144117087687</v>
      </c>
      <c r="AT615">
        <v>-0.54841824246838966</v>
      </c>
      <c r="AU615">
        <v>0.4651880360607723</v>
      </c>
      <c r="AV615">
        <v>2.6521955964673247</v>
      </c>
      <c r="AW615">
        <v>-1.1084562421255248</v>
      </c>
      <c r="AX615">
        <v>-0.56277354174487293</v>
      </c>
      <c r="AY615">
        <v>-3.5705213197455397</v>
      </c>
      <c r="AZ615">
        <v>-0.3713961881807325</v>
      </c>
      <c r="BA615">
        <v>-2.108123321846751</v>
      </c>
      <c r="BB615">
        <v>-1.5948342691002713</v>
      </c>
      <c r="BC615">
        <v>-0.75452566143615918</v>
      </c>
      <c r="BD615">
        <v>-2.7977651012489053</v>
      </c>
      <c r="BE615">
        <v>-1.9151694199613476</v>
      </c>
      <c r="BF615">
        <v>6.7546833096027559</v>
      </c>
      <c r="BG615">
        <f t="shared" si="9"/>
        <v>6.7000534897529604</v>
      </c>
      <c r="BH615" s="1" t="s">
        <v>1606</v>
      </c>
      <c r="BI615" s="1">
        <v>1</v>
      </c>
    </row>
    <row r="616" spans="1:61">
      <c r="A616" s="1">
        <v>175</v>
      </c>
      <c r="B616" s="1" t="s">
        <v>786</v>
      </c>
      <c r="C616" s="1" t="s">
        <v>4285</v>
      </c>
      <c r="D616" s="1" t="s">
        <v>30</v>
      </c>
      <c r="E616" s="1" t="s">
        <v>72</v>
      </c>
      <c r="F616" s="2">
        <v>48.314056000000001</v>
      </c>
      <c r="G616" s="2">
        <v>-100.758717</v>
      </c>
      <c r="H616" s="2">
        <v>48.331995999999997</v>
      </c>
      <c r="I616" s="2">
        <v>-100.75661599999999</v>
      </c>
      <c r="K616" s="1" t="s">
        <v>4086</v>
      </c>
      <c r="L616" s="17">
        <v>0.51113678980618704</v>
      </c>
      <c r="M616" s="17">
        <v>0</v>
      </c>
      <c r="N616" s="1">
        <v>9</v>
      </c>
      <c r="O616" s="1" t="s">
        <v>789</v>
      </c>
      <c r="P616" s="1">
        <v>502610</v>
      </c>
      <c r="Q616" s="1" t="s">
        <v>787</v>
      </c>
      <c r="R616" s="1" t="s">
        <v>788</v>
      </c>
      <c r="S616" s="26">
        <v>13.790955</v>
      </c>
      <c r="T616" s="4">
        <v>451.02282714799998</v>
      </c>
      <c r="U616" s="4">
        <v>-2.2017221450800002</v>
      </c>
      <c r="V616" s="4">
        <v>11.074555396999999</v>
      </c>
      <c r="W616" s="2">
        <v>0.170447617769</v>
      </c>
      <c r="X616" s="3">
        <v>0.63708037137999995</v>
      </c>
      <c r="Y616" s="1">
        <v>598.00366210899995</v>
      </c>
      <c r="Z616" s="2">
        <v>8.1450090139399994E-2</v>
      </c>
      <c r="AA616" s="2">
        <v>4.1464102323100001E-2</v>
      </c>
      <c r="AB616" s="2">
        <v>0</v>
      </c>
      <c r="AC616" s="2">
        <v>1.7216189198700001E-2</v>
      </c>
      <c r="AD616" s="2">
        <v>0</v>
      </c>
      <c r="AE616" s="2">
        <v>0.64579933527599998</v>
      </c>
      <c r="AF616" s="2">
        <v>0.13184268760500001</v>
      </c>
      <c r="AG616" s="2">
        <v>3.5645628455000002E-2</v>
      </c>
      <c r="AH616" s="2">
        <v>4.6581967002999998E-2</v>
      </c>
      <c r="AI616" s="5">
        <v>4906086.6642100001</v>
      </c>
      <c r="AJ616" s="5">
        <v>5012989.1045000004</v>
      </c>
      <c r="AK616">
        <v>14.2361671503</v>
      </c>
      <c r="AL616" s="13">
        <v>2.1554919587816235E-2</v>
      </c>
      <c r="AM616" s="1" t="s">
        <v>53</v>
      </c>
      <c r="AN616" t="s">
        <v>4076</v>
      </c>
      <c r="AO616" t="s">
        <v>53</v>
      </c>
      <c r="AP616">
        <v>1.1395943413658047</v>
      </c>
      <c r="AQ616">
        <v>2.6541985229279246</v>
      </c>
      <c r="AR616">
        <v>-5</v>
      </c>
      <c r="AS616">
        <v>1.0443262999059073</v>
      </c>
      <c r="AT616">
        <v>-0.76840906423273025</v>
      </c>
      <c r="AU616">
        <v>-0.19580577544326808</v>
      </c>
      <c r="AV616">
        <v>2.7767038435684461</v>
      </c>
      <c r="AW616">
        <v>-1.0891084307290464</v>
      </c>
      <c r="AX616">
        <v>-1.382327732436351</v>
      </c>
      <c r="AY616">
        <v>-5</v>
      </c>
      <c r="AZ616">
        <v>-1.7640629732732369</v>
      </c>
      <c r="BA616">
        <v>-5</v>
      </c>
      <c r="BB616">
        <v>-0.18990240633978281</v>
      </c>
      <c r="BC616">
        <v>-0.87994395249067769</v>
      </c>
      <c r="BD616">
        <v>-1.4479937239967873</v>
      </c>
      <c r="BE616">
        <v>-1.3317821765889666</v>
      </c>
      <c r="BF616">
        <v>6.690735215589843</v>
      </c>
      <c r="BG616">
        <f t="shared" si="9"/>
        <v>6.7000967606951063</v>
      </c>
      <c r="BH616" s="1" t="s">
        <v>790</v>
      </c>
      <c r="BI616" s="1">
        <v>1</v>
      </c>
    </row>
    <row r="617" spans="1:61">
      <c r="A617" s="1">
        <v>355</v>
      </c>
      <c r="B617" s="1" t="s">
        <v>1679</v>
      </c>
      <c r="C617" s="1" t="s">
        <v>4532</v>
      </c>
      <c r="D617" s="1" t="s">
        <v>30</v>
      </c>
      <c r="E617" s="1" t="s">
        <v>52</v>
      </c>
      <c r="F617" s="2">
        <v>34.360242999999997</v>
      </c>
      <c r="G617" s="2">
        <v>-109.362831</v>
      </c>
      <c r="H617" s="2">
        <v>34.360169999999997</v>
      </c>
      <c r="I617" s="2">
        <v>-109.36459000000001</v>
      </c>
      <c r="K617" s="1" t="s">
        <v>4086</v>
      </c>
      <c r="L617" s="17">
        <v>0.62025289610028256</v>
      </c>
      <c r="M617" s="17">
        <v>0</v>
      </c>
      <c r="N617" s="1">
        <v>15</v>
      </c>
      <c r="O617" s="1" t="s">
        <v>1682</v>
      </c>
      <c r="P617" s="1">
        <v>504390</v>
      </c>
      <c r="Q617" s="1" t="s">
        <v>1680</v>
      </c>
      <c r="R617" s="1" t="s">
        <v>1681</v>
      </c>
      <c r="S617" s="26">
        <v>2.3156940000000001</v>
      </c>
      <c r="T617" s="4">
        <v>289.028808594</v>
      </c>
      <c r="U617" s="4">
        <v>1.75054347515</v>
      </c>
      <c r="V617" s="4">
        <v>19.768804550199999</v>
      </c>
      <c r="W617" s="2">
        <v>0.302000015974</v>
      </c>
      <c r="X617" s="3">
        <v>4.2680745124800001</v>
      </c>
      <c r="Y617" s="1">
        <v>501.91091918900003</v>
      </c>
      <c r="Z617" s="2">
        <v>3.95032575607E-2</v>
      </c>
      <c r="AA617" s="2">
        <v>1.9445787931400001E-2</v>
      </c>
      <c r="AB617" s="2">
        <v>9.1752254687200007E-3</v>
      </c>
      <c r="AC617" s="2">
        <v>5.1210560755599998E-4</v>
      </c>
      <c r="AD617" s="2">
        <v>0.83770519787200004</v>
      </c>
      <c r="AE617" s="2">
        <v>6.99735412103E-2</v>
      </c>
      <c r="AF617" s="2">
        <v>0</v>
      </c>
      <c r="AG617" s="2">
        <v>0</v>
      </c>
      <c r="AH617" s="2">
        <v>2.3684884349500002E-2</v>
      </c>
      <c r="AI617" s="5">
        <v>5316934.0066999998</v>
      </c>
      <c r="AJ617" s="5">
        <v>5292330.0896000005</v>
      </c>
      <c r="AK617">
        <v>25.911763174000001</v>
      </c>
      <c r="AL617" s="13">
        <v>4.6381948600148284E-3</v>
      </c>
      <c r="AM617" s="1" t="s">
        <v>53</v>
      </c>
      <c r="AN617" t="s">
        <v>4077</v>
      </c>
      <c r="AO617" t="s">
        <v>36</v>
      </c>
      <c r="AP617">
        <v>0.36468117038721642</v>
      </c>
      <c r="AQ617">
        <v>2.4609411326868416</v>
      </c>
      <c r="AR617">
        <v>0.24317290103837547</v>
      </c>
      <c r="AS617">
        <v>1.2959804076571757</v>
      </c>
      <c r="AT617">
        <v>-0.51999303407126041</v>
      </c>
      <c r="AU617">
        <v>0.63023199277596087</v>
      </c>
      <c r="AV617">
        <v>2.7006266439624831</v>
      </c>
      <c r="AW617">
        <v>-1.4033670896316934</v>
      </c>
      <c r="AX617">
        <v>-1.7111744548139607</v>
      </c>
      <c r="AY617">
        <v>-2.037383254746957</v>
      </c>
      <c r="AZ617">
        <v>-3.2906404686153321</v>
      </c>
      <c r="BA617">
        <v>-7.6908789797992594E-2</v>
      </c>
      <c r="BB617">
        <v>-1.155066146822799</v>
      </c>
      <c r="BC617">
        <v>-5</v>
      </c>
      <c r="BD617">
        <v>-5</v>
      </c>
      <c r="BE617">
        <v>-1.6255287315396387</v>
      </c>
      <c r="BF617">
        <v>6.725661269924128</v>
      </c>
      <c r="BG617">
        <f t="shared" si="9"/>
        <v>6.7236469238792322</v>
      </c>
      <c r="BH617" s="1" t="s">
        <v>1683</v>
      </c>
      <c r="BI617" s="1">
        <v>1</v>
      </c>
    </row>
    <row r="618" spans="1:61">
      <c r="A618" s="1">
        <v>185</v>
      </c>
      <c r="B618" s="1" t="s">
        <v>836</v>
      </c>
      <c r="C618" s="1" t="s">
        <v>4307</v>
      </c>
      <c r="D618" s="1" t="s">
        <v>30</v>
      </c>
      <c r="E618" s="1" t="s">
        <v>115</v>
      </c>
      <c r="F618" s="2">
        <v>47.557167999999997</v>
      </c>
      <c r="G618" s="2">
        <v>-112.44750500000001</v>
      </c>
      <c r="H618" s="2">
        <v>47.55001</v>
      </c>
      <c r="I618" s="2">
        <v>-112.42943</v>
      </c>
      <c r="K618" s="1" t="s">
        <v>4086</v>
      </c>
      <c r="L618" s="17">
        <v>0.98820632463321079</v>
      </c>
      <c r="M618" s="17">
        <v>0</v>
      </c>
      <c r="N618" s="1">
        <v>10</v>
      </c>
      <c r="O618" s="1" t="s">
        <v>839</v>
      </c>
      <c r="P618" s="1">
        <v>504210</v>
      </c>
      <c r="Q618" s="1" t="s">
        <v>837</v>
      </c>
      <c r="R618" s="1" t="s">
        <v>838</v>
      </c>
      <c r="S618" s="26">
        <v>5.2499120000000001</v>
      </c>
      <c r="T618" s="4">
        <v>371.82757568400001</v>
      </c>
      <c r="U618" s="4">
        <v>-1.0672581195799999</v>
      </c>
      <c r="V618" s="4">
        <v>13.4487094879</v>
      </c>
      <c r="W618" s="2">
        <v>0.25911110639599999</v>
      </c>
      <c r="X618" s="3">
        <v>2.8847162723499999</v>
      </c>
      <c r="Y618" s="1">
        <v>847.27642822300004</v>
      </c>
      <c r="Z618" s="2">
        <v>0.126846459547</v>
      </c>
      <c r="AA618" s="2">
        <v>0</v>
      </c>
      <c r="AB618" s="2">
        <v>9.6978179909500001E-3</v>
      </c>
      <c r="AC618" s="2">
        <v>3.9991002024500002E-4</v>
      </c>
      <c r="AD618" s="2">
        <v>1.2572171261500001E-2</v>
      </c>
      <c r="AE618" s="2">
        <v>0.83843635182099996</v>
      </c>
      <c r="AF618" s="2">
        <v>5.5737459071700003E-3</v>
      </c>
      <c r="AG618" s="2">
        <v>0</v>
      </c>
      <c r="AH618" s="2">
        <v>6.4735434527200004E-3</v>
      </c>
      <c r="AI618" s="5">
        <v>5355345.5707599996</v>
      </c>
      <c r="AJ618" s="5">
        <v>5322075.4134</v>
      </c>
      <c r="AK618">
        <v>16.381105955900001</v>
      </c>
      <c r="AL618" s="13">
        <v>6.2318714246363477E-3</v>
      </c>
      <c r="AM618" s="1" t="s">
        <v>36</v>
      </c>
      <c r="AN618" t="s">
        <v>4077</v>
      </c>
      <c r="AO618" t="s">
        <v>36</v>
      </c>
      <c r="AP618">
        <v>0.72015202374220189</v>
      </c>
      <c r="AQ618">
        <v>2.5703415950197979</v>
      </c>
      <c r="AR618">
        <v>-5</v>
      </c>
      <c r="AS618">
        <v>1.1286806122809223</v>
      </c>
      <c r="AT618">
        <v>-0.58651397125531612</v>
      </c>
      <c r="AU618">
        <v>0.46010310435056917</v>
      </c>
      <c r="AV618">
        <v>2.9280251242222026</v>
      </c>
      <c r="AW618">
        <v>-0.89672165000834714</v>
      </c>
      <c r="AX618">
        <v>-5</v>
      </c>
      <c r="AY618">
        <v>-2.0133259710008442</v>
      </c>
      <c r="AZ618">
        <v>-3.3980377139395186</v>
      </c>
      <c r="BA618">
        <v>-1.9005897115378643</v>
      </c>
      <c r="BB618">
        <v>-7.652990038298943E-2</v>
      </c>
      <c r="BC618">
        <v>-2.2538528335468686</v>
      </c>
      <c r="BD618">
        <v>-5</v>
      </c>
      <c r="BE618">
        <v>-2.188857932513919</v>
      </c>
      <c r="BF618">
        <v>6.7287875003092177</v>
      </c>
      <c r="BG618">
        <f t="shared" si="9"/>
        <v>6.7260810241784359</v>
      </c>
      <c r="BH618" s="1" t="s">
        <v>840</v>
      </c>
      <c r="BI618" s="1">
        <v>1</v>
      </c>
    </row>
    <row r="619" spans="1:61">
      <c r="A619" s="1">
        <v>571</v>
      </c>
      <c r="B619" s="1" t="s">
        <v>2738</v>
      </c>
      <c r="C619" s="1" t="s">
        <v>4863</v>
      </c>
      <c r="D619" s="1" t="s">
        <v>30</v>
      </c>
      <c r="E619" s="1" t="s">
        <v>87</v>
      </c>
      <c r="F619" s="2">
        <v>34.953648999999999</v>
      </c>
      <c r="G619" s="2">
        <v>-96.718301999999994</v>
      </c>
      <c r="H619" s="2">
        <v>34.955680000000001</v>
      </c>
      <c r="I619" s="2">
        <v>-96.707380000000001</v>
      </c>
      <c r="K619" s="1" t="s">
        <v>4086</v>
      </c>
      <c r="L619" s="17">
        <v>0.64257813058793534</v>
      </c>
      <c r="M619" s="17">
        <v>0</v>
      </c>
      <c r="N619" s="1">
        <v>11</v>
      </c>
      <c r="O619" s="1" t="s">
        <v>2741</v>
      </c>
      <c r="P619" s="1">
        <v>513690</v>
      </c>
      <c r="Q619" s="1" t="s">
        <v>2739</v>
      </c>
      <c r="R619" s="1" t="s">
        <v>2740</v>
      </c>
      <c r="S619" s="26">
        <v>3.2512180000000002</v>
      </c>
      <c r="T619" s="4">
        <v>1037.5242919899999</v>
      </c>
      <c r="U619" s="4">
        <v>9.8017606735200005</v>
      </c>
      <c r="V619" s="4">
        <v>22.871950149500002</v>
      </c>
      <c r="W619" s="2">
        <v>0.272909909487</v>
      </c>
      <c r="X619" s="3">
        <v>2.56731319427</v>
      </c>
      <c r="Y619" s="1">
        <v>502.68148803700001</v>
      </c>
      <c r="Z619" s="2">
        <v>6.2416905197600001E-2</v>
      </c>
      <c r="AA619" s="2">
        <v>9.9322728481400002E-2</v>
      </c>
      <c r="AB619" s="2">
        <v>1.1566796490099999E-2</v>
      </c>
      <c r="AC619" s="2">
        <v>0.37695712699200001</v>
      </c>
      <c r="AD619" s="2">
        <v>0</v>
      </c>
      <c r="AE619" s="2">
        <v>0.35806234651899999</v>
      </c>
      <c r="AF619" s="2">
        <v>8.05452583173E-2</v>
      </c>
      <c r="AG619" s="2">
        <v>1.1128838002300001E-2</v>
      </c>
      <c r="AH619" s="2">
        <v>0</v>
      </c>
      <c r="AI619" s="5">
        <v>5082180.9703400005</v>
      </c>
      <c r="AJ619" s="5">
        <v>5331238.9034000002</v>
      </c>
      <c r="AK619">
        <v>26.922234478099998</v>
      </c>
      <c r="AL619" s="13">
        <v>4.7834032638607138E-2</v>
      </c>
      <c r="AM619" s="1" t="s">
        <v>36</v>
      </c>
      <c r="AN619" t="s">
        <v>4077</v>
      </c>
      <c r="AO619" t="s">
        <v>36</v>
      </c>
      <c r="AP619">
        <v>0.51204609069664331</v>
      </c>
      <c r="AQ619">
        <v>3.0159982738214373</v>
      </c>
      <c r="AR619">
        <v>0.99130409427551514</v>
      </c>
      <c r="AS619">
        <v>1.3593031957855453</v>
      </c>
      <c r="AT619">
        <v>-0.56398069460717148</v>
      </c>
      <c r="AU619">
        <v>0.40947885279541352</v>
      </c>
      <c r="AV619">
        <v>2.7012928920086323</v>
      </c>
      <c r="AW619">
        <v>-1.2046977686557125</v>
      </c>
      <c r="AX619">
        <v>-1.0029513585079299</v>
      </c>
      <c r="AY619">
        <v>-1.9367869054661684</v>
      </c>
      <c r="AZ619">
        <v>-0.42370804122549804</v>
      </c>
      <c r="BA619">
        <v>-5</v>
      </c>
      <c r="BB619">
        <v>-0.4460413465636609</v>
      </c>
      <c r="BC619">
        <v>-1.0939600213185714</v>
      </c>
      <c r="BD619">
        <v>-1.9535501793790562</v>
      </c>
      <c r="BE619">
        <v>-5</v>
      </c>
      <c r="BF619">
        <v>6.7060501256928449</v>
      </c>
      <c r="BG619">
        <f t="shared" si="9"/>
        <v>6.7268281445590237</v>
      </c>
      <c r="BH619" s="1" t="s">
        <v>2742</v>
      </c>
      <c r="BI619" s="1">
        <v>1</v>
      </c>
    </row>
    <row r="620" spans="1:61">
      <c r="A620" s="1">
        <v>574</v>
      </c>
      <c r="B620" s="1" t="s">
        <v>2753</v>
      </c>
      <c r="C620" s="1" t="s">
        <v>4866</v>
      </c>
      <c r="D620" s="1" t="s">
        <v>30</v>
      </c>
      <c r="E620" s="1" t="s">
        <v>52</v>
      </c>
      <c r="F620" s="2">
        <v>40.955443000000002</v>
      </c>
      <c r="G620" s="2">
        <v>-111.414974</v>
      </c>
      <c r="H620" s="2">
        <v>40.964390000000002</v>
      </c>
      <c r="I620" s="2">
        <v>-111.42631</v>
      </c>
      <c r="K620" s="1" t="s">
        <v>4086</v>
      </c>
      <c r="L620" s="17">
        <v>0.36046542855910951</v>
      </c>
      <c r="M620" s="17">
        <v>1</v>
      </c>
      <c r="N620" s="1">
        <v>16</v>
      </c>
      <c r="O620" s="1" t="s">
        <v>2756</v>
      </c>
      <c r="P620" s="1">
        <v>504750</v>
      </c>
      <c r="Q620" s="1" t="s">
        <v>2754</v>
      </c>
      <c r="R620" s="1" t="s">
        <v>2755</v>
      </c>
      <c r="S620" s="26">
        <v>5.5914760000000001</v>
      </c>
      <c r="T620" s="4">
        <v>516.71270751999998</v>
      </c>
      <c r="U620" s="4">
        <v>-1.0305376052899999</v>
      </c>
      <c r="V620" s="4">
        <v>14.1981716156</v>
      </c>
      <c r="W620" s="2">
        <v>0.19159649312499999</v>
      </c>
      <c r="X620" s="3">
        <v>12.3668775558</v>
      </c>
      <c r="Y620" s="1">
        <v>1051.6759033200001</v>
      </c>
      <c r="Z620" s="2">
        <v>9.1353627431700002E-2</v>
      </c>
      <c r="AA620" s="2">
        <v>4.17754569191E-2</v>
      </c>
      <c r="AB620" s="2">
        <v>1.50922893494E-3</v>
      </c>
      <c r="AC620" s="2">
        <v>0.38510994732800002</v>
      </c>
      <c r="AD620" s="2">
        <v>0.45966585671400001</v>
      </c>
      <c r="AE620" s="2">
        <v>1.07155254381E-3</v>
      </c>
      <c r="AF620" s="2">
        <v>1.5741257791399999E-2</v>
      </c>
      <c r="AG620" s="2">
        <v>2.0827359302099998E-3</v>
      </c>
      <c r="AH620" s="2">
        <v>1.69033640713E-3</v>
      </c>
      <c r="AI620" s="5">
        <v>5708245.7013600003</v>
      </c>
      <c r="AJ620" s="5">
        <v>5366411.9290199997</v>
      </c>
      <c r="AK620">
        <v>17.483934306199998</v>
      </c>
      <c r="AL620" s="13">
        <v>6.1732612194219383E-2</v>
      </c>
      <c r="AM620" s="1" t="s">
        <v>36</v>
      </c>
      <c r="AN620" t="s">
        <v>4077</v>
      </c>
      <c r="AO620" t="s">
        <v>36</v>
      </c>
      <c r="AP620">
        <v>0.74752646513901011</v>
      </c>
      <c r="AQ620">
        <v>2.7132491422848761</v>
      </c>
      <c r="AR620">
        <v>-5</v>
      </c>
      <c r="AS620">
        <v>1.1522324212576127</v>
      </c>
      <c r="AT620">
        <v>-0.71761244426790949</v>
      </c>
      <c r="AU620">
        <v>1.092260060868913</v>
      </c>
      <c r="AV620">
        <v>3.0218819231964256</v>
      </c>
      <c r="AW620">
        <v>-1.0392742031850806</v>
      </c>
      <c r="AX620">
        <v>-1.3790787913122826</v>
      </c>
      <c r="AY620">
        <v>-2.8212448770965954</v>
      </c>
      <c r="AZ620">
        <v>-0.41441526347577251</v>
      </c>
      <c r="BA620">
        <v>-0.33755775379026004</v>
      </c>
      <c r="BB620">
        <v>-2.9699865283764662</v>
      </c>
      <c r="BC620">
        <v>-1.8029605686707322</v>
      </c>
      <c r="BD620">
        <v>-2.6813657906968604</v>
      </c>
      <c r="BE620">
        <v>-2.7720268544271329</v>
      </c>
      <c r="BF620">
        <v>6.7565026582842895</v>
      </c>
      <c r="BG620">
        <f t="shared" si="9"/>
        <v>6.7296840063221239</v>
      </c>
      <c r="BH620" s="1" t="s">
        <v>2757</v>
      </c>
      <c r="BI620" s="1">
        <v>1</v>
      </c>
    </row>
    <row r="621" spans="1:61">
      <c r="A621" s="1">
        <v>48</v>
      </c>
      <c r="B621" s="1" t="s">
        <v>224</v>
      </c>
      <c r="C621" s="1" t="s">
        <v>4141</v>
      </c>
      <c r="D621" s="1" t="s">
        <v>30</v>
      </c>
      <c r="E621" s="1" t="s">
        <v>105</v>
      </c>
      <c r="F621" s="2">
        <v>34.245581999999999</v>
      </c>
      <c r="G621" s="2">
        <v>-113.579364</v>
      </c>
      <c r="H621" s="2">
        <v>34.262779999999999</v>
      </c>
      <c r="I621" s="2">
        <v>-113.575282</v>
      </c>
      <c r="K621" s="1" t="s">
        <v>4086</v>
      </c>
      <c r="L621" s="17">
        <v>0.26245850534178311</v>
      </c>
      <c r="M621" s="17">
        <v>1</v>
      </c>
      <c r="N621" s="1">
        <v>15</v>
      </c>
      <c r="O621" s="1" t="s">
        <v>227</v>
      </c>
      <c r="P621" s="1">
        <v>502290</v>
      </c>
      <c r="Q621" s="1" t="s">
        <v>225</v>
      </c>
      <c r="R621" s="1" t="s">
        <v>226</v>
      </c>
      <c r="S621" s="26">
        <v>3.5509559999999998</v>
      </c>
      <c r="T621" s="4">
        <v>222.875457764</v>
      </c>
      <c r="U621" s="4">
        <v>12.1691474915</v>
      </c>
      <c r="V621" s="4">
        <v>29.660453796399999</v>
      </c>
      <c r="W621" s="2">
        <v>9.8450817167800006E-2</v>
      </c>
      <c r="X621" s="3">
        <v>6.9031915664700003</v>
      </c>
      <c r="Y621" s="1">
        <v>117.309326172</v>
      </c>
      <c r="Z621" s="2">
        <v>0.12268344051799999</v>
      </c>
      <c r="AA621" s="2">
        <v>2.3808349827799998E-3</v>
      </c>
      <c r="AB621" s="2">
        <v>2.25404495411E-4</v>
      </c>
      <c r="AC621" s="2">
        <v>1.40173420584E-3</v>
      </c>
      <c r="AD621" s="2">
        <v>0.86777913176999999</v>
      </c>
      <c r="AE621" s="2">
        <v>0</v>
      </c>
      <c r="AF621" s="2">
        <v>1.9441137729200001E-3</v>
      </c>
      <c r="AG621" s="2">
        <v>3.4515063359799998E-4</v>
      </c>
      <c r="AH621" s="2">
        <v>3.2401896215299999E-3</v>
      </c>
      <c r="AI621" s="5">
        <v>12374332.310699999</v>
      </c>
      <c r="AJ621" s="5">
        <v>5723287.3269400001</v>
      </c>
      <c r="AK621">
        <v>23.933149618800002</v>
      </c>
      <c r="AL621" s="13">
        <v>0.73501876124382082</v>
      </c>
      <c r="AM621" s="1" t="s">
        <v>36</v>
      </c>
      <c r="AN621" t="s">
        <v>4077</v>
      </c>
      <c r="AO621" t="s">
        <v>36</v>
      </c>
      <c r="AP621">
        <v>0.55034529097928564</v>
      </c>
      <c r="AQ621">
        <v>2.3480622481819529</v>
      </c>
      <c r="AR621">
        <v>1.0852601548360159</v>
      </c>
      <c r="AS621">
        <v>1.4721777913236773</v>
      </c>
      <c r="AT621">
        <v>-1.0067806747519323</v>
      </c>
      <c r="AU621">
        <v>0.83904992541010248</v>
      </c>
      <c r="AV621">
        <v>2.0693325401976401</v>
      </c>
      <c r="AW621">
        <v>-0.91121405322239735</v>
      </c>
      <c r="AX621">
        <v>-2.6232707047847961</v>
      </c>
      <c r="AY621">
        <v>-3.6470374267427843</v>
      </c>
      <c r="AZ621">
        <v>-2.8533343286521027</v>
      </c>
      <c r="BA621">
        <v>-6.1590797933595988E-2</v>
      </c>
      <c r="BB621">
        <v>-5</v>
      </c>
      <c r="BC621">
        <v>-2.7112783229974444</v>
      </c>
      <c r="BD621">
        <v>-3.4619913250342944</v>
      </c>
      <c r="BE621">
        <v>-2.489429573381535</v>
      </c>
      <c r="BF621">
        <v>7.09252177474891</v>
      </c>
      <c r="BG621">
        <f t="shared" si="9"/>
        <v>6.7576455493982026</v>
      </c>
      <c r="BH621" s="1" t="s">
        <v>228</v>
      </c>
      <c r="BI621" s="1">
        <v>2</v>
      </c>
    </row>
    <row r="622" spans="1:61">
      <c r="A622" s="1">
        <v>49</v>
      </c>
      <c r="B622" s="1" t="s">
        <v>224</v>
      </c>
      <c r="C622" s="1" t="s">
        <v>4141</v>
      </c>
      <c r="D622" s="1" t="s">
        <v>30</v>
      </c>
      <c r="E622" s="1" t="s">
        <v>105</v>
      </c>
      <c r="F622" s="2">
        <v>34.245581999999999</v>
      </c>
      <c r="G622" s="2">
        <v>-113.579364</v>
      </c>
      <c r="H622" s="2">
        <v>34.262779999999999</v>
      </c>
      <c r="I622" s="2">
        <v>-113.575282</v>
      </c>
      <c r="K622" s="1" t="s">
        <v>4085</v>
      </c>
      <c r="L622" s="17">
        <v>4.224054119549691E-2</v>
      </c>
      <c r="M622" s="17">
        <v>1</v>
      </c>
      <c r="N622" s="1">
        <v>15</v>
      </c>
      <c r="O622" s="1" t="s">
        <v>227</v>
      </c>
      <c r="P622" s="1">
        <v>504830</v>
      </c>
      <c r="Q622" s="1" t="s">
        <v>229</v>
      </c>
      <c r="R622" s="1" t="s">
        <v>230</v>
      </c>
      <c r="S622" s="26">
        <v>3.6761460000000001</v>
      </c>
      <c r="T622" s="4">
        <v>222.875457764</v>
      </c>
      <c r="U622" s="4">
        <v>12.1691474915</v>
      </c>
      <c r="V622" s="4">
        <v>29.660453796399999</v>
      </c>
      <c r="W622" s="2">
        <v>9.8450817167800006E-2</v>
      </c>
      <c r="X622" s="3">
        <v>6.9031915664700003</v>
      </c>
      <c r="Y622" s="1">
        <v>117.309326172</v>
      </c>
      <c r="Z622" s="2">
        <v>0.12268344051799999</v>
      </c>
      <c r="AA622" s="2">
        <v>2.3808349827799998E-3</v>
      </c>
      <c r="AB622" s="2">
        <v>2.25404495411E-4</v>
      </c>
      <c r="AC622" s="2">
        <v>1.40173420584E-3</v>
      </c>
      <c r="AD622" s="2">
        <v>0.86777913176999999</v>
      </c>
      <c r="AE622" s="2">
        <v>0</v>
      </c>
      <c r="AF622" s="2">
        <v>1.9441137729200001E-3</v>
      </c>
      <c r="AG622" s="2">
        <v>3.4515063359799998E-4</v>
      </c>
      <c r="AH622" s="2">
        <v>3.2401896215299999E-3</v>
      </c>
      <c r="AI622" s="5">
        <v>12374332.310699999</v>
      </c>
      <c r="AJ622" s="5">
        <v>5723287.3269400001</v>
      </c>
      <c r="AK622">
        <v>23.933149618800002</v>
      </c>
      <c r="AL622" s="13">
        <v>0.73501876124382082</v>
      </c>
      <c r="AM622" s="1" t="s">
        <v>36</v>
      </c>
      <c r="AN622" t="s">
        <v>4077</v>
      </c>
      <c r="AO622" t="s">
        <v>36</v>
      </c>
      <c r="AP622">
        <v>0.56539275128187039</v>
      </c>
      <c r="AQ622">
        <v>2.3480622481819529</v>
      </c>
      <c r="AR622">
        <v>1.0852601548360159</v>
      </c>
      <c r="AS622">
        <v>1.4721777913236773</v>
      </c>
      <c r="AT622">
        <v>-1.0067806747519323</v>
      </c>
      <c r="AU622">
        <v>0.83904992541010248</v>
      </c>
      <c r="AV622">
        <v>2.0693325401976401</v>
      </c>
      <c r="AW622">
        <v>-0.91121405322239735</v>
      </c>
      <c r="AX622">
        <v>-2.6232707047847961</v>
      </c>
      <c r="AY622">
        <v>-3.6470374267427843</v>
      </c>
      <c r="AZ622">
        <v>-2.8533343286521027</v>
      </c>
      <c r="BA622">
        <v>-6.1590797933595988E-2</v>
      </c>
      <c r="BB622">
        <v>-5</v>
      </c>
      <c r="BC622">
        <v>-2.7112783229974444</v>
      </c>
      <c r="BD622">
        <v>-3.4619913250342944</v>
      </c>
      <c r="BE622">
        <v>-2.489429573381535</v>
      </c>
      <c r="BF622">
        <v>7.09252177474891</v>
      </c>
      <c r="BG622">
        <f t="shared" si="9"/>
        <v>6.7576455493982026</v>
      </c>
      <c r="BH622" s="1" t="s">
        <v>228</v>
      </c>
      <c r="BI622" s="1">
        <v>2</v>
      </c>
    </row>
    <row r="623" spans="1:61">
      <c r="A623" s="1">
        <v>633</v>
      </c>
      <c r="B623" s="1" t="s">
        <v>3043</v>
      </c>
      <c r="C623" s="1" t="s">
        <v>4945</v>
      </c>
      <c r="D623" s="1" t="s">
        <v>30</v>
      </c>
      <c r="E623" s="1" t="s">
        <v>355</v>
      </c>
      <c r="F623" s="2">
        <v>40.075195000000001</v>
      </c>
      <c r="G623" s="2">
        <v>-86.055501000000007</v>
      </c>
      <c r="H623" s="2">
        <v>40.083888999999999</v>
      </c>
      <c r="I623" s="2">
        <v>-86.056388999999996</v>
      </c>
      <c r="J623" s="1" t="s">
        <v>514</v>
      </c>
      <c r="K623" s="1" t="s">
        <v>4086</v>
      </c>
      <c r="L623" s="17">
        <v>0.81933749862946559</v>
      </c>
      <c r="M623" s="17">
        <v>0</v>
      </c>
      <c r="N623" s="1">
        <v>5</v>
      </c>
      <c r="O623" s="1" t="s">
        <v>3046</v>
      </c>
      <c r="P623" s="1">
        <v>515240</v>
      </c>
      <c r="Q623" s="1" t="s">
        <v>3044</v>
      </c>
      <c r="R623" s="1" t="s">
        <v>3045</v>
      </c>
      <c r="S623" s="26">
        <v>7.7592639999999999</v>
      </c>
      <c r="T623" s="4">
        <v>1015.5715332</v>
      </c>
      <c r="U623" s="4">
        <v>4.6866979599</v>
      </c>
      <c r="V623" s="4">
        <v>15.9776411057</v>
      </c>
      <c r="W623" s="2">
        <v>0.35669013857800003</v>
      </c>
      <c r="X623" s="3">
        <v>0.843395233154</v>
      </c>
      <c r="Y623" s="1">
        <v>1045.9207763700001</v>
      </c>
      <c r="Z623" s="2">
        <v>8.5636815545700004E-2</v>
      </c>
      <c r="AA623" s="2">
        <v>0.29945268760499999</v>
      </c>
      <c r="AB623" s="2">
        <v>0</v>
      </c>
      <c r="AC623" s="2">
        <v>5.4015716401800001E-2</v>
      </c>
      <c r="AD623" s="2">
        <v>5.5358891315799999E-3</v>
      </c>
      <c r="AE623" s="2">
        <v>2.3926087720599998E-2</v>
      </c>
      <c r="AF623" s="2">
        <v>3.3303206045500001E-2</v>
      </c>
      <c r="AG623" s="2">
        <v>0.48172277874000002</v>
      </c>
      <c r="AH623" s="2">
        <v>1.6406818809499998E-2</v>
      </c>
      <c r="AI623" s="5">
        <v>5906272.8899100004</v>
      </c>
      <c r="AJ623" s="5">
        <v>5906272.8899100004</v>
      </c>
      <c r="AK623">
        <v>55.352303964100003</v>
      </c>
      <c r="AL623" s="13">
        <v>0</v>
      </c>
      <c r="AM623" s="1" t="s">
        <v>36</v>
      </c>
      <c r="AN623" t="s">
        <v>4077</v>
      </c>
      <c r="AO623" t="s">
        <v>36</v>
      </c>
      <c r="AP623">
        <v>0.88982052848784565</v>
      </c>
      <c r="AQ623">
        <v>3.0067105189568788</v>
      </c>
      <c r="AR623">
        <v>0.67086696577207705</v>
      </c>
      <c r="AS623">
        <v>1.2035126616864844</v>
      </c>
      <c r="AT623">
        <v>-0.44770889744706949</v>
      </c>
      <c r="AU623">
        <v>-7.3968857934345128E-2</v>
      </c>
      <c r="AV623">
        <v>3.019498789991701</v>
      </c>
      <c r="AW623">
        <v>-1.0673394905677405</v>
      </c>
      <c r="AX623">
        <v>-0.52367178474446396</v>
      </c>
      <c r="AY623">
        <v>-5</v>
      </c>
      <c r="AZ623">
        <v>-1.267479859556643</v>
      </c>
      <c r="BA623">
        <v>-2.2568126161714521</v>
      </c>
      <c r="BB623">
        <v>-1.6211283093372664</v>
      </c>
      <c r="BC623">
        <v>-1.4775139556574419</v>
      </c>
      <c r="BD623">
        <v>-0.31720281715413479</v>
      </c>
      <c r="BE623">
        <v>-1.7849756180578797</v>
      </c>
      <c r="BF623">
        <v>6.7713135089758509</v>
      </c>
      <c r="BG623">
        <f t="shared" si="9"/>
        <v>6.7713135089758509</v>
      </c>
      <c r="BH623" s="1" t="s">
        <v>3047</v>
      </c>
      <c r="BI623" s="1">
        <v>1</v>
      </c>
    </row>
    <row r="624" spans="1:61">
      <c r="A624" s="1">
        <v>343</v>
      </c>
      <c r="B624" s="1" t="s">
        <v>1619</v>
      </c>
      <c r="C624" s="1" t="s">
        <v>4514</v>
      </c>
      <c r="D624" s="1" t="s">
        <v>30</v>
      </c>
      <c r="E624" s="1" t="s">
        <v>153</v>
      </c>
      <c r="F624" s="2">
        <v>40.551574000000002</v>
      </c>
      <c r="G624" s="2">
        <v>-81.237953000000005</v>
      </c>
      <c r="H624" s="2">
        <v>40.542122999999997</v>
      </c>
      <c r="I624" s="2">
        <v>-81.251349000000005</v>
      </c>
      <c r="K624" s="1" t="s">
        <v>4086</v>
      </c>
      <c r="L624" s="17">
        <v>0.43434163206256921</v>
      </c>
      <c r="M624" s="17">
        <v>1</v>
      </c>
      <c r="N624" s="1">
        <v>5</v>
      </c>
      <c r="O624" s="1" t="s">
        <v>1622</v>
      </c>
      <c r="P624" s="1">
        <v>508380</v>
      </c>
      <c r="Q624" s="1" t="s">
        <v>1620</v>
      </c>
      <c r="R624" s="1" t="s">
        <v>1621</v>
      </c>
      <c r="S624" s="26">
        <v>1.9654050000000001</v>
      </c>
      <c r="T624" s="4">
        <v>1019.97839355</v>
      </c>
      <c r="U624" s="4">
        <v>4.5017361640900004</v>
      </c>
      <c r="V624" s="4">
        <v>15.887014389000001</v>
      </c>
      <c r="W624" s="2">
        <v>0.29223230481099999</v>
      </c>
      <c r="X624" s="3">
        <v>5.9016218185399998</v>
      </c>
      <c r="Y624" s="1">
        <v>721.45697021499996</v>
      </c>
      <c r="Z624" s="2">
        <v>6.8275772574799998E-2</v>
      </c>
      <c r="AA624" s="2">
        <v>7.3243979756399999E-2</v>
      </c>
      <c r="AB624" s="2">
        <v>8.1567580594300003E-4</v>
      </c>
      <c r="AC624" s="2">
        <v>0.59410859611099998</v>
      </c>
      <c r="AD624" s="2">
        <v>1.41816361715E-3</v>
      </c>
      <c r="AE624" s="2">
        <v>2.02250523701E-2</v>
      </c>
      <c r="AF624" s="2">
        <v>0.15515451495099999</v>
      </c>
      <c r="AG624" s="2">
        <v>8.3013551341200004E-2</v>
      </c>
      <c r="AH624" s="2">
        <v>3.7446934727399998E-3</v>
      </c>
      <c r="AI624" s="5">
        <v>6130539.2893399997</v>
      </c>
      <c r="AJ624" s="5">
        <v>6040491.7963000005</v>
      </c>
      <c r="AK624">
        <v>33.751240623999998</v>
      </c>
      <c r="AL624" s="13">
        <v>1.4797019645482913E-2</v>
      </c>
      <c r="AM624" s="1" t="s">
        <v>36</v>
      </c>
      <c r="AN624" t="s">
        <v>4077</v>
      </c>
      <c r="AO624" t="s">
        <v>36</v>
      </c>
      <c r="AP624">
        <v>0.29345205656471168</v>
      </c>
      <c r="AQ624">
        <v>3.0085909720938835</v>
      </c>
      <c r="AR624">
        <v>0.65338003845715409</v>
      </c>
      <c r="AS624">
        <v>1.2010422888869532</v>
      </c>
      <c r="AT624">
        <v>-0.53427177667802017</v>
      </c>
      <c r="AU624">
        <v>0.77097137605795651</v>
      </c>
      <c r="AV624">
        <v>2.858210433620139</v>
      </c>
      <c r="AW624">
        <v>-1.1657333768993361</v>
      </c>
      <c r="AX624">
        <v>-1.1352280660731466</v>
      </c>
      <c r="AY624">
        <v>-3.0884824192685141</v>
      </c>
      <c r="AZ624">
        <v>-0.22613416380482287</v>
      </c>
      <c r="BA624">
        <v>-2.8482736606013588</v>
      </c>
      <c r="BB624">
        <v>-1.6941103451660733</v>
      </c>
      <c r="BC624">
        <v>-0.80923558205354762</v>
      </c>
      <c r="BD624">
        <v>-1.0808510065116848</v>
      </c>
      <c r="BE624">
        <v>-2.4265837263078827</v>
      </c>
      <c r="BF624">
        <v>6.7874986800784045</v>
      </c>
      <c r="BG624">
        <f t="shared" si="9"/>
        <v>6.7810722988404057</v>
      </c>
      <c r="BH624" s="1" t="s">
        <v>1623</v>
      </c>
      <c r="BI624" s="1">
        <v>1</v>
      </c>
    </row>
    <row r="625" spans="1:61">
      <c r="A625" s="1">
        <v>493</v>
      </c>
      <c r="B625" s="1" t="s">
        <v>2350</v>
      </c>
      <c r="C625" s="1" t="s">
        <v>4734</v>
      </c>
      <c r="D625" s="1" t="s">
        <v>30</v>
      </c>
      <c r="E625" s="1" t="s">
        <v>87</v>
      </c>
      <c r="F625" s="2">
        <v>40.433278999999999</v>
      </c>
      <c r="G625" s="2">
        <v>-105.033708</v>
      </c>
      <c r="H625" s="2">
        <v>40.424469999999999</v>
      </c>
      <c r="I625" s="2">
        <v>-105.03206</v>
      </c>
      <c r="K625" s="1" t="s">
        <v>4086</v>
      </c>
      <c r="L625" s="17">
        <v>0.22121039731428024</v>
      </c>
      <c r="M625" s="17">
        <v>1</v>
      </c>
      <c r="N625" s="1">
        <v>10</v>
      </c>
      <c r="O625" s="1" t="s">
        <v>2353</v>
      </c>
      <c r="P625" s="1">
        <v>512080</v>
      </c>
      <c r="Q625" s="1" t="s">
        <v>2351</v>
      </c>
      <c r="R625" s="1" t="s">
        <v>2352</v>
      </c>
      <c r="S625" s="26">
        <v>2.3134790000000001</v>
      </c>
      <c r="T625" s="4">
        <v>379.43179321299999</v>
      </c>
      <c r="U625" s="4">
        <v>1.3216291666</v>
      </c>
      <c r="V625" s="4">
        <v>17.3659553528</v>
      </c>
      <c r="W625" s="2">
        <v>0.25953507423400002</v>
      </c>
      <c r="X625" s="3">
        <v>1.2361888885500001</v>
      </c>
      <c r="Y625" s="1">
        <v>581.55554199200003</v>
      </c>
      <c r="Z625" s="2">
        <v>8.3880613371100005E-2</v>
      </c>
      <c r="AA625" s="2">
        <v>0.38752123237800001</v>
      </c>
      <c r="AB625" s="2">
        <v>6.7865333886500002E-3</v>
      </c>
      <c r="AC625" s="2">
        <v>5.4245301480200002E-3</v>
      </c>
      <c r="AD625" s="2">
        <v>6.8256714128000001E-3</v>
      </c>
      <c r="AE625" s="2">
        <v>5.4401853576799997E-2</v>
      </c>
      <c r="AF625" s="2">
        <v>4.6417696649000001E-2</v>
      </c>
      <c r="AG625" s="2">
        <v>0.36886805006500001</v>
      </c>
      <c r="AH625" s="2">
        <v>3.9873819010100002E-2</v>
      </c>
      <c r="AI625" s="5">
        <v>6566837.9773300001</v>
      </c>
      <c r="AJ625" s="5">
        <v>6115609.7011600006</v>
      </c>
      <c r="AK625">
        <v>17.086252031099999</v>
      </c>
      <c r="AL625" s="13">
        <v>7.1157916454140449E-2</v>
      </c>
      <c r="AM625" s="1" t="s">
        <v>36</v>
      </c>
      <c r="AN625" t="s">
        <v>4077</v>
      </c>
      <c r="AO625" t="s">
        <v>36</v>
      </c>
      <c r="AP625">
        <v>0.36426556165933804</v>
      </c>
      <c r="AQ625">
        <v>2.5791337183251009</v>
      </c>
      <c r="AR625">
        <v>0.1211096143843458</v>
      </c>
      <c r="AS625">
        <v>1.2396986801337686</v>
      </c>
      <c r="AT625">
        <v>-0.58580394218178855</v>
      </c>
      <c r="AU625">
        <v>9.208483562928306E-2</v>
      </c>
      <c r="AV625">
        <v>2.7645911987355354</v>
      </c>
      <c r="AW625">
        <v>-1.0763384024471547</v>
      </c>
      <c r="AX625">
        <v>-0.41170449741061221</v>
      </c>
      <c r="AY625">
        <v>-2.1683520099069384</v>
      </c>
      <c r="AZ625">
        <v>-2.2656378727714443</v>
      </c>
      <c r="BA625">
        <v>-2.1658546224509632</v>
      </c>
      <c r="BB625">
        <v>-1.2643863027933284</v>
      </c>
      <c r="BC625">
        <v>-1.3333164140190101</v>
      </c>
      <c r="BD625">
        <v>-0.43312896006563195</v>
      </c>
      <c r="BE625">
        <v>-1.3993121667558839</v>
      </c>
      <c r="BF625">
        <v>6.8173563011330982</v>
      </c>
      <c r="BG625">
        <f t="shared" si="9"/>
        <v>6.7864397609061928</v>
      </c>
      <c r="BH625" s="1" t="s">
        <v>2354</v>
      </c>
      <c r="BI625" s="1">
        <v>1</v>
      </c>
    </row>
    <row r="626" spans="1:61">
      <c r="A626" s="1">
        <v>744</v>
      </c>
      <c r="B626" s="1" t="s">
        <v>3578</v>
      </c>
      <c r="C626" s="1" t="s">
        <v>5119</v>
      </c>
      <c r="D626" s="1" t="s">
        <v>2895</v>
      </c>
      <c r="E626" s="1" t="s">
        <v>87</v>
      </c>
      <c r="F626" s="2">
        <v>42.458365000000001</v>
      </c>
      <c r="G626" s="2">
        <v>-103.116433</v>
      </c>
      <c r="H626" s="2">
        <v>42.458329999999997</v>
      </c>
      <c r="I626" s="2">
        <v>-103.07989999999999</v>
      </c>
      <c r="K626" s="1" t="s">
        <v>4086</v>
      </c>
      <c r="L626" s="17">
        <v>0.76341593568213273</v>
      </c>
      <c r="M626" s="17">
        <v>0</v>
      </c>
      <c r="N626" s="1">
        <v>10</v>
      </c>
      <c r="O626" s="1" t="s">
        <v>3581</v>
      </c>
      <c r="P626" s="1">
        <v>515980</v>
      </c>
      <c r="Q626" s="1" t="s">
        <v>3579</v>
      </c>
      <c r="R626" s="1" t="s">
        <v>3580</v>
      </c>
      <c r="S626" s="26">
        <v>7.1117780000000002</v>
      </c>
      <c r="T626" s="4">
        <v>438.10980224600002</v>
      </c>
      <c r="U626" s="4">
        <v>0.53265702724499997</v>
      </c>
      <c r="V626" s="4">
        <v>15.722704887400001</v>
      </c>
      <c r="W626" s="2">
        <v>0.27855813503299998</v>
      </c>
      <c r="X626" s="3">
        <v>3.4225645065300001</v>
      </c>
      <c r="Y626" s="1">
        <v>735.70349121100003</v>
      </c>
      <c r="Z626" s="2">
        <v>2.30293990873E-2</v>
      </c>
      <c r="AA626" s="2">
        <v>8.2785421555700003E-4</v>
      </c>
      <c r="AB626" s="2">
        <v>1.0194237861E-3</v>
      </c>
      <c r="AC626" s="2">
        <v>7.2173835701699995E-2</v>
      </c>
      <c r="AD626" s="2">
        <v>3.2566826992199999E-3</v>
      </c>
      <c r="AE626" s="2">
        <v>0.82255868528499998</v>
      </c>
      <c r="AF626" s="2">
        <v>3.0582713582999999E-3</v>
      </c>
      <c r="AG626" s="2">
        <v>6.0611243765400002E-2</v>
      </c>
      <c r="AH626" s="2">
        <v>1.3464604101E-2</v>
      </c>
      <c r="AI626" s="5">
        <v>5111149.1943699997</v>
      </c>
      <c r="AJ626" s="5">
        <v>6172867.0612399997</v>
      </c>
      <c r="AK626">
        <v>27.781759496399999</v>
      </c>
      <c r="AL626" s="13">
        <v>0.18818084675164354</v>
      </c>
      <c r="AM626" s="1" t="s">
        <v>36</v>
      </c>
      <c r="AN626" t="s">
        <v>4077</v>
      </c>
      <c r="AO626" t="s">
        <v>36</v>
      </c>
      <c r="AP626">
        <v>0.85197819131426944</v>
      </c>
      <c r="AQ626">
        <v>2.6415829701690998</v>
      </c>
      <c r="AR626">
        <v>-0.27355233903865778</v>
      </c>
      <c r="AS626">
        <v>1.1965272628623411</v>
      </c>
      <c r="AT626">
        <v>-0.55508415385019449</v>
      </c>
      <c r="AU626">
        <v>0.53435164221611386</v>
      </c>
      <c r="AV626">
        <v>2.8667028169505797</v>
      </c>
      <c r="AW626">
        <v>-1.6377173940581096</v>
      </c>
      <c r="AX626">
        <v>-3.082046135381221</v>
      </c>
      <c r="AY626">
        <v>-2.9916452372850206</v>
      </c>
      <c r="AZ626">
        <v>-1.1416202133690359</v>
      </c>
      <c r="BA626">
        <v>-2.4872245529766404</v>
      </c>
      <c r="BB626">
        <v>-8.4833107619627979E-2</v>
      </c>
      <c r="BC626">
        <v>-2.514523982565358</v>
      </c>
      <c r="BD626">
        <v>-1.2174468040132893</v>
      </c>
      <c r="BE626">
        <v>-1.8708064116010625</v>
      </c>
      <c r="BF626">
        <v>6.7085185581898177</v>
      </c>
      <c r="BG626">
        <f t="shared" si="9"/>
        <v>6.7904869241092483</v>
      </c>
      <c r="BH626" s="1" t="s">
        <v>3582</v>
      </c>
      <c r="BI626" s="1">
        <v>1</v>
      </c>
    </row>
    <row r="627" spans="1:61">
      <c r="A627" s="1">
        <v>650</v>
      </c>
      <c r="B627" s="1" t="s">
        <v>3127</v>
      </c>
      <c r="C627" s="1" t="s">
        <v>4972</v>
      </c>
      <c r="D627" s="1" t="s">
        <v>30</v>
      </c>
      <c r="E627" s="1" t="s">
        <v>115</v>
      </c>
      <c r="F627" s="2">
        <v>47.678080000000001</v>
      </c>
      <c r="G627" s="2">
        <v>-112.47715100000001</v>
      </c>
      <c r="H627" s="2">
        <v>47.690269999999998</v>
      </c>
      <c r="I627" s="2">
        <v>-112.47412</v>
      </c>
      <c r="K627" s="1" t="s">
        <v>4086</v>
      </c>
      <c r="L627" s="17">
        <v>0.52207840816117812</v>
      </c>
      <c r="M627" s="17">
        <v>0</v>
      </c>
      <c r="N627" s="1">
        <v>10</v>
      </c>
      <c r="O627" s="1" t="s">
        <v>3130</v>
      </c>
      <c r="P627" s="1">
        <v>517730</v>
      </c>
      <c r="Q627" s="1" t="s">
        <v>3128</v>
      </c>
      <c r="R627" s="1" t="s">
        <v>3129</v>
      </c>
      <c r="S627" s="26">
        <v>6.4001089999999996</v>
      </c>
      <c r="T627" s="4">
        <v>390.42712402299998</v>
      </c>
      <c r="U627" s="4">
        <v>-1.3558750152600001</v>
      </c>
      <c r="V627" s="4">
        <v>12.9740629196</v>
      </c>
      <c r="W627" s="2">
        <v>0.224904254079</v>
      </c>
      <c r="X627" s="3">
        <v>3.4762177467300002</v>
      </c>
      <c r="Y627" s="1">
        <v>826.06604003899997</v>
      </c>
      <c r="Z627" s="2">
        <v>4.6854723038E-2</v>
      </c>
      <c r="AA627" s="2">
        <v>0</v>
      </c>
      <c r="AB627" s="2">
        <v>5.06405690478E-3</v>
      </c>
      <c r="AC627" s="2">
        <v>9.9524817781799992E-4</v>
      </c>
      <c r="AD627" s="2">
        <v>7.6887800404000006E-2</v>
      </c>
      <c r="AE627" s="2">
        <v>0.80973196600499997</v>
      </c>
      <c r="AF627" s="2">
        <v>1.52019280494E-2</v>
      </c>
      <c r="AG627" s="2">
        <v>1.0342775181199999E-3</v>
      </c>
      <c r="AH627" s="2">
        <v>4.4229999902400001E-2</v>
      </c>
      <c r="AI627" s="5">
        <v>6144542.47358</v>
      </c>
      <c r="AJ627" s="5">
        <v>6174970.9223800004</v>
      </c>
      <c r="AK627">
        <v>23.284505365699999</v>
      </c>
      <c r="AL627" s="13">
        <v>4.9398783575297575E-3</v>
      </c>
      <c r="AM627" s="1" t="s">
        <v>36</v>
      </c>
      <c r="AN627" t="s">
        <v>4077</v>
      </c>
      <c r="AO627" t="s">
        <v>36</v>
      </c>
      <c r="AP627">
        <v>0.8061873704987963</v>
      </c>
      <c r="AQ627">
        <v>2.5915399816491593</v>
      </c>
      <c r="AR627">
        <v>-5</v>
      </c>
      <c r="AS627">
        <v>1.1130759997733988</v>
      </c>
      <c r="AT627">
        <v>-0.64800232977751959</v>
      </c>
      <c r="AU627">
        <v>0.54110697239154959</v>
      </c>
      <c r="AV627">
        <v>2.9170147684802421</v>
      </c>
      <c r="AW627">
        <v>-1.3292466249265549</v>
      </c>
      <c r="AX627">
        <v>-5</v>
      </c>
      <c r="AY627">
        <v>-2.2955014227985417</v>
      </c>
      <c r="AZ627">
        <v>-3.0020686088850974</v>
      </c>
      <c r="BA627">
        <v>-1.1141425631573401</v>
      </c>
      <c r="BB627">
        <v>-9.1658715626190143E-2</v>
      </c>
      <c r="BC627">
        <v>-1.8181013273109297</v>
      </c>
      <c r="BD627">
        <v>-2.9853629153841714</v>
      </c>
      <c r="BE627">
        <v>-1.3542830615887309</v>
      </c>
      <c r="BF627">
        <v>6.788489550591545</v>
      </c>
      <c r="BG627">
        <f t="shared" si="9"/>
        <v>6.7906349168661739</v>
      </c>
      <c r="BH627" s="1" t="s">
        <v>3131</v>
      </c>
      <c r="BI627" s="1">
        <v>1</v>
      </c>
    </row>
    <row r="628" spans="1:61">
      <c r="A628" s="1">
        <v>690</v>
      </c>
      <c r="B628" s="1" t="s">
        <v>3320</v>
      </c>
      <c r="C628" s="1" t="s">
        <v>5049</v>
      </c>
      <c r="D628" s="1" t="s">
        <v>2895</v>
      </c>
      <c r="E628" s="1" t="s">
        <v>59</v>
      </c>
      <c r="F628" s="2">
        <v>45.127611000000002</v>
      </c>
      <c r="G628" s="2">
        <v>-67.997826000000003</v>
      </c>
      <c r="H628" s="2">
        <v>45.127160000000003</v>
      </c>
      <c r="I628" s="2">
        <v>-68.006709999999998</v>
      </c>
      <c r="K628" s="1" t="s">
        <v>4086</v>
      </c>
      <c r="L628" s="17">
        <v>0.68145445431582619</v>
      </c>
      <c r="M628" s="17">
        <v>0</v>
      </c>
      <c r="N628" s="1">
        <v>1</v>
      </c>
      <c r="O628" s="1" t="s">
        <v>3323</v>
      </c>
      <c r="P628" s="1">
        <v>505390</v>
      </c>
      <c r="Q628" s="1" t="s">
        <v>3321</v>
      </c>
      <c r="R628" s="1" t="s">
        <v>3322</v>
      </c>
      <c r="S628" s="26">
        <v>11.866754</v>
      </c>
      <c r="T628" s="4">
        <v>1137.2686767600001</v>
      </c>
      <c r="U628" s="4">
        <v>-0.93423485755900004</v>
      </c>
      <c r="V628" s="4">
        <v>11.3841285706</v>
      </c>
      <c r="W628" s="2">
        <v>0.214976876974</v>
      </c>
      <c r="X628" s="3">
        <v>2.69200730324</v>
      </c>
      <c r="Y628" s="1">
        <v>2347.7399902299999</v>
      </c>
      <c r="Z628" s="2">
        <v>7.4751900337800006E-2</v>
      </c>
      <c r="AA628" s="2">
        <v>3.5948057432399999E-3</v>
      </c>
      <c r="AB628" s="2">
        <v>1.10853040541E-4</v>
      </c>
      <c r="AC628" s="2">
        <v>0.70482474662200001</v>
      </c>
      <c r="AD628" s="2">
        <v>6.8523015202700002E-2</v>
      </c>
      <c r="AE628" s="2">
        <v>1.23205236486E-2</v>
      </c>
      <c r="AF628" s="2">
        <v>1.68918918919E-4</v>
      </c>
      <c r="AG628" s="2">
        <v>3.2728040540499999E-4</v>
      </c>
      <c r="AH628" s="2">
        <v>0.13537795608100001</v>
      </c>
      <c r="AI628" s="5">
        <v>7747108.9198899996</v>
      </c>
      <c r="AJ628" s="5">
        <v>6223781.6270700004</v>
      </c>
      <c r="AK628">
        <v>24.9309318516</v>
      </c>
      <c r="AL628" s="13">
        <v>0.21807160935083955</v>
      </c>
      <c r="AM628" s="1" t="s">
        <v>53</v>
      </c>
      <c r="AN628" t="s">
        <v>4076</v>
      </c>
      <c r="AO628" t="s">
        <v>53</v>
      </c>
      <c r="AP628">
        <v>1.0743319394536497</v>
      </c>
      <c r="AQ628">
        <v>3.0558630777483806</v>
      </c>
      <c r="AR628">
        <v>-5</v>
      </c>
      <c r="AS628">
        <v>1.0562997919591166</v>
      </c>
      <c r="AT628">
        <v>-0.66760825051532324</v>
      </c>
      <c r="AU628">
        <v>0.43007623376610332</v>
      </c>
      <c r="AV628">
        <v>3.3706499975751285</v>
      </c>
      <c r="AW628">
        <v>-1.126377762257984</v>
      </c>
      <c r="AX628">
        <v>-2.4443245731304324</v>
      </c>
      <c r="AY628">
        <v>-3.9552523903071064</v>
      </c>
      <c r="AZ628">
        <v>-0.1519188561103286</v>
      </c>
      <c r="BA628">
        <v>-1.1641635351244561</v>
      </c>
      <c r="BB628">
        <v>-1.9093708333351893</v>
      </c>
      <c r="BC628">
        <v>-3.7723217067227113</v>
      </c>
      <c r="BD628">
        <v>-3.4850799955451097</v>
      </c>
      <c r="BE628">
        <v>-0.86845204711159252</v>
      </c>
      <c r="BF628">
        <v>6.8891396619399607</v>
      </c>
      <c r="BG628">
        <f t="shared" si="9"/>
        <v>6.7940543462209861</v>
      </c>
      <c r="BH628" s="1" t="s">
        <v>3324</v>
      </c>
      <c r="BI628" s="1">
        <v>1</v>
      </c>
    </row>
    <row r="629" spans="1:61">
      <c r="A629" s="1">
        <v>291</v>
      </c>
      <c r="B629" s="1" t="s">
        <v>1366</v>
      </c>
      <c r="C629" s="1" t="s">
        <v>4445</v>
      </c>
      <c r="D629" s="1" t="s">
        <v>30</v>
      </c>
      <c r="E629" s="1" t="s">
        <v>140</v>
      </c>
      <c r="F629" s="2">
        <v>30.751073000000002</v>
      </c>
      <c r="G629" s="2">
        <v>-93.111402999999996</v>
      </c>
      <c r="H629" s="2">
        <v>30.73488</v>
      </c>
      <c r="I629" s="2">
        <v>-93.099810000000005</v>
      </c>
      <c r="K629" s="1" t="s">
        <v>4086</v>
      </c>
      <c r="L629" s="17">
        <v>0.69151840894483019</v>
      </c>
      <c r="M629" s="17">
        <v>0</v>
      </c>
      <c r="N629" s="1">
        <v>8</v>
      </c>
      <c r="O629" s="1" t="s">
        <v>1369</v>
      </c>
      <c r="P629" s="1">
        <v>518030</v>
      </c>
      <c r="Q629" s="1" t="s">
        <v>1367</v>
      </c>
      <c r="R629" s="1" t="s">
        <v>1368</v>
      </c>
      <c r="S629" s="26">
        <v>3.1792609999999999</v>
      </c>
      <c r="T629" s="4">
        <v>1568.2905273399999</v>
      </c>
      <c r="U629" s="4">
        <v>12.9697599411</v>
      </c>
      <c r="V629" s="4">
        <v>25.3018398285</v>
      </c>
      <c r="W629" s="2">
        <v>0.330270588398</v>
      </c>
      <c r="X629" s="3">
        <v>1.05630815029</v>
      </c>
      <c r="Y629" s="1">
        <v>816.42694091800001</v>
      </c>
      <c r="Z629" s="2">
        <v>5.6347104608700002E-2</v>
      </c>
      <c r="AA629" s="2">
        <v>3.5272320844199997E-2</v>
      </c>
      <c r="AB629" s="2">
        <v>1.14788597666E-3</v>
      </c>
      <c r="AC629" s="2">
        <v>0.31940430759299998</v>
      </c>
      <c r="AD629" s="2">
        <v>0.18780018728699999</v>
      </c>
      <c r="AE629" s="2">
        <v>3.8051413208700001E-2</v>
      </c>
      <c r="AF629" s="2">
        <v>0.160552999104</v>
      </c>
      <c r="AG629" s="2">
        <v>9.3542637922499998E-3</v>
      </c>
      <c r="AH629" s="2">
        <v>0.19206951758599999</v>
      </c>
      <c r="AI629" s="5">
        <v>6108052.9397600004</v>
      </c>
      <c r="AJ629" s="5">
        <v>6240122.1599700004</v>
      </c>
      <c r="AK629">
        <v>24.499576980699999</v>
      </c>
      <c r="AL629" s="13">
        <v>2.1390888798278818E-2</v>
      </c>
      <c r="AM629" s="1" t="s">
        <v>36</v>
      </c>
      <c r="AN629" t="s">
        <v>4077</v>
      </c>
      <c r="AO629" t="s">
        <v>36</v>
      </c>
      <c r="AP629">
        <v>0.50232618258822537</v>
      </c>
      <c r="AQ629">
        <v>3.1954265192750237</v>
      </c>
      <c r="AR629">
        <v>1.1129319377478857</v>
      </c>
      <c r="AS629">
        <v>1.4031521021368367</v>
      </c>
      <c r="AT629">
        <v>-0.48113009983321836</v>
      </c>
      <c r="AU629">
        <v>2.3790630743474723E-2</v>
      </c>
      <c r="AV629">
        <v>2.9119173273754591</v>
      </c>
      <c r="AW629">
        <v>-1.2491283952304928</v>
      </c>
      <c r="AX629">
        <v>-1.4525659637328829</v>
      </c>
      <c r="AY629">
        <v>-2.9401012497139751</v>
      </c>
      <c r="AZ629">
        <v>-0.49565923111783877</v>
      </c>
      <c r="BA629">
        <v>-0.72630397896197352</v>
      </c>
      <c r="BB629">
        <v>-1.4196292091340681</v>
      </c>
      <c r="BC629">
        <v>-0.79438157747117788</v>
      </c>
      <c r="BD629">
        <v>-2.0289903870570667</v>
      </c>
      <c r="BE629">
        <v>-0.71654155442324208</v>
      </c>
      <c r="BF629">
        <v>6.7859027925209263</v>
      </c>
      <c r="BG629">
        <f t="shared" si="9"/>
        <v>6.7951930917467793</v>
      </c>
      <c r="BH629" s="1" t="s">
        <v>1370</v>
      </c>
      <c r="BI629" s="1">
        <v>1</v>
      </c>
    </row>
    <row r="630" spans="1:61">
      <c r="A630" s="1">
        <v>691</v>
      </c>
      <c r="B630" s="1" t="s">
        <v>3325</v>
      </c>
      <c r="C630" s="1" t="s">
        <v>4662</v>
      </c>
      <c r="D630" s="1" t="s">
        <v>2895</v>
      </c>
      <c r="E630" s="1" t="s">
        <v>59</v>
      </c>
      <c r="F630" s="2">
        <v>45.354469000000002</v>
      </c>
      <c r="G630" s="2">
        <v>-67.922498000000004</v>
      </c>
      <c r="H630" s="2">
        <v>45.359448</v>
      </c>
      <c r="I630" s="2">
        <v>-67.919505000000001</v>
      </c>
      <c r="K630" s="1" t="s">
        <v>4086</v>
      </c>
      <c r="L630" s="17">
        <v>0.67467368207871903</v>
      </c>
      <c r="M630" s="17">
        <v>0</v>
      </c>
      <c r="N630" s="1">
        <v>1</v>
      </c>
      <c r="O630" s="1" t="s">
        <v>3328</v>
      </c>
      <c r="P630" s="1">
        <v>510420</v>
      </c>
      <c r="Q630" s="1" t="s">
        <v>3326</v>
      </c>
      <c r="R630" s="1" t="s">
        <v>3327</v>
      </c>
      <c r="S630" s="26">
        <v>8.36</v>
      </c>
      <c r="T630" s="4">
        <v>1139.1074218799999</v>
      </c>
      <c r="U630" s="4">
        <v>-0.98862069845199996</v>
      </c>
      <c r="V630" s="4">
        <v>10.999310493499999</v>
      </c>
      <c r="W630" s="2">
        <v>0.24381481111</v>
      </c>
      <c r="X630" s="3">
        <v>5.1352782249500004</v>
      </c>
      <c r="Y630" s="1">
        <v>2037.0587158200001</v>
      </c>
      <c r="Z630" s="2">
        <v>0.11717503987199999</v>
      </c>
      <c r="AA630" s="2">
        <v>1.66135034556E-4</v>
      </c>
      <c r="AB630" s="2">
        <v>0</v>
      </c>
      <c r="AC630" s="2">
        <v>0.75272461456700002</v>
      </c>
      <c r="AD630" s="2">
        <v>6.1619484316900001E-2</v>
      </c>
      <c r="AE630" s="2">
        <v>2.26940457204E-2</v>
      </c>
      <c r="AF630" s="2">
        <v>6.1469962785799998E-4</v>
      </c>
      <c r="AG630" s="2">
        <v>0</v>
      </c>
      <c r="AH630" s="2">
        <v>4.5005980861200001E-2</v>
      </c>
      <c r="AI630" s="5">
        <v>6275064.4472500002</v>
      </c>
      <c r="AJ630" s="5">
        <v>6255061.1469799997</v>
      </c>
      <c r="AK630">
        <v>17.652919452100001</v>
      </c>
      <c r="AL630" s="13">
        <v>3.1928331634938755E-3</v>
      </c>
      <c r="AM630" s="1" t="s">
        <v>53</v>
      </c>
      <c r="AN630" t="s">
        <v>4076</v>
      </c>
      <c r="AO630" t="s">
        <v>53</v>
      </c>
      <c r="AP630">
        <v>0.9222062774390164</v>
      </c>
      <c r="AQ630">
        <v>3.0565646815241321</v>
      </c>
      <c r="AR630">
        <v>-5</v>
      </c>
      <c r="AS630">
        <v>1.0413654616806189</v>
      </c>
      <c r="AT630">
        <v>-0.61293991566609995</v>
      </c>
      <c r="AU630">
        <v>0.71056397827159867</v>
      </c>
      <c r="AV630">
        <v>3.3090035472078814</v>
      </c>
      <c r="AW630">
        <v>-0.93116489002719638</v>
      </c>
      <c r="AX630">
        <v>-3.7795387738705126</v>
      </c>
      <c r="AY630">
        <v>-5</v>
      </c>
      <c r="AZ630">
        <v>-0.12336388203157496</v>
      </c>
      <c r="BA630">
        <v>-1.2102819405413416</v>
      </c>
      <c r="BB630">
        <v>-1.6440880745240345</v>
      </c>
      <c r="BC630">
        <v>-3.2113370498029528</v>
      </c>
      <c r="BD630">
        <v>-5</v>
      </c>
      <c r="BE630">
        <v>-1.3467297688375415</v>
      </c>
      <c r="BF630">
        <v>6.7976181905421305</v>
      </c>
      <c r="BG630">
        <f t="shared" si="9"/>
        <v>6.7962315595396223</v>
      </c>
      <c r="BH630" s="1" t="s">
        <v>3329</v>
      </c>
      <c r="BI630" s="1">
        <v>1</v>
      </c>
    </row>
    <row r="631" spans="1:61">
      <c r="A631" s="1">
        <v>20</v>
      </c>
      <c r="B631" s="1" t="s">
        <v>110</v>
      </c>
      <c r="C631" s="1" t="s">
        <v>4118</v>
      </c>
      <c r="D631" s="1" t="s">
        <v>30</v>
      </c>
      <c r="E631" s="1" t="s">
        <v>115</v>
      </c>
      <c r="F631" s="2">
        <v>41.030251999999997</v>
      </c>
      <c r="G631" s="2">
        <v>-100.779757</v>
      </c>
      <c r="H631" s="2">
        <v>41.0383</v>
      </c>
      <c r="I631" s="2">
        <v>-100.77021000000001</v>
      </c>
      <c r="K631" s="1" t="s">
        <v>4086</v>
      </c>
      <c r="L631" s="17">
        <v>0.68080309825018037</v>
      </c>
      <c r="M631" s="17">
        <v>0</v>
      </c>
      <c r="N631" s="1">
        <v>10</v>
      </c>
      <c r="O631" s="1" t="s">
        <v>113</v>
      </c>
      <c r="P631" s="1">
        <v>512120</v>
      </c>
      <c r="Q631" s="1" t="s">
        <v>111</v>
      </c>
      <c r="R631" s="1" t="s">
        <v>112</v>
      </c>
      <c r="S631" s="26">
        <v>4.128749</v>
      </c>
      <c r="T631" s="4">
        <v>509.41760253899997</v>
      </c>
      <c r="U631" s="4">
        <v>1.8396753072700001</v>
      </c>
      <c r="V631" s="4">
        <v>16.964284896900001</v>
      </c>
      <c r="W631" s="2">
        <v>0.23991176485999999</v>
      </c>
      <c r="X631" s="3">
        <v>2.3142006397200001</v>
      </c>
      <c r="Y631" s="1">
        <v>640.09820556600005</v>
      </c>
      <c r="Z631" s="2">
        <v>8.5095770151599998E-2</v>
      </c>
      <c r="AA631" s="2">
        <v>6.4381847203100001E-2</v>
      </c>
      <c r="AB631" s="2">
        <v>1.9498657766800001E-3</v>
      </c>
      <c r="AC631" s="2">
        <v>3.4734818254399998E-3</v>
      </c>
      <c r="AD631" s="2">
        <v>6.3484002031500002E-4</v>
      </c>
      <c r="AE631" s="2">
        <v>0.62450119712700003</v>
      </c>
      <c r="AF631" s="2">
        <v>2.88761517812E-2</v>
      </c>
      <c r="AG631" s="2">
        <v>0.15820213306200001</v>
      </c>
      <c r="AH631" s="2">
        <v>3.2884713052300001E-2</v>
      </c>
      <c r="AI631" s="5">
        <v>6415057.4467000002</v>
      </c>
      <c r="AJ631" s="5">
        <v>6410233.0857899999</v>
      </c>
      <c r="AK631">
        <v>18.968037623499999</v>
      </c>
      <c r="AL631" s="13">
        <v>7.5231994125651066E-4</v>
      </c>
      <c r="AM631" s="1" t="s">
        <v>36</v>
      </c>
      <c r="AN631" t="s">
        <v>4077</v>
      </c>
      <c r="AO631" t="s">
        <v>36</v>
      </c>
      <c r="AP631">
        <v>0.61581848151157248</v>
      </c>
      <c r="AQ631">
        <v>2.7070739476034023</v>
      </c>
      <c r="AR631">
        <v>0.26474117914857381</v>
      </c>
      <c r="AS631">
        <v>1.22953555735715</v>
      </c>
      <c r="AT631">
        <v>-0.6199484544561048</v>
      </c>
      <c r="AU631">
        <v>0.36440100930276115</v>
      </c>
      <c r="AV631">
        <v>2.8062466097080905</v>
      </c>
      <c r="AW631">
        <v>-1.0700920268187546</v>
      </c>
      <c r="AX631">
        <v>-1.1912365669699978</v>
      </c>
      <c r="AY631">
        <v>-2.7099952832290293</v>
      </c>
      <c r="AZ631">
        <v>-2.4592349691753372</v>
      </c>
      <c r="BA631">
        <v>-3.1973357031299803</v>
      </c>
      <c r="BB631">
        <v>-0.20446672477559119</v>
      </c>
      <c r="BC631">
        <v>-1.5394606840783822</v>
      </c>
      <c r="BD631">
        <v>-0.80078766514421518</v>
      </c>
      <c r="BE631">
        <v>-1.4830059433849716</v>
      </c>
      <c r="BF631">
        <v>6.8072005498260069</v>
      </c>
      <c r="BG631">
        <f t="shared" si="9"/>
        <v>6.8068738214114832</v>
      </c>
      <c r="BH631" s="1" t="s">
        <v>114</v>
      </c>
      <c r="BI631" s="1">
        <v>2</v>
      </c>
    </row>
    <row r="632" spans="1:61">
      <c r="A632" s="1">
        <v>21</v>
      </c>
      <c r="B632" s="1" t="s">
        <v>110</v>
      </c>
      <c r="C632" s="1" t="s">
        <v>4118</v>
      </c>
      <c r="D632" s="1" t="s">
        <v>30</v>
      </c>
      <c r="E632" s="1" t="s">
        <v>115</v>
      </c>
      <c r="F632" s="2">
        <v>41.030251999999997</v>
      </c>
      <c r="G632" s="2">
        <v>-100.779757</v>
      </c>
      <c r="H632" s="2">
        <v>41.0383</v>
      </c>
      <c r="I632" s="2">
        <v>-100.77021000000001</v>
      </c>
      <c r="K632" s="1" t="s">
        <v>4085</v>
      </c>
      <c r="L632" s="17">
        <v>9.1783853247761713E-2</v>
      </c>
      <c r="M632" s="17">
        <v>1</v>
      </c>
      <c r="N632" s="1">
        <v>10</v>
      </c>
      <c r="O632" s="1" t="s">
        <v>113</v>
      </c>
      <c r="P632" s="1">
        <v>513860</v>
      </c>
      <c r="Q632" s="1" t="s">
        <v>116</v>
      </c>
      <c r="R632" s="1" t="s">
        <v>117</v>
      </c>
      <c r="S632" s="26">
        <v>2.774429</v>
      </c>
      <c r="T632" s="4">
        <v>509.41760253899997</v>
      </c>
      <c r="U632" s="4">
        <v>1.8396753072700001</v>
      </c>
      <c r="V632" s="4">
        <v>16.964284896900001</v>
      </c>
      <c r="W632" s="2">
        <v>0.23991176485999999</v>
      </c>
      <c r="X632" s="3">
        <v>2.3142006397200001</v>
      </c>
      <c r="Y632" s="1">
        <v>640.09820556600005</v>
      </c>
      <c r="Z632" s="2">
        <v>8.5095770151599998E-2</v>
      </c>
      <c r="AA632" s="2">
        <v>6.4381847203100001E-2</v>
      </c>
      <c r="AB632" s="2">
        <v>1.9498657766800001E-3</v>
      </c>
      <c r="AC632" s="2">
        <v>3.4734818254399998E-3</v>
      </c>
      <c r="AD632" s="2">
        <v>6.3484002031500002E-4</v>
      </c>
      <c r="AE632" s="2">
        <v>0.62450119712700003</v>
      </c>
      <c r="AF632" s="2">
        <v>2.88761517812E-2</v>
      </c>
      <c r="AG632" s="2">
        <v>0.15820213306200001</v>
      </c>
      <c r="AH632" s="2">
        <v>3.2884713052300001E-2</v>
      </c>
      <c r="AI632" s="5">
        <v>6415057.4467000002</v>
      </c>
      <c r="AJ632" s="5">
        <v>6410233.0857899999</v>
      </c>
      <c r="AK632">
        <v>18.968037623499999</v>
      </c>
      <c r="AL632" s="13">
        <v>7.5231994125651066E-4</v>
      </c>
      <c r="AM632" s="1" t="s">
        <v>36</v>
      </c>
      <c r="AN632" t="s">
        <v>4077</v>
      </c>
      <c r="AO632" t="s">
        <v>36</v>
      </c>
      <c r="AP632">
        <v>0.44317361532688043</v>
      </c>
      <c r="AQ632">
        <v>2.7070739476034023</v>
      </c>
      <c r="AR632">
        <v>0.26474117914857381</v>
      </c>
      <c r="AS632">
        <v>1.22953555735715</v>
      </c>
      <c r="AT632">
        <v>-0.6199484544561048</v>
      </c>
      <c r="AU632">
        <v>0.36440100930276115</v>
      </c>
      <c r="AV632">
        <v>2.8062466097080905</v>
      </c>
      <c r="AW632">
        <v>-1.0700920268187546</v>
      </c>
      <c r="AX632">
        <v>-1.1912365669699978</v>
      </c>
      <c r="AY632">
        <v>-2.7099952832290293</v>
      </c>
      <c r="AZ632">
        <v>-2.4592349691753372</v>
      </c>
      <c r="BA632">
        <v>-3.1973357031299803</v>
      </c>
      <c r="BB632">
        <v>-0.20446672477559119</v>
      </c>
      <c r="BC632">
        <v>-1.5394606840783822</v>
      </c>
      <c r="BD632">
        <v>-0.80078766514421518</v>
      </c>
      <c r="BE632">
        <v>-1.4830059433849716</v>
      </c>
      <c r="BF632">
        <v>6.8072005498260069</v>
      </c>
      <c r="BG632">
        <f t="shared" si="9"/>
        <v>6.8068738214114832</v>
      </c>
      <c r="BH632" s="1" t="s">
        <v>114</v>
      </c>
      <c r="BI632" s="1">
        <v>2</v>
      </c>
    </row>
    <row r="633" spans="1:61">
      <c r="A633" s="1">
        <v>637</v>
      </c>
      <c r="B633" s="1" t="s">
        <v>3062</v>
      </c>
      <c r="C633" s="1" t="s">
        <v>4954</v>
      </c>
      <c r="D633" s="1" t="s">
        <v>30</v>
      </c>
      <c r="E633" s="1" t="s">
        <v>87</v>
      </c>
      <c r="F633" s="2">
        <v>40.361700999999996</v>
      </c>
      <c r="G633" s="2">
        <v>-100.7052</v>
      </c>
      <c r="H633" s="2">
        <v>40.355789999999999</v>
      </c>
      <c r="I633" s="2">
        <v>-100.67725</v>
      </c>
      <c r="K633" s="1" t="s">
        <v>4086</v>
      </c>
      <c r="L633" s="17">
        <v>0.11972034815698861</v>
      </c>
      <c r="M633" s="17">
        <v>1</v>
      </c>
      <c r="N633" s="1">
        <v>10</v>
      </c>
      <c r="O633" s="1" t="s">
        <v>3065</v>
      </c>
      <c r="P633" s="1">
        <v>513550</v>
      </c>
      <c r="Q633" s="1" t="s">
        <v>3063</v>
      </c>
      <c r="R633" s="1" t="s">
        <v>3064</v>
      </c>
      <c r="S633" s="26">
        <v>4.0795979999999998</v>
      </c>
      <c r="T633" s="4">
        <v>524.51525878899997</v>
      </c>
      <c r="U633" s="4">
        <v>2.2475881576500001</v>
      </c>
      <c r="V633" s="4">
        <v>17.897470474199999</v>
      </c>
      <c r="W633" s="2">
        <v>0.33439090848000003</v>
      </c>
      <c r="X633" s="3">
        <v>4.3532862663299996</v>
      </c>
      <c r="Y633" s="1">
        <v>780.42956543000003</v>
      </c>
      <c r="Z633" s="2">
        <v>5.9612543231900003E-2</v>
      </c>
      <c r="AA633" s="2">
        <v>2.2484708912199999E-2</v>
      </c>
      <c r="AB633" s="2">
        <v>9.0797282685000006E-5</v>
      </c>
      <c r="AC633" s="2">
        <v>6.2732668036899995E-4</v>
      </c>
      <c r="AD633" s="2">
        <v>0</v>
      </c>
      <c r="AE633" s="2">
        <v>0.67733122023299996</v>
      </c>
      <c r="AF633" s="2">
        <v>1.0317873032400001E-3</v>
      </c>
      <c r="AG633" s="2">
        <v>0.22488010631499999</v>
      </c>
      <c r="AH633" s="2">
        <v>1.39415100414E-2</v>
      </c>
      <c r="AI633" s="5">
        <v>6055727.9052999998</v>
      </c>
      <c r="AJ633" s="5">
        <v>6444593.1296100002</v>
      </c>
      <c r="AK633">
        <v>45.645320183499997</v>
      </c>
      <c r="AL633" s="13">
        <v>6.2216837987441362E-2</v>
      </c>
      <c r="AM633" s="1" t="s">
        <v>36</v>
      </c>
      <c r="AN633" t="s">
        <v>4077</v>
      </c>
      <c r="AO633" t="s">
        <v>36</v>
      </c>
      <c r="AP633">
        <v>0.61061737020183171</v>
      </c>
      <c r="AQ633">
        <v>2.7197581268698463</v>
      </c>
      <c r="AR633">
        <v>0.35171673516836544</v>
      </c>
      <c r="AS633">
        <v>1.2527916546265336</v>
      </c>
      <c r="AT633">
        <v>-0.47574553880073267</v>
      </c>
      <c r="AU633">
        <v>0.63881722672544261</v>
      </c>
      <c r="AV633">
        <v>2.892333713643914</v>
      </c>
      <c r="AW633">
        <v>-1.2246623496011664</v>
      </c>
      <c r="AX633">
        <v>-1.6481127304506575</v>
      </c>
      <c r="AY633">
        <v>-4.0419271485336363</v>
      </c>
      <c r="AZ633">
        <v>-3.2025062414111334</v>
      </c>
      <c r="BA633">
        <v>-5</v>
      </c>
      <c r="BB633">
        <v>-0.16919890599347862</v>
      </c>
      <c r="BC633">
        <v>-2.9864098206832312</v>
      </c>
      <c r="BD633">
        <v>-0.64804896208219287</v>
      </c>
      <c r="BE633">
        <v>-1.8556901841196209</v>
      </c>
      <c r="BF633">
        <v>6.7821663533015437</v>
      </c>
      <c r="BG633">
        <f t="shared" si="9"/>
        <v>6.8091955039791019</v>
      </c>
      <c r="BH633" s="1" t="s">
        <v>3066</v>
      </c>
      <c r="BI633" s="1">
        <v>1</v>
      </c>
    </row>
    <row r="634" spans="1:61">
      <c r="A634" s="1">
        <v>526</v>
      </c>
      <c r="B634" s="1" t="s">
        <v>2514</v>
      </c>
      <c r="C634" s="1" t="s">
        <v>4783</v>
      </c>
      <c r="D634" s="1" t="s">
        <v>30</v>
      </c>
      <c r="E634" s="1" t="s">
        <v>72</v>
      </c>
      <c r="F634" s="2">
        <v>38.306767999999998</v>
      </c>
      <c r="G634" s="2">
        <v>-93.952763000000004</v>
      </c>
      <c r="H634" s="2">
        <v>38.304850000000002</v>
      </c>
      <c r="I634" s="2">
        <v>-93.918959999999998</v>
      </c>
      <c r="K634" s="1" t="s">
        <v>4086</v>
      </c>
      <c r="L634" s="17">
        <v>0.86396191036328662</v>
      </c>
      <c r="M634" s="17">
        <v>0</v>
      </c>
      <c r="N634" s="1">
        <v>10</v>
      </c>
      <c r="O634" s="1" t="s">
        <v>2517</v>
      </c>
      <c r="P634" s="1">
        <v>516490</v>
      </c>
      <c r="Q634" s="1" t="s">
        <v>2515</v>
      </c>
      <c r="R634" s="1" t="s">
        <v>2516</v>
      </c>
      <c r="S634" s="26">
        <v>2.822371</v>
      </c>
      <c r="T634" s="4">
        <v>1075.1503906299999</v>
      </c>
      <c r="U634" s="4">
        <v>6.5444774627699998</v>
      </c>
      <c r="V634" s="4">
        <v>19.2241783142</v>
      </c>
      <c r="W634" s="2">
        <v>0.35083332657799998</v>
      </c>
      <c r="X634" s="3">
        <v>1.2658554315599999</v>
      </c>
      <c r="Y634" s="1">
        <v>1237.84020996</v>
      </c>
      <c r="Z634" s="2">
        <v>6.11193803759E-2</v>
      </c>
      <c r="AA634" s="2">
        <v>4.2401570135800003E-2</v>
      </c>
      <c r="AB634" s="2">
        <v>2.0680479997899999E-3</v>
      </c>
      <c r="AC634" s="2">
        <v>4.4924061804300003E-2</v>
      </c>
      <c r="AD634" s="2">
        <v>1.93632519725E-3</v>
      </c>
      <c r="AE634" s="2">
        <v>2.50931938828E-3</v>
      </c>
      <c r="AF634" s="2">
        <v>0.389102572546</v>
      </c>
      <c r="AG634" s="2">
        <v>0.32849691110000001</v>
      </c>
      <c r="AH634" s="2">
        <v>0.12744181145200001</v>
      </c>
      <c r="AI634" s="5">
        <v>5846613.6416199999</v>
      </c>
      <c r="AJ634" s="5">
        <v>6504758.5261399997</v>
      </c>
      <c r="AK634">
        <v>28.279664576599998</v>
      </c>
      <c r="AL634" s="13">
        <v>0.10657032685613888</v>
      </c>
      <c r="AM634" s="1" t="s">
        <v>36</v>
      </c>
      <c r="AN634" t="s">
        <v>4077</v>
      </c>
      <c r="AO634" t="s">
        <v>36</v>
      </c>
      <c r="AP634">
        <v>0.45061410107761868</v>
      </c>
      <c r="AQ634">
        <v>3.0314692170446662</v>
      </c>
      <c r="AR634">
        <v>0.81587497646430907</v>
      </c>
      <c r="AS634">
        <v>1.2838477861205395</v>
      </c>
      <c r="AT634">
        <v>-0.45489915857434327</v>
      </c>
      <c r="AU634">
        <v>0.10238410942474518</v>
      </c>
      <c r="AV634">
        <v>3.0926645861933677</v>
      </c>
      <c r="AW634">
        <v>-1.213821057257817</v>
      </c>
      <c r="AX634">
        <v>-1.3726180611268859</v>
      </c>
      <c r="AY634">
        <v>-2.6844393854030431</v>
      </c>
      <c r="AZ634">
        <v>-1.3475209839456455</v>
      </c>
      <c r="BA634">
        <v>-2.7130217030653578</v>
      </c>
      <c r="BB634">
        <v>-2.6004440578006776</v>
      </c>
      <c r="BC634">
        <v>-0.40993589785511403</v>
      </c>
      <c r="BD634">
        <v>-0.4834687098135832</v>
      </c>
      <c r="BE634">
        <v>-0.89468806412142021</v>
      </c>
      <c r="BF634">
        <v>6.7669043955550121</v>
      </c>
      <c r="BG634">
        <f t="shared" si="9"/>
        <v>6.8132311790357392</v>
      </c>
      <c r="BH634" s="1" t="s">
        <v>2518</v>
      </c>
      <c r="BI634" s="1">
        <v>1</v>
      </c>
    </row>
    <row r="635" spans="1:61">
      <c r="A635" s="1">
        <v>651</v>
      </c>
      <c r="B635" s="1" t="s">
        <v>3132</v>
      </c>
      <c r="C635" s="1" t="s">
        <v>4975</v>
      </c>
      <c r="D635" s="1" t="s">
        <v>30</v>
      </c>
      <c r="E635" s="1" t="s">
        <v>140</v>
      </c>
      <c r="F635" s="2">
        <v>31.293451000000001</v>
      </c>
      <c r="G635" s="2">
        <v>-92.741433999999998</v>
      </c>
      <c r="H635" s="2">
        <v>31.320869999999999</v>
      </c>
      <c r="I635" s="2">
        <v>-92.730959999999996</v>
      </c>
      <c r="K635" s="1" t="s">
        <v>4086</v>
      </c>
      <c r="L635" s="17">
        <v>0.91921341931447376</v>
      </c>
      <c r="M635" s="17">
        <v>0</v>
      </c>
      <c r="N635" s="1">
        <v>11</v>
      </c>
      <c r="O635" s="1" t="s">
        <v>3135</v>
      </c>
      <c r="P635" s="1">
        <v>516280</v>
      </c>
      <c r="Q635" s="1" t="s">
        <v>3133</v>
      </c>
      <c r="R635" s="1" t="s">
        <v>3134</v>
      </c>
      <c r="S635" s="26">
        <v>4.495323</v>
      </c>
      <c r="T635" s="4">
        <v>1539.578125</v>
      </c>
      <c r="U635" s="4">
        <v>12.5751390457</v>
      </c>
      <c r="V635" s="4">
        <v>24.857915878299998</v>
      </c>
      <c r="W635" s="2">
        <v>0.30408737063399999</v>
      </c>
      <c r="X635" s="3">
        <v>2.9791505336799999</v>
      </c>
      <c r="Y635" s="1">
        <v>802.50268554700006</v>
      </c>
      <c r="Z635" s="2">
        <v>6.8661986920699997E-2</v>
      </c>
      <c r="AA635" s="2">
        <v>2.9749813581500001E-2</v>
      </c>
      <c r="AB635" s="2">
        <v>5.9996743033899999E-5</v>
      </c>
      <c r="AC635" s="2">
        <v>0.63933386473300002</v>
      </c>
      <c r="AD635" s="2">
        <v>0.156025815741</v>
      </c>
      <c r="AE635" s="2">
        <v>1.5659149931899999E-2</v>
      </c>
      <c r="AF635" s="2">
        <v>2.3313020150300002E-3</v>
      </c>
      <c r="AG635" s="2">
        <v>6.4539353577899999E-3</v>
      </c>
      <c r="AH635" s="2">
        <v>8.1724134975500004E-2</v>
      </c>
      <c r="AI635" s="5">
        <v>6413348.2292200001</v>
      </c>
      <c r="AJ635" s="5">
        <v>6523208.4524799995</v>
      </c>
      <c r="AK635">
        <v>36.584727649900003</v>
      </c>
      <c r="AL635" s="13">
        <v>1.6984461315800864E-2</v>
      </c>
      <c r="AM635" s="1" t="s">
        <v>36</v>
      </c>
      <c r="AN635" t="s">
        <v>4077</v>
      </c>
      <c r="AO635" t="s">
        <v>36</v>
      </c>
      <c r="AP635">
        <v>0.65276090231572281</v>
      </c>
      <c r="AQ635">
        <v>3.1874017318202652</v>
      </c>
      <c r="AR635">
        <v>1.0995127958310573</v>
      </c>
      <c r="AS635">
        <v>1.3954647139879983</v>
      </c>
      <c r="AT635">
        <v>-0.5170016166130561</v>
      </c>
      <c r="AU635">
        <v>0.47409244826198693</v>
      </c>
      <c r="AV635">
        <v>2.9044464944305441</v>
      </c>
      <c r="AW635">
        <v>-1.1632836332404382</v>
      </c>
      <c r="AX635">
        <v>-1.5265157513061722</v>
      </c>
      <c r="AY635">
        <v>-4.2218723249629795</v>
      </c>
      <c r="AZ635">
        <v>-0.19427229090924025</v>
      </c>
      <c r="BA635">
        <v>-0.80680353814372208</v>
      </c>
      <c r="BB635">
        <v>-1.8052318176232534</v>
      </c>
      <c r="BC635">
        <v>-2.6324014609433246</v>
      </c>
      <c r="BD635">
        <v>-2.1901753887765039</v>
      </c>
      <c r="BE635">
        <v>-1.0876496675950116</v>
      </c>
      <c r="BF635">
        <v>6.8070848216921949</v>
      </c>
      <c r="BG635">
        <f t="shared" si="9"/>
        <v>6.8144612568476948</v>
      </c>
      <c r="BH635" s="1" t="s">
        <v>3136</v>
      </c>
      <c r="BI635" s="1">
        <v>1</v>
      </c>
    </row>
    <row r="636" spans="1:61">
      <c r="A636" s="1">
        <v>414</v>
      </c>
      <c r="B636" s="1" t="s">
        <v>1969</v>
      </c>
      <c r="C636" s="1" t="s">
        <v>4621</v>
      </c>
      <c r="D636" s="1" t="s">
        <v>30</v>
      </c>
      <c r="E636" s="1" t="s">
        <v>153</v>
      </c>
      <c r="F636" s="2">
        <v>37.146894000000003</v>
      </c>
      <c r="G636" s="2">
        <v>-90.790865999999994</v>
      </c>
      <c r="H636" s="2">
        <v>37.143560000000001</v>
      </c>
      <c r="I636" s="2">
        <v>-90.782219999999995</v>
      </c>
      <c r="K636" s="1" t="s">
        <v>4086</v>
      </c>
      <c r="L636" s="17">
        <v>5.8523441432043903E-2</v>
      </c>
      <c r="M636" s="17">
        <v>1</v>
      </c>
      <c r="N636" s="1">
        <v>11</v>
      </c>
      <c r="O636" s="1" t="s">
        <v>1972</v>
      </c>
      <c r="P636" s="1">
        <v>511570</v>
      </c>
      <c r="Q636" s="1" t="s">
        <v>1970</v>
      </c>
      <c r="R636" s="1" t="s">
        <v>1971</v>
      </c>
      <c r="S636" s="26">
        <v>1.97</v>
      </c>
      <c r="T636" s="4">
        <v>1193.48205566</v>
      </c>
      <c r="U636" s="4">
        <v>6.0875582694999997</v>
      </c>
      <c r="V636" s="4">
        <v>19.9384880066</v>
      </c>
      <c r="W636" s="2">
        <v>0.26557376980800002</v>
      </c>
      <c r="X636" s="3">
        <v>7.5739526748700001</v>
      </c>
      <c r="Y636" s="1">
        <v>816.33581543000003</v>
      </c>
      <c r="Z636" s="2">
        <v>8.9163216353700003E-2</v>
      </c>
      <c r="AA636" s="2">
        <v>3.73397705224E-2</v>
      </c>
      <c r="AB636" s="2">
        <v>5.4390173101299998E-3</v>
      </c>
      <c r="AC636" s="2">
        <v>0.79079644936100002</v>
      </c>
      <c r="AD636" s="2">
        <v>1.7080958856E-2</v>
      </c>
      <c r="AE636" s="2">
        <v>3.3336898232300002E-2</v>
      </c>
      <c r="AF636" s="2">
        <v>3.51397185767E-3</v>
      </c>
      <c r="AG636" s="2">
        <v>0</v>
      </c>
      <c r="AH636" s="2">
        <v>2.3329717507200001E-2</v>
      </c>
      <c r="AI636" s="5">
        <v>6615810.2329200003</v>
      </c>
      <c r="AJ636" s="5">
        <v>6589323.2269300008</v>
      </c>
      <c r="AK636">
        <v>36.686520737499997</v>
      </c>
      <c r="AL636" s="13">
        <v>4.0116226118475564E-3</v>
      </c>
      <c r="AM636" s="1" t="s">
        <v>36</v>
      </c>
      <c r="AN636" t="s">
        <v>4077</v>
      </c>
      <c r="AO636" t="s">
        <v>36</v>
      </c>
      <c r="AP636">
        <v>0.2944662261615929</v>
      </c>
      <c r="AQ636">
        <v>3.0768158936515886</v>
      </c>
      <c r="AR636">
        <v>0.78444313126600884</v>
      </c>
      <c r="AS636">
        <v>1.2996922214135749</v>
      </c>
      <c r="AT636">
        <v>-0.57581482158636388</v>
      </c>
      <c r="AU636">
        <v>0.87932258714511558</v>
      </c>
      <c r="AV636">
        <v>2.9118688508941255</v>
      </c>
      <c r="AW636">
        <v>-1.0498142737553988</v>
      </c>
      <c r="AX636">
        <v>-1.4278283554057312</v>
      </c>
      <c r="AY636">
        <v>-2.2644795590039175</v>
      </c>
      <c r="AZ636">
        <v>-0.10193528931585991</v>
      </c>
      <c r="BA636">
        <v>-1.7674877534256268</v>
      </c>
      <c r="BB636">
        <v>-1.4770748107246474</v>
      </c>
      <c r="BC636">
        <v>-2.4542017209589844</v>
      </c>
      <c r="BD636">
        <v>-5</v>
      </c>
      <c r="BE636">
        <v>-1.6320905199206492</v>
      </c>
      <c r="BF636">
        <v>6.8205830394741049</v>
      </c>
      <c r="BG636">
        <f t="shared" si="9"/>
        <v>6.8188408115738097</v>
      </c>
      <c r="BH636" s="1" t="s">
        <v>1973</v>
      </c>
      <c r="BI636" s="1">
        <v>1</v>
      </c>
    </row>
    <row r="637" spans="1:61">
      <c r="A637" s="1">
        <v>178</v>
      </c>
      <c r="B637" s="1" t="s">
        <v>801</v>
      </c>
      <c r="C637" s="1" t="s">
        <v>4290</v>
      </c>
      <c r="D637" s="1" t="s">
        <v>30</v>
      </c>
      <c r="E637" s="1" t="s">
        <v>72</v>
      </c>
      <c r="F637" s="2">
        <v>40.964405999999997</v>
      </c>
      <c r="G637" s="2">
        <v>-96.876571999999996</v>
      </c>
      <c r="H637" s="2">
        <v>40.970480000000002</v>
      </c>
      <c r="I637" s="2">
        <v>-96.861549999999994</v>
      </c>
      <c r="K637" s="1" t="s">
        <v>4086</v>
      </c>
      <c r="L637" s="17">
        <v>0.10869341483339666</v>
      </c>
      <c r="M637" s="17">
        <v>1</v>
      </c>
      <c r="N637" s="1">
        <v>10</v>
      </c>
      <c r="O637" s="1" t="s">
        <v>804</v>
      </c>
      <c r="P637" s="1">
        <v>512360</v>
      </c>
      <c r="Q637" s="1" t="s">
        <v>802</v>
      </c>
      <c r="R637" s="1" t="s">
        <v>803</v>
      </c>
      <c r="S637" s="26">
        <v>3.4305889999999999</v>
      </c>
      <c r="T637" s="4">
        <v>744.54632568399995</v>
      </c>
      <c r="U637" s="4">
        <v>4.1675972938500001</v>
      </c>
      <c r="V637" s="4">
        <v>16.836038589499999</v>
      </c>
      <c r="W637" s="2">
        <v>0.33496907353400002</v>
      </c>
      <c r="X637" s="3">
        <v>3.7909338474299998</v>
      </c>
      <c r="Y637" s="1">
        <v>917.79217529300001</v>
      </c>
      <c r="Z637" s="2">
        <v>4.5598658916599998E-2</v>
      </c>
      <c r="AA637" s="2">
        <v>3.3563528361400002E-2</v>
      </c>
      <c r="AB637" s="2">
        <v>1.36659317432E-4</v>
      </c>
      <c r="AC637" s="2">
        <v>0.102184726955</v>
      </c>
      <c r="AD637" s="2">
        <v>4.09977952297E-4</v>
      </c>
      <c r="AE637" s="2">
        <v>0.49745813669599998</v>
      </c>
      <c r="AF637" s="2">
        <v>4.7238570725799997E-2</v>
      </c>
      <c r="AG637" s="2">
        <v>0.27250778958100003</v>
      </c>
      <c r="AH637" s="2">
        <v>9.0195149505300002E-4</v>
      </c>
      <c r="AI637" s="5">
        <v>7109387.9343299996</v>
      </c>
      <c r="AJ637" s="5">
        <v>6733547.1343999999</v>
      </c>
      <c r="AK637">
        <v>28.467410326700001</v>
      </c>
      <c r="AL637" s="13">
        <v>5.4300738689295996E-2</v>
      </c>
      <c r="AM637" s="1" t="s">
        <v>36</v>
      </c>
      <c r="AN637" t="s">
        <v>4077</v>
      </c>
      <c r="AO637" t="s">
        <v>36</v>
      </c>
      <c r="AP637">
        <v>0.53536869073938831</v>
      </c>
      <c r="AQ637">
        <v>2.871891724738318</v>
      </c>
      <c r="AR637">
        <v>0.61988574735762081</v>
      </c>
      <c r="AS637">
        <v>1.2262399125136008</v>
      </c>
      <c r="AT637">
        <v>-0.47499528792893358</v>
      </c>
      <c r="AU637">
        <v>0.57874620596513604</v>
      </c>
      <c r="AV637">
        <v>2.962744350763785</v>
      </c>
      <c r="AW637">
        <v>-1.3410479300040967</v>
      </c>
      <c r="AX637">
        <v>-1.4741323902944867</v>
      </c>
      <c r="AY637">
        <v>-3.8643607527649211</v>
      </c>
      <c r="AZ637">
        <v>-0.99061401119584058</v>
      </c>
      <c r="BA637">
        <v>-3.3872394980441993</v>
      </c>
      <c r="BB637">
        <v>-0.30324346118339318</v>
      </c>
      <c r="BC637">
        <v>-1.3257032510942677</v>
      </c>
      <c r="BD637">
        <v>-0.56462107898846392</v>
      </c>
      <c r="BE637">
        <v>-3.0448168172221859</v>
      </c>
      <c r="BF637">
        <v>6.8518322127993665</v>
      </c>
      <c r="BG637">
        <f t="shared" si="9"/>
        <v>6.8282439045016172</v>
      </c>
      <c r="BH637" s="1" t="s">
        <v>805</v>
      </c>
      <c r="BI637" s="1">
        <v>1</v>
      </c>
    </row>
    <row r="638" spans="1:61">
      <c r="A638" s="1">
        <v>523</v>
      </c>
      <c r="B638" s="1" t="s">
        <v>2499</v>
      </c>
      <c r="C638" s="1" t="s">
        <v>4780</v>
      </c>
      <c r="D638" s="1" t="s">
        <v>30</v>
      </c>
      <c r="E638" s="1" t="s">
        <v>87</v>
      </c>
      <c r="F638" s="2">
        <v>36.531872999999997</v>
      </c>
      <c r="G638" s="2">
        <v>-99.568359999999998</v>
      </c>
      <c r="H638" s="2">
        <v>36.535415999999998</v>
      </c>
      <c r="I638" s="2">
        <v>-99.570565999999999</v>
      </c>
      <c r="K638" s="1" t="s">
        <v>4086</v>
      </c>
      <c r="L638" s="17">
        <v>0.6375171246472745</v>
      </c>
      <c r="M638" s="17">
        <v>0</v>
      </c>
      <c r="N638" s="1">
        <v>11</v>
      </c>
      <c r="O638" s="1" t="s">
        <v>2502</v>
      </c>
      <c r="P638" s="1">
        <v>511690</v>
      </c>
      <c r="Q638" s="1" t="s">
        <v>2500</v>
      </c>
      <c r="R638" s="1" t="s">
        <v>2501</v>
      </c>
      <c r="S638" s="26">
        <v>4.9650540000000003</v>
      </c>
      <c r="T638" s="4">
        <v>633.51275634800004</v>
      </c>
      <c r="U638" s="4">
        <v>6.7927827835099999</v>
      </c>
      <c r="V638" s="4">
        <v>21.395477294900001</v>
      </c>
      <c r="W638" s="2">
        <v>0.194285720587</v>
      </c>
      <c r="X638" s="3">
        <v>0.99917811155299996</v>
      </c>
      <c r="Y638" s="1">
        <v>385.71014404300001</v>
      </c>
      <c r="Z638" s="2">
        <v>9.5097171086400006E-2</v>
      </c>
      <c r="AA638" s="2">
        <v>5.4842242624800003E-2</v>
      </c>
      <c r="AB638" s="2">
        <v>7.2237498252300004E-4</v>
      </c>
      <c r="AC638" s="2">
        <v>3.89150393811E-3</v>
      </c>
      <c r="AD638" s="2">
        <v>1.14997436734E-2</v>
      </c>
      <c r="AE638" s="2">
        <v>0.73071724844999997</v>
      </c>
      <c r="AF638" s="2">
        <v>1.32823787109E-3</v>
      </c>
      <c r="AG638" s="2">
        <v>0.101691755604</v>
      </c>
      <c r="AH638" s="2">
        <v>2.0972176912000001E-4</v>
      </c>
      <c r="AI638" s="5">
        <v>6847727.2486800002</v>
      </c>
      <c r="AJ638" s="5">
        <v>6735793.4874599995</v>
      </c>
      <c r="AK638">
        <v>18.935159609199999</v>
      </c>
      <c r="AL638" s="13">
        <v>1.6480817218792521E-2</v>
      </c>
      <c r="AM638" s="1" t="s">
        <v>36</v>
      </c>
      <c r="AN638" t="s">
        <v>4077</v>
      </c>
      <c r="AO638" t="s">
        <v>36</v>
      </c>
      <c r="AP638">
        <v>0.69592397625022995</v>
      </c>
      <c r="AQ638">
        <v>2.8017553642167274</v>
      </c>
      <c r="AR638">
        <v>0.83204772714316555</v>
      </c>
      <c r="AS638">
        <v>1.3303219792625409</v>
      </c>
      <c r="AT638">
        <v>-0.7115591175585283</v>
      </c>
      <c r="AU638">
        <v>-3.5708838078889849E-4</v>
      </c>
      <c r="AV638">
        <v>2.5862610608104726</v>
      </c>
      <c r="AW638">
        <v>-1.0218324020934983</v>
      </c>
      <c r="AX638">
        <v>-1.2608847942242165</v>
      </c>
      <c r="AY638">
        <v>-3.1412373030327969</v>
      </c>
      <c r="AZ638">
        <v>-2.4098825257192376</v>
      </c>
      <c r="BA638">
        <v>-1.9393118398610489</v>
      </c>
      <c r="BB638">
        <v>-0.13625064109019425</v>
      </c>
      <c r="BC638">
        <v>-2.8767241411947997</v>
      </c>
      <c r="BD638">
        <v>-0.992714254951643</v>
      </c>
      <c r="BE638">
        <v>-3.6783564874268762</v>
      </c>
      <c r="BF638">
        <v>6.8355464536620509</v>
      </c>
      <c r="BG638">
        <f t="shared" si="9"/>
        <v>6.8283887636710157</v>
      </c>
      <c r="BH638" s="1" t="s">
        <v>2503</v>
      </c>
      <c r="BI638" s="1">
        <v>1</v>
      </c>
    </row>
    <row r="639" spans="1:61">
      <c r="A639" s="1">
        <v>569</v>
      </c>
      <c r="B639" s="1" t="s">
        <v>2728</v>
      </c>
      <c r="C639" s="1" t="s">
        <v>4860</v>
      </c>
      <c r="D639" s="1" t="s">
        <v>30</v>
      </c>
      <c r="E639" s="1" t="s">
        <v>140</v>
      </c>
      <c r="F639" s="2">
        <v>31.103867999999999</v>
      </c>
      <c r="G639" s="2">
        <v>-92.470155000000005</v>
      </c>
      <c r="H639" s="2">
        <v>31.112290000000002</v>
      </c>
      <c r="I639" s="2">
        <v>-92.462239999999994</v>
      </c>
      <c r="K639" s="1" t="s">
        <v>4086</v>
      </c>
      <c r="L639" s="17">
        <v>0.33886221167631442</v>
      </c>
      <c r="M639" s="17">
        <v>1</v>
      </c>
      <c r="N639" s="1">
        <v>8</v>
      </c>
      <c r="O639" s="1" t="s">
        <v>2731</v>
      </c>
      <c r="P639" s="1">
        <v>518090</v>
      </c>
      <c r="Q639" s="1" t="s">
        <v>2729</v>
      </c>
      <c r="R639" s="1" t="s">
        <v>2730</v>
      </c>
      <c r="S639" s="26">
        <v>5.4238860000000004</v>
      </c>
      <c r="T639" s="4">
        <v>1572.0040283200001</v>
      </c>
      <c r="U639" s="4">
        <v>12.9346837997</v>
      </c>
      <c r="V639" s="4">
        <v>25.003797531099998</v>
      </c>
      <c r="W639" s="2">
        <v>0.26531666517300001</v>
      </c>
      <c r="X639" s="3">
        <v>1.64249575138</v>
      </c>
      <c r="Y639" s="1">
        <v>714.70526123000002</v>
      </c>
      <c r="Z639" s="2">
        <v>0.11913025108600001</v>
      </c>
      <c r="AA639" s="2">
        <v>8.7940608401699996E-2</v>
      </c>
      <c r="AB639" s="2">
        <v>1.9027643650400002E-2</v>
      </c>
      <c r="AC639" s="2">
        <v>0.38079430226900002</v>
      </c>
      <c r="AD639" s="2">
        <v>0.14304683727699999</v>
      </c>
      <c r="AE639" s="2">
        <v>4.52227184935E-2</v>
      </c>
      <c r="AF639" s="2">
        <v>1.94199661999E-2</v>
      </c>
      <c r="AG639" s="2">
        <v>1.0864316755200001E-3</v>
      </c>
      <c r="AH639" s="2">
        <v>0.18433124094600001</v>
      </c>
      <c r="AI639" s="5">
        <v>7218435.2065300001</v>
      </c>
      <c r="AJ639" s="5">
        <v>6983692.4096399993</v>
      </c>
      <c r="AK639">
        <v>59.6346651442</v>
      </c>
      <c r="AL639" s="13">
        <v>3.3057412696775326E-2</v>
      </c>
      <c r="AM639" s="1" t="s">
        <v>36</v>
      </c>
      <c r="AN639" t="s">
        <v>4077</v>
      </c>
      <c r="AO639" t="s">
        <v>36</v>
      </c>
      <c r="AP639">
        <v>0.73431055289233427</v>
      </c>
      <c r="AQ639">
        <v>3.1964536546009117</v>
      </c>
      <c r="AR639">
        <v>1.1117558164523336</v>
      </c>
      <c r="AS639">
        <v>1.3980059735341555</v>
      </c>
      <c r="AT639">
        <v>-0.57623547008791631</v>
      </c>
      <c r="AU639">
        <v>0.21550425485001742</v>
      </c>
      <c r="AV639">
        <v>2.8541269791275377</v>
      </c>
      <c r="AW639">
        <v>-0.92397794287061918</v>
      </c>
      <c r="AX639">
        <v>-1.0558105341155952</v>
      </c>
      <c r="AY639">
        <v>-1.720614990640515</v>
      </c>
      <c r="AZ639">
        <v>-0.41930955847990881</v>
      </c>
      <c r="BA639">
        <v>-0.84452173987431456</v>
      </c>
      <c r="BB639">
        <v>-1.3446433342675352</v>
      </c>
      <c r="BC639">
        <v>-1.7117515303090485</v>
      </c>
      <c r="BD639">
        <v>-2.9639975807817196</v>
      </c>
      <c r="BE639">
        <v>-0.73440105316594262</v>
      </c>
      <c r="BF639">
        <v>6.8584430625526132</v>
      </c>
      <c r="BG639">
        <f t="shared" si="9"/>
        <v>6.8440851030145522</v>
      </c>
      <c r="BH639" s="1" t="s">
        <v>2732</v>
      </c>
      <c r="BI639" s="1">
        <v>1</v>
      </c>
    </row>
    <row r="640" spans="1:61">
      <c r="A640" s="1">
        <v>551</v>
      </c>
      <c r="B640" s="1" t="s">
        <v>2638</v>
      </c>
      <c r="C640" s="1" t="s">
        <v>4831</v>
      </c>
      <c r="D640" s="1" t="s">
        <v>30</v>
      </c>
      <c r="E640" s="1" t="s">
        <v>52</v>
      </c>
      <c r="F640" s="2">
        <v>39.271084000000002</v>
      </c>
      <c r="G640" s="2">
        <v>-106.393451</v>
      </c>
      <c r="H640" s="2">
        <v>39.257489999999997</v>
      </c>
      <c r="I640" s="2">
        <v>-106.36658</v>
      </c>
      <c r="K640" s="1" t="s">
        <v>4086</v>
      </c>
      <c r="L640" s="17">
        <v>0.52937295846641053</v>
      </c>
      <c r="M640" s="17">
        <v>0</v>
      </c>
      <c r="N640" s="1">
        <v>11</v>
      </c>
      <c r="O640" s="1" t="s">
        <v>2641</v>
      </c>
      <c r="P640" s="1">
        <v>511310</v>
      </c>
      <c r="Q640" s="1" t="s">
        <v>2639</v>
      </c>
      <c r="R640" s="1" t="s">
        <v>2640</v>
      </c>
      <c r="S640" s="26">
        <v>4.4578579999999999</v>
      </c>
      <c r="T640" s="4">
        <v>727.38189697300004</v>
      </c>
      <c r="U640" s="4">
        <v>-7.4931774139399998</v>
      </c>
      <c r="V640" s="4">
        <v>6.9569158554100001</v>
      </c>
      <c r="W640" s="2">
        <v>9.4875000417199998E-2</v>
      </c>
      <c r="X640" s="3">
        <v>15.5749750137</v>
      </c>
      <c r="Y640" s="1">
        <v>402.328948975</v>
      </c>
      <c r="Z640" s="2">
        <v>0.121353529493</v>
      </c>
      <c r="AA640" s="2">
        <v>0</v>
      </c>
      <c r="AB640" s="2">
        <v>9.5788823165899997E-2</v>
      </c>
      <c r="AC640" s="2">
        <v>0.52298553393299996</v>
      </c>
      <c r="AD640" s="2">
        <v>0</v>
      </c>
      <c r="AE640" s="2">
        <v>0.237397369118</v>
      </c>
      <c r="AF640" s="2">
        <v>0</v>
      </c>
      <c r="AG640" s="2">
        <v>0</v>
      </c>
      <c r="AH640" s="2">
        <v>2.2474744289900001E-2</v>
      </c>
      <c r="AI640" s="5">
        <v>7071839.0218700003</v>
      </c>
      <c r="AJ640" s="5">
        <v>7020279.1173999999</v>
      </c>
      <c r="AK640">
        <v>17.037153221200001</v>
      </c>
      <c r="AL640" s="13">
        <v>7.3175521182043289E-3</v>
      </c>
      <c r="AM640" s="1" t="s">
        <v>36</v>
      </c>
      <c r="AN640" t="s">
        <v>4077</v>
      </c>
      <c r="AO640" t="s">
        <v>36</v>
      </c>
      <c r="AP640">
        <v>0.64912623040742423</v>
      </c>
      <c r="AQ640">
        <v>2.8617624881641617</v>
      </c>
      <c r="AR640">
        <v>-5</v>
      </c>
      <c r="AS640">
        <v>0.84241675055441323</v>
      </c>
      <c r="AT640">
        <v>-1.0228482091867119</v>
      </c>
      <c r="AU640">
        <v>1.192427358610763</v>
      </c>
      <c r="AV640">
        <v>2.6045812827024446</v>
      </c>
      <c r="AW640">
        <v>-0.91594758795962983</v>
      </c>
      <c r="AX640">
        <v>-5</v>
      </c>
      <c r="AY640">
        <v>-1.0186851623259778</v>
      </c>
      <c r="AZ640">
        <v>-0.28151032379039559</v>
      </c>
      <c r="BA640">
        <v>-5</v>
      </c>
      <c r="BB640">
        <v>-0.62452409828735111</v>
      </c>
      <c r="BC640">
        <v>-5</v>
      </c>
      <c r="BD640">
        <v>-5</v>
      </c>
      <c r="BE640">
        <v>-1.6483052408235281</v>
      </c>
      <c r="BF640">
        <v>6.8495323661581171</v>
      </c>
      <c r="BG640">
        <f t="shared" si="9"/>
        <v>6.8463543794712338</v>
      </c>
      <c r="BH640" s="1" t="s">
        <v>2642</v>
      </c>
      <c r="BI640" s="1">
        <v>1</v>
      </c>
    </row>
    <row r="641" spans="1:61">
      <c r="A641" s="1">
        <v>499</v>
      </c>
      <c r="B641" s="1" t="s">
        <v>2380</v>
      </c>
      <c r="C641" s="1" t="s">
        <v>4744</v>
      </c>
      <c r="D641" s="1" t="s">
        <v>30</v>
      </c>
      <c r="E641" s="1" t="s">
        <v>87</v>
      </c>
      <c r="F641" s="2">
        <v>32.037297000000002</v>
      </c>
      <c r="G641" s="2">
        <v>-99.514388999999994</v>
      </c>
      <c r="H641" s="2">
        <v>32.043056</v>
      </c>
      <c r="I641" s="2">
        <v>-99.498056000000005</v>
      </c>
      <c r="K641" s="1" t="s">
        <v>4086</v>
      </c>
      <c r="L641" s="17">
        <v>0.62764772470109154</v>
      </c>
      <c r="M641" s="17">
        <v>0</v>
      </c>
      <c r="N641" s="1">
        <v>12</v>
      </c>
      <c r="O641" s="1" t="s">
        <v>2383</v>
      </c>
      <c r="P641" s="1">
        <v>511880</v>
      </c>
      <c r="Q641" s="1" t="s">
        <v>2381</v>
      </c>
      <c r="R641" s="1" t="s">
        <v>2382</v>
      </c>
      <c r="S641" s="26">
        <v>4.5546629999999997</v>
      </c>
      <c r="T641" s="4">
        <v>673.48461914100005</v>
      </c>
      <c r="U641" s="4">
        <v>10.6254463196</v>
      </c>
      <c r="V641" s="4">
        <v>25.000797271700002</v>
      </c>
      <c r="W641" s="2">
        <v>0.22730718553099999</v>
      </c>
      <c r="X641" s="3">
        <v>2.6466481685600001</v>
      </c>
      <c r="Y641" s="1">
        <v>569.26068115199996</v>
      </c>
      <c r="Z641" s="2">
        <v>4.3423952109900001E-2</v>
      </c>
      <c r="AA641" s="2">
        <v>3.05912020834E-2</v>
      </c>
      <c r="AB641" s="2">
        <v>0</v>
      </c>
      <c r="AC641" s="2">
        <v>4.0542769941399999E-2</v>
      </c>
      <c r="AD641" s="2">
        <v>0.61556545409600005</v>
      </c>
      <c r="AE641" s="2">
        <v>0.26530443902400003</v>
      </c>
      <c r="AF641" s="2">
        <v>1.11947773418E-4</v>
      </c>
      <c r="AG641" s="2">
        <v>2.4864189674899998E-3</v>
      </c>
      <c r="AH641" s="2">
        <v>1.9738160050000002E-3</v>
      </c>
      <c r="AI641" s="5">
        <v>7411135.7695000004</v>
      </c>
      <c r="AJ641" s="5">
        <v>7053783.7714099996</v>
      </c>
      <c r="AK641">
        <v>34.057642240500002</v>
      </c>
      <c r="AL641" s="13">
        <v>4.9409469175314823E-2</v>
      </c>
      <c r="AM641" s="1" t="s">
        <v>36</v>
      </c>
      <c r="AN641" t="s">
        <v>4077</v>
      </c>
      <c r="AO641" t="s">
        <v>36</v>
      </c>
      <c r="AP641">
        <v>0.65845624900281241</v>
      </c>
      <c r="AQ641">
        <v>2.828327681872715</v>
      </c>
      <c r="AR641">
        <v>1.0263471815523169</v>
      </c>
      <c r="AS641">
        <v>1.3979538584791931</v>
      </c>
      <c r="AT641">
        <v>-0.64338683533909313</v>
      </c>
      <c r="AU641">
        <v>0.42269621232189525</v>
      </c>
      <c r="AV641">
        <v>2.7553111881178429</v>
      </c>
      <c r="AW641">
        <v>-1.3622706529817064</v>
      </c>
      <c r="AX641">
        <v>-1.5144034570483349</v>
      </c>
      <c r="AY641">
        <v>-5</v>
      </c>
      <c r="AZ641">
        <v>-1.3920865829945164</v>
      </c>
      <c r="BA641">
        <v>-0.21072576102454693</v>
      </c>
      <c r="BB641">
        <v>-0.57625548342324939</v>
      </c>
      <c r="BC641">
        <v>-3.9509845398865813</v>
      </c>
      <c r="BD641">
        <v>-2.6044256898785272</v>
      </c>
      <c r="BE641">
        <v>-2.7046933338029122</v>
      </c>
      <c r="BF641">
        <v>6.8698847694676246</v>
      </c>
      <c r="BG641">
        <f t="shared" si="9"/>
        <v>6.8484221425553473</v>
      </c>
      <c r="BH641" s="1" t="s">
        <v>2384</v>
      </c>
      <c r="BI641" s="1">
        <v>1</v>
      </c>
    </row>
    <row r="642" spans="1:61">
      <c r="A642" s="1">
        <v>100</v>
      </c>
      <c r="B642" s="1" t="s">
        <v>435</v>
      </c>
      <c r="C642" s="1" t="s">
        <v>4188</v>
      </c>
      <c r="D642" s="1" t="s">
        <v>30</v>
      </c>
      <c r="E642" s="1" t="s">
        <v>87</v>
      </c>
      <c r="F642" s="2">
        <v>33.395251000000002</v>
      </c>
      <c r="G642" s="2">
        <v>-99.391383000000005</v>
      </c>
      <c r="H642" s="2">
        <v>33.419370000000001</v>
      </c>
      <c r="I642" s="2">
        <v>-99.372690000000006</v>
      </c>
      <c r="K642" s="1" t="s">
        <v>4086</v>
      </c>
      <c r="L642" s="17">
        <v>0.8661747584119438</v>
      </c>
      <c r="M642" s="17">
        <v>0</v>
      </c>
      <c r="N642" s="1">
        <v>12</v>
      </c>
      <c r="O642" s="1" t="s">
        <v>438</v>
      </c>
      <c r="P642" s="1">
        <v>510070</v>
      </c>
      <c r="Q642" s="1" t="s">
        <v>436</v>
      </c>
      <c r="R642" s="1" t="s">
        <v>437</v>
      </c>
      <c r="S642" s="26">
        <v>3.8483869999999998</v>
      </c>
      <c r="T642" s="4">
        <v>682.00573730500003</v>
      </c>
      <c r="U642" s="4">
        <v>10.2338829041</v>
      </c>
      <c r="V642" s="4">
        <v>24.8171272278</v>
      </c>
      <c r="W642" s="2">
        <v>0.24583333730699999</v>
      </c>
      <c r="X642" s="3">
        <v>1.4423013925599999</v>
      </c>
      <c r="Y642" s="1">
        <v>753.71636962900004</v>
      </c>
      <c r="Z642" s="2">
        <v>4.5560152242299999E-2</v>
      </c>
      <c r="AA642" s="2">
        <v>2.40807545921E-2</v>
      </c>
      <c r="AB642" s="2">
        <v>0</v>
      </c>
      <c r="AC642" s="2">
        <v>1.1649842793299999E-2</v>
      </c>
      <c r="AD642" s="2">
        <v>7.4188317061100004E-2</v>
      </c>
      <c r="AE642" s="2">
        <v>0.71976170776100001</v>
      </c>
      <c r="AF642" s="2">
        <v>0</v>
      </c>
      <c r="AG642" s="2">
        <v>0.12475922555000001</v>
      </c>
      <c r="AH642" s="2">
        <v>0</v>
      </c>
      <c r="AI642" s="5">
        <v>6886792.9224800002</v>
      </c>
      <c r="AJ642" s="5">
        <v>7061356.9945999999</v>
      </c>
      <c r="AK642">
        <v>36.148355310900001</v>
      </c>
      <c r="AL642" s="13">
        <v>2.5030426710031247E-2</v>
      </c>
      <c r="AM642" s="1" t="s">
        <v>36</v>
      </c>
      <c r="AN642" t="s">
        <v>4077</v>
      </c>
      <c r="AO642" t="s">
        <v>36</v>
      </c>
      <c r="AP642">
        <v>0.58527873891500071</v>
      </c>
      <c r="AQ642">
        <v>2.8337880281307046</v>
      </c>
      <c r="AR642">
        <v>1.0100404434750512</v>
      </c>
      <c r="AS642">
        <v>1.3947515071658236</v>
      </c>
      <c r="AT642">
        <v>-0.60935922304949641</v>
      </c>
      <c r="AU642">
        <v>0.15905602283043377</v>
      </c>
      <c r="AV642">
        <v>2.8772079476219869</v>
      </c>
      <c r="AW642">
        <v>-1.3414148333664155</v>
      </c>
      <c r="AX642">
        <v>-1.6183299081928493</v>
      </c>
      <c r="AY642">
        <v>-5</v>
      </c>
      <c r="AZ642">
        <v>-1.9336799351068876</v>
      </c>
      <c r="BA642">
        <v>-1.1296644806425555</v>
      </c>
      <c r="BB642">
        <v>-0.14281126208774919</v>
      </c>
      <c r="BC642">
        <v>-5</v>
      </c>
      <c r="BD642">
        <v>-0.90392732981426405</v>
      </c>
      <c r="BE642">
        <v>-5</v>
      </c>
      <c r="BF642">
        <v>6.8380170244727125</v>
      </c>
      <c r="BG642">
        <f t="shared" ref="BG642:BG705" si="10">LOG10(AJ642)</f>
        <v>6.8488881682807383</v>
      </c>
      <c r="BH642" s="1" t="s">
        <v>439</v>
      </c>
      <c r="BI642" s="1">
        <v>1</v>
      </c>
    </row>
    <row r="643" spans="1:61">
      <c r="A643" s="1">
        <v>366</v>
      </c>
      <c r="B643" s="1" t="s">
        <v>1734</v>
      </c>
      <c r="C643" s="1" t="s">
        <v>4548</v>
      </c>
      <c r="D643" s="1" t="s">
        <v>30</v>
      </c>
      <c r="E643" s="1" t="s">
        <v>44</v>
      </c>
      <c r="F643" s="2">
        <v>43.927627999999999</v>
      </c>
      <c r="G643" s="2">
        <v>-118.15042699999999</v>
      </c>
      <c r="H643" s="2">
        <v>43.924059999999997</v>
      </c>
      <c r="I643" s="2">
        <v>-118.15899</v>
      </c>
      <c r="K643" s="1" t="s">
        <v>4086</v>
      </c>
      <c r="L643" s="17">
        <v>0.52961158310063172</v>
      </c>
      <c r="M643" s="17">
        <v>0</v>
      </c>
      <c r="N643" s="1">
        <v>17</v>
      </c>
      <c r="O643" s="1" t="s">
        <v>1737</v>
      </c>
      <c r="P643" s="1">
        <v>513020</v>
      </c>
      <c r="Q643" s="1" t="s">
        <v>1735</v>
      </c>
      <c r="R643" s="1" t="s">
        <v>1736</v>
      </c>
      <c r="S643" s="26">
        <v>2.805412</v>
      </c>
      <c r="T643" s="4">
        <v>309.88269043000003</v>
      </c>
      <c r="U643" s="4">
        <v>0.73273110389700002</v>
      </c>
      <c r="V643" s="4">
        <v>15.787352562000001</v>
      </c>
      <c r="W643" s="2">
        <v>0.2213691324</v>
      </c>
      <c r="X643" s="3">
        <v>12.021997451800001</v>
      </c>
      <c r="Y643" s="1">
        <v>459.54705810500002</v>
      </c>
      <c r="Z643" s="2">
        <v>1.3914741137300001E-2</v>
      </c>
      <c r="AA643" s="2">
        <v>3.7530391128499999E-3</v>
      </c>
      <c r="AB643" s="2">
        <v>1.7582897297699999E-4</v>
      </c>
      <c r="AC643" s="2">
        <v>1.6552175732000001E-2</v>
      </c>
      <c r="AD643" s="2">
        <v>0.89057981119600005</v>
      </c>
      <c r="AE643" s="2">
        <v>1.24353525371E-2</v>
      </c>
      <c r="AF643" s="2">
        <v>5.0990402163299999E-3</v>
      </c>
      <c r="AG643" s="2">
        <v>3.8864266095900001E-3</v>
      </c>
      <c r="AH643" s="2">
        <v>5.36035844858E-2</v>
      </c>
      <c r="AI643" s="5">
        <v>7255233.89573</v>
      </c>
      <c r="AJ643" s="5">
        <v>7167882.5872300006</v>
      </c>
      <c r="AK643">
        <v>14.757506317200001</v>
      </c>
      <c r="AL643" s="13">
        <v>1.2112681555778793E-2</v>
      </c>
      <c r="AM643" s="1" t="s">
        <v>36</v>
      </c>
      <c r="AN643" t="s">
        <v>4077</v>
      </c>
      <c r="AO643" t="s">
        <v>36</v>
      </c>
      <c r="AP643">
        <v>0.44799665032915348</v>
      </c>
      <c r="AQ643">
        <v>2.4911973178956632</v>
      </c>
      <c r="AR643">
        <v>-0.13505537258802999</v>
      </c>
      <c r="AS643">
        <v>1.1983093077085136</v>
      </c>
      <c r="AT643">
        <v>-0.65488293703879186</v>
      </c>
      <c r="AU643">
        <v>1.0799766315789201</v>
      </c>
      <c r="AV643">
        <v>2.6623299902137636</v>
      </c>
      <c r="AW643">
        <v>-1.8565248686463522</v>
      </c>
      <c r="AX643">
        <v>-2.4256169094994111</v>
      </c>
      <c r="AY643">
        <v>-3.7549095606201219</v>
      </c>
      <c r="AZ643">
        <v>-1.7811449114776072</v>
      </c>
      <c r="BA643">
        <v>-5.0327154236856832E-2</v>
      </c>
      <c r="BB643">
        <v>-1.9053418981506238</v>
      </c>
      <c r="BC643">
        <v>-2.2925115627214212</v>
      </c>
      <c r="BD643">
        <v>-2.410449529000827</v>
      </c>
      <c r="BE643">
        <v>-1.2708061679498974</v>
      </c>
      <c r="BF643">
        <v>6.8606514178747178</v>
      </c>
      <c r="BG643">
        <f t="shared" si="10"/>
        <v>6.8553908827958452</v>
      </c>
      <c r="BH643" s="1" t="s">
        <v>1738</v>
      </c>
      <c r="BI643" s="1">
        <v>1</v>
      </c>
    </row>
    <row r="644" spans="1:61">
      <c r="A644" s="1">
        <v>490</v>
      </c>
      <c r="B644" s="1" t="s">
        <v>2335</v>
      </c>
      <c r="C644" s="1" t="s">
        <v>4731</v>
      </c>
      <c r="D644" s="1" t="s">
        <v>30</v>
      </c>
      <c r="E644" s="1" t="s">
        <v>651</v>
      </c>
      <c r="F644" s="2">
        <v>33.24145</v>
      </c>
      <c r="G644" s="2">
        <v>-116.74672700000001</v>
      </c>
      <c r="H644" s="2">
        <v>33.235976999999998</v>
      </c>
      <c r="I644" s="2">
        <v>-116.756287</v>
      </c>
      <c r="K644" s="1" t="s">
        <v>4086</v>
      </c>
      <c r="L644" s="17">
        <v>0.38995365612208838</v>
      </c>
      <c r="M644" s="17">
        <v>1</v>
      </c>
      <c r="N644" s="1">
        <v>18</v>
      </c>
      <c r="O644" s="1" t="s">
        <v>2338</v>
      </c>
      <c r="P644" s="1">
        <v>508160</v>
      </c>
      <c r="Q644" s="1" t="s">
        <v>2336</v>
      </c>
      <c r="R644" s="1" t="s">
        <v>2337</v>
      </c>
      <c r="S644" s="26">
        <v>6.0943860000000001</v>
      </c>
      <c r="T644" s="4">
        <v>643.42547607400002</v>
      </c>
      <c r="U644" s="4">
        <v>6.0528039932300004</v>
      </c>
      <c r="V644" s="4">
        <v>22.734762191800002</v>
      </c>
      <c r="W644" s="2">
        <v>0.14603124558899999</v>
      </c>
      <c r="X644" s="3">
        <v>9.7036838531500003</v>
      </c>
      <c r="Y644" s="1">
        <v>602.20111083999996</v>
      </c>
      <c r="Z644" s="2">
        <v>4.4828378688900002E-2</v>
      </c>
      <c r="AA644" s="2">
        <v>2.9160076246100002E-2</v>
      </c>
      <c r="AB644" s="2">
        <v>7.3001581700900004E-4</v>
      </c>
      <c r="AC644" s="2">
        <v>0.16513904097599999</v>
      </c>
      <c r="AD644" s="2">
        <v>0.41110029606199999</v>
      </c>
      <c r="AE644" s="2">
        <v>0.34232334293200001</v>
      </c>
      <c r="AF644" s="2">
        <v>0</v>
      </c>
      <c r="AG644" s="2">
        <v>1.48706925687E-4</v>
      </c>
      <c r="AH644" s="2">
        <v>6.5701423530800003E-3</v>
      </c>
      <c r="AI644" s="5">
        <v>7098760.4622200001</v>
      </c>
      <c r="AJ644" s="5">
        <v>7310211.3130000001</v>
      </c>
      <c r="AK644">
        <v>20.2001283466</v>
      </c>
      <c r="AL644" s="13">
        <v>2.9349887567084433E-2</v>
      </c>
      <c r="AM644" s="1" t="s">
        <v>36</v>
      </c>
      <c r="AN644" t="s">
        <v>4077</v>
      </c>
      <c r="AO644" t="s">
        <v>36</v>
      </c>
      <c r="AP644">
        <v>0.78492995765840912</v>
      </c>
      <c r="AQ644">
        <v>2.8084982525549425</v>
      </c>
      <c r="AR644">
        <v>0.78195661046683929</v>
      </c>
      <c r="AS644">
        <v>1.3566904157951776</v>
      </c>
      <c r="AT644">
        <v>-0.83555421041383271</v>
      </c>
      <c r="AU644">
        <v>0.9869366387376346</v>
      </c>
      <c r="AV644">
        <v>2.7797415522913824</v>
      </c>
      <c r="AW644">
        <v>-1.3484469680090045</v>
      </c>
      <c r="AX644">
        <v>-1.5352113447842</v>
      </c>
      <c r="AY644">
        <v>-3.1366677300640489</v>
      </c>
      <c r="AZ644">
        <v>-0.78215024184281112</v>
      </c>
      <c r="BA644">
        <v>-0.38605221045378646</v>
      </c>
      <c r="BB644">
        <v>-0.46556348543440595</v>
      </c>
      <c r="BC644">
        <v>-5</v>
      </c>
      <c r="BD644">
        <v>-3.8276688047288463</v>
      </c>
      <c r="BE644">
        <v>-2.1824252206247898</v>
      </c>
      <c r="BF644">
        <v>6.8511825217592834</v>
      </c>
      <c r="BG644">
        <f t="shared" si="10"/>
        <v>6.8639299310951296</v>
      </c>
      <c r="BH644" s="1" t="s">
        <v>2339</v>
      </c>
      <c r="BI644" s="1">
        <v>1</v>
      </c>
    </row>
    <row r="645" spans="1:61">
      <c r="A645" s="1">
        <v>207</v>
      </c>
      <c r="B645" s="1" t="s">
        <v>946</v>
      </c>
      <c r="C645" s="1" t="s">
        <v>4334</v>
      </c>
      <c r="D645" s="1" t="s">
        <v>30</v>
      </c>
      <c r="E645" s="1" t="s">
        <v>35</v>
      </c>
      <c r="F645" s="2">
        <v>28.573324</v>
      </c>
      <c r="G645" s="2">
        <v>-81.770253999999994</v>
      </c>
      <c r="H645" s="2">
        <v>28.573675000000001</v>
      </c>
      <c r="I645" s="2">
        <v>-81.770156</v>
      </c>
      <c r="K645" s="1" t="s">
        <v>4086</v>
      </c>
      <c r="L645" s="17">
        <v>0.32533648889511818</v>
      </c>
      <c r="M645" s="17">
        <v>1</v>
      </c>
      <c r="N645" s="1">
        <v>3</v>
      </c>
      <c r="O645" s="1" t="s">
        <v>949</v>
      </c>
      <c r="P645" s="1">
        <v>509290</v>
      </c>
      <c r="Q645" s="1" t="s">
        <v>947</v>
      </c>
      <c r="R645" s="1" t="s">
        <v>948</v>
      </c>
      <c r="S645" s="26">
        <v>1.179664</v>
      </c>
      <c r="T645" s="4">
        <v>1294.578125</v>
      </c>
      <c r="U645" s="4">
        <v>16.2554264069</v>
      </c>
      <c r="V645" s="4">
        <v>28.2038822174</v>
      </c>
      <c r="W645" s="2">
        <v>0.108326241374</v>
      </c>
      <c r="X645" s="3">
        <v>1.09292018414</v>
      </c>
      <c r="Y645" s="1">
        <v>1943.08691406</v>
      </c>
      <c r="Z645" s="2">
        <v>0.18777447769899999</v>
      </c>
      <c r="AA645" s="2">
        <v>0.23834183738199999</v>
      </c>
      <c r="AB645" s="2">
        <v>1.4253801436800001E-2</v>
      </c>
      <c r="AC645" s="2">
        <v>6.1876475516000002E-3</v>
      </c>
      <c r="AD645" s="2">
        <v>1.0204858731200001E-2</v>
      </c>
      <c r="AE645" s="2">
        <v>2.2808620820999999E-2</v>
      </c>
      <c r="AF645" s="2">
        <v>0.15785164876999999</v>
      </c>
      <c r="AG645" s="2">
        <v>7.4321579976100005E-2</v>
      </c>
      <c r="AH645" s="2">
        <v>0.28825552763200002</v>
      </c>
      <c r="AI645" s="5">
        <v>7717167.5392800001</v>
      </c>
      <c r="AJ645" s="5">
        <v>7430730.5892400006</v>
      </c>
      <c r="AK645">
        <v>10.626593912800001</v>
      </c>
      <c r="AL645" s="13">
        <v>3.7818705619719582E-2</v>
      </c>
      <c r="AM645" s="1" t="s">
        <v>53</v>
      </c>
      <c r="AN645" t="s">
        <v>4076</v>
      </c>
      <c r="AO645" t="s">
        <v>53</v>
      </c>
      <c r="AP645">
        <v>7.1758326182960644E-2</v>
      </c>
      <c r="AQ645">
        <v>3.1121282642978119</v>
      </c>
      <c r="AR645">
        <v>1.2109983662489294</v>
      </c>
      <c r="AS645">
        <v>1.4503088923459475</v>
      </c>
      <c r="AT645">
        <v>-0.96526632542962165</v>
      </c>
      <c r="AU645">
        <v>3.8588446621912458E-2</v>
      </c>
      <c r="AV645">
        <v>3.2884922269777812</v>
      </c>
      <c r="AW645">
        <v>-0.72636343735072439</v>
      </c>
      <c r="AX645">
        <v>-0.62279971699331849</v>
      </c>
      <c r="AY645">
        <v>-1.8460692954550688</v>
      </c>
      <c r="AZ645">
        <v>-2.2084744316815459</v>
      </c>
      <c r="BA645">
        <v>-1.9911930029699549</v>
      </c>
      <c r="BB645">
        <v>-1.6419009746066473</v>
      </c>
      <c r="BC645">
        <v>-0.80175087751599372</v>
      </c>
      <c r="BD645">
        <v>-1.1288850664039713</v>
      </c>
      <c r="BE645">
        <v>-0.54022235585613199</v>
      </c>
      <c r="BF645">
        <v>6.8874579288614575</v>
      </c>
      <c r="BG645">
        <f t="shared" si="10"/>
        <v>6.8710315156821018</v>
      </c>
      <c r="BH645" s="1" t="s">
        <v>950</v>
      </c>
      <c r="BI645" s="1">
        <v>1</v>
      </c>
    </row>
    <row r="646" spans="1:61">
      <c r="A646" s="1">
        <v>264</v>
      </c>
      <c r="B646" s="1" t="s">
        <v>1231</v>
      </c>
      <c r="C646" s="1" t="s">
        <v>4412</v>
      </c>
      <c r="D646" s="1" t="s">
        <v>30</v>
      </c>
      <c r="E646" s="1" t="s">
        <v>140</v>
      </c>
      <c r="F646" s="2">
        <v>31.448422999999998</v>
      </c>
      <c r="G646" s="2">
        <v>-86.437282999999994</v>
      </c>
      <c r="H646" s="2">
        <v>31.443770000000001</v>
      </c>
      <c r="I646" s="2">
        <v>-86.443979999999996</v>
      </c>
      <c r="K646" s="1" t="s">
        <v>4086</v>
      </c>
      <c r="L646" s="17">
        <v>0.55880973301827896</v>
      </c>
      <c r="M646" s="17">
        <v>0</v>
      </c>
      <c r="N646" s="1">
        <v>3</v>
      </c>
      <c r="O646" s="1" t="s">
        <v>1234</v>
      </c>
      <c r="P646" s="1">
        <v>508820</v>
      </c>
      <c r="Q646" s="1" t="s">
        <v>1232</v>
      </c>
      <c r="R646" s="1" t="s">
        <v>1233</v>
      </c>
      <c r="S646" s="26">
        <v>12.027939999999999</v>
      </c>
      <c r="T646" s="4">
        <v>1521.9289550799999</v>
      </c>
      <c r="U646" s="4">
        <v>11.221612930299999</v>
      </c>
      <c r="V646" s="4">
        <v>24.987903594999999</v>
      </c>
      <c r="W646" s="2">
        <v>0.23982481658499999</v>
      </c>
      <c r="X646" s="3">
        <v>3.5687098503099999</v>
      </c>
      <c r="Y646" s="1">
        <v>504.42633056599999</v>
      </c>
      <c r="Z646" s="2">
        <v>5.25486598596E-2</v>
      </c>
      <c r="AA646" s="2">
        <v>4.6459529887299997E-2</v>
      </c>
      <c r="AB646" s="2">
        <v>0</v>
      </c>
      <c r="AC646" s="2">
        <v>0.61334689427800004</v>
      </c>
      <c r="AD646" s="2">
        <v>9.2679748989600005E-2</v>
      </c>
      <c r="AE646" s="2">
        <v>3.8562273984299997E-2</v>
      </c>
      <c r="AF646" s="2">
        <v>7.2983141884699995E-2</v>
      </c>
      <c r="AG646" s="2">
        <v>2.63773665178E-2</v>
      </c>
      <c r="AH646" s="2">
        <v>5.7042384598999997E-2</v>
      </c>
      <c r="AI646" s="5">
        <v>7354922.3868100001</v>
      </c>
      <c r="AJ646" s="5">
        <v>7447103.7819800004</v>
      </c>
      <c r="AK646">
        <v>44.660770236899999</v>
      </c>
      <c r="AL646" s="13">
        <v>1.2455240129809309E-2</v>
      </c>
      <c r="AM646" s="1" t="s">
        <v>36</v>
      </c>
      <c r="AN646" t="s">
        <v>4077</v>
      </c>
      <c r="AO646" t="s">
        <v>36</v>
      </c>
      <c r="AP646">
        <v>1.080191253005641</v>
      </c>
      <c r="AQ646">
        <v>3.1823943796770853</v>
      </c>
      <c r="AR646">
        <v>1.050055284405401</v>
      </c>
      <c r="AS646">
        <v>1.3977298217401162</v>
      </c>
      <c r="AT646">
        <v>-0.62010587900081326</v>
      </c>
      <c r="AU646">
        <v>0.5525112395970958</v>
      </c>
      <c r="AV646">
        <v>2.7027977482441452</v>
      </c>
      <c r="AW646">
        <v>-1.2794383552399666</v>
      </c>
      <c r="AX646">
        <v>-1.3329251890339417</v>
      </c>
      <c r="AY646">
        <v>-5</v>
      </c>
      <c r="AZ646">
        <v>-0.21229382946284781</v>
      </c>
      <c r="BA646">
        <v>-1.0330151511075609</v>
      </c>
      <c r="BB646">
        <v>-1.4138373640400961</v>
      </c>
      <c r="BC646">
        <v>-1.1367774444268788</v>
      </c>
      <c r="BD646">
        <v>-1.5787685660253947</v>
      </c>
      <c r="BE646">
        <v>-1.2438023275366175</v>
      </c>
      <c r="BF646">
        <v>6.8665780941732724</v>
      </c>
      <c r="BG646">
        <f t="shared" si="10"/>
        <v>6.8719874061633872</v>
      </c>
      <c r="BH646" s="1" t="s">
        <v>1235</v>
      </c>
      <c r="BI646" s="1">
        <v>1</v>
      </c>
    </row>
    <row r="647" spans="1:61">
      <c r="A647" s="1">
        <v>475</v>
      </c>
      <c r="B647" s="1" t="s">
        <v>2266</v>
      </c>
      <c r="C647" s="1" t="s">
        <v>4709</v>
      </c>
      <c r="D647" s="1" t="s">
        <v>30</v>
      </c>
      <c r="E647" s="1" t="s">
        <v>59</v>
      </c>
      <c r="F647" s="2">
        <v>41.204515999999998</v>
      </c>
      <c r="G647" s="2">
        <v>-86.405544000000006</v>
      </c>
      <c r="H647" s="2">
        <v>41.206359999999997</v>
      </c>
      <c r="I647" s="2">
        <v>-86.403300000000002</v>
      </c>
      <c r="J647" s="1" t="s">
        <v>514</v>
      </c>
      <c r="K647" s="1" t="s">
        <v>4086</v>
      </c>
      <c r="L647" s="17">
        <v>0.42431916692294175</v>
      </c>
      <c r="M647" s="17">
        <v>1</v>
      </c>
      <c r="N647" s="1">
        <v>5</v>
      </c>
      <c r="O647" s="1" t="s">
        <v>2269</v>
      </c>
      <c r="P647" s="1">
        <v>508290</v>
      </c>
      <c r="Q647" s="1" t="s">
        <v>2267</v>
      </c>
      <c r="R647" s="1" t="s">
        <v>2268</v>
      </c>
      <c r="S647" s="26">
        <v>13.399013</v>
      </c>
      <c r="T647" s="4">
        <v>990.55560302699996</v>
      </c>
      <c r="U647" s="4">
        <v>4.2004652023300002</v>
      </c>
      <c r="V647" s="4">
        <v>15.2187204361</v>
      </c>
      <c r="W647" s="2">
        <v>0.226537033916</v>
      </c>
      <c r="X647" s="3">
        <v>1.28307569027</v>
      </c>
      <c r="Y647" s="1">
        <v>1661.96643066</v>
      </c>
      <c r="Z647" s="2">
        <v>0.14159234636000001</v>
      </c>
      <c r="AA647" s="2">
        <v>0.11684773796</v>
      </c>
      <c r="AB647" s="2">
        <v>0</v>
      </c>
      <c r="AC647" s="2">
        <v>0.14827306632100001</v>
      </c>
      <c r="AD647" s="2">
        <v>1.92962542565E-3</v>
      </c>
      <c r="AE647" s="2">
        <v>7.1833954921400002E-3</v>
      </c>
      <c r="AF647" s="2">
        <v>7.6698556834799994E-2</v>
      </c>
      <c r="AG647" s="2">
        <v>0.46902870115099998</v>
      </c>
      <c r="AH647" s="2">
        <v>3.8446570455699998E-2</v>
      </c>
      <c r="AI647" s="5">
        <v>7642711.4612499997</v>
      </c>
      <c r="AJ647" s="5">
        <v>7449768.8447900005</v>
      </c>
      <c r="AK647">
        <v>11.645755618200001</v>
      </c>
      <c r="AL647" s="13">
        <v>2.5568046145839095E-2</v>
      </c>
      <c r="AM647" s="1" t="s">
        <v>53</v>
      </c>
      <c r="AN647" t="s">
        <v>4076</v>
      </c>
      <c r="AO647" t="s">
        <v>53</v>
      </c>
      <c r="AP647">
        <v>1.1270728084811628</v>
      </c>
      <c r="AQ647">
        <v>2.9958788588852032</v>
      </c>
      <c r="AR647">
        <v>0.62329739125903805</v>
      </c>
      <c r="AS647">
        <v>1.1823781392346968</v>
      </c>
      <c r="AT647">
        <v>-0.64486079007221953</v>
      </c>
      <c r="AU647">
        <v>0.10825227671553572</v>
      </c>
      <c r="AV647">
        <v>3.2206222474105717</v>
      </c>
      <c r="AW647">
        <v>-0.84896022138814875</v>
      </c>
      <c r="AX647">
        <v>-0.9323796906401649</v>
      </c>
      <c r="AY647">
        <v>-5</v>
      </c>
      <c r="AZ647">
        <v>-0.82893773103831614</v>
      </c>
      <c r="BA647">
        <v>-2.7145269870343745</v>
      </c>
      <c r="BB647">
        <v>-2.1436702222029669</v>
      </c>
      <c r="BC647">
        <v>-1.115212807688299</v>
      </c>
      <c r="BD647">
        <v>-0.32880058080278529</v>
      </c>
      <c r="BE647">
        <v>-1.4151423944475636</v>
      </c>
      <c r="BF647">
        <v>6.8832474637780434</v>
      </c>
      <c r="BG647">
        <f t="shared" si="10"/>
        <v>6.8721427974476734</v>
      </c>
      <c r="BH647" s="1" t="s">
        <v>2270</v>
      </c>
      <c r="BI647" s="1">
        <v>1</v>
      </c>
    </row>
    <row r="648" spans="1:61">
      <c r="A648" s="1">
        <v>616</v>
      </c>
      <c r="B648" s="1" t="s">
        <v>2958</v>
      </c>
      <c r="C648" s="1" t="s">
        <v>4915</v>
      </c>
      <c r="D648" s="1" t="s">
        <v>30</v>
      </c>
      <c r="E648" s="1" t="s">
        <v>44</v>
      </c>
      <c r="F648" s="2">
        <v>38.660865999999999</v>
      </c>
      <c r="G648" s="2">
        <v>-119.526353</v>
      </c>
      <c r="H648" s="2">
        <v>38.687660000000001</v>
      </c>
      <c r="I648" s="2">
        <v>-119.53093</v>
      </c>
      <c r="K648" s="1" t="s">
        <v>4086</v>
      </c>
      <c r="L648" s="17">
        <v>0.52881827321834851</v>
      </c>
      <c r="M648" s="17">
        <v>0</v>
      </c>
      <c r="N648" s="1">
        <v>16</v>
      </c>
      <c r="O648" s="1" t="s">
        <v>2961</v>
      </c>
      <c r="P648" s="1">
        <v>515150</v>
      </c>
      <c r="Q648" s="1" t="s">
        <v>2959</v>
      </c>
      <c r="R648" s="1" t="s">
        <v>2960</v>
      </c>
      <c r="S648" s="26">
        <v>3.586265</v>
      </c>
      <c r="T648" s="4">
        <v>348.35870361299999</v>
      </c>
      <c r="U648" s="4">
        <v>0.29580643773100002</v>
      </c>
      <c r="V648" s="4">
        <v>17.181451797499999</v>
      </c>
      <c r="W648" s="2">
        <v>0.13962499797299999</v>
      </c>
      <c r="X648" s="3">
        <v>11.6180887222</v>
      </c>
      <c r="Y648" s="1">
        <v>449.563720703</v>
      </c>
      <c r="Z648" s="2">
        <v>0.16348062258400001</v>
      </c>
      <c r="AA648" s="2">
        <v>4.47717538912E-2</v>
      </c>
      <c r="AB648" s="2">
        <v>2.92489292803E-4</v>
      </c>
      <c r="AC648" s="2">
        <v>2.18322364985E-2</v>
      </c>
      <c r="AD648" s="2">
        <v>0.62492426616499996</v>
      </c>
      <c r="AE648" s="2">
        <v>4.56283296772E-2</v>
      </c>
      <c r="AF648" s="2">
        <v>7.4689230126399997E-2</v>
      </c>
      <c r="AG648" s="2">
        <v>2.8831087433399999E-3</v>
      </c>
      <c r="AH648" s="2">
        <v>2.1497963020999999E-2</v>
      </c>
      <c r="AI648" s="5">
        <v>8889259.56305</v>
      </c>
      <c r="AJ648" s="5">
        <v>7749357.9674500003</v>
      </c>
      <c r="AK648">
        <v>18.454787829400001</v>
      </c>
      <c r="AL648" s="13">
        <v>0.13701878698881842</v>
      </c>
      <c r="AM648" s="1" t="s">
        <v>36</v>
      </c>
      <c r="AN648" t="s">
        <v>4077</v>
      </c>
      <c r="AO648" t="s">
        <v>36</v>
      </c>
      <c r="AP648">
        <v>0.5546423777486118</v>
      </c>
      <c r="AQ648">
        <v>2.5420266656926866</v>
      </c>
      <c r="AR648">
        <v>-0.52899237854526115</v>
      </c>
      <c r="AS648">
        <v>1.2350598580402781</v>
      </c>
      <c r="AT648">
        <v>-0.85503682018118632</v>
      </c>
      <c r="AU648">
        <v>1.0651346886675603</v>
      </c>
      <c r="AV648">
        <v>2.652791256888809</v>
      </c>
      <c r="AW648">
        <v>-0.78653371703164021</v>
      </c>
      <c r="AX648">
        <v>-1.3489958922068994</v>
      </c>
      <c r="AY648">
        <v>-3.5338900275704699</v>
      </c>
      <c r="AZ648">
        <v>-1.6609017728018269</v>
      </c>
      <c r="BA648">
        <v>-0.20417261110320672</v>
      </c>
      <c r="BB648">
        <v>-1.3407654292166555</v>
      </c>
      <c r="BC648">
        <v>-1.1267420171120757</v>
      </c>
      <c r="BD648">
        <v>-2.5401389768480525</v>
      </c>
      <c r="BE648">
        <v>-1.667602688486689</v>
      </c>
      <c r="BF648">
        <v>6.9488655876210785</v>
      </c>
      <c r="BG648">
        <f t="shared" si="10"/>
        <v>6.8892657227974201</v>
      </c>
      <c r="BH648" s="1" t="s">
        <v>2962</v>
      </c>
      <c r="BI648" s="1">
        <v>1</v>
      </c>
    </row>
    <row r="649" spans="1:61">
      <c r="A649" s="1">
        <v>695</v>
      </c>
      <c r="B649" s="1" t="s">
        <v>3345</v>
      </c>
      <c r="C649" s="1" t="s">
        <v>5056</v>
      </c>
      <c r="D649" s="1" t="s">
        <v>2895</v>
      </c>
      <c r="E649" s="1" t="s">
        <v>72</v>
      </c>
      <c r="F649" s="2">
        <v>45.33182</v>
      </c>
      <c r="G649" s="2">
        <v>-96.135668999999993</v>
      </c>
      <c r="H649" s="2">
        <v>45.342640000000003</v>
      </c>
      <c r="I649" s="2">
        <v>-96.143420000000006</v>
      </c>
      <c r="K649" s="1" t="s">
        <v>4086</v>
      </c>
      <c r="L649" s="17">
        <v>0.9144918315578251</v>
      </c>
      <c r="M649" s="17">
        <v>0</v>
      </c>
      <c r="N649" s="1">
        <v>7</v>
      </c>
      <c r="O649" s="1" t="s">
        <v>3348</v>
      </c>
      <c r="P649" s="1">
        <v>511230</v>
      </c>
      <c r="Q649" s="1" t="s">
        <v>3346</v>
      </c>
      <c r="R649" s="1" t="s">
        <v>3347</v>
      </c>
      <c r="S649" s="26">
        <v>7.8241670000000001</v>
      </c>
      <c r="T649" s="4">
        <v>612.95513916000004</v>
      </c>
      <c r="U649" s="4">
        <v>0.43437126278900001</v>
      </c>
      <c r="V649" s="4">
        <v>12.1117362976</v>
      </c>
      <c r="W649" s="2">
        <v>0.27827721834199998</v>
      </c>
      <c r="X649" s="3">
        <v>0.58420395851100004</v>
      </c>
      <c r="Y649" s="1">
        <v>2005.0842285199999</v>
      </c>
      <c r="Z649" s="2">
        <v>0.138522486429</v>
      </c>
      <c r="AA649" s="2">
        <v>4.5697217924799999E-2</v>
      </c>
      <c r="AB649" s="2">
        <v>0</v>
      </c>
      <c r="AC649" s="2">
        <v>1.0293052413200001E-2</v>
      </c>
      <c r="AD649" s="2">
        <v>0</v>
      </c>
      <c r="AE649" s="2">
        <v>1.8690251558300001E-2</v>
      </c>
      <c r="AF649" s="2">
        <v>1.2949035529400001E-2</v>
      </c>
      <c r="AG649" s="2">
        <v>0.64953542652200003</v>
      </c>
      <c r="AH649" s="2">
        <v>0.124312529623</v>
      </c>
      <c r="AI649" s="5">
        <v>7752952.9118499998</v>
      </c>
      <c r="AJ649" s="5">
        <v>7802113.1947600003</v>
      </c>
      <c r="AK649">
        <v>31.371155075299999</v>
      </c>
      <c r="AL649" s="13">
        <v>6.3208066842107818E-3</v>
      </c>
      <c r="AM649" s="1" t="s">
        <v>53</v>
      </c>
      <c r="AN649" t="s">
        <v>4076</v>
      </c>
      <c r="AO649" t="s">
        <v>53</v>
      </c>
      <c r="AP649">
        <v>0.89343811151426611</v>
      </c>
      <c r="AQ649">
        <v>2.7874286906224928</v>
      </c>
      <c r="AR649">
        <v>-0.3621389146001352</v>
      </c>
      <c r="AS649">
        <v>1.0832064065958988</v>
      </c>
      <c r="AT649">
        <v>-0.55552234649865473</v>
      </c>
      <c r="AU649">
        <v>-0.23343550461399348</v>
      </c>
      <c r="AV649">
        <v>3.3021326209527735</v>
      </c>
      <c r="AW649">
        <v>-0.85847972162226716</v>
      </c>
      <c r="AX649">
        <v>-1.3401102392449431</v>
      </c>
      <c r="AY649">
        <v>-5</v>
      </c>
      <c r="AZ649">
        <v>-1.9874558157498046</v>
      </c>
      <c r="BA649">
        <v>-5</v>
      </c>
      <c r="BB649">
        <v>-1.7283848532682335</v>
      </c>
      <c r="BC649">
        <v>-1.8877625775177165</v>
      </c>
      <c r="BD649">
        <v>-0.18739715694901943</v>
      </c>
      <c r="BE649">
        <v>-0.90548509604146277</v>
      </c>
      <c r="BF649">
        <v>6.8894671462569042</v>
      </c>
      <c r="BG649">
        <f t="shared" si="10"/>
        <v>6.8922122468605505</v>
      </c>
      <c r="BH649" s="1" t="s">
        <v>3349</v>
      </c>
      <c r="BI649" s="1">
        <v>1</v>
      </c>
    </row>
    <row r="650" spans="1:61">
      <c r="A650" s="1">
        <v>295</v>
      </c>
      <c r="B650" s="1" t="s">
        <v>1386</v>
      </c>
      <c r="C650" s="1" t="s">
        <v>4451</v>
      </c>
      <c r="D650" s="1" t="s">
        <v>30</v>
      </c>
      <c r="E650" s="1" t="s">
        <v>87</v>
      </c>
      <c r="F650" s="2">
        <v>39.783681000000001</v>
      </c>
      <c r="G650" s="2">
        <v>-99.963607999999994</v>
      </c>
      <c r="H650" s="2">
        <v>39.804160000000003</v>
      </c>
      <c r="I650" s="2">
        <v>-99.937740000000005</v>
      </c>
      <c r="K650" s="1" t="s">
        <v>4086</v>
      </c>
      <c r="L650" s="17">
        <v>1.7898334888741371E-2</v>
      </c>
      <c r="M650" s="17">
        <v>1</v>
      </c>
      <c r="N650" s="1">
        <v>10</v>
      </c>
      <c r="O650" s="1" t="s">
        <v>1389</v>
      </c>
      <c r="P650" s="1">
        <v>503220</v>
      </c>
      <c r="Q650" s="1" t="s">
        <v>1387</v>
      </c>
      <c r="R650" s="1" t="s">
        <v>1388</v>
      </c>
      <c r="S650" s="26">
        <v>2.991781</v>
      </c>
      <c r="T650" s="4">
        <v>607.09277343799999</v>
      </c>
      <c r="U650" s="4">
        <v>3.2713816165899998</v>
      </c>
      <c r="V650" s="4">
        <v>18.564342498799999</v>
      </c>
      <c r="W650" s="2">
        <v>0.37079000473000001</v>
      </c>
      <c r="X650" s="3">
        <v>2.43588280678</v>
      </c>
      <c r="Y650" s="1">
        <v>824.4921875</v>
      </c>
      <c r="Z650" s="2">
        <v>4.31931273627E-2</v>
      </c>
      <c r="AA650" s="2">
        <v>5.50215689701E-2</v>
      </c>
      <c r="AB650" s="2">
        <v>9.1058765096000002E-4</v>
      </c>
      <c r="AC650" s="2">
        <v>1.01176405662E-4</v>
      </c>
      <c r="AD650" s="2">
        <v>5.7026701373199997E-4</v>
      </c>
      <c r="AE650" s="2">
        <v>0.48534321796199997</v>
      </c>
      <c r="AF650" s="2">
        <v>0</v>
      </c>
      <c r="AG650" s="2">
        <v>0.38722969803399998</v>
      </c>
      <c r="AH650" s="2">
        <v>2.7630356600799998E-2</v>
      </c>
      <c r="AI650" s="5">
        <v>1971534.8527800001</v>
      </c>
      <c r="AJ650" s="5">
        <v>8376288.4802999999</v>
      </c>
      <c r="AK650">
        <v>35.144228764899999</v>
      </c>
      <c r="AL650" s="13">
        <v>1.2378938877020127</v>
      </c>
      <c r="AM650" s="1" t="s">
        <v>36</v>
      </c>
      <c r="AN650" t="s">
        <v>4077</v>
      </c>
      <c r="AO650" t="s">
        <v>36</v>
      </c>
      <c r="AP650">
        <v>0.47592979976310495</v>
      </c>
      <c r="AQ650">
        <v>2.7832550632556221</v>
      </c>
      <c r="AR650">
        <v>0.51473120884897372</v>
      </c>
      <c r="AS650">
        <v>1.2686795722425088</v>
      </c>
      <c r="AT650">
        <v>-0.43087198151004757</v>
      </c>
      <c r="AU650">
        <v>0.38665639003920999</v>
      </c>
      <c r="AV650">
        <v>2.9161865448298832</v>
      </c>
      <c r="AW650">
        <v>-1.3645853500809388</v>
      </c>
      <c r="AX650">
        <v>-1.259467029625335</v>
      </c>
      <c r="AY650">
        <v>-3.0406782437228594</v>
      </c>
      <c r="AZ650">
        <v>-3.9949207531631385</v>
      </c>
      <c r="BA650">
        <v>-3.2439217488225558</v>
      </c>
      <c r="BB650">
        <v>-0.31395103469600105</v>
      </c>
      <c r="BC650">
        <v>-5</v>
      </c>
      <c r="BD650">
        <v>-0.41203134248530771</v>
      </c>
      <c r="BE650">
        <v>-1.5586135099890155</v>
      </c>
      <c r="BF650">
        <v>6.2948044589320631</v>
      </c>
      <c r="BG650">
        <f t="shared" si="10"/>
        <v>6.9230516260782577</v>
      </c>
      <c r="BH650" s="1" t="s">
        <v>1390</v>
      </c>
      <c r="BI650" s="1">
        <v>1</v>
      </c>
    </row>
    <row r="651" spans="1:61">
      <c r="A651" s="1">
        <v>605</v>
      </c>
      <c r="B651" s="1" t="s">
        <v>2904</v>
      </c>
      <c r="C651" s="1" t="s">
        <v>4902</v>
      </c>
      <c r="D651" s="1" t="s">
        <v>30</v>
      </c>
      <c r="E651" s="1" t="s">
        <v>44</v>
      </c>
      <c r="F651" s="2">
        <v>42.249498000000003</v>
      </c>
      <c r="G651" s="2">
        <v>-109.441008</v>
      </c>
      <c r="H651" s="2">
        <v>42.253950000000003</v>
      </c>
      <c r="I651" s="2">
        <v>-109.43333</v>
      </c>
      <c r="K651" s="1" t="s">
        <v>4086</v>
      </c>
      <c r="L651" s="17">
        <v>0.36049239244312042</v>
      </c>
      <c r="M651" s="17">
        <v>1</v>
      </c>
      <c r="N651" s="1">
        <v>14</v>
      </c>
      <c r="O651" s="1" t="s">
        <v>2907</v>
      </c>
      <c r="P651" s="1">
        <v>510720</v>
      </c>
      <c r="Q651" s="1" t="s">
        <v>2905</v>
      </c>
      <c r="R651" s="1" t="s">
        <v>2906</v>
      </c>
      <c r="S651" s="26">
        <v>1.869375</v>
      </c>
      <c r="T651" s="4">
        <v>221.69154357900001</v>
      </c>
      <c r="U651" s="4">
        <v>-6.2994503974900002</v>
      </c>
      <c r="V651" s="4">
        <v>12.077582359299999</v>
      </c>
      <c r="W651" s="2">
        <v>0.27114284038499997</v>
      </c>
      <c r="X651" s="3">
        <v>1.5434511899900001</v>
      </c>
      <c r="Y651" s="1">
        <v>210.54620361299999</v>
      </c>
      <c r="Z651" s="2">
        <v>5.89881658605E-2</v>
      </c>
      <c r="AA651" s="2">
        <v>1.44352164522E-2</v>
      </c>
      <c r="AB651" s="2">
        <v>0</v>
      </c>
      <c r="AC651" s="2">
        <v>1.9774269112600001E-4</v>
      </c>
      <c r="AD651" s="2">
        <v>0.71482461744400005</v>
      </c>
      <c r="AE651" s="2">
        <v>0.182273128289</v>
      </c>
      <c r="AF651" s="2">
        <v>4.25907334733E-4</v>
      </c>
      <c r="AG651" s="2">
        <v>3.1943050104999999E-4</v>
      </c>
      <c r="AH651" s="2">
        <v>2.8535791427099999E-2</v>
      </c>
      <c r="AI651" s="5">
        <v>8684095.6344600003</v>
      </c>
      <c r="AJ651" s="5">
        <v>8682137.8083200008</v>
      </c>
      <c r="AK651">
        <v>34.0806311272</v>
      </c>
      <c r="AL651" s="13">
        <v>2.254750457490272E-4</v>
      </c>
      <c r="AM651" s="1" t="s">
        <v>36</v>
      </c>
      <c r="AN651" t="s">
        <v>4077</v>
      </c>
      <c r="AO651" t="s">
        <v>36</v>
      </c>
      <c r="AP651">
        <v>0.27169643037539337</v>
      </c>
      <c r="AQ651">
        <v>2.3457491272731654</v>
      </c>
      <c r="AR651">
        <v>-5</v>
      </c>
      <c r="AS651">
        <v>1.0819800077042057</v>
      </c>
      <c r="AT651">
        <v>-0.56680185876435063</v>
      </c>
      <c r="AU651">
        <v>0.18849289993202287</v>
      </c>
      <c r="AV651">
        <v>2.323347415004493</v>
      </c>
      <c r="AW651">
        <v>-1.229235107289872</v>
      </c>
      <c r="AX651">
        <v>-1.8405766996051331</v>
      </c>
      <c r="AY651">
        <v>-5</v>
      </c>
      <c r="AZ651">
        <v>-3.7038995597256492</v>
      </c>
      <c r="BA651">
        <v>-0.14580049948481641</v>
      </c>
      <c r="BB651">
        <v>-0.73927735271644235</v>
      </c>
      <c r="BC651">
        <v>-3.3706848806901886</v>
      </c>
      <c r="BD651">
        <v>-3.4956236172981483</v>
      </c>
      <c r="BE651">
        <v>-1.5446100779895293</v>
      </c>
      <c r="BF651">
        <v>6.93872459751955</v>
      </c>
      <c r="BG651">
        <f t="shared" si="10"/>
        <v>6.9386266749509593</v>
      </c>
      <c r="BH651" s="1" t="s">
        <v>2908</v>
      </c>
      <c r="BI651" s="1">
        <v>1</v>
      </c>
    </row>
    <row r="652" spans="1:61">
      <c r="A652" s="1">
        <v>237</v>
      </c>
      <c r="B652" s="1" t="s">
        <v>1096</v>
      </c>
      <c r="C652" s="1" t="s">
        <v>4370</v>
      </c>
      <c r="D652" s="1" t="s">
        <v>30</v>
      </c>
      <c r="E652" s="1" t="s">
        <v>87</v>
      </c>
      <c r="F652" s="2">
        <v>40.695180000000001</v>
      </c>
      <c r="G652" s="2">
        <v>-99.855639999999994</v>
      </c>
      <c r="H652" s="2">
        <v>40.691409999999998</v>
      </c>
      <c r="I652" s="2">
        <v>-99.848460000000003</v>
      </c>
      <c r="K652" s="1" t="s">
        <v>4086</v>
      </c>
      <c r="L652" s="17">
        <v>0.84383879345841695</v>
      </c>
      <c r="M652" s="17">
        <v>0</v>
      </c>
      <c r="N652" s="1">
        <v>10</v>
      </c>
      <c r="O652" s="1" t="s">
        <v>1099</v>
      </c>
      <c r="P652" s="1">
        <v>514550</v>
      </c>
      <c r="Q652" s="1" t="s">
        <v>1097</v>
      </c>
      <c r="R652" s="1" t="s">
        <v>1098</v>
      </c>
      <c r="S652" s="26">
        <v>5.8337110000000001</v>
      </c>
      <c r="T652" s="4">
        <v>567.18084716800001</v>
      </c>
      <c r="U652" s="4">
        <v>2.2550592422500002</v>
      </c>
      <c r="V652" s="4">
        <v>17.2167987823</v>
      </c>
      <c r="W652" s="2">
        <v>0.386290132999</v>
      </c>
      <c r="X652" s="3">
        <v>2.7568116188</v>
      </c>
      <c r="Y652" s="1">
        <v>986.11932373000002</v>
      </c>
      <c r="Z652" s="2">
        <v>8.0076796489299995E-2</v>
      </c>
      <c r="AA652" s="2">
        <v>4.1239714755899999E-2</v>
      </c>
      <c r="AB652" s="2">
        <v>0</v>
      </c>
      <c r="AC652" s="2">
        <v>8.2281952825000005E-5</v>
      </c>
      <c r="AD652" s="2">
        <v>3.34613274822E-4</v>
      </c>
      <c r="AE652" s="2">
        <v>0.42836533187100001</v>
      </c>
      <c r="AF652" s="2">
        <v>0</v>
      </c>
      <c r="AG652" s="2">
        <v>0.39923752057</v>
      </c>
      <c r="AH652" s="2">
        <v>5.06637410861E-2</v>
      </c>
      <c r="AI652" s="5">
        <v>8933187.6462200005</v>
      </c>
      <c r="AJ652" s="5">
        <v>8782474.9560700003</v>
      </c>
      <c r="AK652">
        <v>18.3151699501</v>
      </c>
      <c r="AL652" s="13">
        <v>1.7014626382703676E-2</v>
      </c>
      <c r="AM652" s="1" t="s">
        <v>36</v>
      </c>
      <c r="AN652" t="s">
        <v>4077</v>
      </c>
      <c r="AO652" t="s">
        <v>36</v>
      </c>
      <c r="AP652">
        <v>0.76594491052206859</v>
      </c>
      <c r="AQ652">
        <v>2.7537215569604627</v>
      </c>
      <c r="AR652">
        <v>0.35315795563496039</v>
      </c>
      <c r="AS652">
        <v>1.2359524037712364</v>
      </c>
      <c r="AT652">
        <v>-0.4130863848886121</v>
      </c>
      <c r="AU652">
        <v>0.44040709047615761</v>
      </c>
      <c r="AV652">
        <v>2.9939294692029526</v>
      </c>
      <c r="AW652">
        <v>-1.0964933093405325</v>
      </c>
      <c r="AX652">
        <v>-1.3846843472771497</v>
      </c>
      <c r="AY652">
        <v>-5</v>
      </c>
      <c r="AZ652">
        <v>-4.0846954095993677</v>
      </c>
      <c r="BA652">
        <v>-3.4754568336438489</v>
      </c>
      <c r="BB652">
        <v>-0.36818568440032101</v>
      </c>
      <c r="BC652">
        <v>-5</v>
      </c>
      <c r="BD652">
        <v>-0.39876865022339575</v>
      </c>
      <c r="BE652">
        <v>-1.2953027444100242</v>
      </c>
      <c r="BF652">
        <v>6.9510064566644996</v>
      </c>
      <c r="BG652">
        <f t="shared" si="10"/>
        <v>6.943616920040367</v>
      </c>
      <c r="BH652" s="1" t="s">
        <v>1100</v>
      </c>
      <c r="BI652" s="1">
        <v>1</v>
      </c>
    </row>
    <row r="653" spans="1:61">
      <c r="A653" s="1">
        <v>577</v>
      </c>
      <c r="B653" s="1" t="s">
        <v>2768</v>
      </c>
      <c r="C653" s="1" t="s">
        <v>4869</v>
      </c>
      <c r="D653" s="1" t="s">
        <v>30</v>
      </c>
      <c r="E653" s="1" t="s">
        <v>44</v>
      </c>
      <c r="F653" s="2">
        <v>41.405006999999998</v>
      </c>
      <c r="G653" s="2">
        <v>-117.15430000000001</v>
      </c>
      <c r="H653" s="2">
        <v>41.405990000000003</v>
      </c>
      <c r="I653" s="2">
        <v>-117.17538</v>
      </c>
      <c r="K653" s="1" t="s">
        <v>4086</v>
      </c>
      <c r="L653" s="17">
        <v>0.88469263538718212</v>
      </c>
      <c r="M653" s="17">
        <v>0</v>
      </c>
      <c r="N653" s="1">
        <v>16</v>
      </c>
      <c r="O653" s="1" t="s">
        <v>2771</v>
      </c>
      <c r="P653" s="1">
        <v>514110</v>
      </c>
      <c r="Q653" s="1" t="s">
        <v>2769</v>
      </c>
      <c r="R653" s="1" t="s">
        <v>2770</v>
      </c>
      <c r="S653" s="26">
        <v>1.556975</v>
      </c>
      <c r="T653" s="4">
        <v>279.544677734</v>
      </c>
      <c r="U653" s="4">
        <v>0.60531252622599996</v>
      </c>
      <c r="V653" s="4">
        <v>16.938438415499999</v>
      </c>
      <c r="W653" s="2">
        <v>0.204169228673</v>
      </c>
      <c r="X653" s="3">
        <v>4.9173088073700004</v>
      </c>
      <c r="Y653" s="1">
        <v>404.138916016</v>
      </c>
      <c r="Z653" s="2">
        <v>4.3892243381300003E-2</v>
      </c>
      <c r="AA653" s="2">
        <v>0</v>
      </c>
      <c r="AB653" s="2">
        <v>9.7248026010200001E-4</v>
      </c>
      <c r="AC653" s="2">
        <v>0</v>
      </c>
      <c r="AD653" s="2">
        <v>0.68240536460800005</v>
      </c>
      <c r="AE653" s="2">
        <v>0.235093474222</v>
      </c>
      <c r="AF653" s="2">
        <v>8.6797491871799994E-3</v>
      </c>
      <c r="AG653" s="2">
        <v>0</v>
      </c>
      <c r="AH653" s="2">
        <v>2.8956688341799999E-2</v>
      </c>
      <c r="AI653" s="5">
        <v>8862322.6824999992</v>
      </c>
      <c r="AJ653" s="5">
        <v>8817682.0439299997</v>
      </c>
      <c r="AK653">
        <v>37.478846661200002</v>
      </c>
      <c r="AL653" s="13">
        <v>5.0498446420962542E-3</v>
      </c>
      <c r="AM653" s="1" t="s">
        <v>36</v>
      </c>
      <c r="AN653" t="s">
        <v>4077</v>
      </c>
      <c r="AO653" t="s">
        <v>36</v>
      </c>
      <c r="AP653">
        <v>0.19228163925455943</v>
      </c>
      <c r="AQ653">
        <v>2.446451228117644</v>
      </c>
      <c r="AR653">
        <v>-0.21802033878438742</v>
      </c>
      <c r="AS653">
        <v>1.2288733694662308</v>
      </c>
      <c r="AT653">
        <v>-0.69000971192848648</v>
      </c>
      <c r="AU653">
        <v>0.6917274828733444</v>
      </c>
      <c r="AV653">
        <v>2.606530672262124</v>
      </c>
      <c r="AW653">
        <v>-1.357612221314505</v>
      </c>
      <c r="AX653">
        <v>-5</v>
      </c>
      <c r="AY653">
        <v>-3.0121192054426484</v>
      </c>
      <c r="AZ653">
        <v>-5</v>
      </c>
      <c r="BA653">
        <v>-0.165957567698543</v>
      </c>
      <c r="BB653">
        <v>-0.62875942595251744</v>
      </c>
      <c r="BC653">
        <v>-2.0614928241550161</v>
      </c>
      <c r="BD653">
        <v>-5</v>
      </c>
      <c r="BE653">
        <v>-1.5382511081213548</v>
      </c>
      <c r="BF653">
        <v>6.9475475589068152</v>
      </c>
      <c r="BG653">
        <f t="shared" si="10"/>
        <v>6.9453544345837166</v>
      </c>
      <c r="BH653" s="1" t="s">
        <v>2772</v>
      </c>
      <c r="BI653" s="1">
        <v>1</v>
      </c>
    </row>
    <row r="654" spans="1:61">
      <c r="A654" s="1">
        <v>306</v>
      </c>
      <c r="B654" s="1" t="s">
        <v>1441</v>
      </c>
      <c r="C654" s="1" t="s">
        <v>4464</v>
      </c>
      <c r="D654" s="1" t="s">
        <v>30</v>
      </c>
      <c r="E654" s="1" t="s">
        <v>72</v>
      </c>
      <c r="F654" s="2">
        <v>43.496358999999998</v>
      </c>
      <c r="G654" s="2">
        <v>-94.585648000000006</v>
      </c>
      <c r="H654" s="2">
        <v>43.523240000000001</v>
      </c>
      <c r="I654" s="2">
        <v>-94.56944</v>
      </c>
      <c r="K654" s="1" t="s">
        <v>4086</v>
      </c>
      <c r="L654" s="17">
        <v>0.73729941667988885</v>
      </c>
      <c r="M654" s="17">
        <v>0</v>
      </c>
      <c r="N654" s="1">
        <v>7</v>
      </c>
      <c r="O654" s="1" t="s">
        <v>1444</v>
      </c>
      <c r="P654" s="1">
        <v>512520</v>
      </c>
      <c r="Q654" s="1" t="s">
        <v>1442</v>
      </c>
      <c r="R654" s="1" t="s">
        <v>1443</v>
      </c>
      <c r="S654" s="26">
        <v>9.4590929999999993</v>
      </c>
      <c r="T654" s="4">
        <v>768.46527099599996</v>
      </c>
      <c r="U654" s="4">
        <v>1.6210714578600001</v>
      </c>
      <c r="V654" s="4">
        <v>13.0821428299</v>
      </c>
      <c r="W654" s="2">
        <v>0.287259608507</v>
      </c>
      <c r="X654" s="3">
        <v>0.724212944508</v>
      </c>
      <c r="Y654" s="1">
        <v>2119.1713867200001</v>
      </c>
      <c r="Z654" s="2">
        <v>9.8853993526399994E-2</v>
      </c>
      <c r="AA654" s="2">
        <v>5.0686729070100002E-2</v>
      </c>
      <c r="AB654" s="2">
        <v>7.7858455078299996E-4</v>
      </c>
      <c r="AC654" s="2">
        <v>1.48718397341E-3</v>
      </c>
      <c r="AD654" s="2">
        <v>0</v>
      </c>
      <c r="AE654" s="2">
        <v>3.4528912606099998E-2</v>
      </c>
      <c r="AF654" s="2">
        <v>1.1897471787199999E-2</v>
      </c>
      <c r="AG654" s="2">
        <v>0.77560143469499998</v>
      </c>
      <c r="AH654" s="2">
        <v>2.6165689790900001E-2</v>
      </c>
      <c r="AI654" s="5">
        <v>8743899.4804900009</v>
      </c>
      <c r="AJ654" s="5">
        <v>8883375.1756199989</v>
      </c>
      <c r="AK654">
        <v>19.191704803699999</v>
      </c>
      <c r="AL654" s="13">
        <v>1.5824986885497095E-2</v>
      </c>
      <c r="AM654" s="1" t="s">
        <v>53</v>
      </c>
      <c r="AN654" t="s">
        <v>4076</v>
      </c>
      <c r="AO654" t="s">
        <v>53</v>
      </c>
      <c r="AP654">
        <v>0.97584949538915133</v>
      </c>
      <c r="AQ654">
        <v>2.8856242453483132</v>
      </c>
      <c r="AR654">
        <v>0.20980215924720882</v>
      </c>
      <c r="AS654">
        <v>1.1166788864179309</v>
      </c>
      <c r="AT654">
        <v>-0.54172543574053389</v>
      </c>
      <c r="AU654">
        <v>-0.1401337169145416</v>
      </c>
      <c r="AV654">
        <v>3.3261660814379548</v>
      </c>
      <c r="AW654">
        <v>-1.0050057812673983</v>
      </c>
      <c r="AX654">
        <v>-1.2951057338829473</v>
      </c>
      <c r="AY654">
        <v>-3.1086942181059891</v>
      </c>
      <c r="AZ654">
        <v>-2.8276353033713812</v>
      </c>
      <c r="BA654">
        <v>-5</v>
      </c>
      <c r="BB654">
        <v>-1.4618170983550476</v>
      </c>
      <c r="BC654">
        <v>-1.9245453163823578</v>
      </c>
      <c r="BD654">
        <v>-0.1103613962416749</v>
      </c>
      <c r="BE654">
        <v>-1.5822678117199294</v>
      </c>
      <c r="BF654">
        <v>6.9417051563387826</v>
      </c>
      <c r="BG654">
        <f t="shared" si="10"/>
        <v>6.9485780042524681</v>
      </c>
      <c r="BH654" s="1" t="s">
        <v>1445</v>
      </c>
      <c r="BI654" s="1">
        <v>1</v>
      </c>
    </row>
    <row r="655" spans="1:61">
      <c r="A655" s="1">
        <v>218</v>
      </c>
      <c r="B655" s="1" t="s">
        <v>1001</v>
      </c>
      <c r="C655" s="1" t="s">
        <v>4345</v>
      </c>
      <c r="D655" s="1" t="s">
        <v>30</v>
      </c>
      <c r="E655" s="1" t="s">
        <v>140</v>
      </c>
      <c r="F655" s="2">
        <v>35.516295</v>
      </c>
      <c r="G655" s="2">
        <v>-80.203384999999997</v>
      </c>
      <c r="H655" s="2">
        <v>35.488239999999998</v>
      </c>
      <c r="I655" s="2">
        <v>-80.177449999999993</v>
      </c>
      <c r="K655" s="1" t="s">
        <v>4086</v>
      </c>
      <c r="L655" s="17">
        <v>0.38724320265464479</v>
      </c>
      <c r="M655" s="17">
        <v>1</v>
      </c>
      <c r="N655" s="1">
        <v>3</v>
      </c>
      <c r="O655" s="1" t="s">
        <v>1004</v>
      </c>
      <c r="P655" s="1">
        <v>514120</v>
      </c>
      <c r="Q655" s="1" t="s">
        <v>1002</v>
      </c>
      <c r="R655" s="1" t="s">
        <v>1003</v>
      </c>
      <c r="S655" s="26">
        <v>3.1389680000000002</v>
      </c>
      <c r="T655" s="4">
        <v>1206.20019531</v>
      </c>
      <c r="U655" s="4">
        <v>8.8369445800800008</v>
      </c>
      <c r="V655" s="4">
        <v>21.83152771</v>
      </c>
      <c r="W655" s="2">
        <v>0.24133001267900001</v>
      </c>
      <c r="X655" s="3">
        <v>3.3406124115</v>
      </c>
      <c r="Y655" s="1">
        <v>507.06347656299999</v>
      </c>
      <c r="Z655" s="2">
        <v>8.3924953917500003E-2</v>
      </c>
      <c r="AA655" s="2">
        <v>2.5240450422500001E-2</v>
      </c>
      <c r="AB655" s="2">
        <v>1.1589071596699999E-3</v>
      </c>
      <c r="AC655" s="2">
        <v>0.68665705473299998</v>
      </c>
      <c r="AD655" s="2">
        <v>8.7328673370700004E-3</v>
      </c>
      <c r="AE655" s="2">
        <v>5.1156169583699999E-2</v>
      </c>
      <c r="AF655" s="2">
        <v>0.138265836877</v>
      </c>
      <c r="AG655" s="2">
        <v>3.1208366032200001E-3</v>
      </c>
      <c r="AH655" s="2">
        <v>1.7429233661199999E-3</v>
      </c>
      <c r="AI655" s="5">
        <v>9057342.5445399992</v>
      </c>
      <c r="AJ655" s="5">
        <v>9090342.3537900001</v>
      </c>
      <c r="AK655">
        <v>71.863652100400003</v>
      </c>
      <c r="AL655" s="13">
        <v>3.6368065056097154E-3</v>
      </c>
      <c r="AM655" s="1" t="s">
        <v>36</v>
      </c>
      <c r="AN655" t="s">
        <v>4077</v>
      </c>
      <c r="AO655" t="s">
        <v>36</v>
      </c>
      <c r="AP655">
        <v>0.49678688833646845</v>
      </c>
      <c r="AQ655">
        <v>3.0814193944566455</v>
      </c>
      <c r="AR655">
        <v>0.94630213137223307</v>
      </c>
      <c r="AS655">
        <v>1.3390841275006324</v>
      </c>
      <c r="AT655">
        <v>-0.61738866428953909</v>
      </c>
      <c r="AU655">
        <v>0.52382609033092664</v>
      </c>
      <c r="AV655">
        <v>2.7050623297385705</v>
      </c>
      <c r="AW655">
        <v>-1.0761088885474024</v>
      </c>
      <c r="AX655">
        <v>-1.5979028992590898</v>
      </c>
      <c r="AY655">
        <v>-2.9359513540778175</v>
      </c>
      <c r="AZ655">
        <v>-0.16326011363056062</v>
      </c>
      <c r="BA655">
        <v>-2.0588431372554816</v>
      </c>
      <c r="BB655">
        <v>-1.2911019816081779</v>
      </c>
      <c r="BC655">
        <v>-0.85928511337311286</v>
      </c>
      <c r="BD655">
        <v>-2.5057289689756668</v>
      </c>
      <c r="BE655">
        <v>-2.7587217077855168</v>
      </c>
      <c r="BF655">
        <v>6.9570007928714315</v>
      </c>
      <c r="BG655">
        <f t="shared" si="10"/>
        <v>6.9585802396094305</v>
      </c>
      <c r="BH655" s="1" t="s">
        <v>1005</v>
      </c>
      <c r="BI655" s="1">
        <v>1</v>
      </c>
    </row>
    <row r="656" spans="1:61">
      <c r="A656" s="1">
        <v>558</v>
      </c>
      <c r="B656" s="1" t="s">
        <v>2673</v>
      </c>
      <c r="C656" s="1" t="s">
        <v>4843</v>
      </c>
      <c r="D656" s="1" t="s">
        <v>30</v>
      </c>
      <c r="E656" s="1" t="s">
        <v>87</v>
      </c>
      <c r="F656" s="2">
        <v>35.563513</v>
      </c>
      <c r="G656" s="2">
        <v>-97.594696999999996</v>
      </c>
      <c r="H656" s="2">
        <v>35.56888</v>
      </c>
      <c r="I656" s="2">
        <v>-97.595029999999994</v>
      </c>
      <c r="K656" s="1" t="s">
        <v>4086</v>
      </c>
      <c r="L656" s="17">
        <v>0.94713364192284633</v>
      </c>
      <c r="M656" s="17">
        <v>0</v>
      </c>
      <c r="N656" s="1">
        <v>11</v>
      </c>
      <c r="O656" s="1" t="s">
        <v>2676</v>
      </c>
      <c r="P656" s="1">
        <v>502140</v>
      </c>
      <c r="Q656" s="1" t="s">
        <v>2674</v>
      </c>
      <c r="R656" s="1" t="s">
        <v>2675</v>
      </c>
      <c r="S656" s="26">
        <v>4.4530539999999998</v>
      </c>
      <c r="T656" s="4">
        <v>897.99438476600005</v>
      </c>
      <c r="U656" s="4">
        <v>9.4440135955799995</v>
      </c>
      <c r="V656" s="4">
        <v>22.383815765400001</v>
      </c>
      <c r="W656" s="2">
        <v>0.35871428251300003</v>
      </c>
      <c r="X656" s="3">
        <v>1.1808604002</v>
      </c>
      <c r="Y656" s="1">
        <v>573.28735351600005</v>
      </c>
      <c r="Z656" s="2">
        <v>6.59323861851E-2</v>
      </c>
      <c r="AA656" s="2">
        <v>0.68136076836199999</v>
      </c>
      <c r="AB656" s="2">
        <v>6.9634926161500003E-4</v>
      </c>
      <c r="AC656" s="2">
        <v>2.5450716305599998E-2</v>
      </c>
      <c r="AD656" s="2">
        <v>0</v>
      </c>
      <c r="AE656" s="2">
        <v>0.142861995465</v>
      </c>
      <c r="AF656" s="2">
        <v>3.88087332388E-3</v>
      </c>
      <c r="AG656" s="2">
        <v>7.9816911096599996E-2</v>
      </c>
      <c r="AH656" s="2">
        <v>0</v>
      </c>
      <c r="AI656" s="5">
        <v>9861186.2202700004</v>
      </c>
      <c r="AJ656" s="5">
        <v>9709813.1112600006</v>
      </c>
      <c r="AK656">
        <v>25.884268549200002</v>
      </c>
      <c r="AL656" s="13">
        <v>1.5469124130634355E-2</v>
      </c>
      <c r="AM656" s="1" t="s">
        <v>36</v>
      </c>
      <c r="AN656" t="s">
        <v>4077</v>
      </c>
      <c r="AO656" t="s">
        <v>36</v>
      </c>
      <c r="AP656">
        <v>0.64865796163915634</v>
      </c>
      <c r="AQ656">
        <v>2.9532736209960735</v>
      </c>
      <c r="AR656">
        <v>0.97515660361646517</v>
      </c>
      <c r="AS656">
        <v>1.3499341226123953</v>
      </c>
      <c r="AT656">
        <v>-0.44525133117712296</v>
      </c>
      <c r="AU656">
        <v>7.2198558912141733E-2</v>
      </c>
      <c r="AV656">
        <v>2.758372361522111</v>
      </c>
      <c r="AW656">
        <v>-1.1809012062482767</v>
      </c>
      <c r="AX656">
        <v>-0.16662287601381576</v>
      </c>
      <c r="AY656">
        <v>-3.1571728805808319</v>
      </c>
      <c r="AZ656">
        <v>-1.5942999900191028</v>
      </c>
      <c r="BA656">
        <v>-5</v>
      </c>
      <c r="BB656">
        <v>-0.84508328803909849</v>
      </c>
      <c r="BC656">
        <v>-2.4110705328945552</v>
      </c>
      <c r="BD656">
        <v>-1.0979050833630608</v>
      </c>
      <c r="BE656">
        <v>-5</v>
      </c>
      <c r="BF656">
        <v>6.9939291601674825</v>
      </c>
      <c r="BG656">
        <f t="shared" si="10"/>
        <v>6.9872108709451197</v>
      </c>
      <c r="BH656" s="1" t="s">
        <v>2677</v>
      </c>
      <c r="BI656" s="1">
        <v>1</v>
      </c>
    </row>
    <row r="657" spans="1:61">
      <c r="A657" s="1">
        <v>666</v>
      </c>
      <c r="B657" s="1" t="s">
        <v>3206</v>
      </c>
      <c r="C657" s="1" t="s">
        <v>4998</v>
      </c>
      <c r="D657" s="1" t="s">
        <v>30</v>
      </c>
      <c r="E657" s="1" t="s">
        <v>87</v>
      </c>
      <c r="F657" s="2">
        <v>32.570245999999997</v>
      </c>
      <c r="G657" s="2">
        <v>-99.682618000000005</v>
      </c>
      <c r="H657" s="2">
        <v>32.614699999999999</v>
      </c>
      <c r="I657" s="2">
        <v>-99.668899999999994</v>
      </c>
      <c r="K657" s="1" t="s">
        <v>4086</v>
      </c>
      <c r="L657" s="17">
        <v>0.58028026320971537</v>
      </c>
      <c r="M657" s="17">
        <v>0</v>
      </c>
      <c r="N657" s="1">
        <v>12</v>
      </c>
      <c r="O657" s="1" t="s">
        <v>3209</v>
      </c>
      <c r="P657" s="1">
        <v>517510</v>
      </c>
      <c r="Q657" s="1" t="s">
        <v>3207</v>
      </c>
      <c r="R657" s="1" t="s">
        <v>3208</v>
      </c>
      <c r="S657" s="26">
        <v>3.9123570000000001</v>
      </c>
      <c r="T657" s="4">
        <v>662.22424316399997</v>
      </c>
      <c r="U657" s="4">
        <v>10.757553100599999</v>
      </c>
      <c r="V657" s="4">
        <v>24.888616561900001</v>
      </c>
      <c r="W657" s="2">
        <v>0.21407143771600001</v>
      </c>
      <c r="X657" s="3">
        <v>1.6584255695300001</v>
      </c>
      <c r="Y657" s="1">
        <v>659.90026855500003</v>
      </c>
      <c r="Z657" s="2">
        <v>0.157324241113</v>
      </c>
      <c r="AA657" s="2">
        <v>6.6079743518E-2</v>
      </c>
      <c r="AB657" s="2">
        <v>0</v>
      </c>
      <c r="AC657" s="2">
        <v>2.6475153304E-2</v>
      </c>
      <c r="AD657" s="2">
        <v>0.40006615607700002</v>
      </c>
      <c r="AE657" s="2">
        <v>0.22972697895700001</v>
      </c>
      <c r="AF657" s="2">
        <v>9.1346276176199996E-3</v>
      </c>
      <c r="AG657" s="2">
        <v>0.104781048828</v>
      </c>
      <c r="AH657" s="2">
        <v>6.4120505839500002E-3</v>
      </c>
      <c r="AI657" s="5">
        <v>10051529.9301</v>
      </c>
      <c r="AJ657" s="5">
        <v>10080061.943</v>
      </c>
      <c r="AK657">
        <v>37.968975063400002</v>
      </c>
      <c r="AL657" s="13">
        <v>2.8345510955966827E-3</v>
      </c>
      <c r="AM657" s="1" t="s">
        <v>36</v>
      </c>
      <c r="AN657" t="s">
        <v>4077</v>
      </c>
      <c r="AO657" t="s">
        <v>36</v>
      </c>
      <c r="AP657">
        <v>0.59243847700923269</v>
      </c>
      <c r="AQ657">
        <v>2.8210050756604264</v>
      </c>
      <c r="AR657">
        <v>1.0317134984906515</v>
      </c>
      <c r="AS657">
        <v>1.3960007569448365</v>
      </c>
      <c r="AT657">
        <v>-0.66944127418066945</v>
      </c>
      <c r="AU657">
        <v>0.21969598506999252</v>
      </c>
      <c r="AV657">
        <v>2.8194783051039485</v>
      </c>
      <c r="AW657">
        <v>-0.80320435448739802</v>
      </c>
      <c r="AX657">
        <v>-1.1799316513555538</v>
      </c>
      <c r="AY657">
        <v>-5</v>
      </c>
      <c r="AZ657">
        <v>-1.5771615164371537</v>
      </c>
      <c r="BA657">
        <v>-0.39786818656324641</v>
      </c>
      <c r="BB657">
        <v>-0.63878799860506519</v>
      </c>
      <c r="BC657">
        <v>-2.0393091524065898</v>
      </c>
      <c r="BD657">
        <v>-0.9797172587041334</v>
      </c>
      <c r="BE657">
        <v>-2.193003060203778</v>
      </c>
      <c r="BF657">
        <v>7.0022321701774803</v>
      </c>
      <c r="BG657">
        <f t="shared" si="10"/>
        <v>7.0034632009012165</v>
      </c>
      <c r="BH657" s="1" t="s">
        <v>3210</v>
      </c>
      <c r="BI657" s="1">
        <v>1</v>
      </c>
    </row>
    <row r="658" spans="1:61">
      <c r="A658" s="1">
        <v>583</v>
      </c>
      <c r="B658" s="1" t="s">
        <v>2798</v>
      </c>
      <c r="C658" s="1" t="s">
        <v>4876</v>
      </c>
      <c r="D658" s="1" t="s">
        <v>30</v>
      </c>
      <c r="E658" s="1" t="s">
        <v>52</v>
      </c>
      <c r="F658" s="2">
        <v>43.662976</v>
      </c>
      <c r="G658" s="2">
        <v>-122.421606</v>
      </c>
      <c r="H658" s="2">
        <v>43.669550000000001</v>
      </c>
      <c r="I658" s="2">
        <v>-122.42415</v>
      </c>
      <c r="K658" s="1" t="s">
        <v>4086</v>
      </c>
      <c r="L658" s="17">
        <v>0.15724689024500546</v>
      </c>
      <c r="M658" s="17">
        <v>1</v>
      </c>
      <c r="N658" s="1">
        <v>17</v>
      </c>
      <c r="O658" s="1" t="s">
        <v>2801</v>
      </c>
      <c r="P658" s="1">
        <v>507660</v>
      </c>
      <c r="Q658" s="1" t="s">
        <v>2799</v>
      </c>
      <c r="R658" s="1" t="s">
        <v>2800</v>
      </c>
      <c r="S658" s="26">
        <v>2.15</v>
      </c>
      <c r="T658" s="4">
        <v>1473.23254395</v>
      </c>
      <c r="U658" s="4">
        <v>4.2154545784000002</v>
      </c>
      <c r="V658" s="4">
        <v>15.818977356</v>
      </c>
      <c r="W658" s="2">
        <v>0.172773584723</v>
      </c>
      <c r="X658" s="3">
        <v>18.750062942500001</v>
      </c>
      <c r="Y658" s="1">
        <v>1617.9451904299999</v>
      </c>
      <c r="Z658" s="2">
        <v>7.8178008381599995E-2</v>
      </c>
      <c r="AA658" s="2">
        <v>0</v>
      </c>
      <c r="AB658" s="2">
        <v>1.97399055411E-2</v>
      </c>
      <c r="AC658" s="2">
        <v>0.76054347102999997</v>
      </c>
      <c r="AD658" s="2">
        <v>0.14120601343700001</v>
      </c>
      <c r="AE658" s="2">
        <v>3.3260160979200001E-4</v>
      </c>
      <c r="AF658" s="2">
        <v>0</v>
      </c>
      <c r="AG658" s="2">
        <v>0</v>
      </c>
      <c r="AH658" s="2">
        <v>0</v>
      </c>
      <c r="AI658" s="5">
        <v>10489089.4681</v>
      </c>
      <c r="AJ658" s="5">
        <v>10621111.1183</v>
      </c>
      <c r="AK658">
        <v>48.045753297799997</v>
      </c>
      <c r="AL658" s="13">
        <v>1.2507853694678148E-2</v>
      </c>
      <c r="AM658" s="1" t="s">
        <v>36</v>
      </c>
      <c r="AN658" t="s">
        <v>4077</v>
      </c>
      <c r="AO658" t="s">
        <v>36</v>
      </c>
      <c r="AP658">
        <v>0.33243845991560533</v>
      </c>
      <c r="AQ658">
        <v>3.1682713039256094</v>
      </c>
      <c r="AR658">
        <v>0.62484441413176361</v>
      </c>
      <c r="AS658">
        <v>1.1991784043827982</v>
      </c>
      <c r="AT658">
        <v>-0.76252265587315304</v>
      </c>
      <c r="AU658">
        <v>1.2730027299589135</v>
      </c>
      <c r="AV658">
        <v>3.2089638053498097</v>
      </c>
      <c r="AW658">
        <v>-1.1069153976016299</v>
      </c>
      <c r="AX658">
        <v>-5</v>
      </c>
      <c r="AY658">
        <v>-1.7046549298364524</v>
      </c>
      <c r="AZ658">
        <v>-0.11887595756247088</v>
      </c>
      <c r="BA658">
        <v>-0.85014680790959474</v>
      </c>
      <c r="BB658">
        <v>-3.4780756531258481</v>
      </c>
      <c r="BC658">
        <v>-5</v>
      </c>
      <c r="BD658">
        <v>-5</v>
      </c>
      <c r="BE658">
        <v>-5</v>
      </c>
      <c r="BF658">
        <v>7.0207377898005348</v>
      </c>
      <c r="BG658">
        <f t="shared" si="10"/>
        <v>7.0261699524615189</v>
      </c>
      <c r="BH658" s="1" t="s">
        <v>2802</v>
      </c>
      <c r="BI658" s="1">
        <v>1</v>
      </c>
    </row>
    <row r="659" spans="1:61">
      <c r="A659" s="1">
        <v>87</v>
      </c>
      <c r="B659" s="1" t="s">
        <v>373</v>
      </c>
      <c r="C659" s="1" t="s">
        <v>4170</v>
      </c>
      <c r="D659" s="1" t="s">
        <v>30</v>
      </c>
      <c r="E659" s="1" t="s">
        <v>59</v>
      </c>
      <c r="F659" s="2">
        <v>41.135404999999999</v>
      </c>
      <c r="G659" s="2">
        <v>-81.136921999999998</v>
      </c>
      <c r="H659" s="2">
        <v>41.150060000000003</v>
      </c>
      <c r="I659" s="2">
        <v>-81.092370000000003</v>
      </c>
      <c r="K659" s="1" t="s">
        <v>4086</v>
      </c>
      <c r="L659" s="17">
        <v>0.52104889485053707</v>
      </c>
      <c r="M659" s="17">
        <v>0</v>
      </c>
      <c r="N659" s="1">
        <v>5</v>
      </c>
      <c r="O659" s="1" t="s">
        <v>376</v>
      </c>
      <c r="P659" s="1">
        <v>515020</v>
      </c>
      <c r="Q659" s="1" t="s">
        <v>374</v>
      </c>
      <c r="R659" s="1" t="s">
        <v>375</v>
      </c>
      <c r="S659" s="26">
        <v>1.2183349999999999</v>
      </c>
      <c r="T659" s="4">
        <v>1011.57110596</v>
      </c>
      <c r="U659" s="4">
        <v>3.96142864227</v>
      </c>
      <c r="V659" s="4">
        <v>15.338571548499999</v>
      </c>
      <c r="W659" s="2">
        <v>0.34712246060399998</v>
      </c>
      <c r="X659" s="3">
        <v>1.7770025730100001</v>
      </c>
      <c r="Y659" s="1">
        <v>1125.23205566</v>
      </c>
      <c r="Z659" s="2">
        <v>0.10851369237400001</v>
      </c>
      <c r="AA659" s="2">
        <v>8.0933206569400007E-2</v>
      </c>
      <c r="AB659" s="2">
        <v>2.6098465783000002E-4</v>
      </c>
      <c r="AC659" s="2">
        <v>0.49402531551200002</v>
      </c>
      <c r="AD659" s="2">
        <v>1.1073206196500001E-2</v>
      </c>
      <c r="AE659" s="2">
        <v>4.32861696773E-2</v>
      </c>
      <c r="AF659" s="2">
        <v>0.12997968048</v>
      </c>
      <c r="AG659" s="2">
        <v>0.11868277314800001</v>
      </c>
      <c r="AH659" s="2">
        <v>1.32449713849E-2</v>
      </c>
      <c r="AI659" s="5">
        <v>10541107.854499999</v>
      </c>
      <c r="AJ659" s="5">
        <v>10646470.663800001</v>
      </c>
      <c r="AK659">
        <v>64.755942940300002</v>
      </c>
      <c r="AL659" s="13">
        <v>9.9457150527134022E-3</v>
      </c>
      <c r="AM659" s="1" t="s">
        <v>36</v>
      </c>
      <c r="AN659" t="s">
        <v>4077</v>
      </c>
      <c r="AO659" t="s">
        <v>36</v>
      </c>
      <c r="AP659">
        <v>8.5766720683908795E-2</v>
      </c>
      <c r="AQ659">
        <v>3.004996415866767</v>
      </c>
      <c r="AR659">
        <v>0.59785183733000546</v>
      </c>
      <c r="AS659">
        <v>1.1857849164910532</v>
      </c>
      <c r="AT659">
        <v>-0.45951728433842098</v>
      </c>
      <c r="AU659">
        <v>0.24968805664223789</v>
      </c>
      <c r="AV659">
        <v>3.0512420958695858</v>
      </c>
      <c r="AW659">
        <v>-0.96451545861464716</v>
      </c>
      <c r="AX659">
        <v>-1.0918732525419761</v>
      </c>
      <c r="AY659">
        <v>-3.583385022223454</v>
      </c>
      <c r="AZ659">
        <v>-0.30625079580212483</v>
      </c>
      <c r="BA659">
        <v>-1.9557266129205544</v>
      </c>
      <c r="BB659">
        <v>-1.3636508424984632</v>
      </c>
      <c r="BC659">
        <v>-0.88612453496352683</v>
      </c>
      <c r="BD659">
        <v>-0.92561231448863701</v>
      </c>
      <c r="BE659">
        <v>-1.8779489756373016</v>
      </c>
      <c r="BF659">
        <v>7.0228862569687411</v>
      </c>
      <c r="BG659">
        <f t="shared" si="10"/>
        <v>7.0272056617402541</v>
      </c>
      <c r="BH659" s="1" t="s">
        <v>377</v>
      </c>
      <c r="BI659" s="1">
        <v>1</v>
      </c>
    </row>
    <row r="660" spans="1:61">
      <c r="A660" s="1">
        <v>34</v>
      </c>
      <c r="B660" s="1" t="s">
        <v>172</v>
      </c>
      <c r="C660" s="1" t="s">
        <v>4131</v>
      </c>
      <c r="D660" s="1" t="s">
        <v>30</v>
      </c>
      <c r="E660" s="1" t="s">
        <v>153</v>
      </c>
      <c r="F660" s="2">
        <v>38.226940999999997</v>
      </c>
      <c r="G660" s="2">
        <v>-80.854055000000002</v>
      </c>
      <c r="H660" s="2">
        <v>38.211060000000003</v>
      </c>
      <c r="I660" s="2">
        <v>-80.871729999999999</v>
      </c>
      <c r="K660" s="1" t="s">
        <v>4086</v>
      </c>
      <c r="L660" s="17">
        <v>5.9074940159916871E-2</v>
      </c>
      <c r="M660" s="17">
        <v>1</v>
      </c>
      <c r="N660" s="1">
        <v>5</v>
      </c>
      <c r="O660" s="1" t="s">
        <v>175</v>
      </c>
      <c r="P660" s="1">
        <v>513350</v>
      </c>
      <c r="Q660" s="1" t="s">
        <v>173</v>
      </c>
      <c r="R660" s="1" t="s">
        <v>174</v>
      </c>
      <c r="S660" s="26">
        <v>1.92</v>
      </c>
      <c r="T660" s="4">
        <v>1218.15808105</v>
      </c>
      <c r="U660" s="4">
        <v>4.5236182212799996</v>
      </c>
      <c r="V660" s="4">
        <v>17.059900283800001</v>
      </c>
      <c r="W660" s="2">
        <v>0.22901493310900001</v>
      </c>
      <c r="X660" s="3">
        <v>8.5418043136600001</v>
      </c>
      <c r="Y660" s="1">
        <v>1828.09020996</v>
      </c>
      <c r="Z660" s="2">
        <v>5.1259223287900002E-2</v>
      </c>
      <c r="AA660" s="2">
        <v>7.89324592287E-2</v>
      </c>
      <c r="AB660" s="2">
        <v>3.1571634764499999E-2</v>
      </c>
      <c r="AC660" s="2">
        <v>0.74173445024499995</v>
      </c>
      <c r="AD660" s="2">
        <v>2.22572943224E-4</v>
      </c>
      <c r="AE660" s="2">
        <v>1.2936209245499999E-2</v>
      </c>
      <c r="AF660" s="2">
        <v>7.1749423333700005E-2</v>
      </c>
      <c r="AG660" s="2">
        <v>1.03327802733E-2</v>
      </c>
      <c r="AH660" s="2">
        <v>1.26124667827E-3</v>
      </c>
      <c r="AI660" s="5">
        <v>11467625.1272</v>
      </c>
      <c r="AJ660" s="5">
        <v>10715093.322899999</v>
      </c>
      <c r="AK660">
        <v>100.98484310800001</v>
      </c>
      <c r="AL660" s="13">
        <v>6.7848474567517095E-2</v>
      </c>
      <c r="AM660" s="1" t="s">
        <v>36</v>
      </c>
      <c r="AN660" t="s">
        <v>4077</v>
      </c>
      <c r="AO660" t="s">
        <v>36</v>
      </c>
      <c r="AP660">
        <v>0.28330122870354957</v>
      </c>
      <c r="AQ660">
        <v>3.0857036505898776</v>
      </c>
      <c r="AR660">
        <v>0.65548594475300126</v>
      </c>
      <c r="AS660">
        <v>1.2319764883601103</v>
      </c>
      <c r="AT660">
        <v>-0.64013619820426093</v>
      </c>
      <c r="AU660">
        <v>0.93154961784342583</v>
      </c>
      <c r="AV660">
        <v>3.2619976228645426</v>
      </c>
      <c r="AW660">
        <v>-1.2902279788059827</v>
      </c>
      <c r="AX660">
        <v>-1.1027443660554461</v>
      </c>
      <c r="AY660">
        <v>-1.5007029299601644</v>
      </c>
      <c r="AZ660">
        <v>-0.12975154948510489</v>
      </c>
      <c r="BA660">
        <v>-3.65252763120845</v>
      </c>
      <c r="BB660">
        <v>-1.8881929682538618</v>
      </c>
      <c r="BC660">
        <v>-1.1441815851026589</v>
      </c>
      <c r="BD660">
        <v>-1.9857828057900939</v>
      </c>
      <c r="BE660">
        <v>-2.8991999645496089</v>
      </c>
      <c r="BF660">
        <v>7.0594734875662635</v>
      </c>
      <c r="BG660">
        <f t="shared" si="10"/>
        <v>7.0299959578737887</v>
      </c>
      <c r="BH660" s="1" t="s">
        <v>176</v>
      </c>
      <c r="BI660" s="1">
        <v>2</v>
      </c>
    </row>
    <row r="661" spans="1:61">
      <c r="A661" s="1">
        <v>35</v>
      </c>
      <c r="B661" s="1" t="s">
        <v>172</v>
      </c>
      <c r="C661" s="1" t="s">
        <v>4131</v>
      </c>
      <c r="D661" s="1" t="s">
        <v>30</v>
      </c>
      <c r="E661" s="1" t="s">
        <v>153</v>
      </c>
      <c r="F661" s="2">
        <v>38.226940999999997</v>
      </c>
      <c r="G661" s="2">
        <v>-80.854055000000002</v>
      </c>
      <c r="H661" s="2">
        <v>38.211060000000003</v>
      </c>
      <c r="I661" s="2">
        <v>-80.871729999999999</v>
      </c>
      <c r="K661" s="1" t="s">
        <v>4085</v>
      </c>
      <c r="L661" s="17">
        <v>0.42874117731116707</v>
      </c>
      <c r="M661" s="17">
        <v>1</v>
      </c>
      <c r="N661" s="1">
        <v>5</v>
      </c>
      <c r="O661" s="1" t="s">
        <v>175</v>
      </c>
      <c r="P661" s="1">
        <v>502360</v>
      </c>
      <c r="Q661" s="1" t="s">
        <v>177</v>
      </c>
      <c r="R661" s="1" t="s">
        <v>178</v>
      </c>
      <c r="S661" s="26">
        <v>1.0650409999999999</v>
      </c>
      <c r="T661" s="4">
        <v>1218.15808105</v>
      </c>
      <c r="U661" s="4">
        <v>4.5236182212799996</v>
      </c>
      <c r="V661" s="4">
        <v>17.059900283800001</v>
      </c>
      <c r="W661" s="2">
        <v>0.22901493310900001</v>
      </c>
      <c r="X661" s="3">
        <v>8.5418043136600001</v>
      </c>
      <c r="Y661" s="1">
        <v>1828.09020996</v>
      </c>
      <c r="Z661" s="2">
        <v>5.1259223287900002E-2</v>
      </c>
      <c r="AA661" s="2">
        <v>7.89324592287E-2</v>
      </c>
      <c r="AB661" s="2">
        <v>3.1571634764499999E-2</v>
      </c>
      <c r="AC661" s="2">
        <v>0.74173445024499995</v>
      </c>
      <c r="AD661" s="2">
        <v>2.22572943224E-4</v>
      </c>
      <c r="AE661" s="2">
        <v>1.2936209245499999E-2</v>
      </c>
      <c r="AF661" s="2">
        <v>7.1749423333700005E-2</v>
      </c>
      <c r="AG661" s="2">
        <v>1.03327802733E-2</v>
      </c>
      <c r="AH661" s="2">
        <v>1.26124667827E-3</v>
      </c>
      <c r="AI661" s="5">
        <v>11467625.1272</v>
      </c>
      <c r="AJ661" s="5">
        <v>10715093.322899999</v>
      </c>
      <c r="AK661">
        <v>100.98484310800001</v>
      </c>
      <c r="AL661" s="13">
        <v>6.7848474567517095E-2</v>
      </c>
      <c r="AM661" s="1" t="s">
        <v>36</v>
      </c>
      <c r="AN661" t="s">
        <v>4077</v>
      </c>
      <c r="AO661" t="s">
        <v>36</v>
      </c>
      <c r="AP661">
        <v>2.7366326771020161E-2</v>
      </c>
      <c r="AQ661">
        <v>3.0857036505898776</v>
      </c>
      <c r="AR661">
        <v>0.65548594475300126</v>
      </c>
      <c r="AS661">
        <v>1.2319764883601103</v>
      </c>
      <c r="AT661">
        <v>-0.64013619820426093</v>
      </c>
      <c r="AU661">
        <v>0.93154961784342583</v>
      </c>
      <c r="AV661">
        <v>3.2619976228645426</v>
      </c>
      <c r="AW661">
        <v>-1.2902279788059827</v>
      </c>
      <c r="AX661">
        <v>-1.1027443660554461</v>
      </c>
      <c r="AY661">
        <v>-1.5007029299601644</v>
      </c>
      <c r="AZ661">
        <v>-0.12975154948510489</v>
      </c>
      <c r="BA661">
        <v>-3.65252763120845</v>
      </c>
      <c r="BB661">
        <v>-1.8881929682538618</v>
      </c>
      <c r="BC661">
        <v>-1.1441815851026589</v>
      </c>
      <c r="BD661">
        <v>-1.9857828057900939</v>
      </c>
      <c r="BE661">
        <v>-2.8991999645496089</v>
      </c>
      <c r="BF661">
        <v>7.0594734875662635</v>
      </c>
      <c r="BG661">
        <f t="shared" si="10"/>
        <v>7.0299959578737887</v>
      </c>
      <c r="BH661" s="1" t="s">
        <v>176</v>
      </c>
      <c r="BI661" s="1">
        <v>2</v>
      </c>
    </row>
    <row r="662" spans="1:61">
      <c r="A662" s="1">
        <v>55</v>
      </c>
      <c r="B662" s="1" t="s">
        <v>250</v>
      </c>
      <c r="C662" s="1" t="s">
        <v>4145</v>
      </c>
      <c r="D662" s="1" t="s">
        <v>30</v>
      </c>
      <c r="E662" s="1" t="s">
        <v>153</v>
      </c>
      <c r="F662" s="2">
        <v>39.768514000000003</v>
      </c>
      <c r="G662" s="2">
        <v>-79.380818000000005</v>
      </c>
      <c r="H662" s="2">
        <v>39.747399999999999</v>
      </c>
      <c r="I662" s="2">
        <v>-79.393270000000001</v>
      </c>
      <c r="K662" s="1" t="s">
        <v>4086</v>
      </c>
      <c r="L662" s="17">
        <v>0.73099023476243008</v>
      </c>
      <c r="M662" s="17">
        <v>0</v>
      </c>
      <c r="N662" s="1">
        <v>5</v>
      </c>
      <c r="O662" s="1" t="s">
        <v>253</v>
      </c>
      <c r="P662" s="1">
        <v>517720</v>
      </c>
      <c r="Q662" s="1" t="s">
        <v>251</v>
      </c>
      <c r="R662" s="1" t="s">
        <v>252</v>
      </c>
      <c r="S662" s="26">
        <v>4.2371660000000002</v>
      </c>
      <c r="T662" s="4">
        <v>1193.24902344</v>
      </c>
      <c r="U662" s="4">
        <v>3.3030412197099999</v>
      </c>
      <c r="V662" s="4">
        <v>15.393402099599999</v>
      </c>
      <c r="W662" s="2">
        <v>0.24890977144199999</v>
      </c>
      <c r="X662" s="3">
        <v>9.2005615234399993</v>
      </c>
      <c r="Y662" s="1">
        <v>653.94122314499998</v>
      </c>
      <c r="Z662" s="2">
        <v>9.3030598377400006E-2</v>
      </c>
      <c r="AA662" s="2">
        <v>6.6097437094200004E-2</v>
      </c>
      <c r="AB662" s="2">
        <v>9.7464548986200003E-4</v>
      </c>
      <c r="AC662" s="2">
        <v>0.69494968907400001</v>
      </c>
      <c r="AD662" s="2">
        <v>0</v>
      </c>
      <c r="AE662" s="2">
        <v>2.12774719618E-4</v>
      </c>
      <c r="AF662" s="2">
        <v>0.110567353494</v>
      </c>
      <c r="AG662" s="2">
        <v>3.4112592145200002E-2</v>
      </c>
      <c r="AH662" s="2">
        <v>5.4909605062700002E-5</v>
      </c>
      <c r="AI662" s="5">
        <v>11801747.9399</v>
      </c>
      <c r="AJ662" s="5">
        <v>10945887.7534</v>
      </c>
      <c r="AK662">
        <v>59.925485583899999</v>
      </c>
      <c r="AL662" s="13">
        <v>7.5248276175979165E-2</v>
      </c>
      <c r="AM662" s="1" t="s">
        <v>36</v>
      </c>
      <c r="AN662" t="s">
        <v>4077</v>
      </c>
      <c r="AO662" t="s">
        <v>36</v>
      </c>
      <c r="AP662">
        <v>0.62707547874533265</v>
      </c>
      <c r="AQ662">
        <v>3.0767310876100034</v>
      </c>
      <c r="AR662">
        <v>0.5189139934252619</v>
      </c>
      <c r="AS662">
        <v>1.1873346139704242</v>
      </c>
      <c r="AT662">
        <v>-0.60395805397379854</v>
      </c>
      <c r="AU662">
        <v>0.96381433376833114</v>
      </c>
      <c r="AV662">
        <v>2.8155387152800362</v>
      </c>
      <c r="AW662">
        <v>-1.0313741856304866</v>
      </c>
      <c r="AX662">
        <v>-1.1798153798097528</v>
      </c>
      <c r="AY662">
        <v>-3.0111533225514777</v>
      </c>
      <c r="AZ662">
        <v>-0.15804663504791408</v>
      </c>
      <c r="BA662">
        <v>-5</v>
      </c>
      <c r="BB662">
        <v>-3.6720799730997729</v>
      </c>
      <c r="BC662">
        <v>-0.95637308542151478</v>
      </c>
      <c r="BD662">
        <v>-1.4670852782008204</v>
      </c>
      <c r="BE662">
        <v>-4.260351679942179</v>
      </c>
      <c r="BF662">
        <v>7.0719463348005629</v>
      </c>
      <c r="BG662">
        <f t="shared" si="10"/>
        <v>7.0392509902774405</v>
      </c>
      <c r="BH662" s="1" t="s">
        <v>254</v>
      </c>
      <c r="BI662" s="1">
        <v>2</v>
      </c>
    </row>
    <row r="663" spans="1:61">
      <c r="A663" s="1">
        <v>56</v>
      </c>
      <c r="B663" s="1" t="s">
        <v>250</v>
      </c>
      <c r="C663" s="1" t="s">
        <v>4145</v>
      </c>
      <c r="D663" s="1" t="s">
        <v>30</v>
      </c>
      <c r="E663" s="1" t="s">
        <v>153</v>
      </c>
      <c r="F663" s="2">
        <v>39.768514000000003</v>
      </c>
      <c r="G663" s="2">
        <v>-79.380818000000005</v>
      </c>
      <c r="H663" s="2">
        <v>39.747399999999999</v>
      </c>
      <c r="I663" s="2">
        <v>-79.393270000000001</v>
      </c>
      <c r="K663" s="1" t="s">
        <v>4085</v>
      </c>
      <c r="L663" s="17">
        <v>0.92074840934947122</v>
      </c>
      <c r="M663" s="17">
        <v>0</v>
      </c>
      <c r="N663" s="1">
        <v>5</v>
      </c>
      <c r="O663" s="1" t="s">
        <v>253</v>
      </c>
      <c r="P663" s="1">
        <v>502090</v>
      </c>
      <c r="Q663" s="1" t="s">
        <v>255</v>
      </c>
      <c r="R663" s="1" t="s">
        <v>256</v>
      </c>
      <c r="S663" s="26">
        <v>4.1362579999999998</v>
      </c>
      <c r="T663" s="4">
        <v>1193.24902344</v>
      </c>
      <c r="U663" s="4">
        <v>3.3030412197099999</v>
      </c>
      <c r="V663" s="4">
        <v>15.393402099599999</v>
      </c>
      <c r="W663" s="2">
        <v>0.24890977144199999</v>
      </c>
      <c r="X663" s="3">
        <v>9.2005615234399993</v>
      </c>
      <c r="Y663" s="1">
        <v>653.94122314499998</v>
      </c>
      <c r="Z663" s="2">
        <v>9.3030598377400006E-2</v>
      </c>
      <c r="AA663" s="2">
        <v>6.6097437094200004E-2</v>
      </c>
      <c r="AB663" s="2">
        <v>9.7464548986200003E-4</v>
      </c>
      <c r="AC663" s="2">
        <v>0.69494968907400001</v>
      </c>
      <c r="AD663" s="2">
        <v>0</v>
      </c>
      <c r="AE663" s="2">
        <v>2.12774719618E-4</v>
      </c>
      <c r="AF663" s="2">
        <v>0.110567353494</v>
      </c>
      <c r="AG663" s="2">
        <v>3.4112592145200002E-2</v>
      </c>
      <c r="AH663" s="2">
        <v>5.4909605062700002E-5</v>
      </c>
      <c r="AI663" s="5">
        <v>11801747.9399</v>
      </c>
      <c r="AJ663" s="5">
        <v>10945887.7534</v>
      </c>
      <c r="AK663">
        <v>59.925485583899999</v>
      </c>
      <c r="AL663" s="13">
        <v>7.5248276175979165E-2</v>
      </c>
      <c r="AM663" s="1" t="s">
        <v>36</v>
      </c>
      <c r="AN663" t="s">
        <v>4077</v>
      </c>
      <c r="AO663" t="s">
        <v>36</v>
      </c>
      <c r="AP663">
        <v>0.61660762014433623</v>
      </c>
      <c r="AQ663">
        <v>3.0767310876100034</v>
      </c>
      <c r="AR663">
        <v>0.5189139934252619</v>
      </c>
      <c r="AS663">
        <v>1.1873346139704242</v>
      </c>
      <c r="AT663">
        <v>-0.60395805397379854</v>
      </c>
      <c r="AU663">
        <v>0.96381433376833114</v>
      </c>
      <c r="AV663">
        <v>2.8155387152800362</v>
      </c>
      <c r="AW663">
        <v>-1.0313741856304866</v>
      </c>
      <c r="AX663">
        <v>-1.1798153798097528</v>
      </c>
      <c r="AY663">
        <v>-3.0111533225514777</v>
      </c>
      <c r="AZ663">
        <v>-0.15804663504791408</v>
      </c>
      <c r="BA663">
        <v>-5</v>
      </c>
      <c r="BB663">
        <v>-3.6720799730997729</v>
      </c>
      <c r="BC663">
        <v>-0.95637308542151478</v>
      </c>
      <c r="BD663">
        <v>-1.4670852782008204</v>
      </c>
      <c r="BE663">
        <v>-4.260351679942179</v>
      </c>
      <c r="BF663">
        <v>7.0719463348005629</v>
      </c>
      <c r="BG663">
        <f t="shared" si="10"/>
        <v>7.0392509902774405</v>
      </c>
      <c r="BH663" s="1" t="s">
        <v>254</v>
      </c>
      <c r="BI663" s="1">
        <v>2</v>
      </c>
    </row>
    <row r="664" spans="1:61">
      <c r="A664" s="1">
        <v>364</v>
      </c>
      <c r="B664" s="1" t="s">
        <v>1724</v>
      </c>
      <c r="C664" s="1" t="s">
        <v>4546</v>
      </c>
      <c r="D664" s="1" t="s">
        <v>30</v>
      </c>
      <c r="E664" s="1" t="s">
        <v>52</v>
      </c>
      <c r="F664" s="2">
        <v>46.179676000000001</v>
      </c>
      <c r="G664" s="2">
        <v>-113.29571199999999</v>
      </c>
      <c r="H664" s="2">
        <v>46.207239999999999</v>
      </c>
      <c r="I664" s="2">
        <v>-113.27714</v>
      </c>
      <c r="K664" s="1" t="s">
        <v>4086</v>
      </c>
      <c r="L664" s="17">
        <v>0.69024965818971384</v>
      </c>
      <c r="M664" s="17">
        <v>0</v>
      </c>
      <c r="N664" s="1">
        <v>17</v>
      </c>
      <c r="O664" s="1" t="s">
        <v>1727</v>
      </c>
      <c r="P664" s="1">
        <v>504180</v>
      </c>
      <c r="Q664" s="1" t="s">
        <v>1725</v>
      </c>
      <c r="R664" s="1" t="s">
        <v>1726</v>
      </c>
      <c r="S664" s="26">
        <v>16.631640999999998</v>
      </c>
      <c r="T664" s="4">
        <v>596.14746093799999</v>
      </c>
      <c r="U664" s="4">
        <v>-3.5809755325300001</v>
      </c>
      <c r="V664" s="4">
        <v>9.2639026641799997</v>
      </c>
      <c r="W664" s="2">
        <v>0.15200001001399999</v>
      </c>
      <c r="X664" s="3">
        <v>7.0471472740200003</v>
      </c>
      <c r="Y664" s="1">
        <v>335.04818725600001</v>
      </c>
      <c r="Z664" s="2">
        <v>0.22153076964000001</v>
      </c>
      <c r="AA664" s="2">
        <v>9.9285498998300005E-3</v>
      </c>
      <c r="AB664" s="2">
        <v>0</v>
      </c>
      <c r="AC664" s="2">
        <v>0.59273442901999995</v>
      </c>
      <c r="AD664" s="2">
        <v>0.119231246565</v>
      </c>
      <c r="AE664" s="2">
        <v>5.39687605269E-2</v>
      </c>
      <c r="AF664" s="2">
        <v>5.8507526195399995E-4</v>
      </c>
      <c r="AG664" s="2">
        <v>1.7729553392600001E-4</v>
      </c>
      <c r="AH664" s="2">
        <v>1.8438735528300001E-3</v>
      </c>
      <c r="AI664" s="5">
        <v>11406557.367699999</v>
      </c>
      <c r="AJ664" s="5">
        <v>11270674.003699999</v>
      </c>
      <c r="AK664">
        <v>28.051609655299998</v>
      </c>
      <c r="AL664" s="13">
        <v>1.1984122909410628E-2</v>
      </c>
      <c r="AM664" s="1" t="s">
        <v>36</v>
      </c>
      <c r="AN664" t="s">
        <v>4077</v>
      </c>
      <c r="AO664" t="s">
        <v>36</v>
      </c>
      <c r="AP664">
        <v>1.2209351020207615</v>
      </c>
      <c r="AQ664">
        <v>2.7753536985833236</v>
      </c>
      <c r="AR664">
        <v>-5</v>
      </c>
      <c r="AS664">
        <v>0.96679398327545996</v>
      </c>
      <c r="AT664">
        <v>-0.81815638344322228</v>
      </c>
      <c r="AU664">
        <v>0.84801334764681779</v>
      </c>
      <c r="AV664">
        <v>2.5251072725723485</v>
      </c>
      <c r="AW664">
        <v>-0.65456594367665599</v>
      </c>
      <c r="AX664">
        <v>-2.0031141771330092</v>
      </c>
      <c r="AY664">
        <v>-5</v>
      </c>
      <c r="AZ664">
        <v>-0.22713984600353079</v>
      </c>
      <c r="BA664">
        <v>-0.92360991546448246</v>
      </c>
      <c r="BB664">
        <v>-1.2678575560409404</v>
      </c>
      <c r="BC664">
        <v>-3.2327882642615209</v>
      </c>
      <c r="BD664">
        <v>-3.7513022041380721</v>
      </c>
      <c r="BE664">
        <v>-2.734268864839386</v>
      </c>
      <c r="BF664">
        <v>7.0571545890448411</v>
      </c>
      <c r="BG664">
        <f t="shared" si="10"/>
        <v>7.0519498883029907</v>
      </c>
      <c r="BH664" s="1" t="s">
        <v>1728</v>
      </c>
      <c r="BI664" s="1">
        <v>1</v>
      </c>
    </row>
    <row r="665" spans="1:61">
      <c r="A665" s="1">
        <v>96</v>
      </c>
      <c r="B665" s="1" t="s">
        <v>415</v>
      </c>
      <c r="C665" s="1" t="s">
        <v>4179</v>
      </c>
      <c r="D665" s="1" t="s">
        <v>30</v>
      </c>
      <c r="E665" s="1" t="s">
        <v>52</v>
      </c>
      <c r="F665" s="2">
        <v>48.212409999999998</v>
      </c>
      <c r="G665" s="2">
        <v>-114.599456</v>
      </c>
      <c r="H665" s="2">
        <v>48.204320000000003</v>
      </c>
      <c r="I665" s="2">
        <v>-114.61960000000001</v>
      </c>
      <c r="K665" s="1" t="s">
        <v>4086</v>
      </c>
      <c r="L665" s="17">
        <v>0.93192222551442672</v>
      </c>
      <c r="M665" s="17">
        <v>0</v>
      </c>
      <c r="N665" s="1">
        <v>17</v>
      </c>
      <c r="O665" s="1" t="s">
        <v>418</v>
      </c>
      <c r="P665" s="1">
        <v>508320</v>
      </c>
      <c r="Q665" s="1" t="s">
        <v>416</v>
      </c>
      <c r="R665" s="1" t="s">
        <v>417</v>
      </c>
      <c r="S665" s="26">
        <v>12.259458</v>
      </c>
      <c r="T665" s="4">
        <v>599.17797851600005</v>
      </c>
      <c r="U665" s="4">
        <v>-2.53258514404</v>
      </c>
      <c r="V665" s="4">
        <v>10.6745576859</v>
      </c>
      <c r="W665" s="2">
        <v>0.129709303379</v>
      </c>
      <c r="X665" s="3">
        <v>12.664542198199999</v>
      </c>
      <c r="Y665" s="1">
        <v>175.59072875999999</v>
      </c>
      <c r="Z665" s="2">
        <v>0.13061487194900001</v>
      </c>
      <c r="AA665" s="2">
        <v>0</v>
      </c>
      <c r="AB665" s="2">
        <v>7.2667628647700005E-5</v>
      </c>
      <c r="AC665" s="2">
        <v>0.59237612764600001</v>
      </c>
      <c r="AD665" s="2">
        <v>0.25778322208299997</v>
      </c>
      <c r="AE665" s="2">
        <v>1.7533660683699999E-2</v>
      </c>
      <c r="AF665" s="2">
        <v>0</v>
      </c>
      <c r="AG665" s="2">
        <v>0</v>
      </c>
      <c r="AH665" s="2">
        <v>1.6194500098599999E-3</v>
      </c>
      <c r="AI665" s="5">
        <v>11542900.991800001</v>
      </c>
      <c r="AJ665" s="5">
        <v>11389740.689999999</v>
      </c>
      <c r="AK665">
        <v>25.756299627600001</v>
      </c>
      <c r="AL665" s="13">
        <v>1.3357405912948424E-2</v>
      </c>
      <c r="AM665" s="1" t="s">
        <v>36</v>
      </c>
      <c r="AN665" t="s">
        <v>4076</v>
      </c>
      <c r="AO665" t="s">
        <v>53</v>
      </c>
      <c r="AP665">
        <v>1.0884712701161281</v>
      </c>
      <c r="AQ665">
        <v>2.7775558434351835</v>
      </c>
      <c r="AR665">
        <v>-5</v>
      </c>
      <c r="AS665">
        <v>1.0283498885164819</v>
      </c>
      <c r="AT665">
        <v>-0.88702887309664047</v>
      </c>
      <c r="AU665">
        <v>1.1025894953986537</v>
      </c>
      <c r="AV665">
        <v>2.2445015813043132</v>
      </c>
      <c r="AW665">
        <v>-0.88400737101141458</v>
      </c>
      <c r="AX665">
        <v>-5</v>
      </c>
      <c r="AY665">
        <v>-4.1386590118450233</v>
      </c>
      <c r="AZ665">
        <v>-0.22740245156965708</v>
      </c>
      <c r="BA665">
        <v>-0.58874535228086999</v>
      </c>
      <c r="BB665">
        <v>-1.7561274022885029</v>
      </c>
      <c r="BC665">
        <v>-5</v>
      </c>
      <c r="BD665">
        <v>-5</v>
      </c>
      <c r="BE665">
        <v>-2.7906324535056313</v>
      </c>
      <c r="BF665">
        <v>7.0623149705527091</v>
      </c>
      <c r="BG665">
        <f t="shared" si="10"/>
        <v>7.0565138366178131</v>
      </c>
      <c r="BH665" s="1" t="s">
        <v>419</v>
      </c>
      <c r="BI665" s="1">
        <v>1</v>
      </c>
    </row>
    <row r="666" spans="1:61">
      <c r="A666" s="1">
        <v>585</v>
      </c>
      <c r="B666" s="1" t="s">
        <v>2808</v>
      </c>
      <c r="C666" s="1" t="s">
        <v>4878</v>
      </c>
      <c r="D666" s="1" t="s">
        <v>30</v>
      </c>
      <c r="E666" s="1" t="s">
        <v>72</v>
      </c>
      <c r="F666" s="2">
        <v>36.890681999999998</v>
      </c>
      <c r="G666" s="2">
        <v>-95.952650000000006</v>
      </c>
      <c r="H666" s="2">
        <v>36.906059999999997</v>
      </c>
      <c r="I666" s="2">
        <v>-95.954359999999994</v>
      </c>
      <c r="K666" s="1" t="s">
        <v>4086</v>
      </c>
      <c r="L666" s="17">
        <v>0.44807017990387971</v>
      </c>
      <c r="M666" s="17">
        <v>1</v>
      </c>
      <c r="N666" s="1">
        <v>11</v>
      </c>
      <c r="O666" s="1" t="s">
        <v>2811</v>
      </c>
      <c r="P666" s="1">
        <v>510780</v>
      </c>
      <c r="Q666" s="1" t="s">
        <v>2809</v>
      </c>
      <c r="R666" s="1" t="s">
        <v>2810</v>
      </c>
      <c r="S666" s="26">
        <v>2.7671570000000001</v>
      </c>
      <c r="T666" s="4">
        <v>1003.52844238</v>
      </c>
      <c r="U666" s="4">
        <v>7.9411025047299999</v>
      </c>
      <c r="V666" s="4">
        <v>21.1030712128</v>
      </c>
      <c r="W666" s="2">
        <v>0.34375861287100001</v>
      </c>
      <c r="X666" s="3">
        <v>1.6290751695600001</v>
      </c>
      <c r="Y666" s="1">
        <v>759.35980224599996</v>
      </c>
      <c r="Z666" s="2">
        <v>0.22533604381</v>
      </c>
      <c r="AA666" s="2">
        <v>7.5215731828700005E-2</v>
      </c>
      <c r="AB666" s="2">
        <v>0</v>
      </c>
      <c r="AC666" s="2">
        <v>9.4019664785900001E-2</v>
      </c>
      <c r="AD666" s="2">
        <v>0</v>
      </c>
      <c r="AE666" s="2">
        <v>0.29666237968800002</v>
      </c>
      <c r="AF666" s="2">
        <v>0.30539537006299999</v>
      </c>
      <c r="AG666" s="2">
        <v>3.04928642549E-3</v>
      </c>
      <c r="AH666" s="2">
        <v>3.2152339860599998E-4</v>
      </c>
      <c r="AI666" s="5">
        <v>17005179.657400001</v>
      </c>
      <c r="AJ666" s="5">
        <v>11469827.486</v>
      </c>
      <c r="AK666">
        <v>47.531406629999999</v>
      </c>
      <c r="AL666" s="13">
        <v>0.3887867099399831</v>
      </c>
      <c r="AM666" s="1" t="s">
        <v>36</v>
      </c>
      <c r="AN666" t="s">
        <v>4077</v>
      </c>
      <c r="AO666" t="s">
        <v>36</v>
      </c>
      <c r="AP666">
        <v>0.44203380037670914</v>
      </c>
      <c r="AQ666">
        <v>3.00152968593525</v>
      </c>
      <c r="AR666">
        <v>0.89988080198389819</v>
      </c>
      <c r="AS666">
        <v>1.3243456644782483</v>
      </c>
      <c r="AT666">
        <v>-0.46374641177844056</v>
      </c>
      <c r="AU666">
        <v>0.21194112419305591</v>
      </c>
      <c r="AV666">
        <v>2.8804476034374211</v>
      </c>
      <c r="AW666">
        <v>-0.6471693347929085</v>
      </c>
      <c r="AX666">
        <v>-1.1236913145700351</v>
      </c>
      <c r="AY666">
        <v>-5</v>
      </c>
      <c r="AZ666">
        <v>-1.0267813015618634</v>
      </c>
      <c r="BA666">
        <v>-5</v>
      </c>
      <c r="BB666">
        <v>-0.52773752388811301</v>
      </c>
      <c r="BC666">
        <v>-0.51513755133766115</v>
      </c>
      <c r="BD666">
        <v>-2.5158017795810412</v>
      </c>
      <c r="BE666">
        <v>-3.4927874161590453</v>
      </c>
      <c r="BF666">
        <v>7.2305812245548502</v>
      </c>
      <c r="BG666">
        <f t="shared" si="10"/>
        <v>7.0595568858662467</v>
      </c>
      <c r="BH666" s="1" t="s">
        <v>2812</v>
      </c>
      <c r="BI666" s="1">
        <v>1</v>
      </c>
    </row>
    <row r="667" spans="1:61">
      <c r="A667" s="1">
        <v>676</v>
      </c>
      <c r="B667" s="1" t="s">
        <v>3255</v>
      </c>
      <c r="C667" s="1" t="s">
        <v>5026</v>
      </c>
      <c r="D667" s="1" t="s">
        <v>30</v>
      </c>
      <c r="E667" s="1" t="s">
        <v>140</v>
      </c>
      <c r="F667" s="2">
        <v>31.373173000000001</v>
      </c>
      <c r="G667" s="2">
        <v>-92.744024999999993</v>
      </c>
      <c r="H667" s="2">
        <v>31.383669999999999</v>
      </c>
      <c r="I667" s="2">
        <v>-92.737300000000005</v>
      </c>
      <c r="K667" s="1" t="s">
        <v>4086</v>
      </c>
      <c r="L667" s="17">
        <v>0.77285732864402223</v>
      </c>
      <c r="M667" s="17">
        <v>0</v>
      </c>
      <c r="N667" s="1">
        <v>11</v>
      </c>
      <c r="O667" s="1" t="s">
        <v>3258</v>
      </c>
      <c r="P667" s="1">
        <v>511060</v>
      </c>
      <c r="Q667" s="1" t="s">
        <v>3256</v>
      </c>
      <c r="R667" s="1" t="s">
        <v>3257</v>
      </c>
      <c r="S667" s="26">
        <v>2.771722</v>
      </c>
      <c r="T667" s="4">
        <v>1516.3111572299999</v>
      </c>
      <c r="U667" s="4">
        <v>12.6311807632</v>
      </c>
      <c r="V667" s="4">
        <v>24.899921417200002</v>
      </c>
      <c r="W667" s="2">
        <v>0.32389008998899999</v>
      </c>
      <c r="X667" s="3">
        <v>3.0283126831099998</v>
      </c>
      <c r="Y667" s="1">
        <v>821.02722168000003</v>
      </c>
      <c r="Z667" s="2">
        <v>0.13563984347800001</v>
      </c>
      <c r="AA667" s="2">
        <v>6.0972066173299998E-2</v>
      </c>
      <c r="AB667" s="2">
        <v>1.5497268606400001E-4</v>
      </c>
      <c r="AC667" s="2">
        <v>0.57377668435899998</v>
      </c>
      <c r="AD667" s="2">
        <v>0.15485645654999999</v>
      </c>
      <c r="AE667" s="2">
        <v>2.21029793499E-2</v>
      </c>
      <c r="AF667" s="2">
        <v>3.0897679283999999E-3</v>
      </c>
      <c r="AG667" s="2">
        <v>8.7172135910999995E-5</v>
      </c>
      <c r="AH667" s="2">
        <v>4.9320057339899998E-2</v>
      </c>
      <c r="AI667" s="5">
        <v>5092270.1806100002</v>
      </c>
      <c r="AJ667" s="5">
        <v>11815217.059900001</v>
      </c>
      <c r="AK667">
        <v>56.015626393600002</v>
      </c>
      <c r="AL667" s="13">
        <v>0.79526268849482895</v>
      </c>
      <c r="AM667" s="1" t="s">
        <v>36</v>
      </c>
      <c r="AN667" t="s">
        <v>4077</v>
      </c>
      <c r="AO667" t="s">
        <v>36</v>
      </c>
      <c r="AP667">
        <v>0.4427496689698957</v>
      </c>
      <c r="AQ667">
        <v>3.1807883305848583</v>
      </c>
      <c r="AR667">
        <v>1.1014439503156803</v>
      </c>
      <c r="AS667">
        <v>1.3961979764880952</v>
      </c>
      <c r="AT667">
        <v>-0.48960233982228535</v>
      </c>
      <c r="AU667">
        <v>0.48120071545759219</v>
      </c>
      <c r="AV667">
        <v>2.9143575566680684</v>
      </c>
      <c r="AW667">
        <v>-0.86761272004906864</v>
      </c>
      <c r="AX667">
        <v>-1.2148690876997676</v>
      </c>
      <c r="AY667">
        <v>-3.8097448394876885</v>
      </c>
      <c r="AZ667">
        <v>-0.24125710345837104</v>
      </c>
      <c r="BA667">
        <v>-0.81007068255400927</v>
      </c>
      <c r="BB667">
        <v>-1.6555491820609853</v>
      </c>
      <c r="BC667">
        <v>-2.5100741390865728</v>
      </c>
      <c r="BD667">
        <v>-4.0596223127042883</v>
      </c>
      <c r="BE667">
        <v>-1.3069764271617137</v>
      </c>
      <c r="BF667">
        <v>6.7069114379578911</v>
      </c>
      <c r="BG667">
        <f t="shared" si="10"/>
        <v>7.072441704559238</v>
      </c>
      <c r="BH667" s="1" t="s">
        <v>3259</v>
      </c>
      <c r="BI667" s="1">
        <v>1</v>
      </c>
    </row>
    <row r="668" spans="1:61">
      <c r="A668" s="1">
        <v>341</v>
      </c>
      <c r="B668" s="1" t="s">
        <v>1612</v>
      </c>
      <c r="C668" s="1" t="s">
        <v>4512</v>
      </c>
      <c r="D668" s="1" t="s">
        <v>30</v>
      </c>
      <c r="E668" s="1" t="s">
        <v>72</v>
      </c>
      <c r="F668" s="2">
        <v>41.775556000000002</v>
      </c>
      <c r="G668" s="2">
        <v>-91.584579000000005</v>
      </c>
      <c r="H668" s="2">
        <v>41.727110000000003</v>
      </c>
      <c r="I668" s="2">
        <v>-91.528819999999996</v>
      </c>
      <c r="K668" s="1" t="s">
        <v>4086</v>
      </c>
      <c r="L668" s="17">
        <v>0.15496171941049394</v>
      </c>
      <c r="M668" s="17">
        <v>1</v>
      </c>
      <c r="N668" s="1">
        <v>7</v>
      </c>
      <c r="O668" s="1" t="s">
        <v>1615</v>
      </c>
      <c r="P668" s="1">
        <v>504590</v>
      </c>
      <c r="Q668" s="1" t="s">
        <v>1613</v>
      </c>
      <c r="R668" s="1" t="s">
        <v>1614</v>
      </c>
      <c r="S668" s="26">
        <v>3.1950210000000001</v>
      </c>
      <c r="T668" s="4">
        <v>899.05871581999997</v>
      </c>
      <c r="U668" s="4">
        <v>3.9141206741299999</v>
      </c>
      <c r="V668" s="4">
        <v>15.253266334499999</v>
      </c>
      <c r="W668" s="2">
        <v>0.31202360987700001</v>
      </c>
      <c r="X668" s="3">
        <v>4.2181177139299999</v>
      </c>
      <c r="Y668" s="1">
        <v>950.11468505899995</v>
      </c>
      <c r="Z668" s="2">
        <v>0.106132206981</v>
      </c>
      <c r="AA668" s="2">
        <v>0.10133684621400001</v>
      </c>
      <c r="AB668" s="2">
        <v>3.5547005687500003E-4</v>
      </c>
      <c r="AC668" s="2">
        <v>0.35521216683399998</v>
      </c>
      <c r="AD668" s="2">
        <v>0</v>
      </c>
      <c r="AE668" s="2">
        <v>7.8489182558299994E-2</v>
      </c>
      <c r="AF668" s="2">
        <v>0.168144306903</v>
      </c>
      <c r="AG668" s="2">
        <v>0.180878498941</v>
      </c>
      <c r="AH668" s="2">
        <v>9.4513215122100005E-3</v>
      </c>
      <c r="AI668" s="5">
        <v>12826870.7951</v>
      </c>
      <c r="AJ668" s="5">
        <v>12414533.941</v>
      </c>
      <c r="AK668">
        <v>81.603267200999994</v>
      </c>
      <c r="AL668" s="13">
        <v>3.2671466458463791E-2</v>
      </c>
      <c r="AM668" s="1" t="s">
        <v>36</v>
      </c>
      <c r="AN668" t="s">
        <v>4077</v>
      </c>
      <c r="AO668" t="s">
        <v>36</v>
      </c>
      <c r="AP668">
        <v>0.50447371700275945</v>
      </c>
      <c r="AQ668">
        <v>2.9537880556085696</v>
      </c>
      <c r="AR668">
        <v>0.59263421102583425</v>
      </c>
      <c r="AS668">
        <v>1.1833628534634142</v>
      </c>
      <c r="AT668">
        <v>-0.50581254299643252</v>
      </c>
      <c r="AU668">
        <v>0.62511869531738506</v>
      </c>
      <c r="AV668">
        <v>2.9777760306384673</v>
      </c>
      <c r="AW668">
        <v>-0.97415280467914478</v>
      </c>
      <c r="AX668">
        <v>-0.99423261586506362</v>
      </c>
      <c r="AY668">
        <v>-3.4491969763171868</v>
      </c>
      <c r="AZ668">
        <v>-0.44951216705342251</v>
      </c>
      <c r="BA668">
        <v>-5</v>
      </c>
      <c r="BB668">
        <v>-1.1051901939421578</v>
      </c>
      <c r="BC668">
        <v>-0.77431783261618281</v>
      </c>
      <c r="BD668">
        <v>-0.74261305473360384</v>
      </c>
      <c r="BE668">
        <v>-2.0245074628838897</v>
      </c>
      <c r="BF668">
        <v>7.1081207201180554</v>
      </c>
      <c r="BG668">
        <f t="shared" si="10"/>
        <v>7.0939304201732076</v>
      </c>
      <c r="BH668" s="1" t="s">
        <v>1616</v>
      </c>
      <c r="BI668" s="1">
        <v>2</v>
      </c>
    </row>
    <row r="669" spans="1:61">
      <c r="A669" s="1">
        <v>342</v>
      </c>
      <c r="B669" s="1" t="s">
        <v>1612</v>
      </c>
      <c r="C669" s="1" t="s">
        <v>4512</v>
      </c>
      <c r="D669" s="1" t="s">
        <v>30</v>
      </c>
      <c r="E669" s="1" t="s">
        <v>72</v>
      </c>
      <c r="F669" s="2">
        <v>41.775556000000002</v>
      </c>
      <c r="G669" s="2">
        <v>-91.584579000000005</v>
      </c>
      <c r="H669" s="2">
        <v>41.727110000000003</v>
      </c>
      <c r="I669" s="2">
        <v>-91.528819999999996</v>
      </c>
      <c r="K669" s="1" t="s">
        <v>4085</v>
      </c>
      <c r="L669" s="17">
        <v>0.85324694821611036</v>
      </c>
      <c r="M669" s="17">
        <v>0</v>
      </c>
      <c r="N669" s="1">
        <v>7</v>
      </c>
      <c r="O669" s="1" t="s">
        <v>1615</v>
      </c>
      <c r="P669" s="1">
        <v>506580</v>
      </c>
      <c r="Q669" s="1" t="s">
        <v>1617</v>
      </c>
      <c r="R669" s="1" t="s">
        <v>1618</v>
      </c>
      <c r="S669" s="26">
        <v>3.1441539999999999</v>
      </c>
      <c r="T669" s="4">
        <v>899.05871581999997</v>
      </c>
      <c r="U669" s="4">
        <v>3.9141206741299999</v>
      </c>
      <c r="V669" s="4">
        <v>15.253266334499999</v>
      </c>
      <c r="W669" s="2">
        <v>0.31202360987700001</v>
      </c>
      <c r="X669" s="3">
        <v>4.2181177139299999</v>
      </c>
      <c r="Y669" s="1">
        <v>950.11468505899995</v>
      </c>
      <c r="Z669" s="2">
        <v>0.106132206981</v>
      </c>
      <c r="AA669" s="2">
        <v>0.10133684621400001</v>
      </c>
      <c r="AB669" s="2">
        <v>3.5547005687500003E-4</v>
      </c>
      <c r="AC669" s="2">
        <v>0.35521216683399998</v>
      </c>
      <c r="AD669" s="2">
        <v>0</v>
      </c>
      <c r="AE669" s="2">
        <v>7.8489182558299994E-2</v>
      </c>
      <c r="AF669" s="2">
        <v>0.168144306903</v>
      </c>
      <c r="AG669" s="2">
        <v>0.180878498941</v>
      </c>
      <c r="AH669" s="2">
        <v>9.4513215122100005E-3</v>
      </c>
      <c r="AI669" s="5">
        <v>12826870.7951</v>
      </c>
      <c r="AJ669" s="5">
        <v>12414533.941</v>
      </c>
      <c r="AK669">
        <v>81.603267200999994</v>
      </c>
      <c r="AL669" s="13">
        <v>3.2671466458463791E-2</v>
      </c>
      <c r="AM669" s="1" t="s">
        <v>36</v>
      </c>
      <c r="AN669" t="s">
        <v>4077</v>
      </c>
      <c r="AO669" t="s">
        <v>36</v>
      </c>
      <c r="AP669">
        <v>0.49750380954048384</v>
      </c>
      <c r="AQ669">
        <v>2.9537880556085696</v>
      </c>
      <c r="AR669">
        <v>0.59263421102583425</v>
      </c>
      <c r="AS669">
        <v>1.1833628534634142</v>
      </c>
      <c r="AT669">
        <v>-0.50581254299643252</v>
      </c>
      <c r="AU669">
        <v>0.62511869531738506</v>
      </c>
      <c r="AV669">
        <v>2.9777760306384673</v>
      </c>
      <c r="AW669">
        <v>-0.97415280467914478</v>
      </c>
      <c r="AX669">
        <v>-0.99423261586506362</v>
      </c>
      <c r="AY669">
        <v>-3.4491969763171868</v>
      </c>
      <c r="AZ669">
        <v>-0.44951216705342251</v>
      </c>
      <c r="BA669">
        <v>-5</v>
      </c>
      <c r="BB669">
        <v>-1.1051901939421578</v>
      </c>
      <c r="BC669">
        <v>-0.77431783261618281</v>
      </c>
      <c r="BD669">
        <v>-0.74261305473360384</v>
      </c>
      <c r="BE669">
        <v>-2.0245074628838897</v>
      </c>
      <c r="BF669">
        <v>7.1081207201180554</v>
      </c>
      <c r="BG669">
        <f t="shared" si="10"/>
        <v>7.0939304201732076</v>
      </c>
      <c r="BH669" s="1" t="s">
        <v>1616</v>
      </c>
      <c r="BI669" s="1">
        <v>2</v>
      </c>
    </row>
    <row r="670" spans="1:61">
      <c r="A670" s="1">
        <v>262</v>
      </c>
      <c r="B670" s="1" t="s">
        <v>1221</v>
      </c>
      <c r="C670" s="1" t="s">
        <v>4408</v>
      </c>
      <c r="D670" s="1" t="s">
        <v>30</v>
      </c>
      <c r="E670" s="1" t="s">
        <v>355</v>
      </c>
      <c r="F670" s="2">
        <v>42.965471000000001</v>
      </c>
      <c r="G670" s="2">
        <v>-89.251852</v>
      </c>
      <c r="H670" s="2">
        <v>42.969585000000002</v>
      </c>
      <c r="I670" s="2">
        <v>-89.223079999999996</v>
      </c>
      <c r="J670" s="1" t="s">
        <v>514</v>
      </c>
      <c r="K670" s="1" t="s">
        <v>4086</v>
      </c>
      <c r="L670" s="17">
        <v>0.48873702739365393</v>
      </c>
      <c r="M670" s="17">
        <v>1</v>
      </c>
      <c r="N670" s="1">
        <v>7</v>
      </c>
      <c r="O670" s="1" t="s">
        <v>1224</v>
      </c>
      <c r="P670" s="1">
        <v>503490</v>
      </c>
      <c r="Q670" s="1" t="s">
        <v>1222</v>
      </c>
      <c r="R670" s="1" t="s">
        <v>1223</v>
      </c>
      <c r="S670" s="26">
        <v>13.209993000000001</v>
      </c>
      <c r="T670" s="4">
        <v>864.79571533199999</v>
      </c>
      <c r="U670" s="4">
        <v>2.1213674545300001</v>
      </c>
      <c r="V670" s="4">
        <v>13.739315986599999</v>
      </c>
      <c r="W670" s="2">
        <v>0.21901333332100001</v>
      </c>
      <c r="X670" s="3">
        <v>1.6455398798</v>
      </c>
      <c r="Y670" s="1">
        <v>1529.33105469</v>
      </c>
      <c r="Z670" s="2">
        <v>0.18999818807800001</v>
      </c>
      <c r="AA670" s="2">
        <v>0.120323730144</v>
      </c>
      <c r="AB670" s="2">
        <v>1.69112761974E-4</v>
      </c>
      <c r="AC670" s="2">
        <v>8.5776408769699997E-2</v>
      </c>
      <c r="AD670" s="2">
        <v>8.8421815546299992E-3</v>
      </c>
      <c r="AE670" s="2">
        <v>7.0061001389100002E-3</v>
      </c>
      <c r="AF670" s="2">
        <v>0.122812103642</v>
      </c>
      <c r="AG670" s="2">
        <v>0.39010690342499998</v>
      </c>
      <c r="AH670" s="2">
        <v>7.4965271486400004E-2</v>
      </c>
      <c r="AI670" s="5">
        <v>12961051.748299999</v>
      </c>
      <c r="AJ670" s="5">
        <v>12933604.2182</v>
      </c>
      <c r="AK670">
        <v>15.5978426252</v>
      </c>
      <c r="AL670" s="13">
        <v>2.1199378076702867E-3</v>
      </c>
      <c r="AM670" s="1" t="s">
        <v>53</v>
      </c>
      <c r="AN670" t="s">
        <v>4076</v>
      </c>
      <c r="AO670" t="s">
        <v>53</v>
      </c>
      <c r="AP670">
        <v>1.1209025874811298</v>
      </c>
      <c r="AQ670">
        <v>2.9369135292196771</v>
      </c>
      <c r="AR670">
        <v>0.32661590173331589</v>
      </c>
      <c r="AS670">
        <v>1.1379651118618352</v>
      </c>
      <c r="AT670">
        <v>-0.65952944492486132</v>
      </c>
      <c r="AU670">
        <v>0.21630841192191896</v>
      </c>
      <c r="AV670">
        <v>3.1845015074282927</v>
      </c>
      <c r="AW670">
        <v>-0.72125054068653105</v>
      </c>
      <c r="AX670">
        <v>-0.91964871302366624</v>
      </c>
      <c r="AY670">
        <v>-3.7718236174421609</v>
      </c>
      <c r="AZ670">
        <v>-1.0666321404722232</v>
      </c>
      <c r="BA670">
        <v>-2.0534405720625264</v>
      </c>
      <c r="BB670">
        <v>-2.1545236595582589</v>
      </c>
      <c r="BC670">
        <v>-0.91075882956377718</v>
      </c>
      <c r="BD670">
        <v>-0.40881636424125695</v>
      </c>
      <c r="BE670">
        <v>-1.1251398818726841</v>
      </c>
      <c r="BF670">
        <v>7.1126402445862631</v>
      </c>
      <c r="BG670">
        <f t="shared" si="10"/>
        <v>7.1117195669496089</v>
      </c>
      <c r="BH670" s="1" t="s">
        <v>1225</v>
      </c>
      <c r="BI670" s="1">
        <v>1</v>
      </c>
    </row>
    <row r="671" spans="1:61">
      <c r="A671" s="1">
        <v>630</v>
      </c>
      <c r="B671" s="1" t="s">
        <v>3028</v>
      </c>
      <c r="C671" s="1" t="s">
        <v>4940</v>
      </c>
      <c r="D671" s="1" t="s">
        <v>30</v>
      </c>
      <c r="E671" s="1" t="s">
        <v>44</v>
      </c>
      <c r="F671" s="2">
        <v>40.175474999999999</v>
      </c>
      <c r="G671" s="2">
        <v>-110.484908</v>
      </c>
      <c r="H671" s="2">
        <v>40.181547000000002</v>
      </c>
      <c r="I671" s="2">
        <v>-110.47249100000001</v>
      </c>
      <c r="K671" s="1" t="s">
        <v>4086</v>
      </c>
      <c r="L671" s="17">
        <v>9.8501055268570767E-2</v>
      </c>
      <c r="M671" s="17">
        <v>1</v>
      </c>
      <c r="N671" s="1">
        <v>14</v>
      </c>
      <c r="O671" s="1" t="s">
        <v>3031</v>
      </c>
      <c r="P671" s="1">
        <v>504080</v>
      </c>
      <c r="Q671" s="1" t="s">
        <v>3029</v>
      </c>
      <c r="R671" s="1" t="s">
        <v>3030</v>
      </c>
      <c r="S671" s="26">
        <v>10.911645</v>
      </c>
      <c r="T671" s="4">
        <v>306.68515014600001</v>
      </c>
      <c r="U671" s="4">
        <v>-1.05506849289</v>
      </c>
      <c r="V671" s="4">
        <v>14.5546579361</v>
      </c>
      <c r="W671" s="2">
        <v>0.14714433252799999</v>
      </c>
      <c r="X671" s="3">
        <v>8.4755535125700003</v>
      </c>
      <c r="Y671" s="1">
        <v>323.63723754900002</v>
      </c>
      <c r="Z671" s="2">
        <v>2.95657785563E-2</v>
      </c>
      <c r="AA671" s="2">
        <v>3.1308195814499999E-2</v>
      </c>
      <c r="AB671" s="2">
        <v>6.7327371623499999E-2</v>
      </c>
      <c r="AC671" s="2">
        <v>0.37895270581700002</v>
      </c>
      <c r="AD671" s="2">
        <v>0.46148243754000001</v>
      </c>
      <c r="AE671" s="2">
        <v>6.0846316954000005E-4</v>
      </c>
      <c r="AF671" s="2">
        <v>2.4983866506900002E-2</v>
      </c>
      <c r="AG671" s="2">
        <v>3.6692172950999998E-3</v>
      </c>
      <c r="AH671" s="2">
        <v>2.1019636765899998E-3</v>
      </c>
      <c r="AI671" s="5">
        <v>12106351.1567</v>
      </c>
      <c r="AJ671" s="5">
        <v>13319711.9241</v>
      </c>
      <c r="AK671">
        <v>52.843478083100003</v>
      </c>
      <c r="AL671" s="13">
        <v>9.5442284048783479E-2</v>
      </c>
      <c r="AM671" s="1" t="s">
        <v>36</v>
      </c>
      <c r="AN671" t="s">
        <v>4077</v>
      </c>
      <c r="AO671" t="s">
        <v>36</v>
      </c>
      <c r="AP671">
        <v>1.0378902281840121</v>
      </c>
      <c r="AQ671">
        <v>2.4866927477275662</v>
      </c>
      <c r="AR671">
        <v>-5</v>
      </c>
      <c r="AS671">
        <v>1.1630020030960317</v>
      </c>
      <c r="AT671">
        <v>-0.83225646070821369</v>
      </c>
      <c r="AU671">
        <v>0.92816807025035963</v>
      </c>
      <c r="AV671">
        <v>2.5100584855349184</v>
      </c>
      <c r="AW671">
        <v>-1.5292106802281089</v>
      </c>
      <c r="AX671">
        <v>-1.5043419585850379</v>
      </c>
      <c r="AY671">
        <v>-1.1718083395152892</v>
      </c>
      <c r="AZ671">
        <v>-0.42141498761595114</v>
      </c>
      <c r="BA671">
        <v>-0.33584482210198902</v>
      </c>
      <c r="BB671">
        <v>-3.2157657046149075</v>
      </c>
      <c r="BC671">
        <v>-1.6023403492818438</v>
      </c>
      <c r="BD671">
        <v>-2.4354265680836624</v>
      </c>
      <c r="BE671">
        <v>-2.6773747931568863</v>
      </c>
      <c r="BF671">
        <v>7.0830132669006112</v>
      </c>
      <c r="BG671">
        <f t="shared" si="10"/>
        <v>7.1244948321070565</v>
      </c>
      <c r="BH671" s="1" t="s">
        <v>3032</v>
      </c>
      <c r="BI671" s="1">
        <v>1</v>
      </c>
    </row>
    <row r="672" spans="1:61">
      <c r="A672" s="1">
        <v>654</v>
      </c>
      <c r="B672" s="1" t="s">
        <v>3147</v>
      </c>
      <c r="C672" s="1" t="s">
        <v>4980</v>
      </c>
      <c r="D672" s="1" t="s">
        <v>30</v>
      </c>
      <c r="E672" s="1" t="s">
        <v>52</v>
      </c>
      <c r="F672" s="2">
        <v>48.455092999999998</v>
      </c>
      <c r="G672" s="2">
        <v>-114.38800000000001</v>
      </c>
      <c r="H672" s="2">
        <v>48.43526</v>
      </c>
      <c r="I672" s="2">
        <v>-114.36565</v>
      </c>
      <c r="K672" s="1" t="s">
        <v>4086</v>
      </c>
      <c r="L672" s="17">
        <v>0.35409610043279821</v>
      </c>
      <c r="M672" s="17">
        <v>1</v>
      </c>
      <c r="N672" s="1">
        <v>17</v>
      </c>
      <c r="O672" s="1" t="s">
        <v>3150</v>
      </c>
      <c r="P672" s="1">
        <v>517620</v>
      </c>
      <c r="Q672" s="1" t="s">
        <v>3148</v>
      </c>
      <c r="R672" s="1" t="s">
        <v>3149</v>
      </c>
      <c r="S672" s="26">
        <v>2.169397</v>
      </c>
      <c r="T672" s="4">
        <v>708.62115478500004</v>
      </c>
      <c r="U672" s="4">
        <v>-1.36369752884</v>
      </c>
      <c r="V672" s="4">
        <v>11.3199157715</v>
      </c>
      <c r="W672" s="2">
        <v>0.119720585644</v>
      </c>
      <c r="X672" s="3">
        <v>11.0232877731</v>
      </c>
      <c r="Y672" s="1">
        <v>191.622756958</v>
      </c>
      <c r="Z672" s="2">
        <v>0.19279283960599999</v>
      </c>
      <c r="AA672" s="2">
        <v>8.7413450421500005E-2</v>
      </c>
      <c r="AB672" s="2">
        <v>1.2990555865900001E-5</v>
      </c>
      <c r="AC672" s="2">
        <v>0.62665142441400001</v>
      </c>
      <c r="AD672" s="2">
        <v>3.5581132516699997E-2</v>
      </c>
      <c r="AE672" s="2">
        <v>3.1683965756900002E-2</v>
      </c>
      <c r="AF672" s="2">
        <v>2.1993011080899998E-2</v>
      </c>
      <c r="AG672" s="2">
        <v>2.9748372932900001E-3</v>
      </c>
      <c r="AH672" s="2">
        <v>8.9634835474599998E-4</v>
      </c>
      <c r="AI672" s="5">
        <v>13424948.000499999</v>
      </c>
      <c r="AJ672" s="5">
        <v>13358415.4903</v>
      </c>
      <c r="AK672">
        <v>26.063159977000002</v>
      </c>
      <c r="AL672" s="13">
        <v>4.9681967855047882E-3</v>
      </c>
      <c r="AM672" s="1" t="s">
        <v>53</v>
      </c>
      <c r="AN672" t="s">
        <v>4076</v>
      </c>
      <c r="AO672" t="s">
        <v>53</v>
      </c>
      <c r="AP672">
        <v>0.33633903524719239</v>
      </c>
      <c r="AQ672">
        <v>2.8504141133785472</v>
      </c>
      <c r="AR672">
        <v>-5</v>
      </c>
      <c r="AS672">
        <v>1.0538431953938727</v>
      </c>
      <c r="AT672">
        <v>-0.9218311673636248</v>
      </c>
      <c r="AU672">
        <v>1.0423111452198504</v>
      </c>
      <c r="AV672">
        <v>2.2824470842540054</v>
      </c>
      <c r="AW672">
        <v>-0.7149090999837574</v>
      </c>
      <c r="AX672">
        <v>-1.0584217367660731</v>
      </c>
      <c r="AY672">
        <v>-4.8863722650680019</v>
      </c>
      <c r="AZ672">
        <v>-0.20297396881778568</v>
      </c>
      <c r="BA672">
        <v>-1.4487802328140422</v>
      </c>
      <c r="BB672">
        <v>-1.4991604647546841</v>
      </c>
      <c r="BC672">
        <v>-1.6577153069604236</v>
      </c>
      <c r="BD672">
        <v>-2.5265367827282748</v>
      </c>
      <c r="BE672">
        <v>-3.0475231743312801</v>
      </c>
      <c r="BF672">
        <v>7.1279126122010421</v>
      </c>
      <c r="BG672">
        <f t="shared" si="10"/>
        <v>7.1257549473139479</v>
      </c>
      <c r="BH672" s="1" t="s">
        <v>3151</v>
      </c>
      <c r="BI672" s="1">
        <v>1</v>
      </c>
    </row>
    <row r="673" spans="1:61">
      <c r="A673" s="1">
        <v>537</v>
      </c>
      <c r="B673" s="1" t="s">
        <v>2569</v>
      </c>
      <c r="C673" s="1" t="s">
        <v>4805</v>
      </c>
      <c r="D673" s="1" t="s">
        <v>30</v>
      </c>
      <c r="E673" s="1" t="s">
        <v>140</v>
      </c>
      <c r="F673" s="2">
        <v>36.250571000000001</v>
      </c>
      <c r="G673" s="2">
        <v>-87.191958999999997</v>
      </c>
      <c r="H673" s="2">
        <v>36.172255999999997</v>
      </c>
      <c r="I673" s="2">
        <v>-86.856319999999997</v>
      </c>
      <c r="K673" s="1" t="s">
        <v>4086</v>
      </c>
      <c r="L673" s="17">
        <v>0.17987537151202557</v>
      </c>
      <c r="M673" s="17">
        <v>1</v>
      </c>
      <c r="N673" s="1">
        <v>5</v>
      </c>
      <c r="O673" s="1" t="s">
        <v>2572</v>
      </c>
      <c r="P673" s="1">
        <v>502370</v>
      </c>
      <c r="Q673" s="1" t="s">
        <v>2570</v>
      </c>
      <c r="R673" s="1" t="s">
        <v>2571</v>
      </c>
      <c r="S673" s="26">
        <v>3.229349</v>
      </c>
      <c r="T673" s="4">
        <v>1293.6887207</v>
      </c>
      <c r="U673" s="4">
        <v>8.0128250122099995</v>
      </c>
      <c r="V673" s="4">
        <v>21.0414123535</v>
      </c>
      <c r="W673" s="2">
        <v>0.30389517545700001</v>
      </c>
      <c r="X673" s="3">
        <v>3.18092179298</v>
      </c>
      <c r="Y673" s="1">
        <v>502.15444946299999</v>
      </c>
      <c r="Z673" s="2">
        <v>2.8389991523200001E-2</v>
      </c>
      <c r="AA673" s="2">
        <v>0.83401537517199997</v>
      </c>
      <c r="AB673" s="2">
        <v>1.16921458011E-4</v>
      </c>
      <c r="AC673" s="2">
        <v>8.8546081669599999E-2</v>
      </c>
      <c r="AD673" s="2">
        <v>3.44918301131E-3</v>
      </c>
      <c r="AE673" s="2">
        <v>7.9945046914700005E-3</v>
      </c>
      <c r="AF673" s="2">
        <v>3.3424921808800002E-2</v>
      </c>
      <c r="AG673" s="2">
        <v>3.1057262284100002E-3</v>
      </c>
      <c r="AH673" s="2">
        <v>9.5729443746200003E-4</v>
      </c>
      <c r="AI673" s="5"/>
      <c r="AJ673" s="5">
        <v>13783818.973100001</v>
      </c>
      <c r="AK673">
        <v>210.76507313499999</v>
      </c>
      <c r="AL673" s="13">
        <v>2.0029037696207812</v>
      </c>
      <c r="AN673" t="s">
        <v>4077</v>
      </c>
      <c r="AO673" t="s">
        <v>36</v>
      </c>
      <c r="AP673">
        <v>0.50911498233019059</v>
      </c>
      <c r="AQ673">
        <v>3.111829791676632</v>
      </c>
      <c r="AR673">
        <v>0.90378565852021764</v>
      </c>
      <c r="AS673">
        <v>1.3230748874182678</v>
      </c>
      <c r="AT673">
        <v>-0.51727619458617902</v>
      </c>
      <c r="AU673">
        <v>0.50255299155478128</v>
      </c>
      <c r="AV673">
        <v>2.7008373152186596</v>
      </c>
      <c r="AW673">
        <v>-1.5468347371475495</v>
      </c>
      <c r="AX673">
        <v>-7.882594301836604E-2</v>
      </c>
      <c r="AY673">
        <v>-3.9321057776270902</v>
      </c>
      <c r="AZ673">
        <v>-1.0528306523951074</v>
      </c>
      <c r="BA673">
        <v>-2.4622837616507529</v>
      </c>
      <c r="BB673">
        <v>-2.0972084382873479</v>
      </c>
      <c r="BC673">
        <v>-1.4759296000135147</v>
      </c>
      <c r="BD673">
        <v>-2.5078368302337082</v>
      </c>
      <c r="BE673">
        <v>-3.0189544646286399</v>
      </c>
      <c r="BF673">
        <v>-5</v>
      </c>
      <c r="BG673">
        <f t="shared" si="10"/>
        <v>7.1393695607617937</v>
      </c>
      <c r="BI673" s="1">
        <v>1</v>
      </c>
    </row>
    <row r="674" spans="1:61">
      <c r="A674" s="1">
        <v>469</v>
      </c>
      <c r="B674" s="1" t="s">
        <v>2239</v>
      </c>
      <c r="C674" s="1" t="s">
        <v>4627</v>
      </c>
      <c r="D674" s="1" t="s">
        <v>30</v>
      </c>
      <c r="E674" s="1" t="s">
        <v>465</v>
      </c>
      <c r="F674" s="2">
        <v>45.414544999999997</v>
      </c>
      <c r="G674" s="2">
        <v>-84.803708</v>
      </c>
      <c r="H674" s="2">
        <v>45.413760000000003</v>
      </c>
      <c r="I674" s="2">
        <v>-84.829939999999993</v>
      </c>
      <c r="K674" s="1" t="s">
        <v>4086</v>
      </c>
      <c r="L674" s="17">
        <v>0.97393922717310477</v>
      </c>
      <c r="M674" s="17">
        <v>0</v>
      </c>
      <c r="N674" s="1">
        <v>4</v>
      </c>
      <c r="O674" s="1" t="s">
        <v>2242</v>
      </c>
      <c r="P674" s="1">
        <v>515780</v>
      </c>
      <c r="Q674" s="1" t="s">
        <v>2240</v>
      </c>
      <c r="R674" s="1" t="s">
        <v>2241</v>
      </c>
      <c r="S674" s="26">
        <v>13.04176</v>
      </c>
      <c r="T674" s="4">
        <v>810.27496337900004</v>
      </c>
      <c r="U674" s="4">
        <v>0.78984671831099995</v>
      </c>
      <c r="V674" s="4">
        <v>11.609233856199999</v>
      </c>
      <c r="W674" s="2">
        <v>0.15641829371499999</v>
      </c>
      <c r="X674" s="3">
        <v>2.5669898986800002</v>
      </c>
      <c r="Y674" s="1">
        <v>1184.2244873</v>
      </c>
      <c r="Z674" s="2">
        <v>7.3461345105899994E-2</v>
      </c>
      <c r="AA674" s="2">
        <v>9.4009488203300004E-2</v>
      </c>
      <c r="AB674" s="2">
        <v>7.4946404941700004E-3</v>
      </c>
      <c r="AC674" s="2">
        <v>0.43690229230799998</v>
      </c>
      <c r="AD674" s="2">
        <v>1.5347544450699999E-2</v>
      </c>
      <c r="AE674" s="2">
        <v>0.1254037687</v>
      </c>
      <c r="AF674" s="2">
        <v>1.44634426807E-2</v>
      </c>
      <c r="AG674" s="2">
        <v>8.9513859595399994E-2</v>
      </c>
      <c r="AH674" s="2">
        <v>0.143403618461</v>
      </c>
      <c r="AI674" s="5">
        <v>13917504.6916</v>
      </c>
      <c r="AJ674" s="5">
        <v>13962099.4254</v>
      </c>
      <c r="AK674">
        <v>40.819921564700003</v>
      </c>
      <c r="AL674" s="13">
        <v>3.1990937613642287E-3</v>
      </c>
      <c r="AM674" s="1" t="s">
        <v>53</v>
      </c>
      <c r="AN674" t="s">
        <v>4076</v>
      </c>
      <c r="AO674" t="s">
        <v>53</v>
      </c>
      <c r="AP674">
        <v>1.1153362038736874</v>
      </c>
      <c r="AQ674">
        <v>2.9086324198841216</v>
      </c>
      <c r="AR674">
        <v>-0.10245718193827988</v>
      </c>
      <c r="AS674">
        <v>1.0648035597038057</v>
      </c>
      <c r="AT674">
        <v>-0.80571245591255758</v>
      </c>
      <c r="AU674">
        <v>0.40942415968968748</v>
      </c>
      <c r="AV674">
        <v>3.0734340371456725</v>
      </c>
      <c r="AW674">
        <v>-1.1339411238164574</v>
      </c>
      <c r="AX674">
        <v>-1.0268283116515422</v>
      </c>
      <c r="AY674">
        <v>-2.1252491947226808</v>
      </c>
      <c r="AZ674">
        <v>-0.3596156766589288</v>
      </c>
      <c r="BA674">
        <v>-1.8139611001098563</v>
      </c>
      <c r="BB674">
        <v>-0.90168941166303895</v>
      </c>
      <c r="BC674">
        <v>-1.8397283211994546</v>
      </c>
      <c r="BD674">
        <v>-1.0481097168650726</v>
      </c>
      <c r="BE674">
        <v>-0.84343989010602338</v>
      </c>
      <c r="BF674">
        <v>7.1435613763799566</v>
      </c>
      <c r="BG674">
        <f t="shared" si="10"/>
        <v>7.1449507263325165</v>
      </c>
      <c r="BH674" s="1" t="s">
        <v>2243</v>
      </c>
      <c r="BI674" s="1">
        <v>2</v>
      </c>
    </row>
    <row r="675" spans="1:61">
      <c r="A675" s="1">
        <v>470</v>
      </c>
      <c r="B675" s="1" t="s">
        <v>2239</v>
      </c>
      <c r="C675" s="1" t="s">
        <v>4627</v>
      </c>
      <c r="D675" s="1" t="s">
        <v>30</v>
      </c>
      <c r="E675" s="1" t="s">
        <v>465</v>
      </c>
      <c r="F675" s="2">
        <v>45.414544999999997</v>
      </c>
      <c r="G675" s="2">
        <v>-84.803708</v>
      </c>
      <c r="H675" s="2">
        <v>45.413760000000003</v>
      </c>
      <c r="I675" s="2">
        <v>-84.829939999999993</v>
      </c>
      <c r="K675" s="1" t="s">
        <v>4085</v>
      </c>
      <c r="L675" s="17">
        <v>0.87310865754261602</v>
      </c>
      <c r="M675" s="17">
        <v>0</v>
      </c>
      <c r="N675" s="1">
        <v>4</v>
      </c>
      <c r="O675" s="1" t="s">
        <v>2242</v>
      </c>
      <c r="P675" s="1">
        <v>509300</v>
      </c>
      <c r="Q675" s="1" t="s">
        <v>2244</v>
      </c>
      <c r="R675" s="1" t="s">
        <v>2245</v>
      </c>
      <c r="S675" s="26">
        <v>12.864437000000001</v>
      </c>
      <c r="T675" s="4">
        <v>810.27496337900004</v>
      </c>
      <c r="U675" s="4">
        <v>0.78984671831099995</v>
      </c>
      <c r="V675" s="4">
        <v>11.609233856199999</v>
      </c>
      <c r="W675" s="2">
        <v>0.15641829371499999</v>
      </c>
      <c r="X675" s="3">
        <v>2.5669898986800002</v>
      </c>
      <c r="Y675" s="1">
        <v>1184.2244873</v>
      </c>
      <c r="Z675" s="2">
        <v>7.3461345105899994E-2</v>
      </c>
      <c r="AA675" s="2">
        <v>9.4009488203300004E-2</v>
      </c>
      <c r="AB675" s="2">
        <v>7.4946404941700004E-3</v>
      </c>
      <c r="AC675" s="2">
        <v>0.43690229230799998</v>
      </c>
      <c r="AD675" s="2">
        <v>1.5347544450699999E-2</v>
      </c>
      <c r="AE675" s="2">
        <v>0.1254037687</v>
      </c>
      <c r="AF675" s="2">
        <v>1.44634426807E-2</v>
      </c>
      <c r="AG675" s="2">
        <v>8.9513859595399994E-2</v>
      </c>
      <c r="AH675" s="2">
        <v>0.143403618461</v>
      </c>
      <c r="AI675" s="5">
        <v>13917504.6916</v>
      </c>
      <c r="AJ675" s="5">
        <v>13962099.4254</v>
      </c>
      <c r="AK675">
        <v>40.819921564700003</v>
      </c>
      <c r="AL675" s="13">
        <v>3.1990937613642287E-3</v>
      </c>
      <c r="AM675" s="1" t="s">
        <v>53</v>
      </c>
      <c r="AN675" t="s">
        <v>4076</v>
      </c>
      <c r="AO675" t="s">
        <v>53</v>
      </c>
      <c r="AP675">
        <v>1.1093907844722448</v>
      </c>
      <c r="AQ675">
        <v>2.9086324198841216</v>
      </c>
      <c r="AR675">
        <v>-0.10245718193827988</v>
      </c>
      <c r="AS675">
        <v>1.0648035597038057</v>
      </c>
      <c r="AT675">
        <v>-0.80571245591255758</v>
      </c>
      <c r="AU675">
        <v>0.40942415968968748</v>
      </c>
      <c r="AV675">
        <v>3.0734340371456725</v>
      </c>
      <c r="AW675">
        <v>-1.1339411238164574</v>
      </c>
      <c r="AX675">
        <v>-1.0268283116515422</v>
      </c>
      <c r="AY675">
        <v>-2.1252491947226808</v>
      </c>
      <c r="AZ675">
        <v>-0.3596156766589288</v>
      </c>
      <c r="BA675">
        <v>-1.8139611001098563</v>
      </c>
      <c r="BB675">
        <v>-0.90168941166303895</v>
      </c>
      <c r="BC675">
        <v>-1.8397283211994546</v>
      </c>
      <c r="BD675">
        <v>-1.0481097168650726</v>
      </c>
      <c r="BE675">
        <v>-0.84343989010602338</v>
      </c>
      <c r="BF675">
        <v>7.1435613763799566</v>
      </c>
      <c r="BG675">
        <f t="shared" si="10"/>
        <v>7.1449507263325165</v>
      </c>
      <c r="BH675" s="1" t="s">
        <v>2243</v>
      </c>
      <c r="BI675" s="1">
        <v>2</v>
      </c>
    </row>
    <row r="676" spans="1:61">
      <c r="A676" s="1">
        <v>575</v>
      </c>
      <c r="B676" s="1" t="s">
        <v>2758</v>
      </c>
      <c r="C676" s="1" t="s">
        <v>4867</v>
      </c>
      <c r="D676" s="1" t="s">
        <v>30</v>
      </c>
      <c r="E676" s="1" t="s">
        <v>72</v>
      </c>
      <c r="F676" s="2">
        <v>44.537357</v>
      </c>
      <c r="G676" s="2">
        <v>-97.154871</v>
      </c>
      <c r="H676" s="2">
        <v>44.530419999999999</v>
      </c>
      <c r="I676" s="2">
        <v>-97.144069999999999</v>
      </c>
      <c r="K676" s="1" t="s">
        <v>4086</v>
      </c>
      <c r="L676" s="17">
        <v>0.93211643584072579</v>
      </c>
      <c r="M676" s="17">
        <v>0</v>
      </c>
      <c r="N676" s="1">
        <v>10</v>
      </c>
      <c r="O676" s="1" t="s">
        <v>2761</v>
      </c>
      <c r="P676" s="1">
        <v>507940</v>
      </c>
      <c r="Q676" s="1" t="s">
        <v>2759</v>
      </c>
      <c r="R676" s="1" t="s">
        <v>2760</v>
      </c>
      <c r="S676" s="26">
        <v>7.4720740000000001</v>
      </c>
      <c r="T676" s="4">
        <v>620.67602539100005</v>
      </c>
      <c r="U676" s="4">
        <v>0.53743803501099996</v>
      </c>
      <c r="V676" s="4">
        <v>12.854132652300001</v>
      </c>
      <c r="W676" s="2">
        <v>0.30210527777700003</v>
      </c>
      <c r="X676" s="3">
        <v>1.13168442249</v>
      </c>
      <c r="Y676" s="1">
        <v>1827.3582763700001</v>
      </c>
      <c r="Z676" s="2">
        <v>0.22698772841500001</v>
      </c>
      <c r="AA676" s="2">
        <v>4.2365024762700002E-2</v>
      </c>
      <c r="AB676" s="2">
        <v>0</v>
      </c>
      <c r="AC676" s="2">
        <v>5.4404840323000001E-3</v>
      </c>
      <c r="AD676" s="2">
        <v>0</v>
      </c>
      <c r="AE676" s="2">
        <v>8.6596403913200004E-2</v>
      </c>
      <c r="AF676" s="2">
        <v>4.9098538632300001E-2</v>
      </c>
      <c r="AG676" s="2">
        <v>0.54464612456999995</v>
      </c>
      <c r="AH676" s="2">
        <v>4.4865695674399998E-2</v>
      </c>
      <c r="AI676" s="5">
        <v>14792886.2059</v>
      </c>
      <c r="AJ676" s="5">
        <v>14729336.274599999</v>
      </c>
      <c r="AK676">
        <v>27.650570588000001</v>
      </c>
      <c r="AL676" s="13">
        <v>4.3052267722714426E-3</v>
      </c>
      <c r="AM676" s="1" t="s">
        <v>53</v>
      </c>
      <c r="AN676" t="s">
        <v>4076</v>
      </c>
      <c r="AO676" t="s">
        <v>53</v>
      </c>
      <c r="AP676">
        <v>0.87344116429705321</v>
      </c>
      <c r="AQ676">
        <v>2.7928649703870359</v>
      </c>
      <c r="AR676">
        <v>-0.26967160137350316</v>
      </c>
      <c r="AS676">
        <v>1.1090427774371974</v>
      </c>
      <c r="AT676">
        <v>-0.51984168753901305</v>
      </c>
      <c r="AU676">
        <v>5.3725337913589633E-2</v>
      </c>
      <c r="AV676">
        <v>3.2618237045479841</v>
      </c>
      <c r="AW676">
        <v>-0.64399762133423577</v>
      </c>
      <c r="AX676">
        <v>-1.372992535408383</v>
      </c>
      <c r="AY676">
        <v>-5</v>
      </c>
      <c r="AZ676">
        <v>-2.2643624600066885</v>
      </c>
      <c r="BA676">
        <v>-5</v>
      </c>
      <c r="BB676">
        <v>-1.0625001425447878</v>
      </c>
      <c r="BC676">
        <v>-1.3089314340149767</v>
      </c>
      <c r="BD676">
        <v>-0.26388558224321745</v>
      </c>
      <c r="BE676">
        <v>-1.3480855938171405</v>
      </c>
      <c r="BF676">
        <v>7.1700529164585483</v>
      </c>
      <c r="BG676">
        <f t="shared" si="10"/>
        <v>7.1681831773400404</v>
      </c>
      <c r="BH676" s="1" t="s">
        <v>2762</v>
      </c>
      <c r="BI676" s="1">
        <v>1</v>
      </c>
    </row>
    <row r="677" spans="1:61">
      <c r="A677" s="1">
        <v>653</v>
      </c>
      <c r="B677" s="1" t="s">
        <v>3142</v>
      </c>
      <c r="C677" s="1" t="s">
        <v>4979</v>
      </c>
      <c r="D677" s="1" t="s">
        <v>30</v>
      </c>
      <c r="E677" s="1" t="s">
        <v>115</v>
      </c>
      <c r="F677" s="2">
        <v>46.930835000000002</v>
      </c>
      <c r="G677" s="2">
        <v>-111.963224</v>
      </c>
      <c r="H677" s="2">
        <v>46.988729999999997</v>
      </c>
      <c r="I677" s="2">
        <v>-111.99127</v>
      </c>
      <c r="K677" s="1" t="s">
        <v>4086</v>
      </c>
      <c r="L677" s="17">
        <v>0.99763742950744916</v>
      </c>
      <c r="M677" s="17">
        <v>0</v>
      </c>
      <c r="N677" s="1">
        <v>10</v>
      </c>
      <c r="O677" s="1" t="s">
        <v>3145</v>
      </c>
      <c r="P677" s="1">
        <v>517760</v>
      </c>
      <c r="Q677" s="1" t="s">
        <v>3143</v>
      </c>
      <c r="R677" s="1" t="s">
        <v>3144</v>
      </c>
      <c r="S677" s="26">
        <v>3.4756300000000002</v>
      </c>
      <c r="T677" s="4">
        <v>360.90319824199997</v>
      </c>
      <c r="U677" s="4">
        <v>-0.77828359603899999</v>
      </c>
      <c r="V677" s="4">
        <v>13.075522422800001</v>
      </c>
      <c r="W677" s="2">
        <v>0.11005128174999999</v>
      </c>
      <c r="X677" s="3">
        <v>15.4806814194</v>
      </c>
      <c r="Y677" s="1">
        <v>461.09176635699998</v>
      </c>
      <c r="Z677" s="2">
        <v>9.24557662383E-2</v>
      </c>
      <c r="AA677" s="2">
        <v>1.8396634199800001E-2</v>
      </c>
      <c r="AB677" s="2">
        <v>0</v>
      </c>
      <c r="AC677" s="2">
        <v>0.45152440781499997</v>
      </c>
      <c r="AD677" s="2">
        <v>0.13043628609300001</v>
      </c>
      <c r="AE677" s="2">
        <v>0.28857126390400001</v>
      </c>
      <c r="AF677" s="2">
        <v>1.73477033024E-2</v>
      </c>
      <c r="AG677" s="2">
        <v>0</v>
      </c>
      <c r="AH677" s="2">
        <v>1.2679384473500001E-3</v>
      </c>
      <c r="AI677" s="5">
        <v>14813712.550899999</v>
      </c>
      <c r="AJ677" s="5">
        <v>14857593.1538</v>
      </c>
      <c r="AK677">
        <v>60.5881024404</v>
      </c>
      <c r="AL677" s="13">
        <v>2.9577803778988738E-3</v>
      </c>
      <c r="AM677" s="1" t="s">
        <v>36</v>
      </c>
      <c r="AN677" t="s">
        <v>4077</v>
      </c>
      <c r="AO677" t="s">
        <v>36</v>
      </c>
      <c r="AP677">
        <v>0.54103353719230374</v>
      </c>
      <c r="AQ677">
        <v>2.5573907306954116</v>
      </c>
      <c r="AR677">
        <v>-5</v>
      </c>
      <c r="AS677">
        <v>1.1164590497998612</v>
      </c>
      <c r="AT677">
        <v>-0.95840489492153269</v>
      </c>
      <c r="AU677">
        <v>1.1897900732830498</v>
      </c>
      <c r="AV677">
        <v>2.6637873671605328</v>
      </c>
      <c r="AW677">
        <v>-1.0340659977835363</v>
      </c>
      <c r="AX677">
        <v>-1.7352616271081123</v>
      </c>
      <c r="AY677">
        <v>-5</v>
      </c>
      <c r="AZ677">
        <v>-0.34531876828987629</v>
      </c>
      <c r="BA677">
        <v>-0.88460157533893113</v>
      </c>
      <c r="BB677">
        <v>-0.53974691838903499</v>
      </c>
      <c r="BC677">
        <v>-1.7607580141940369</v>
      </c>
      <c r="BD677">
        <v>-5</v>
      </c>
      <c r="BE677">
        <v>-2.8969018289661861</v>
      </c>
      <c r="BF677">
        <v>7.1706639132351695</v>
      </c>
      <c r="BG677">
        <f t="shared" si="10"/>
        <v>7.1719484618684586</v>
      </c>
      <c r="BH677" s="1" t="s">
        <v>3146</v>
      </c>
      <c r="BI677" s="1">
        <v>1</v>
      </c>
    </row>
    <row r="678" spans="1:61">
      <c r="A678" s="1">
        <v>482</v>
      </c>
      <c r="B678" s="1" t="s">
        <v>2298</v>
      </c>
      <c r="C678" s="1" t="s">
        <v>4720</v>
      </c>
      <c r="D678" s="1" t="s">
        <v>30</v>
      </c>
      <c r="E678" s="1" t="s">
        <v>87</v>
      </c>
      <c r="F678" s="2">
        <v>35.198587000000003</v>
      </c>
      <c r="G678" s="2">
        <v>-98.491308000000004</v>
      </c>
      <c r="H678" s="2">
        <v>35.192979999999999</v>
      </c>
      <c r="I678" s="2">
        <v>-98.478489999999994</v>
      </c>
      <c r="K678" s="1" t="s">
        <v>4086</v>
      </c>
      <c r="L678" s="17">
        <v>0.1999868615530431</v>
      </c>
      <c r="M678" s="17">
        <v>1</v>
      </c>
      <c r="N678" s="1">
        <v>11</v>
      </c>
      <c r="O678" s="1" t="s">
        <v>2301</v>
      </c>
      <c r="P678" s="1">
        <v>516650</v>
      </c>
      <c r="Q678" s="1" t="s">
        <v>2299</v>
      </c>
      <c r="R678" s="1" t="s">
        <v>2300</v>
      </c>
      <c r="S678" s="26">
        <v>4.9161650000000003</v>
      </c>
      <c r="T678" s="4">
        <v>803.22418212900004</v>
      </c>
      <c r="U678" s="4">
        <v>9.0870628356900003</v>
      </c>
      <c r="V678" s="4">
        <v>22.884187698400002</v>
      </c>
      <c r="W678" s="2">
        <v>0.245172739029</v>
      </c>
      <c r="X678" s="3">
        <v>0.90605443716</v>
      </c>
      <c r="Y678" s="1">
        <v>516.07330322300004</v>
      </c>
      <c r="Z678" s="2">
        <v>0.14280922774900001</v>
      </c>
      <c r="AA678" s="2">
        <v>5.3795811518299999E-2</v>
      </c>
      <c r="AB678" s="2">
        <v>1.5543193717299999E-4</v>
      </c>
      <c r="AC678" s="2">
        <v>6.3334424083799995E-2</v>
      </c>
      <c r="AD678" s="2">
        <v>7.03534031414E-4</v>
      </c>
      <c r="AE678" s="2">
        <v>0.14765215968600001</v>
      </c>
      <c r="AF678" s="2">
        <v>1.2434554973799999E-3</v>
      </c>
      <c r="AG678" s="2">
        <v>0.58741001308899998</v>
      </c>
      <c r="AH678" s="2">
        <v>2.8959424083799998E-3</v>
      </c>
      <c r="AI678" s="5">
        <v>15809797.3386</v>
      </c>
      <c r="AJ678" s="5">
        <v>15462421.847999999</v>
      </c>
      <c r="AK678">
        <v>58.451423618900002</v>
      </c>
      <c r="AL678" s="13">
        <v>2.2216235344682533E-2</v>
      </c>
      <c r="AM678" s="1" t="s">
        <v>36</v>
      </c>
      <c r="AN678" t="s">
        <v>4077</v>
      </c>
      <c r="AO678" t="s">
        <v>36</v>
      </c>
      <c r="AP678">
        <v>0.69162645057466288</v>
      </c>
      <c r="AQ678">
        <v>2.9048367750089783</v>
      </c>
      <c r="AR678">
        <v>0.95842353114474699</v>
      </c>
      <c r="AS678">
        <v>1.3595355012350865</v>
      </c>
      <c r="AT678">
        <v>-0.61052782105192061</v>
      </c>
      <c r="AU678">
        <v>-4.2845708451258173E-2</v>
      </c>
      <c r="AV678">
        <v>2.7127113933407916</v>
      </c>
      <c r="AW678">
        <v>-0.84524372931760205</v>
      </c>
      <c r="AX678">
        <v>-1.2692515366998194</v>
      </c>
      <c r="AY678">
        <v>-3.8084597402781566</v>
      </c>
      <c r="AZ678">
        <v>-1.1983601742484702</v>
      </c>
      <c r="BA678">
        <v>-3.1527148899878079</v>
      </c>
      <c r="BB678">
        <v>-0.83076019629217834</v>
      </c>
      <c r="BC678">
        <v>-2.9053697532876104</v>
      </c>
      <c r="BD678">
        <v>-0.23105865469398879</v>
      </c>
      <c r="BE678">
        <v>-2.5382100792053714</v>
      </c>
      <c r="BF678">
        <v>7.1989263028675774</v>
      </c>
      <c r="BG678">
        <f t="shared" si="10"/>
        <v>7.1892775175802246</v>
      </c>
      <c r="BH678" s="1" t="s">
        <v>2302</v>
      </c>
      <c r="BI678" s="1">
        <v>1</v>
      </c>
    </row>
    <row r="679" spans="1:61">
      <c r="A679" s="1">
        <v>573</v>
      </c>
      <c r="B679" s="1" t="s">
        <v>2748</v>
      </c>
      <c r="C679" s="1" t="s">
        <v>4865</v>
      </c>
      <c r="D679" s="1" t="s">
        <v>30</v>
      </c>
      <c r="E679" s="1" t="s">
        <v>321</v>
      </c>
      <c r="F679" s="2">
        <v>47.487994999999998</v>
      </c>
      <c r="G679" s="2">
        <v>-123.26472</v>
      </c>
      <c r="H679" s="2">
        <v>47.450809</v>
      </c>
      <c r="I679" s="2">
        <v>-123.22526999999999</v>
      </c>
      <c r="K679" s="1" t="s">
        <v>4086</v>
      </c>
      <c r="L679" s="17">
        <v>0.38271242147311563</v>
      </c>
      <c r="M679" s="17">
        <v>1</v>
      </c>
      <c r="N679" s="1">
        <v>17</v>
      </c>
      <c r="O679" s="1" t="s">
        <v>2751</v>
      </c>
      <c r="P679" s="1">
        <v>517240</v>
      </c>
      <c r="Q679" s="1" t="s">
        <v>2749</v>
      </c>
      <c r="R679" s="1" t="s">
        <v>2750</v>
      </c>
      <c r="S679" s="26">
        <v>3.140368</v>
      </c>
      <c r="T679" s="4">
        <v>2780.0622558599998</v>
      </c>
      <c r="U679" s="4">
        <v>3.9468448162100001</v>
      </c>
      <c r="V679" s="4">
        <v>12.8337965012</v>
      </c>
      <c r="W679" s="2">
        <v>0.137126132846</v>
      </c>
      <c r="X679" s="3">
        <v>23.220174789400001</v>
      </c>
      <c r="Y679" s="1">
        <v>1008.07830811</v>
      </c>
      <c r="Z679" s="2">
        <v>0.13105081512700001</v>
      </c>
      <c r="AA679" s="2">
        <v>2.4514439514100001E-2</v>
      </c>
      <c r="AB679" s="2">
        <v>1.75795931233E-2</v>
      </c>
      <c r="AC679" s="2">
        <v>0.709956919894</v>
      </c>
      <c r="AD679" s="2">
        <v>8.2628128965499995E-2</v>
      </c>
      <c r="AE679" s="2">
        <v>2.8345578429200002E-2</v>
      </c>
      <c r="AF679" s="2">
        <v>0</v>
      </c>
      <c r="AG679" s="2">
        <v>0</v>
      </c>
      <c r="AH679" s="2">
        <v>5.9245249468599997E-3</v>
      </c>
      <c r="AI679" s="5">
        <v>16246316.790899999</v>
      </c>
      <c r="AJ679" s="5">
        <v>15518590.0285</v>
      </c>
      <c r="AK679">
        <v>34.964033176699999</v>
      </c>
      <c r="AL679" s="13">
        <v>4.5819543343067509E-2</v>
      </c>
      <c r="AM679" s="1" t="s">
        <v>36</v>
      </c>
      <c r="AN679" t="s">
        <v>4076</v>
      </c>
      <c r="AO679" t="s">
        <v>53</v>
      </c>
      <c r="AP679">
        <v>0.49698054329767416</v>
      </c>
      <c r="AQ679">
        <v>3.4440545214841656</v>
      </c>
      <c r="AR679">
        <v>0.59625005094869421</v>
      </c>
      <c r="AS679">
        <v>1.108355148629272</v>
      </c>
      <c r="AT679">
        <v>-0.86287977154679019</v>
      </c>
      <c r="AU679">
        <v>1.3658654845578613</v>
      </c>
      <c r="AV679">
        <v>3.0034942696681535</v>
      </c>
      <c r="AW679">
        <v>-0.8825602734273601</v>
      </c>
      <c r="AX679">
        <v>-1.6105780317963958</v>
      </c>
      <c r="AY679">
        <v>-1.7549911808180207</v>
      </c>
      <c r="AZ679">
        <v>-0.14876800342169633</v>
      </c>
      <c r="BA679">
        <v>-1.0828720813130073</v>
      </c>
      <c r="BB679">
        <v>-1.5475146762264917</v>
      </c>
      <c r="BC679">
        <v>-5</v>
      </c>
      <c r="BD679">
        <v>-5</v>
      </c>
      <c r="BE679">
        <v>-2.227346467466147</v>
      </c>
      <c r="BF679">
        <v>7.2107549173950893</v>
      </c>
      <c r="BG679">
        <f t="shared" si="10"/>
        <v>7.1908522600498088</v>
      </c>
      <c r="BH679" s="1" t="s">
        <v>2752</v>
      </c>
      <c r="BI679" s="1">
        <v>1</v>
      </c>
    </row>
    <row r="680" spans="1:61">
      <c r="A680" s="1">
        <v>411</v>
      </c>
      <c r="B680" s="1" t="s">
        <v>1954</v>
      </c>
      <c r="C680" s="1" t="s">
        <v>4617</v>
      </c>
      <c r="D680" s="1" t="s">
        <v>30</v>
      </c>
      <c r="E680" s="1" t="s">
        <v>140</v>
      </c>
      <c r="F680" s="2">
        <v>35.798471999999997</v>
      </c>
      <c r="G680" s="2">
        <v>-81.298402999999993</v>
      </c>
      <c r="H680" s="2">
        <v>35.81315</v>
      </c>
      <c r="I680" s="2">
        <v>-81.237499999999997</v>
      </c>
      <c r="K680" s="1" t="s">
        <v>4086</v>
      </c>
      <c r="L680" s="17">
        <v>0.51090000988915552</v>
      </c>
      <c r="M680" s="17">
        <v>0</v>
      </c>
      <c r="N680" s="1">
        <v>3</v>
      </c>
      <c r="O680" s="1" t="s">
        <v>1957</v>
      </c>
      <c r="P680" s="1">
        <v>513990</v>
      </c>
      <c r="Q680" s="1" t="s">
        <v>1955</v>
      </c>
      <c r="R680" s="1" t="s">
        <v>1956</v>
      </c>
      <c r="S680" s="26">
        <v>3.803496</v>
      </c>
      <c r="T680" s="4">
        <v>1237.17456055</v>
      </c>
      <c r="U680" s="4">
        <v>8.0540161132799994</v>
      </c>
      <c r="V680" s="4">
        <v>21.00440979</v>
      </c>
      <c r="W680" s="2">
        <v>0.25740450620700001</v>
      </c>
      <c r="X680" s="3">
        <v>3.68670582771</v>
      </c>
      <c r="Y680" s="1">
        <v>420.16213989300002</v>
      </c>
      <c r="Z680" s="2">
        <v>0.110624137651</v>
      </c>
      <c r="AA680" s="2">
        <v>0.42588872656400001</v>
      </c>
      <c r="AB680" s="2">
        <v>1.52179206233E-4</v>
      </c>
      <c r="AC680" s="2">
        <v>0.239408327246</v>
      </c>
      <c r="AD680" s="2">
        <v>1.0074263452600001E-2</v>
      </c>
      <c r="AE680" s="2">
        <v>3.8957876795700001E-2</v>
      </c>
      <c r="AF680" s="2">
        <v>0.17308862917000001</v>
      </c>
      <c r="AG680" s="2">
        <v>2.4348672997299999E-4</v>
      </c>
      <c r="AH680" s="2">
        <v>1.56237318399E-3</v>
      </c>
      <c r="AI680" s="5">
        <v>15344912.6776</v>
      </c>
      <c r="AJ680" s="5">
        <v>15589979.789399998</v>
      </c>
      <c r="AK680">
        <v>152.52291100400001</v>
      </c>
      <c r="AL680" s="13">
        <v>1.5844057777891107E-2</v>
      </c>
      <c r="AM680" s="1" t="s">
        <v>36</v>
      </c>
      <c r="AN680" t="s">
        <v>4077</v>
      </c>
      <c r="AO680" t="s">
        <v>36</v>
      </c>
      <c r="AP680">
        <v>0.58018296385938528</v>
      </c>
      <c r="AQ680">
        <v>3.0924309812257853</v>
      </c>
      <c r="AR680">
        <v>0.90601249414421992</v>
      </c>
      <c r="AS680">
        <v>1.322310482658233</v>
      </c>
      <c r="AT680">
        <v>-0.58938385446463837</v>
      </c>
      <c r="AU680">
        <v>0.56663848545011009</v>
      </c>
      <c r="AV680">
        <v>2.6234169162842789</v>
      </c>
      <c r="AW680">
        <v>-0.95615010173928783</v>
      </c>
      <c r="AX680">
        <v>-0.3707038557136324</v>
      </c>
      <c r="AY680">
        <v>-3.8176446855103201</v>
      </c>
      <c r="AZ680">
        <v>-0.6208607477721676</v>
      </c>
      <c r="BA680">
        <v>-1.9967866960716805</v>
      </c>
      <c r="BB680">
        <v>-1.4094047201978908</v>
      </c>
      <c r="BC680">
        <v>-0.76173146159270144</v>
      </c>
      <c r="BD680">
        <v>-3.6135247028540385</v>
      </c>
      <c r="BE680">
        <v>-2.8062152237301312</v>
      </c>
      <c r="BF680">
        <v>7.185964421360584</v>
      </c>
      <c r="BG680">
        <f t="shared" si="10"/>
        <v>7.1928455521767987</v>
      </c>
      <c r="BH680" s="1" t="s">
        <v>1958</v>
      </c>
      <c r="BI680" s="1">
        <v>1</v>
      </c>
    </row>
    <row r="681" spans="1:61">
      <c r="A681" s="1">
        <v>142</v>
      </c>
      <c r="B681" s="1" t="s">
        <v>626</v>
      </c>
      <c r="C681" s="1" t="s">
        <v>4243</v>
      </c>
      <c r="D681" s="1" t="s">
        <v>30</v>
      </c>
      <c r="E681" s="1" t="s">
        <v>115</v>
      </c>
      <c r="F681" s="2">
        <v>48.47757</v>
      </c>
      <c r="G681" s="2">
        <v>-107.59021199999999</v>
      </c>
      <c r="H681" s="2">
        <v>48.501649999999998</v>
      </c>
      <c r="I681" s="2">
        <v>-107.54056</v>
      </c>
      <c r="K681" s="1" t="s">
        <v>4086</v>
      </c>
      <c r="L681" s="17">
        <v>0.74238170566968609</v>
      </c>
      <c r="M681" s="17">
        <v>0</v>
      </c>
      <c r="N681" s="1">
        <v>10</v>
      </c>
      <c r="O681" s="1" t="s">
        <v>629</v>
      </c>
      <c r="P681" s="1">
        <v>506670</v>
      </c>
      <c r="Q681" s="1" t="s">
        <v>627</v>
      </c>
      <c r="R681" s="1" t="s">
        <v>628</v>
      </c>
      <c r="S681" s="26">
        <v>3.51</v>
      </c>
      <c r="T681" s="4">
        <v>284.643798828</v>
      </c>
      <c r="U681" s="4">
        <v>-1.52324175835</v>
      </c>
      <c r="V681" s="4">
        <v>13.7108240128</v>
      </c>
      <c r="W681" s="2">
        <v>0.33026415109599999</v>
      </c>
      <c r="X681" s="3">
        <v>1.4722725153</v>
      </c>
      <c r="Y681" s="1">
        <v>571.04180908199999</v>
      </c>
      <c r="Z681" s="2">
        <v>0.10100620521799999</v>
      </c>
      <c r="AA681" s="2">
        <v>6.27378381158E-3</v>
      </c>
      <c r="AB681" s="2">
        <v>1.6310123761500001E-2</v>
      </c>
      <c r="AC681" s="2">
        <v>0</v>
      </c>
      <c r="AD681" s="2">
        <v>3.5397168226499998E-3</v>
      </c>
      <c r="AE681" s="2">
        <v>0.77890911584199995</v>
      </c>
      <c r="AF681" s="2">
        <v>1.3713188659200001E-4</v>
      </c>
      <c r="AG681" s="2">
        <v>7.0597209366100006E-2</v>
      </c>
      <c r="AH681" s="2">
        <v>2.3226713291500001E-2</v>
      </c>
      <c r="AI681" s="5">
        <v>16624835.9979</v>
      </c>
      <c r="AJ681" s="5">
        <v>16659887.172200002</v>
      </c>
      <c r="AK681">
        <v>51.929843901300003</v>
      </c>
      <c r="AL681" s="13">
        <v>2.1061418549810115E-3</v>
      </c>
      <c r="AM681" s="1" t="s">
        <v>36</v>
      </c>
      <c r="AN681" t="s">
        <v>4077</v>
      </c>
      <c r="AO681" t="s">
        <v>36</v>
      </c>
      <c r="AP681">
        <v>0.54530711646582408</v>
      </c>
      <c r="AQ681">
        <v>2.4543017268297493</v>
      </c>
      <c r="AR681">
        <v>-5</v>
      </c>
      <c r="AS681">
        <v>1.1370635564275962</v>
      </c>
      <c r="AT681">
        <v>-0.48113856474677968</v>
      </c>
      <c r="AU681">
        <v>0.16798820465975109</v>
      </c>
      <c r="AV681">
        <v>2.7566679064750716</v>
      </c>
      <c r="AW681">
        <v>-0.99565194493858833</v>
      </c>
      <c r="AX681">
        <v>-2.2024704507411599</v>
      </c>
      <c r="AY681">
        <v>-1.787542743513213</v>
      </c>
      <c r="AZ681">
        <v>-5</v>
      </c>
      <c r="BA681">
        <v>-2.4510314801436102</v>
      </c>
      <c r="BB681">
        <v>-0.10851321343264349</v>
      </c>
      <c r="BC681">
        <v>-3.86286154914335</v>
      </c>
      <c r="BD681">
        <v>-1.1512124658158613</v>
      </c>
      <c r="BE681">
        <v>-1.6340122409252431</v>
      </c>
      <c r="BF681">
        <v>7.2207573697310297</v>
      </c>
      <c r="BG681">
        <f t="shared" si="10"/>
        <v>7.2216720558548699</v>
      </c>
      <c r="BH681" s="1" t="s">
        <v>630</v>
      </c>
      <c r="BI681" s="1">
        <v>1</v>
      </c>
    </row>
    <row r="682" spans="1:61">
      <c r="A682" s="1">
        <v>365</v>
      </c>
      <c r="B682" s="1" t="s">
        <v>1729</v>
      </c>
      <c r="C682" s="1" t="s">
        <v>4547</v>
      </c>
      <c r="D682" s="1" t="s">
        <v>30</v>
      </c>
      <c r="E682" s="1" t="s">
        <v>166</v>
      </c>
      <c r="F682" s="2">
        <v>43.534247000000001</v>
      </c>
      <c r="G682" s="2">
        <v>-71.505250000000004</v>
      </c>
      <c r="H682" s="2">
        <v>43.541666999999997</v>
      </c>
      <c r="I682" s="2">
        <v>-71.509639000000007</v>
      </c>
      <c r="K682" s="1" t="s">
        <v>4086</v>
      </c>
      <c r="L682" s="17">
        <v>0.12828950514085588</v>
      </c>
      <c r="M682" s="17">
        <v>1</v>
      </c>
      <c r="N682" s="1">
        <v>1</v>
      </c>
      <c r="O682" s="1" t="s">
        <v>1732</v>
      </c>
      <c r="P682" s="1">
        <v>508930</v>
      </c>
      <c r="Q682" s="1" t="s">
        <v>1730</v>
      </c>
      <c r="R682" s="1" t="s">
        <v>1731</v>
      </c>
      <c r="S682" s="26">
        <v>10.568868</v>
      </c>
      <c r="T682" s="4">
        <v>1121.93395996</v>
      </c>
      <c r="U682" s="4">
        <v>0.95222729444499998</v>
      </c>
      <c r="V682" s="4">
        <v>13.121181488</v>
      </c>
      <c r="W682" s="2">
        <v>0.19775556027899999</v>
      </c>
      <c r="X682" s="3">
        <v>4.4206657409699996</v>
      </c>
      <c r="Y682" s="1">
        <v>4593.2202148400002</v>
      </c>
      <c r="Z682" s="2">
        <v>0.13652570938700001</v>
      </c>
      <c r="AA682" s="2">
        <v>8.6847523234899998E-2</v>
      </c>
      <c r="AB682" s="2">
        <v>5.0009417357800004E-4</v>
      </c>
      <c r="AC682" s="2">
        <v>0.67931623487500004</v>
      </c>
      <c r="AD682" s="2">
        <v>1.6990212442599999E-2</v>
      </c>
      <c r="AE682" s="2">
        <v>2.7667547784999999E-3</v>
      </c>
      <c r="AF682" s="2">
        <v>3.1863143059400002E-2</v>
      </c>
      <c r="AG682" s="2">
        <v>1.1203408434100001E-2</v>
      </c>
      <c r="AH682" s="2">
        <v>3.3986919614699997E-2</v>
      </c>
      <c r="AI682" s="5">
        <v>17053065.973099999</v>
      </c>
      <c r="AJ682" s="5">
        <v>16695013.924600001</v>
      </c>
      <c r="AK682">
        <v>43.118612738899998</v>
      </c>
      <c r="AL682" s="13">
        <v>2.1219106366072087E-2</v>
      </c>
      <c r="AM682" s="1" t="s">
        <v>36</v>
      </c>
      <c r="AN682" t="s">
        <v>4076</v>
      </c>
      <c r="AO682" t="s">
        <v>53</v>
      </c>
      <c r="AP682">
        <v>1.0240284738087864</v>
      </c>
      <c r="AQ682">
        <v>3.0499672939352451</v>
      </c>
      <c r="AR682">
        <v>-2.125937415644551E-2</v>
      </c>
      <c r="AS682">
        <v>1.1179729425561544</v>
      </c>
      <c r="AT682">
        <v>-0.70387129663160641</v>
      </c>
      <c r="AU682">
        <v>0.64548767791416284</v>
      </c>
      <c r="AV682">
        <v>3.6621172674943874</v>
      </c>
      <c r="AW682">
        <v>-0.86478555819429237</v>
      </c>
      <c r="AX682">
        <v>-1.0612425624875064</v>
      </c>
      <c r="AY682">
        <v>-3.3009482052357035</v>
      </c>
      <c r="AZ682">
        <v>-0.16792800614771813</v>
      </c>
      <c r="BA682">
        <v>-1.7698011907559055</v>
      </c>
      <c r="BB682">
        <v>-2.5580293313049123</v>
      </c>
      <c r="BC682">
        <v>-1.4967113865377952</v>
      </c>
      <c r="BD682">
        <v>-1.950649830997055</v>
      </c>
      <c r="BE682">
        <v>-1.4686881956688147</v>
      </c>
      <c r="BF682">
        <v>7.2318024722137579</v>
      </c>
      <c r="BG682">
        <f t="shared" si="10"/>
        <v>7.2225867856170698</v>
      </c>
      <c r="BH682" s="1" t="s">
        <v>1733</v>
      </c>
      <c r="BI682" s="1">
        <v>1</v>
      </c>
    </row>
    <row r="683" spans="1:61">
      <c r="A683" s="1">
        <v>139</v>
      </c>
      <c r="B683" s="1" t="s">
        <v>611</v>
      </c>
      <c r="C683" s="1" t="s">
        <v>4194</v>
      </c>
      <c r="D683" s="1" t="s">
        <v>30</v>
      </c>
      <c r="E683" s="1" t="s">
        <v>166</v>
      </c>
      <c r="F683" s="2">
        <v>43.952955000000003</v>
      </c>
      <c r="G683" s="2">
        <v>-74.449008000000006</v>
      </c>
      <c r="H683" s="2">
        <v>44.077869999999997</v>
      </c>
      <c r="I683" s="2">
        <v>-74.329859999999996</v>
      </c>
      <c r="K683" s="1" t="s">
        <v>4086</v>
      </c>
      <c r="L683" s="17">
        <v>0.47454564971849317</v>
      </c>
      <c r="M683" s="17">
        <v>1</v>
      </c>
      <c r="N683" s="1">
        <v>4</v>
      </c>
      <c r="O683" s="1" t="s">
        <v>614</v>
      </c>
      <c r="P683" s="1">
        <v>517250</v>
      </c>
      <c r="Q683" s="1" t="s">
        <v>612</v>
      </c>
      <c r="R683" s="1" t="s">
        <v>613</v>
      </c>
      <c r="S683" s="26">
        <v>16.041530000000002</v>
      </c>
      <c r="T683" s="4">
        <v>1149.3078613299999</v>
      </c>
      <c r="U683" s="4">
        <v>-1.7443693876299999</v>
      </c>
      <c r="V683" s="4">
        <v>10.863153457599999</v>
      </c>
      <c r="W683" s="2">
        <v>0.230678573251</v>
      </c>
      <c r="X683" s="3">
        <v>6.7563347816499997</v>
      </c>
      <c r="Y683" s="1">
        <v>5256.2900390599998</v>
      </c>
      <c r="Z683" s="2">
        <v>0.15936154205399999</v>
      </c>
      <c r="AA683" s="2">
        <v>1.5487988377499999E-2</v>
      </c>
      <c r="AB683" s="2">
        <v>4.54003009391E-5</v>
      </c>
      <c r="AC683" s="2">
        <v>0.72378456908599997</v>
      </c>
      <c r="AD683" s="2">
        <v>2.75644684273E-3</v>
      </c>
      <c r="AE683" s="2">
        <v>4.8643179577600001E-4</v>
      </c>
      <c r="AF683" s="2">
        <v>0</v>
      </c>
      <c r="AG683" s="2">
        <v>4.2157422300599998E-4</v>
      </c>
      <c r="AH683" s="2">
        <v>9.7656047320099998E-2</v>
      </c>
      <c r="AI683" s="5">
        <v>16866959.0229</v>
      </c>
      <c r="AJ683" s="5">
        <v>16830298.699999999</v>
      </c>
      <c r="AK683">
        <v>78.155383</v>
      </c>
      <c r="AL683" s="13">
        <v>2.1758638760142972E-3</v>
      </c>
      <c r="AM683" s="1" t="s">
        <v>53</v>
      </c>
      <c r="AN683" t="s">
        <v>4076</v>
      </c>
      <c r="AO683" t="s">
        <v>53</v>
      </c>
      <c r="AP683">
        <v>1.2052457878177554</v>
      </c>
      <c r="AQ683">
        <v>3.0604363773114263</v>
      </c>
      <c r="AR683">
        <v>-5</v>
      </c>
      <c r="AS683">
        <v>1.0359559146115291</v>
      </c>
      <c r="AT683">
        <v>-0.63699274336801548</v>
      </c>
      <c r="AU683">
        <v>0.82971116106193576</v>
      </c>
      <c r="AV683">
        <v>3.7206793213325398</v>
      </c>
      <c r="AW683">
        <v>-0.79761647647118727</v>
      </c>
      <c r="AX683">
        <v>-1.8100049859389298</v>
      </c>
      <c r="AY683">
        <v>-4.342941268381721</v>
      </c>
      <c r="AZ683">
        <v>-0.14039068018366122</v>
      </c>
      <c r="BA683">
        <v>-2.5596503783458351</v>
      </c>
      <c r="BB683">
        <v>-3.3129780450043413</v>
      </c>
      <c r="BC683">
        <v>-5</v>
      </c>
      <c r="BD683">
        <v>-3.3751259517530485</v>
      </c>
      <c r="BE683">
        <v>-1.010300857993832</v>
      </c>
      <c r="BF683">
        <v>7.2270367898433676</v>
      </c>
      <c r="BG683">
        <f t="shared" si="10"/>
        <v>7.2260918237958229</v>
      </c>
      <c r="BH683" s="1" t="s">
        <v>615</v>
      </c>
      <c r="BI683" s="1">
        <v>1</v>
      </c>
    </row>
    <row r="684" spans="1:61">
      <c r="A684" s="1">
        <v>122</v>
      </c>
      <c r="B684" s="1" t="s">
        <v>541</v>
      </c>
      <c r="C684" s="1" t="s">
        <v>4223</v>
      </c>
      <c r="D684" s="1" t="s">
        <v>30</v>
      </c>
      <c r="E684" s="1" t="s">
        <v>321</v>
      </c>
      <c r="F684" s="2">
        <v>47.576009999999997</v>
      </c>
      <c r="G684" s="2">
        <v>-122.083679</v>
      </c>
      <c r="H684" s="2">
        <v>47.576138999999998</v>
      </c>
      <c r="I684" s="2">
        <v>-122.08270400000001</v>
      </c>
      <c r="K684" s="1" t="s">
        <v>4086</v>
      </c>
      <c r="L684" s="17">
        <v>0.84231808967888344</v>
      </c>
      <c r="M684" s="17">
        <v>0</v>
      </c>
      <c r="N684" s="1">
        <v>17</v>
      </c>
      <c r="O684" s="1" t="s">
        <v>544</v>
      </c>
      <c r="P684" s="1">
        <v>517180</v>
      </c>
      <c r="Q684" s="1" t="s">
        <v>542</v>
      </c>
      <c r="R684" s="1" t="s">
        <v>543</v>
      </c>
      <c r="S684" s="26">
        <v>6.1723670000000004</v>
      </c>
      <c r="T684" s="4">
        <v>1187.9777832</v>
      </c>
      <c r="U684" s="4">
        <v>6.2766332626299999</v>
      </c>
      <c r="V684" s="4">
        <v>15.3789949417</v>
      </c>
      <c r="W684" s="2">
        <v>0.114767238498</v>
      </c>
      <c r="X684" s="3">
        <v>5.1808915138199998</v>
      </c>
      <c r="Y684" s="1">
        <v>1384.71813965</v>
      </c>
      <c r="Z684" s="2">
        <v>0.17253968873100001</v>
      </c>
      <c r="AA684" s="2">
        <v>0.52433592074000002</v>
      </c>
      <c r="AB684" s="2">
        <v>9.2054452549100003E-4</v>
      </c>
      <c r="AC684" s="2">
        <v>0.26272184732999998</v>
      </c>
      <c r="AD684" s="2">
        <v>8.4097203260899995E-3</v>
      </c>
      <c r="AE684" s="2">
        <v>7.4735733510200002E-3</v>
      </c>
      <c r="AF684" s="2">
        <v>3.51055115653E-4</v>
      </c>
      <c r="AG684" s="2">
        <v>0</v>
      </c>
      <c r="AH684" s="2">
        <v>2.3247649881000001E-2</v>
      </c>
      <c r="AI684" s="5">
        <v>19637286.789799999</v>
      </c>
      <c r="AJ684" s="5">
        <v>19343310.913900003</v>
      </c>
      <c r="AK684">
        <v>31.379291026800001</v>
      </c>
      <c r="AL684" s="13">
        <v>1.5083189751710383E-2</v>
      </c>
      <c r="AM684" s="1" t="s">
        <v>53</v>
      </c>
      <c r="AN684" t="s">
        <v>4076</v>
      </c>
      <c r="AO684" t="s">
        <v>53</v>
      </c>
      <c r="AP684">
        <v>0.7904517406795637</v>
      </c>
      <c r="AQ684">
        <v>3.0748083188237385</v>
      </c>
      <c r="AR684">
        <v>0.79772675400214299</v>
      </c>
      <c r="AS684">
        <v>1.1869279540911402</v>
      </c>
      <c r="AT684">
        <v>-0.94018206812384209</v>
      </c>
      <c r="AU684">
        <v>0.71440449839740505</v>
      </c>
      <c r="AV684">
        <v>3.1413613814494292</v>
      </c>
      <c r="AW684">
        <v>-0.76311098978330716</v>
      </c>
      <c r="AX684">
        <v>-0.28039038900610491</v>
      </c>
      <c r="AY684">
        <v>-3.0359552004164776</v>
      </c>
      <c r="AZ684">
        <v>-0.58050381080606817</v>
      </c>
      <c r="BA684">
        <v>-2.0752184468721802</v>
      </c>
      <c r="BB684">
        <v>-2.1264716986440675</v>
      </c>
      <c r="BC684">
        <v>-3.4546246939476895</v>
      </c>
      <c r="BD684">
        <v>-5</v>
      </c>
      <c r="BE684">
        <v>-1.633620943647168</v>
      </c>
      <c r="BF684">
        <v>7.2930814827575894</v>
      </c>
      <c r="BG684">
        <f t="shared" si="10"/>
        <v>7.2865308124858217</v>
      </c>
      <c r="BH684" s="1" t="s">
        <v>545</v>
      </c>
      <c r="BI684" s="1">
        <v>2</v>
      </c>
    </row>
    <row r="685" spans="1:61">
      <c r="A685" s="1">
        <v>123</v>
      </c>
      <c r="B685" s="1" t="s">
        <v>541</v>
      </c>
      <c r="C685" s="1" t="s">
        <v>4223</v>
      </c>
      <c r="D685" s="1" t="s">
        <v>30</v>
      </c>
      <c r="E685" s="1" t="s">
        <v>321</v>
      </c>
      <c r="F685" s="2">
        <v>47.576009999999997</v>
      </c>
      <c r="G685" s="2">
        <v>-122.083679</v>
      </c>
      <c r="H685" s="2">
        <v>47.576138999999998</v>
      </c>
      <c r="I685" s="2">
        <v>-122.08270400000001</v>
      </c>
      <c r="K685" s="1" t="s">
        <v>4085</v>
      </c>
      <c r="L685" s="17">
        <v>0.75583429262042034</v>
      </c>
      <c r="M685" s="17">
        <v>0</v>
      </c>
      <c r="N685" s="1">
        <v>17</v>
      </c>
      <c r="O685" s="1" t="s">
        <v>544</v>
      </c>
      <c r="P685" s="1">
        <v>514180</v>
      </c>
      <c r="Q685" s="1" t="s">
        <v>546</v>
      </c>
      <c r="R685" s="1" t="s">
        <v>547</v>
      </c>
      <c r="S685" s="26">
        <v>4.581334</v>
      </c>
      <c r="T685" s="4">
        <v>1187.9777832</v>
      </c>
      <c r="U685" s="4">
        <v>6.2766332626299999</v>
      </c>
      <c r="V685" s="4">
        <v>15.3789949417</v>
      </c>
      <c r="W685" s="2">
        <v>0.114767238498</v>
      </c>
      <c r="X685" s="3">
        <v>5.1808915138199998</v>
      </c>
      <c r="Y685" s="1">
        <v>1384.71813965</v>
      </c>
      <c r="Z685" s="2">
        <v>0.17253968873100001</v>
      </c>
      <c r="AA685" s="2">
        <v>0.52433592074000002</v>
      </c>
      <c r="AB685" s="2">
        <v>9.2054452549100003E-4</v>
      </c>
      <c r="AC685" s="2">
        <v>0.26272184732999998</v>
      </c>
      <c r="AD685" s="2">
        <v>8.4097203260899995E-3</v>
      </c>
      <c r="AE685" s="2">
        <v>7.4735733510200002E-3</v>
      </c>
      <c r="AF685" s="2">
        <v>3.51055115653E-4</v>
      </c>
      <c r="AG685" s="2">
        <v>0</v>
      </c>
      <c r="AH685" s="2">
        <v>2.3247649881000001E-2</v>
      </c>
      <c r="AI685" s="5">
        <v>19637286.789799999</v>
      </c>
      <c r="AJ685" s="5">
        <v>19343310.913900003</v>
      </c>
      <c r="AK685">
        <v>31.379291026800001</v>
      </c>
      <c r="AL685" s="13">
        <v>1.5083189751710383E-2</v>
      </c>
      <c r="AM685" s="1" t="s">
        <v>53</v>
      </c>
      <c r="AN685" t="s">
        <v>4076</v>
      </c>
      <c r="AO685" t="s">
        <v>53</v>
      </c>
      <c r="AP685">
        <v>0.6609919549651837</v>
      </c>
      <c r="AQ685">
        <v>3.0748083188237385</v>
      </c>
      <c r="AR685">
        <v>0.79772675400214299</v>
      </c>
      <c r="AS685">
        <v>1.1869279540911402</v>
      </c>
      <c r="AT685">
        <v>-0.94018206812384209</v>
      </c>
      <c r="AU685">
        <v>0.71440449839740505</v>
      </c>
      <c r="AV685">
        <v>3.1413613814494292</v>
      </c>
      <c r="AW685">
        <v>-0.76311098978330716</v>
      </c>
      <c r="AX685">
        <v>-0.28039038900610491</v>
      </c>
      <c r="AY685">
        <v>-3.0359552004164776</v>
      </c>
      <c r="AZ685">
        <v>-0.58050381080606817</v>
      </c>
      <c r="BA685">
        <v>-2.0752184468721802</v>
      </c>
      <c r="BB685">
        <v>-2.1264716986440675</v>
      </c>
      <c r="BC685">
        <v>-3.4546246939476895</v>
      </c>
      <c r="BD685">
        <v>-5</v>
      </c>
      <c r="BE685">
        <v>-1.633620943647168</v>
      </c>
      <c r="BF685">
        <v>7.2930814827575894</v>
      </c>
      <c r="BG685">
        <f t="shared" si="10"/>
        <v>7.2865308124858217</v>
      </c>
      <c r="BH685" s="1" t="s">
        <v>545</v>
      </c>
      <c r="BI685" s="1">
        <v>2</v>
      </c>
    </row>
    <row r="686" spans="1:61">
      <c r="A686" s="1">
        <v>533</v>
      </c>
      <c r="B686" s="1" t="s">
        <v>2549</v>
      </c>
      <c r="C686" s="1" t="s">
        <v>4799</v>
      </c>
      <c r="D686" s="1" t="s">
        <v>30</v>
      </c>
      <c r="E686" s="1" t="s">
        <v>115</v>
      </c>
      <c r="F686" s="2">
        <v>44.954206999999997</v>
      </c>
      <c r="G686" s="2">
        <v>-112.881844</v>
      </c>
      <c r="H686" s="2">
        <v>44.994619999999998</v>
      </c>
      <c r="I686" s="2">
        <v>-112.86291</v>
      </c>
      <c r="K686" s="1" t="s">
        <v>4086</v>
      </c>
      <c r="L686" s="17">
        <v>0.73228154494427133</v>
      </c>
      <c r="M686" s="17">
        <v>0</v>
      </c>
      <c r="N686" s="1">
        <v>10</v>
      </c>
      <c r="O686" s="1" t="s">
        <v>2552</v>
      </c>
      <c r="P686" s="1">
        <v>512980</v>
      </c>
      <c r="Q686" s="1" t="s">
        <v>2550</v>
      </c>
      <c r="R686" s="1" t="s">
        <v>2551</v>
      </c>
      <c r="S686" s="26">
        <v>6.7687739999999996</v>
      </c>
      <c r="T686" s="4">
        <v>309.55279540999999</v>
      </c>
      <c r="U686" s="4">
        <v>-2.48146057129</v>
      </c>
      <c r="V686" s="4">
        <v>11.747415542600001</v>
      </c>
      <c r="W686" s="2">
        <v>0.129472717643</v>
      </c>
      <c r="X686" s="3">
        <v>7.9149947166399999</v>
      </c>
      <c r="Y686" s="1">
        <v>752.37243652300003</v>
      </c>
      <c r="Z686" s="2">
        <v>7.60262671045E-2</v>
      </c>
      <c r="AA686" s="2">
        <v>2.7725462090999999E-2</v>
      </c>
      <c r="AB686" s="2">
        <v>2.5000416673600002E-4</v>
      </c>
      <c r="AC686" s="2">
        <v>3.3250554175899998E-3</v>
      </c>
      <c r="AD686" s="2">
        <v>0.20405340088999999</v>
      </c>
      <c r="AE686" s="2">
        <v>0.57524292071500005</v>
      </c>
      <c r="AF686" s="2">
        <v>2.4392073201200001E-2</v>
      </c>
      <c r="AG686" s="2">
        <v>0</v>
      </c>
      <c r="AH686" s="2">
        <v>8.8984816413599996E-2</v>
      </c>
      <c r="AI686" s="5">
        <v>19918903.471099999</v>
      </c>
      <c r="AJ686" s="5">
        <v>19485369.2553</v>
      </c>
      <c r="AK686">
        <v>29.0097918548</v>
      </c>
      <c r="AL686" s="13">
        <v>2.200442671840204E-2</v>
      </c>
      <c r="AM686" s="1" t="s">
        <v>36</v>
      </c>
      <c r="AN686" t="s">
        <v>4077</v>
      </c>
      <c r="AO686" t="s">
        <v>36</v>
      </c>
      <c r="AP686">
        <v>0.83051001384737699</v>
      </c>
      <c r="AQ686">
        <v>2.4907347302538052</v>
      </c>
      <c r="AR686">
        <v>-5</v>
      </c>
      <c r="AS686">
        <v>1.0699423313698455</v>
      </c>
      <c r="AT686">
        <v>-0.88782173602574621</v>
      </c>
      <c r="AU686">
        <v>0.89845062930136144</v>
      </c>
      <c r="AV686">
        <v>2.8764328766108829</v>
      </c>
      <c r="AW686">
        <v>-1.1190363328818702</v>
      </c>
      <c r="AX686">
        <v>-1.5571212068776639</v>
      </c>
      <c r="AY686">
        <v>-3.6020527530264728</v>
      </c>
      <c r="AZ686">
        <v>-2.4782011120592307</v>
      </c>
      <c r="BA686">
        <v>-0.69025616258905742</v>
      </c>
      <c r="BB686">
        <v>-0.24014871731525902</v>
      </c>
      <c r="BC686">
        <v>-1.612751285312505</v>
      </c>
      <c r="BD686">
        <v>-5</v>
      </c>
      <c r="BE686">
        <v>-1.050684091224084</v>
      </c>
      <c r="BF686">
        <v>7.2992654269813517</v>
      </c>
      <c r="BG686">
        <f t="shared" si="10"/>
        <v>7.2897086402554576</v>
      </c>
      <c r="BH686" s="1" t="s">
        <v>2553</v>
      </c>
      <c r="BI686" s="1">
        <v>1</v>
      </c>
    </row>
    <row r="687" spans="1:61">
      <c r="A687" s="1">
        <v>151</v>
      </c>
      <c r="B687" s="1" t="s">
        <v>672</v>
      </c>
      <c r="C687" s="1" t="s">
        <v>4256</v>
      </c>
      <c r="D687" s="1" t="s">
        <v>30</v>
      </c>
      <c r="E687" s="1" t="s">
        <v>355</v>
      </c>
      <c r="F687" s="2">
        <v>40.477871</v>
      </c>
      <c r="G687" s="2">
        <v>-83.879065999999995</v>
      </c>
      <c r="H687" s="2">
        <v>40.49015</v>
      </c>
      <c r="I687" s="2">
        <v>-83.889769999999999</v>
      </c>
      <c r="K687" s="1" t="s">
        <v>4086</v>
      </c>
      <c r="L687" s="17">
        <v>0.65158009598962952</v>
      </c>
      <c r="M687" s="17">
        <v>0</v>
      </c>
      <c r="N687" s="1">
        <v>5</v>
      </c>
      <c r="O687" s="1" t="s">
        <v>675</v>
      </c>
      <c r="P687" s="1">
        <v>512460</v>
      </c>
      <c r="Q687" s="1" t="s">
        <v>673</v>
      </c>
      <c r="R687" s="1" t="s">
        <v>674</v>
      </c>
      <c r="S687" s="26">
        <v>3.906301</v>
      </c>
      <c r="T687" s="4">
        <v>942.74389648399995</v>
      </c>
      <c r="U687" s="4">
        <v>4.6610279083300004</v>
      </c>
      <c r="V687" s="4">
        <v>15.7170095444</v>
      </c>
      <c r="W687" s="2">
        <v>0.23988059163100001</v>
      </c>
      <c r="X687" s="3">
        <v>0.34507292509100002</v>
      </c>
      <c r="Y687" s="1">
        <v>1490.4271240200001</v>
      </c>
      <c r="Z687" s="2">
        <v>0.296493321822</v>
      </c>
      <c r="AA687" s="2">
        <v>0.14358082372700001</v>
      </c>
      <c r="AB687" s="2">
        <v>3.04707734498E-4</v>
      </c>
      <c r="AC687" s="2">
        <v>5.40729267178E-2</v>
      </c>
      <c r="AD687" s="2">
        <v>0</v>
      </c>
      <c r="AE687" s="2">
        <v>1.25311055812E-2</v>
      </c>
      <c r="AF687" s="2">
        <v>1.15535015997E-2</v>
      </c>
      <c r="AG687" s="2">
        <v>0.45456045909300002</v>
      </c>
      <c r="AH687" s="2">
        <v>2.69031537251E-2</v>
      </c>
      <c r="AI687" s="5">
        <v>20443289.559700001</v>
      </c>
      <c r="AJ687" s="5">
        <v>20105687.767000001</v>
      </c>
      <c r="AK687">
        <v>72.849145946799993</v>
      </c>
      <c r="AL687" s="13">
        <v>1.6651556461213232E-2</v>
      </c>
      <c r="AM687" s="1" t="s">
        <v>36</v>
      </c>
      <c r="AN687" t="s">
        <v>4076</v>
      </c>
      <c r="AO687" t="s">
        <v>53</v>
      </c>
      <c r="AP687">
        <v>0.59176570479989177</v>
      </c>
      <c r="AQ687">
        <v>2.9743937293758282</v>
      </c>
      <c r="AR687">
        <v>0.66848170331821788</v>
      </c>
      <c r="AS687">
        <v>1.1963699168998092</v>
      </c>
      <c r="AT687">
        <v>-0.62000488870802106</v>
      </c>
      <c r="AU687">
        <v>-0.46208911473012509</v>
      </c>
      <c r="AV687">
        <v>3.1733107456086795</v>
      </c>
      <c r="AW687">
        <v>-0.52798508418341938</v>
      </c>
      <c r="AX687">
        <v>-0.84290355943679196</v>
      </c>
      <c r="AY687">
        <v>-3.5161165217958055</v>
      </c>
      <c r="AZ687">
        <v>-1.2670201234335898</v>
      </c>
      <c r="BA687">
        <v>-5</v>
      </c>
      <c r="BB687">
        <v>-1.9020106108388233</v>
      </c>
      <c r="BC687">
        <v>-1.9372863711869133</v>
      </c>
      <c r="BD687">
        <v>-0.34240834499597239</v>
      </c>
      <c r="BE687">
        <v>-1.5701968067958516</v>
      </c>
      <c r="BF687">
        <v>7.3105507800476728</v>
      </c>
      <c r="BG687">
        <f t="shared" si="10"/>
        <v>7.3033189338579341</v>
      </c>
      <c r="BH687" s="1" t="s">
        <v>676</v>
      </c>
      <c r="BI687" s="1">
        <v>1</v>
      </c>
    </row>
    <row r="688" spans="1:61">
      <c r="A688" s="1">
        <v>544</v>
      </c>
      <c r="B688" s="1" t="s">
        <v>2603</v>
      </c>
      <c r="C688" s="1" t="s">
        <v>4814</v>
      </c>
      <c r="D688" s="1" t="s">
        <v>30</v>
      </c>
      <c r="E688" s="1" t="s">
        <v>72</v>
      </c>
      <c r="F688" s="2">
        <v>44.928797000000003</v>
      </c>
      <c r="G688" s="2">
        <v>-97.209846999999996</v>
      </c>
      <c r="H688" s="2">
        <v>44.923960000000001</v>
      </c>
      <c r="I688" s="2">
        <v>-97.212530000000001</v>
      </c>
      <c r="K688" s="1" t="s">
        <v>4086</v>
      </c>
      <c r="L688" s="17">
        <v>0.82243185839615751</v>
      </c>
      <c r="M688" s="17">
        <v>0</v>
      </c>
      <c r="N688" s="1">
        <v>10</v>
      </c>
      <c r="O688" s="1" t="s">
        <v>2606</v>
      </c>
      <c r="P688" s="1">
        <v>504370</v>
      </c>
      <c r="Q688" s="1" t="s">
        <v>2604</v>
      </c>
      <c r="R688" s="1" t="s">
        <v>2605</v>
      </c>
      <c r="S688" s="26">
        <v>5.0393350000000003</v>
      </c>
      <c r="T688" s="4">
        <v>571.85144043000003</v>
      </c>
      <c r="U688" s="4">
        <v>0.177571430802</v>
      </c>
      <c r="V688" s="4">
        <v>12.3134288788</v>
      </c>
      <c r="W688" s="2">
        <v>0.239192768931</v>
      </c>
      <c r="X688" s="3">
        <v>0.82315349578899999</v>
      </c>
      <c r="Y688" s="1">
        <v>1321.2989502</v>
      </c>
      <c r="Z688" s="2">
        <v>0.28151306201499998</v>
      </c>
      <c r="AA688" s="2">
        <v>0.10387618819699999</v>
      </c>
      <c r="AB688" s="2">
        <v>1.3051138711900001E-4</v>
      </c>
      <c r="AC688" s="2">
        <v>6.6995845387500001E-3</v>
      </c>
      <c r="AD688" s="2">
        <v>0</v>
      </c>
      <c r="AE688" s="2">
        <v>0.17968155221500001</v>
      </c>
      <c r="AF688" s="2">
        <v>6.5908250494899998E-2</v>
      </c>
      <c r="AG688" s="2">
        <v>0.337719966067</v>
      </c>
      <c r="AH688" s="2">
        <v>2.4470885084700002E-2</v>
      </c>
      <c r="AI688" s="5">
        <v>20503906.921100002</v>
      </c>
      <c r="AJ688" s="5">
        <v>20277384.758699998</v>
      </c>
      <c r="AK688">
        <v>22.990338004200002</v>
      </c>
      <c r="AL688" s="13">
        <v>1.1109121514765832E-2</v>
      </c>
      <c r="AM688" s="1" t="s">
        <v>53</v>
      </c>
      <c r="AN688" t="s">
        <v>4076</v>
      </c>
      <c r="AO688" t="s">
        <v>53</v>
      </c>
      <c r="AP688">
        <v>0.70237322992066342</v>
      </c>
      <c r="AQ688">
        <v>2.7572832193851462</v>
      </c>
      <c r="AR688">
        <v>-0.7506269059172026</v>
      </c>
      <c r="AS688">
        <v>1.0903790062850438</v>
      </c>
      <c r="AT688">
        <v>-0.62125195370048969</v>
      </c>
      <c r="AU688">
        <v>-8.4519173100719422E-2</v>
      </c>
      <c r="AV688">
        <v>3.1210010899336136</v>
      </c>
      <c r="AW688">
        <v>-0.5505014493759427</v>
      </c>
      <c r="AX688">
        <v>-0.98348399546343612</v>
      </c>
      <c r="AY688">
        <v>-3.8843515944774341</v>
      </c>
      <c r="AZ688">
        <v>-2.1739521283622758</v>
      </c>
      <c r="BA688">
        <v>-5</v>
      </c>
      <c r="BB688">
        <v>-0.74549650932673217</v>
      </c>
      <c r="BC688">
        <v>-1.1810602163600576</v>
      </c>
      <c r="BD688">
        <v>-0.4714432630353072</v>
      </c>
      <c r="BE688">
        <v>-1.6113503224156929</v>
      </c>
      <c r="BF688">
        <v>7.311836621670901</v>
      </c>
      <c r="BG688">
        <f t="shared" si="10"/>
        <v>7.3070119418789883</v>
      </c>
      <c r="BH688" s="1" t="s">
        <v>2607</v>
      </c>
      <c r="BI688" s="1">
        <v>1</v>
      </c>
    </row>
    <row r="689" spans="1:61">
      <c r="A689" s="1">
        <v>316</v>
      </c>
      <c r="B689" s="1" t="s">
        <v>1491</v>
      </c>
      <c r="C689" s="1" t="s">
        <v>4481</v>
      </c>
      <c r="D689" s="1" t="s">
        <v>30</v>
      </c>
      <c r="E689" s="1" t="s">
        <v>52</v>
      </c>
      <c r="F689" s="2">
        <v>42.942959000000002</v>
      </c>
      <c r="G689" s="2">
        <v>-109.806724</v>
      </c>
      <c r="H689" s="2">
        <v>42.934609999999999</v>
      </c>
      <c r="I689" s="2">
        <v>-109.82038</v>
      </c>
      <c r="K689" s="1" t="s">
        <v>4086</v>
      </c>
      <c r="L689" s="17">
        <v>0.1849070028401911</v>
      </c>
      <c r="M689" s="17">
        <v>1</v>
      </c>
      <c r="N689" s="1">
        <v>14</v>
      </c>
      <c r="O689" s="1" t="s">
        <v>1494</v>
      </c>
      <c r="P689" s="1">
        <v>508130</v>
      </c>
      <c r="Q689" s="1" t="s">
        <v>1492</v>
      </c>
      <c r="R689" s="1" t="s">
        <v>1493</v>
      </c>
      <c r="S689" s="26">
        <v>3.2046009999999998</v>
      </c>
      <c r="T689" s="4">
        <v>388.29156494099999</v>
      </c>
      <c r="U689" s="4">
        <v>-6.8719873428299998</v>
      </c>
      <c r="V689" s="4">
        <v>9.9138507842999992</v>
      </c>
      <c r="W689" s="2">
        <v>8.4439255297200005E-2</v>
      </c>
      <c r="X689" s="3">
        <v>7.16568136215</v>
      </c>
      <c r="Y689" s="1">
        <v>3753.02856445</v>
      </c>
      <c r="Z689" s="2">
        <v>0.19942141623500001</v>
      </c>
      <c r="AA689" s="2">
        <v>2.9170984455999999E-2</v>
      </c>
      <c r="AB689" s="2">
        <v>7.8583765112299998E-4</v>
      </c>
      <c r="AC689" s="2">
        <v>0.18770293609700001</v>
      </c>
      <c r="AD689" s="2">
        <v>0.41913644214200002</v>
      </c>
      <c r="AE689" s="2">
        <v>2.11571675302E-2</v>
      </c>
      <c r="AF689" s="2">
        <v>0.100259067358</v>
      </c>
      <c r="AG689" s="2">
        <v>0</v>
      </c>
      <c r="AH689" s="2">
        <v>4.2366148531999999E-2</v>
      </c>
      <c r="AI689" s="5">
        <v>20441332.9549</v>
      </c>
      <c r="AJ689" s="5">
        <v>20453318.152200002</v>
      </c>
      <c r="AK689">
        <v>38.8447582131</v>
      </c>
      <c r="AL689" s="13">
        <v>5.861498741541358E-4</v>
      </c>
      <c r="AM689" s="1" t="s">
        <v>53</v>
      </c>
      <c r="AN689" t="s">
        <v>4076</v>
      </c>
      <c r="AO689" t="s">
        <v>53</v>
      </c>
      <c r="AP689">
        <v>0.5057739638749722</v>
      </c>
      <c r="AQ689">
        <v>2.5891579562443021</v>
      </c>
      <c r="AR689">
        <v>-5</v>
      </c>
      <c r="AS689">
        <v>0.99624237794992609</v>
      </c>
      <c r="AT689">
        <v>-1.073455605560294</v>
      </c>
      <c r="AU689">
        <v>0.85525749239600302</v>
      </c>
      <c r="AV689">
        <v>3.5743818698582741</v>
      </c>
      <c r="AW689">
        <v>-0.70022820383157214</v>
      </c>
      <c r="AX689">
        <v>-1.5350489141558104</v>
      </c>
      <c r="AY689">
        <v>-3.1046671670701165</v>
      </c>
      <c r="AZ689">
        <v>-0.72652893398093166</v>
      </c>
      <c r="BA689">
        <v>-0.37764457745503544</v>
      </c>
      <c r="BB689">
        <v>-1.6745424750273883</v>
      </c>
      <c r="BC689">
        <v>-0.99887633965073386</v>
      </c>
      <c r="BD689">
        <v>-5</v>
      </c>
      <c r="BE689">
        <v>-1.3729810155205548</v>
      </c>
      <c r="BF689">
        <v>7.3105092122103636</v>
      </c>
      <c r="BG689">
        <f t="shared" si="10"/>
        <v>7.3107637738735658</v>
      </c>
      <c r="BH689" s="1" t="s">
        <v>1495</v>
      </c>
      <c r="BI689" s="1">
        <v>2</v>
      </c>
    </row>
    <row r="690" spans="1:61">
      <c r="A690" s="1">
        <v>317</v>
      </c>
      <c r="B690" s="1" t="s">
        <v>1491</v>
      </c>
      <c r="C690" s="1" t="s">
        <v>4481</v>
      </c>
      <c r="D690" s="1" t="s">
        <v>30</v>
      </c>
      <c r="E690" s="1" t="s">
        <v>52</v>
      </c>
      <c r="F690" s="2">
        <v>42.942959000000002</v>
      </c>
      <c r="G690" s="2">
        <v>-109.806724</v>
      </c>
      <c r="H690" s="2">
        <v>42.934609999999999</v>
      </c>
      <c r="I690" s="2">
        <v>-109.82038</v>
      </c>
      <c r="K690" s="1" t="s">
        <v>4085</v>
      </c>
      <c r="L690" s="17">
        <v>0.90819821343757201</v>
      </c>
      <c r="M690" s="17">
        <v>0</v>
      </c>
      <c r="N690" s="1">
        <v>14</v>
      </c>
      <c r="O690" s="1" t="s">
        <v>1494</v>
      </c>
      <c r="P690" s="1">
        <v>504070</v>
      </c>
      <c r="Q690" s="1" t="s">
        <v>1496</v>
      </c>
      <c r="R690" s="1" t="s">
        <v>1497</v>
      </c>
      <c r="S690" s="26">
        <v>1.51206</v>
      </c>
      <c r="T690" s="4">
        <v>388.29156494099999</v>
      </c>
      <c r="U690" s="4">
        <v>-6.8719873428299998</v>
      </c>
      <c r="V690" s="4">
        <v>9.9138507842999992</v>
      </c>
      <c r="W690" s="2">
        <v>8.4439255297200005E-2</v>
      </c>
      <c r="X690" s="3">
        <v>7.16568136215</v>
      </c>
      <c r="Y690" s="1">
        <v>3753.02856445</v>
      </c>
      <c r="Z690" s="2">
        <v>0.19942141623500001</v>
      </c>
      <c r="AA690" s="2">
        <v>2.9170984455999999E-2</v>
      </c>
      <c r="AB690" s="2">
        <v>7.8583765112299998E-4</v>
      </c>
      <c r="AC690" s="2">
        <v>0.18770293609700001</v>
      </c>
      <c r="AD690" s="2">
        <v>0.41913644214200002</v>
      </c>
      <c r="AE690" s="2">
        <v>2.11571675302E-2</v>
      </c>
      <c r="AF690" s="2">
        <v>0.100259067358</v>
      </c>
      <c r="AG690" s="2">
        <v>0</v>
      </c>
      <c r="AH690" s="2">
        <v>4.2366148531999999E-2</v>
      </c>
      <c r="AI690" s="5">
        <v>20441332.9549</v>
      </c>
      <c r="AJ690" s="5">
        <v>20453318.152200002</v>
      </c>
      <c r="AK690">
        <v>38.8447582131</v>
      </c>
      <c r="AL690" s="13">
        <v>5.861498741541358E-4</v>
      </c>
      <c r="AM690" s="1" t="s">
        <v>53</v>
      </c>
      <c r="AN690" t="s">
        <v>4076</v>
      </c>
      <c r="AO690" t="s">
        <v>53</v>
      </c>
      <c r="AP690">
        <v>0.17956902473126618</v>
      </c>
      <c r="AQ690">
        <v>2.5891579562443021</v>
      </c>
      <c r="AR690">
        <v>-5</v>
      </c>
      <c r="AS690">
        <v>0.99624237794992609</v>
      </c>
      <c r="AT690">
        <v>-1.073455605560294</v>
      </c>
      <c r="AU690">
        <v>0.85525749239600302</v>
      </c>
      <c r="AV690">
        <v>3.5743818698582741</v>
      </c>
      <c r="AW690">
        <v>-0.70022820383157214</v>
      </c>
      <c r="AX690">
        <v>-1.5350489141558104</v>
      </c>
      <c r="AY690">
        <v>-3.1046671670701165</v>
      </c>
      <c r="AZ690">
        <v>-0.72652893398093166</v>
      </c>
      <c r="BA690">
        <v>-0.37764457745503544</v>
      </c>
      <c r="BB690">
        <v>-1.6745424750273883</v>
      </c>
      <c r="BC690">
        <v>-0.99887633965073386</v>
      </c>
      <c r="BD690">
        <v>-5</v>
      </c>
      <c r="BE690">
        <v>-1.3729810155205548</v>
      </c>
      <c r="BF690">
        <v>7.3105092122103636</v>
      </c>
      <c r="BG690">
        <f t="shared" si="10"/>
        <v>7.3107637738735658</v>
      </c>
      <c r="BH690" s="1" t="s">
        <v>1495</v>
      </c>
      <c r="BI690" s="1">
        <v>2</v>
      </c>
    </row>
    <row r="691" spans="1:61">
      <c r="A691" s="1">
        <v>584</v>
      </c>
      <c r="B691" s="1" t="s">
        <v>2803</v>
      </c>
      <c r="C691" s="1" t="s">
        <v>4877</v>
      </c>
      <c r="D691" s="1" t="s">
        <v>30</v>
      </c>
      <c r="E691" s="1" t="s">
        <v>72</v>
      </c>
      <c r="F691" s="2">
        <v>45.742640999999999</v>
      </c>
      <c r="G691" s="2">
        <v>-98.273458000000005</v>
      </c>
      <c r="H691" s="2">
        <v>45.73077</v>
      </c>
      <c r="I691" s="2">
        <v>-98.279589999999999</v>
      </c>
      <c r="K691" s="1" t="s">
        <v>4086</v>
      </c>
      <c r="L691" s="17">
        <v>0.76202572183683503</v>
      </c>
      <c r="M691" s="17">
        <v>0</v>
      </c>
      <c r="N691" s="1">
        <v>10</v>
      </c>
      <c r="O691" s="1" t="s">
        <v>2806</v>
      </c>
      <c r="P691" s="1">
        <v>502420</v>
      </c>
      <c r="Q691" s="1" t="s">
        <v>2804</v>
      </c>
      <c r="R691" s="1" t="s">
        <v>2805</v>
      </c>
      <c r="S691" s="26">
        <v>2.5249459999999999</v>
      </c>
      <c r="T691" s="4">
        <v>515.84594726600005</v>
      </c>
      <c r="U691" s="4">
        <v>-0.53563219308900001</v>
      </c>
      <c r="V691" s="4">
        <v>12.4495401382</v>
      </c>
      <c r="W691" s="2">
        <v>0.26175484061199999</v>
      </c>
      <c r="X691" s="3">
        <v>0.39520335197399997</v>
      </c>
      <c r="Y691" s="1">
        <v>1634.8581543</v>
      </c>
      <c r="Z691" s="2">
        <v>0.13633243145000001</v>
      </c>
      <c r="AA691" s="2">
        <v>3.4215794301400003E-2</v>
      </c>
      <c r="AB691" s="2">
        <v>2.0652932658699998E-3</v>
      </c>
      <c r="AC691" s="2">
        <v>8.0304140393800006E-3</v>
      </c>
      <c r="AD691" s="2">
        <v>7.4996682838999996E-5</v>
      </c>
      <c r="AE691" s="2">
        <v>2.35028066066E-2</v>
      </c>
      <c r="AF691" s="2">
        <v>0.22590154666199999</v>
      </c>
      <c r="AG691" s="2">
        <v>0.449132057621</v>
      </c>
      <c r="AH691" s="2">
        <v>0.120744659371</v>
      </c>
      <c r="AI691" s="5">
        <v>30850381.144400001</v>
      </c>
      <c r="AJ691" s="5">
        <v>21550926.693800002</v>
      </c>
      <c r="AK691">
        <v>56.662952951999998</v>
      </c>
      <c r="AL691" s="13">
        <v>0.35493215090409608</v>
      </c>
      <c r="AM691" s="1" t="s">
        <v>53</v>
      </c>
      <c r="AN691" t="s">
        <v>4077</v>
      </c>
      <c r="AO691" t="s">
        <v>36</v>
      </c>
      <c r="AP691">
        <v>0.40225209447337357</v>
      </c>
      <c r="AQ691">
        <v>2.7125200228646547</v>
      </c>
      <c r="AR691">
        <v>-5</v>
      </c>
      <c r="AS691">
        <v>1.0951533097345116</v>
      </c>
      <c r="AT691">
        <v>-0.58210527820063052</v>
      </c>
      <c r="AU691">
        <v>-0.40317938053775437</v>
      </c>
      <c r="AV691">
        <v>3.2134800778053898</v>
      </c>
      <c r="AW691">
        <v>-0.86540081970193339</v>
      </c>
      <c r="AX691">
        <v>-1.4657733736360783</v>
      </c>
      <c r="AY691">
        <v>-2.6850182710264687</v>
      </c>
      <c r="AZ691">
        <v>-2.0952620623947422</v>
      </c>
      <c r="BA691">
        <v>-4.1249579453626648</v>
      </c>
      <c r="BB691">
        <v>-1.628880273005763</v>
      </c>
      <c r="BC691">
        <v>-0.64608079562026333</v>
      </c>
      <c r="BD691">
        <v>-0.34762594526901236</v>
      </c>
      <c r="BE691">
        <v>-0.91813206933006009</v>
      </c>
      <c r="BF691">
        <v>7.4892605339409686</v>
      </c>
      <c r="BG691">
        <f t="shared" si="10"/>
        <v>7.3334659496406367</v>
      </c>
      <c r="BH691" s="1" t="s">
        <v>2807</v>
      </c>
      <c r="BI691" s="1">
        <v>1</v>
      </c>
    </row>
    <row r="692" spans="1:61">
      <c r="A692" s="1">
        <v>617</v>
      </c>
      <c r="B692" s="1" t="s">
        <v>2963</v>
      </c>
      <c r="C692" s="1" t="s">
        <v>4916</v>
      </c>
      <c r="D692" s="1" t="s">
        <v>30</v>
      </c>
      <c r="E692" s="1" t="s">
        <v>153</v>
      </c>
      <c r="F692" s="2">
        <v>33.453740000000003</v>
      </c>
      <c r="G692" s="2">
        <v>-87.354416999999998</v>
      </c>
      <c r="H692" s="2">
        <v>33.348080000000003</v>
      </c>
      <c r="I692" s="2">
        <v>-87.416110000000003</v>
      </c>
      <c r="K692" s="1" t="s">
        <v>4086</v>
      </c>
      <c r="L692" s="17">
        <v>0.1647506267763674</v>
      </c>
      <c r="M692" s="17">
        <v>1</v>
      </c>
      <c r="N692" s="1">
        <v>3</v>
      </c>
      <c r="O692" s="1" t="s">
        <v>2966</v>
      </c>
      <c r="P692" s="1">
        <v>513270</v>
      </c>
      <c r="Q692" s="1" t="s">
        <v>2964</v>
      </c>
      <c r="R692" s="1" t="s">
        <v>2965</v>
      </c>
      <c r="S692" s="26">
        <v>4.9291729999999996</v>
      </c>
      <c r="T692" s="4">
        <v>1485.2854003899999</v>
      </c>
      <c r="U692" s="4">
        <v>10.0116233826</v>
      </c>
      <c r="V692" s="4">
        <v>23.350837707499998</v>
      </c>
      <c r="W692" s="2">
        <v>0.28048920631399998</v>
      </c>
      <c r="X692" s="3">
        <v>7.9825196266200003</v>
      </c>
      <c r="Y692" s="1">
        <v>399.84893798799999</v>
      </c>
      <c r="Z692" s="2">
        <v>7.8335026947799993E-2</v>
      </c>
      <c r="AA692" s="2">
        <v>1.4560796470399999E-2</v>
      </c>
      <c r="AB692" s="2">
        <v>2.6195284462899999E-2</v>
      </c>
      <c r="AC692" s="2">
        <v>0.74397694969299999</v>
      </c>
      <c r="AD692" s="2">
        <v>7.2083660265199995E-2</v>
      </c>
      <c r="AE692" s="2">
        <v>5.0178151087600001E-2</v>
      </c>
      <c r="AF692" s="2">
        <v>3.9617714778199999E-3</v>
      </c>
      <c r="AG692" s="2">
        <v>1.8908454780499999E-3</v>
      </c>
      <c r="AH692" s="2">
        <v>8.8175141170300005E-3</v>
      </c>
      <c r="AI692" s="5">
        <v>16646952.1504</v>
      </c>
      <c r="AJ692" s="5">
        <v>22526476.2795</v>
      </c>
      <c r="AK692">
        <v>226.04409578600001</v>
      </c>
      <c r="AL692" s="13">
        <v>0.30017919619270911</v>
      </c>
      <c r="AM692" s="1" t="s">
        <v>36</v>
      </c>
      <c r="AN692" t="s">
        <v>4077</v>
      </c>
      <c r="AO692" t="s">
        <v>36</v>
      </c>
      <c r="AP692">
        <v>0.69277406092747262</v>
      </c>
      <c r="AQ692">
        <v>3.1718099121753482</v>
      </c>
      <c r="AR692">
        <v>1.0005045039470701</v>
      </c>
      <c r="AS692">
        <v>1.368302465425419</v>
      </c>
      <c r="AT692">
        <v>-0.55208384645224784</v>
      </c>
      <c r="AU692">
        <v>0.90213999501258313</v>
      </c>
      <c r="AV692">
        <v>2.6018959468543099</v>
      </c>
      <c r="AW692">
        <v>-1.1060440028377196</v>
      </c>
      <c r="AX692">
        <v>-1.8368148686191925</v>
      </c>
      <c r="AY692">
        <v>-1.5817768810489423</v>
      </c>
      <c r="AZ692">
        <v>-0.12844051979849225</v>
      </c>
      <c r="BA692">
        <v>-1.1421631688572569</v>
      </c>
      <c r="BB692">
        <v>-1.2994853451586383</v>
      </c>
      <c r="BC692">
        <v>-2.4021105789701256</v>
      </c>
      <c r="BD692">
        <v>-2.7233439607224978</v>
      </c>
      <c r="BE692">
        <v>-2.0546538363450972</v>
      </c>
      <c r="BF692">
        <v>7.2213347312099794</v>
      </c>
      <c r="BG692">
        <f t="shared" si="10"/>
        <v>7.3526932622052179</v>
      </c>
      <c r="BH692" s="1" t="s">
        <v>2967</v>
      </c>
      <c r="BI692" s="1">
        <v>1</v>
      </c>
    </row>
    <row r="693" spans="1:61">
      <c r="A693" s="1">
        <v>465</v>
      </c>
      <c r="B693" s="1" t="s">
        <v>2219</v>
      </c>
      <c r="C693" s="1" t="s">
        <v>4695</v>
      </c>
      <c r="D693" s="1" t="s">
        <v>30</v>
      </c>
      <c r="E693" s="1" t="s">
        <v>140</v>
      </c>
      <c r="F693" s="2">
        <v>32.755986999999998</v>
      </c>
      <c r="G693" s="2">
        <v>-86.383107999999993</v>
      </c>
      <c r="H693" s="2">
        <v>32.65784</v>
      </c>
      <c r="I693" s="2">
        <v>-86.31138</v>
      </c>
      <c r="K693" s="1" t="s">
        <v>4086</v>
      </c>
      <c r="L693" s="17">
        <v>0.37448442168533796</v>
      </c>
      <c r="M693" s="17">
        <v>1</v>
      </c>
      <c r="N693" s="1">
        <v>3</v>
      </c>
      <c r="O693" s="1" t="s">
        <v>2222</v>
      </c>
      <c r="P693" s="1">
        <v>513090</v>
      </c>
      <c r="Q693" s="1" t="s">
        <v>2220</v>
      </c>
      <c r="R693" s="1" t="s">
        <v>2221</v>
      </c>
      <c r="S693" s="26">
        <v>5.5151870000000001</v>
      </c>
      <c r="T693" s="4">
        <v>1401.9916992200001</v>
      </c>
      <c r="U693" s="4">
        <v>10.502743721</v>
      </c>
      <c r="V693" s="4">
        <v>23.876209258999999</v>
      </c>
      <c r="W693" s="2">
        <v>0.24170917272600001</v>
      </c>
      <c r="X693" s="3">
        <v>4.1077475547800004</v>
      </c>
      <c r="Y693" s="1">
        <v>451.65960693400001</v>
      </c>
      <c r="Z693" s="2">
        <v>8.5522280230600004E-2</v>
      </c>
      <c r="AA693" s="2">
        <v>3.7740307065999998E-2</v>
      </c>
      <c r="AB693" s="2">
        <v>8.0878577627500003E-4</v>
      </c>
      <c r="AC693" s="2">
        <v>0.71700222188899998</v>
      </c>
      <c r="AD693" s="2">
        <v>5.0789929253999999E-2</v>
      </c>
      <c r="AE693" s="2">
        <v>4.7109499597899999E-2</v>
      </c>
      <c r="AF693" s="2">
        <v>4.2474884475400002E-2</v>
      </c>
      <c r="AG693" s="2">
        <v>1.6252959110899998E-2</v>
      </c>
      <c r="AH693" s="2">
        <v>2.2991325999700001E-3</v>
      </c>
      <c r="AI693" s="5">
        <v>22079710.842599999</v>
      </c>
      <c r="AJ693" s="5">
        <v>23222245.7225</v>
      </c>
      <c r="AK693">
        <v>144.242993007</v>
      </c>
      <c r="AL693" s="13">
        <v>5.0440862449645012E-2</v>
      </c>
      <c r="AM693" s="1" t="s">
        <v>53</v>
      </c>
      <c r="AN693" t="s">
        <v>4077</v>
      </c>
      <c r="AO693" t="s">
        <v>36</v>
      </c>
      <c r="AP693">
        <v>0.74156024237752949</v>
      </c>
      <c r="AQ693">
        <v>3.1467454423085135</v>
      </c>
      <c r="AR693">
        <v>1.0213027683302205</v>
      </c>
      <c r="AS693">
        <v>1.3779653765368898</v>
      </c>
      <c r="AT693">
        <v>-0.61670686805037211</v>
      </c>
      <c r="AU693">
        <v>0.61360374579796828</v>
      </c>
      <c r="AV693">
        <v>2.6548112522393175</v>
      </c>
      <c r="AW693">
        <v>-1.0679207283048309</v>
      </c>
      <c r="AX693">
        <v>-1.4231945706118172</v>
      </c>
      <c r="AY693">
        <v>-3.09216649507729</v>
      </c>
      <c r="AZ693">
        <v>-0.14447949851262251</v>
      </c>
      <c r="BA693">
        <v>-1.2942223921058149</v>
      </c>
      <c r="BB693">
        <v>-1.3268915088593034</v>
      </c>
      <c r="BC693">
        <v>-1.371867793665851</v>
      </c>
      <c r="BD693">
        <v>-1.7890675572365351</v>
      </c>
      <c r="BE693">
        <v>-2.6384359805469049</v>
      </c>
      <c r="BF693">
        <v>7.3439933815442302</v>
      </c>
      <c r="BG693">
        <f t="shared" si="10"/>
        <v>7.3659042161660935</v>
      </c>
      <c r="BH693" s="1" t="s">
        <v>2223</v>
      </c>
      <c r="BI693" s="1">
        <v>1</v>
      </c>
    </row>
    <row r="694" spans="1:61">
      <c r="A694" s="1">
        <v>664</v>
      </c>
      <c r="B694" s="1" t="s">
        <v>3196</v>
      </c>
      <c r="C694" s="1" t="s">
        <v>4995</v>
      </c>
      <c r="D694" s="1" t="s">
        <v>30</v>
      </c>
      <c r="E694" s="1" t="s">
        <v>44</v>
      </c>
      <c r="F694" s="2">
        <v>43.549424999999999</v>
      </c>
      <c r="G694" s="2">
        <v>-115.798714</v>
      </c>
      <c r="H694" s="2">
        <v>43.604520000000001</v>
      </c>
      <c r="I694" s="2">
        <v>-115.85384999999999</v>
      </c>
      <c r="K694" s="1" t="s">
        <v>4086</v>
      </c>
      <c r="L694" s="17">
        <v>0.16492700809612867</v>
      </c>
      <c r="M694" s="17">
        <v>1</v>
      </c>
      <c r="N694" s="1">
        <v>17</v>
      </c>
      <c r="O694" s="1" t="s">
        <v>3199</v>
      </c>
      <c r="P694" s="1">
        <v>503040</v>
      </c>
      <c r="Q694" s="1" t="s">
        <v>3197</v>
      </c>
      <c r="R694" s="1" t="s">
        <v>3198</v>
      </c>
      <c r="S694" s="26">
        <v>3.2306499999999998</v>
      </c>
      <c r="T694" s="4">
        <v>585.17010498000002</v>
      </c>
      <c r="U694" s="4">
        <v>1.6610440015800001</v>
      </c>
      <c r="V694" s="4">
        <v>15.1421976089</v>
      </c>
      <c r="W694" s="2">
        <v>0.190082654357</v>
      </c>
      <c r="X694" s="3">
        <v>21.649904251100001</v>
      </c>
      <c r="Y694" s="1">
        <v>1150.6984863299999</v>
      </c>
      <c r="Z694" s="2">
        <v>3.38176236181E-2</v>
      </c>
      <c r="AA694" s="2">
        <v>0</v>
      </c>
      <c r="AB694" s="2">
        <v>3.4251779262900003E-2</v>
      </c>
      <c r="AC694" s="2">
        <v>0.15317941482</v>
      </c>
      <c r="AD694" s="2">
        <v>0.41058719551</v>
      </c>
      <c r="AE694" s="2">
        <v>0.36716387825000002</v>
      </c>
      <c r="AF694" s="2">
        <v>7.3651404028299999E-4</v>
      </c>
      <c r="AG694" s="2">
        <v>0</v>
      </c>
      <c r="AH694" s="2">
        <v>2.6359449862800003E-4</v>
      </c>
      <c r="AI694" s="5"/>
      <c r="AJ694" s="5">
        <v>23318718.5792</v>
      </c>
      <c r="AK694">
        <v>148.42038578099999</v>
      </c>
      <c r="AL694" s="13">
        <v>2.00171592437174</v>
      </c>
      <c r="AN694" t="s">
        <v>4077</v>
      </c>
      <c r="AO694" t="s">
        <v>36</v>
      </c>
      <c r="AP694">
        <v>0.50928991026085901</v>
      </c>
      <c r="AQ694">
        <v>2.7672821308950728</v>
      </c>
      <c r="AR694">
        <v>0.22038113720171151</v>
      </c>
      <c r="AS694">
        <v>1.180188909520586</v>
      </c>
      <c r="AT694">
        <v>-0.72105751207058988</v>
      </c>
      <c r="AU694">
        <v>1.3354559799821846</v>
      </c>
      <c r="AV694">
        <v>3.0609615418076928</v>
      </c>
      <c r="AW694">
        <v>-1.4708569137638994</v>
      </c>
      <c r="AX694">
        <v>-5</v>
      </c>
      <c r="AY694">
        <v>-1.4653168634711529</v>
      </c>
      <c r="AZ694">
        <v>-0.81479959391205614</v>
      </c>
      <c r="BA694">
        <v>-0.38659459857492656</v>
      </c>
      <c r="BB694">
        <v>-0.43514005145866808</v>
      </c>
      <c r="BC694">
        <v>-3.1328189697184161</v>
      </c>
      <c r="BD694">
        <v>-5</v>
      </c>
      <c r="BE694">
        <v>-3.5790636579643498</v>
      </c>
      <c r="BF694">
        <v>-5</v>
      </c>
      <c r="BG694">
        <f t="shared" si="10"/>
        <v>7.3677046811953355</v>
      </c>
      <c r="BI694" s="1">
        <v>1</v>
      </c>
    </row>
    <row r="695" spans="1:61">
      <c r="A695" s="1">
        <v>587</v>
      </c>
      <c r="B695" s="1" t="s">
        <v>2818</v>
      </c>
      <c r="C695" s="1" t="s">
        <v>4880</v>
      </c>
      <c r="D695" s="1" t="s">
        <v>30</v>
      </c>
      <c r="E695" s="1" t="s">
        <v>72</v>
      </c>
      <c r="F695" s="2">
        <v>43.341144999999997</v>
      </c>
      <c r="G695" s="2">
        <v>-95.126452999999998</v>
      </c>
      <c r="H695" s="2">
        <v>43.381349999999998</v>
      </c>
      <c r="I695" s="2">
        <v>-95.152150000000006</v>
      </c>
      <c r="K695" s="1" t="s">
        <v>4086</v>
      </c>
      <c r="L695" s="17">
        <v>0.37833908572793001</v>
      </c>
      <c r="M695" s="17">
        <v>1</v>
      </c>
      <c r="N695" s="1">
        <v>10</v>
      </c>
      <c r="O695" s="1" t="s">
        <v>2158</v>
      </c>
      <c r="P695" s="1">
        <v>513470</v>
      </c>
      <c r="Q695" s="1" t="s">
        <v>2819</v>
      </c>
      <c r="R695" s="1" t="s">
        <v>2820</v>
      </c>
      <c r="S695" s="26">
        <v>11.555782000000001</v>
      </c>
      <c r="T695" s="4">
        <v>744.94805908199999</v>
      </c>
      <c r="U695" s="4">
        <v>1.58431994915</v>
      </c>
      <c r="V695" s="4">
        <v>13.1667203903</v>
      </c>
      <c r="W695" s="2">
        <v>0.26436364650700001</v>
      </c>
      <c r="X695" s="3">
        <v>1.2260226011299999</v>
      </c>
      <c r="Y695" s="1">
        <v>1732.88464355</v>
      </c>
      <c r="Z695" s="2">
        <v>0.24604593910399999</v>
      </c>
      <c r="AA695" s="2">
        <v>0.156722484149</v>
      </c>
      <c r="AB695" s="2">
        <v>1.16125136447E-4</v>
      </c>
      <c r="AC695" s="2">
        <v>4.3593376222199998E-2</v>
      </c>
      <c r="AD695" s="2">
        <v>4.7959681352599997E-3</v>
      </c>
      <c r="AE695" s="2">
        <v>0.161994565344</v>
      </c>
      <c r="AF695" s="2">
        <v>2.4630141440399999E-2</v>
      </c>
      <c r="AG695" s="2">
        <v>0.311145690596</v>
      </c>
      <c r="AH695" s="2">
        <v>5.0955709873E-2</v>
      </c>
      <c r="AI695" s="5">
        <v>25146587.939300001</v>
      </c>
      <c r="AJ695" s="5">
        <v>23591510.3532</v>
      </c>
      <c r="AK695">
        <v>65.340023054300005</v>
      </c>
      <c r="AL695" s="13">
        <v>6.3813634121186125E-2</v>
      </c>
      <c r="AM695" s="1" t="s">
        <v>53</v>
      </c>
      <c r="AN695" t="s">
        <v>4076</v>
      </c>
      <c r="AO695" t="s">
        <v>53</v>
      </c>
      <c r="AP695">
        <v>1.062799340277552</v>
      </c>
      <c r="AQ695">
        <v>2.8721259929624385</v>
      </c>
      <c r="AR695">
        <v>0.19984289071236588</v>
      </c>
      <c r="AS695">
        <v>1.1194776129445121</v>
      </c>
      <c r="AT695">
        <v>-0.57779826630778797</v>
      </c>
      <c r="AU695">
        <v>8.8498476263612208E-2</v>
      </c>
      <c r="AV695">
        <v>3.2387696531137093</v>
      </c>
      <c r="AW695">
        <v>-0.60898379843838768</v>
      </c>
      <c r="AX695">
        <v>-0.8048686931206922</v>
      </c>
      <c r="AY695">
        <v>-3.9350737627021179</v>
      </c>
      <c r="AZ695">
        <v>-1.3605794944168284</v>
      </c>
      <c r="BA695">
        <v>-2.3191237110458167</v>
      </c>
      <c r="BB695">
        <v>-0.79049955509133529</v>
      </c>
      <c r="BC695">
        <v>-1.6085330941857094</v>
      </c>
      <c r="BD695">
        <v>-0.50703620966693808</v>
      </c>
      <c r="BE695">
        <v>-1.2928071437989637</v>
      </c>
      <c r="BF695">
        <v>7.4004790653497032</v>
      </c>
      <c r="BG695">
        <f t="shared" si="10"/>
        <v>7.372755745763218</v>
      </c>
      <c r="BH695" s="1" t="s">
        <v>2821</v>
      </c>
      <c r="BI695" s="1">
        <v>1</v>
      </c>
    </row>
    <row r="696" spans="1:61">
      <c r="A696" s="1">
        <v>367</v>
      </c>
      <c r="B696" s="1" t="s">
        <v>1739</v>
      </c>
      <c r="C696" s="1" t="s">
        <v>4549</v>
      </c>
      <c r="D696" s="1" t="s">
        <v>30</v>
      </c>
      <c r="E696" s="1" t="s">
        <v>52</v>
      </c>
      <c r="F696" s="2">
        <v>43.736127000000003</v>
      </c>
      <c r="G696" s="2">
        <v>-122.038246</v>
      </c>
      <c r="H696" s="2">
        <v>43.741439999999997</v>
      </c>
      <c r="I696" s="2">
        <v>-122.05994</v>
      </c>
      <c r="K696" s="1" t="s">
        <v>4086</v>
      </c>
      <c r="L696" s="17">
        <v>0.70364699489437033</v>
      </c>
      <c r="M696" s="17">
        <v>0</v>
      </c>
      <c r="N696" s="1">
        <v>17</v>
      </c>
      <c r="O696" s="1" t="s">
        <v>1742</v>
      </c>
      <c r="P696" s="1">
        <v>505170</v>
      </c>
      <c r="Q696" s="1" t="s">
        <v>1740</v>
      </c>
      <c r="R696" s="1" t="s">
        <v>1741</v>
      </c>
      <c r="S696" s="26">
        <v>0.778999</v>
      </c>
      <c r="T696" s="4">
        <v>1949.18566895</v>
      </c>
      <c r="U696" s="4">
        <v>-2.0733332633999999</v>
      </c>
      <c r="V696" s="4">
        <v>9.8277235031100005</v>
      </c>
      <c r="W696" s="2">
        <v>8.8973678648500004E-2</v>
      </c>
      <c r="X696" s="3">
        <v>4.2279291153000003</v>
      </c>
      <c r="Y696" s="1">
        <v>821.05328369100005</v>
      </c>
      <c r="Z696" s="2">
        <v>0.31779804514600002</v>
      </c>
      <c r="AA696" s="2">
        <v>1.3546179627E-3</v>
      </c>
      <c r="AB696" s="2">
        <v>3.8793455793899999E-2</v>
      </c>
      <c r="AC696" s="2">
        <v>0.63288685436699998</v>
      </c>
      <c r="AD696" s="2">
        <v>9.096960284E-3</v>
      </c>
      <c r="AE696" s="2">
        <v>0</v>
      </c>
      <c r="AF696" s="2">
        <v>0</v>
      </c>
      <c r="AG696" s="2">
        <v>0</v>
      </c>
      <c r="AH696" s="2">
        <v>7.0066446346599997E-5</v>
      </c>
      <c r="AI696" s="5">
        <v>24541034.493799999</v>
      </c>
      <c r="AJ696" s="5">
        <v>24437026.8939</v>
      </c>
      <c r="AK696">
        <v>35.510646970400003</v>
      </c>
      <c r="AL696" s="13">
        <v>4.2471097039426522E-3</v>
      </c>
      <c r="AM696" s="1" t="s">
        <v>53</v>
      </c>
      <c r="AN696" t="s">
        <v>4076</v>
      </c>
      <c r="AO696" t="s">
        <v>53</v>
      </c>
      <c r="AP696">
        <v>-0.10846309983033754</v>
      </c>
      <c r="AQ696">
        <v>3.289853209646044</v>
      </c>
      <c r="AR696">
        <v>-5</v>
      </c>
      <c r="AS696">
        <v>0.9924529293747123</v>
      </c>
      <c r="AT696">
        <v>-1.0507384530001631</v>
      </c>
      <c r="AU696">
        <v>0.62612769739316387</v>
      </c>
      <c r="AV696">
        <v>2.9143713423351274</v>
      </c>
      <c r="AW696">
        <v>-0.49784877857268034</v>
      </c>
      <c r="AX696">
        <v>-2.868183169797303</v>
      </c>
      <c r="AY696">
        <v>-1.4112415309085564</v>
      </c>
      <c r="AZ696">
        <v>-0.19867392492138322</v>
      </c>
      <c r="BA696">
        <v>-2.0411037013513691</v>
      </c>
      <c r="BB696">
        <v>-5</v>
      </c>
      <c r="BC696">
        <v>-5</v>
      </c>
      <c r="BD696">
        <v>-5</v>
      </c>
      <c r="BE696">
        <v>-4.1544899086402785</v>
      </c>
      <c r="BF696">
        <v>7.3898928658677372</v>
      </c>
      <c r="BG696">
        <f t="shared" si="10"/>
        <v>7.388048366786693</v>
      </c>
      <c r="BH696" s="1" t="s">
        <v>1743</v>
      </c>
      <c r="BI696" s="1">
        <v>1</v>
      </c>
    </row>
    <row r="697" spans="1:61">
      <c r="A697" s="1">
        <v>432</v>
      </c>
      <c r="B697" s="1" t="s">
        <v>2059</v>
      </c>
      <c r="C697" s="1" t="s">
        <v>4653</v>
      </c>
      <c r="D697" s="1" t="s">
        <v>30</v>
      </c>
      <c r="E697" s="1" t="s">
        <v>153</v>
      </c>
      <c r="F697" s="2">
        <v>34.445925000000003</v>
      </c>
      <c r="G697" s="2">
        <v>-93.111743000000004</v>
      </c>
      <c r="H697" s="2">
        <v>34.43674</v>
      </c>
      <c r="I697" s="2">
        <v>-93.035340000000005</v>
      </c>
      <c r="K697" s="1" t="s">
        <v>4086</v>
      </c>
      <c r="L697" s="17">
        <v>0.61866491707041849</v>
      </c>
      <c r="M697" s="17">
        <v>0</v>
      </c>
      <c r="N697" s="1">
        <v>8</v>
      </c>
      <c r="O697" s="1" t="s">
        <v>2062</v>
      </c>
      <c r="P697" s="1">
        <v>516340</v>
      </c>
      <c r="Q697" s="1" t="s">
        <v>2060</v>
      </c>
      <c r="R697" s="1" t="s">
        <v>2061</v>
      </c>
      <c r="S697" s="26">
        <v>4.411861</v>
      </c>
      <c r="T697" s="4">
        <v>1427.0147705100001</v>
      </c>
      <c r="U697" s="4">
        <v>9.5444345474199999</v>
      </c>
      <c r="V697" s="4">
        <v>22.982955932599999</v>
      </c>
      <c r="W697" s="2">
        <v>0.23708432912800001</v>
      </c>
      <c r="X697" s="3">
        <v>3.3202104568499999</v>
      </c>
      <c r="Y697" s="1">
        <v>297.668060303</v>
      </c>
      <c r="Z697" s="2">
        <v>0.154277943976</v>
      </c>
      <c r="AA697" s="2">
        <v>0.43093826488999998</v>
      </c>
      <c r="AB697" s="2">
        <v>2.64345934185E-3</v>
      </c>
      <c r="AC697" s="2">
        <v>0.32835463693200001</v>
      </c>
      <c r="AD697" s="2">
        <v>7.1580092466700003E-3</v>
      </c>
      <c r="AE697" s="2">
        <v>1.32825673103E-2</v>
      </c>
      <c r="AF697" s="2">
        <v>5.51862931738E-2</v>
      </c>
      <c r="AG697" s="2">
        <v>2.5020397062800002E-4</v>
      </c>
      <c r="AH697" s="2">
        <v>7.9086211585500006E-3</v>
      </c>
      <c r="AI697" s="5">
        <v>27004911.5295</v>
      </c>
      <c r="AJ697" s="5">
        <v>25068673.962700002</v>
      </c>
      <c r="AK697">
        <v>186.551067348</v>
      </c>
      <c r="AL697" s="13">
        <v>7.4365440693152318E-2</v>
      </c>
      <c r="AM697" s="1" t="s">
        <v>36</v>
      </c>
      <c r="AN697" t="s">
        <v>4077</v>
      </c>
      <c r="AO697" t="s">
        <v>36</v>
      </c>
      <c r="AP697">
        <v>0.64462182111086963</v>
      </c>
      <c r="AQ697">
        <v>3.1544284683618713</v>
      </c>
      <c r="AR697">
        <v>0.97975020405398972</v>
      </c>
      <c r="AS697">
        <v>1.3614058843461585</v>
      </c>
      <c r="AT697">
        <v>-0.62509715120172027</v>
      </c>
      <c r="AU697">
        <v>0.5211656130268667</v>
      </c>
      <c r="AV697">
        <v>2.4737322374739876</v>
      </c>
      <c r="AW697">
        <v>-0.8116961575025714</v>
      </c>
      <c r="AX697">
        <v>-0.36558494129628494</v>
      </c>
      <c r="AY697">
        <v>-2.5778273649433721</v>
      </c>
      <c r="AZ697">
        <v>-0.4836568463483335</v>
      </c>
      <c r="BA697">
        <v>-2.1452077449268523</v>
      </c>
      <c r="BB697">
        <v>-1.8767179745962568</v>
      </c>
      <c r="BC697">
        <v>-1.2581687762233618</v>
      </c>
      <c r="BD697">
        <v>-3.6017058025237056</v>
      </c>
      <c r="BE697">
        <v>-2.1018992276820363</v>
      </c>
      <c r="BF697">
        <v>7.4314427588320653</v>
      </c>
      <c r="BG697">
        <f t="shared" si="10"/>
        <v>7.3991313620430539</v>
      </c>
      <c r="BH697" s="1" t="s">
        <v>2063</v>
      </c>
      <c r="BI697" s="1">
        <v>1</v>
      </c>
    </row>
    <row r="698" spans="1:61">
      <c r="A698" s="1">
        <v>238</v>
      </c>
      <c r="B698" s="1" t="s">
        <v>1101</v>
      </c>
      <c r="C698" s="1" t="s">
        <v>4371</v>
      </c>
      <c r="D698" s="1" t="s">
        <v>30</v>
      </c>
      <c r="E698" s="1" t="s">
        <v>44</v>
      </c>
      <c r="F698" s="2">
        <v>47.184413999999997</v>
      </c>
      <c r="G698" s="2">
        <v>-119.363985</v>
      </c>
      <c r="H698" s="2">
        <v>47.120296000000003</v>
      </c>
      <c r="I698" s="2">
        <v>-119.340402</v>
      </c>
      <c r="K698" s="1" t="s">
        <v>4086</v>
      </c>
      <c r="L698" s="17">
        <v>0.1473459305707365</v>
      </c>
      <c r="M698" s="17">
        <v>1</v>
      </c>
      <c r="N698" s="1">
        <v>17</v>
      </c>
      <c r="O698" s="1" t="s">
        <v>1104</v>
      </c>
      <c r="P698" s="1">
        <v>517920</v>
      </c>
      <c r="Q698" s="1" t="s">
        <v>1102</v>
      </c>
      <c r="R698" s="1" t="s">
        <v>1103</v>
      </c>
      <c r="S698" s="26">
        <v>5.8592190000000004</v>
      </c>
      <c r="T698" s="4">
        <v>189.768920898</v>
      </c>
      <c r="U698" s="4">
        <v>3.92374372482</v>
      </c>
      <c r="V698" s="4">
        <v>16.592359542800001</v>
      </c>
      <c r="W698" s="2">
        <v>9.9180176854099994E-2</v>
      </c>
      <c r="X698" s="3">
        <v>1.0047981739</v>
      </c>
      <c r="Y698" s="1">
        <v>214.46913147000001</v>
      </c>
      <c r="Z698" s="2">
        <v>0.12945532128500001</v>
      </c>
      <c r="AA698" s="2">
        <v>8.3952999498000003E-2</v>
      </c>
      <c r="AB698" s="2">
        <v>0</v>
      </c>
      <c r="AC698" s="2">
        <v>0</v>
      </c>
      <c r="AD698" s="2">
        <v>0.71794992469899999</v>
      </c>
      <c r="AE698" s="2">
        <v>1.0510793172700001E-3</v>
      </c>
      <c r="AF698" s="2">
        <v>2.2017758534099999E-2</v>
      </c>
      <c r="AG698" s="2">
        <v>3.8913466365499999E-2</v>
      </c>
      <c r="AH698" s="2">
        <v>6.6594503011999998E-3</v>
      </c>
      <c r="AI698" s="5">
        <v>27215175.154199999</v>
      </c>
      <c r="AJ698" s="5">
        <v>26066387.327300001</v>
      </c>
      <c r="AK698">
        <v>107.046560953</v>
      </c>
      <c r="AL698" s="13">
        <v>4.3121401602998065E-2</v>
      </c>
      <c r="AM698" s="1" t="s">
        <v>36</v>
      </c>
      <c r="AN698" t="s">
        <v>4076</v>
      </c>
      <c r="AO698" t="s">
        <v>53</v>
      </c>
      <c r="AP698">
        <v>0.76783973093362068</v>
      </c>
      <c r="AQ698">
        <v>2.2782250880296031</v>
      </c>
      <c r="AR698">
        <v>0.59370063414849994</v>
      </c>
      <c r="AS698">
        <v>1.2199081499515618</v>
      </c>
      <c r="AT698">
        <v>-1.003575121627776</v>
      </c>
      <c r="AU698">
        <v>2.0788371157781154E-3</v>
      </c>
      <c r="AV698">
        <v>2.3313647930384032</v>
      </c>
      <c r="AW698">
        <v>-0.88788009310694349</v>
      </c>
      <c r="AX698">
        <v>-1.0759637826449486</v>
      </c>
      <c r="AY698">
        <v>-5</v>
      </c>
      <c r="AZ698">
        <v>-5</v>
      </c>
      <c r="BA698">
        <v>-0.14390584570937373</v>
      </c>
      <c r="BB698">
        <v>-2.9783645097063776</v>
      </c>
      <c r="BC698">
        <v>-1.6572268954378488</v>
      </c>
      <c r="BD698">
        <v>-1.4099000810349558</v>
      </c>
      <c r="BE698">
        <v>-2.1765616178279288</v>
      </c>
      <c r="BF698">
        <v>7.4348111337388083</v>
      </c>
      <c r="BG698">
        <f t="shared" si="10"/>
        <v>7.4160808442661876</v>
      </c>
      <c r="BH698" s="1" t="s">
        <v>1105</v>
      </c>
      <c r="BI698" s="1">
        <v>1</v>
      </c>
    </row>
    <row r="699" spans="1:61">
      <c r="A699" s="1">
        <v>191</v>
      </c>
      <c r="B699" s="1" t="s">
        <v>866</v>
      </c>
      <c r="C699" s="1" t="s">
        <v>4194</v>
      </c>
      <c r="D699" s="1" t="s">
        <v>30</v>
      </c>
      <c r="E699" s="1" t="s">
        <v>59</v>
      </c>
      <c r="F699" s="2">
        <v>47.177843000000003</v>
      </c>
      <c r="G699" s="2">
        <v>-68.231399999999994</v>
      </c>
      <c r="H699" s="2">
        <v>47.213056000000002</v>
      </c>
      <c r="I699" s="2">
        <v>-68.248889000000005</v>
      </c>
      <c r="K699" s="1" t="s">
        <v>4086</v>
      </c>
      <c r="L699" s="17">
        <v>0.2590621134731918</v>
      </c>
      <c r="M699" s="17">
        <v>1</v>
      </c>
      <c r="N699" s="1">
        <v>1</v>
      </c>
      <c r="O699" s="1" t="s">
        <v>869</v>
      </c>
      <c r="P699" s="1">
        <v>507290</v>
      </c>
      <c r="Q699" s="1" t="s">
        <v>867</v>
      </c>
      <c r="R699" s="1" t="s">
        <v>868</v>
      </c>
      <c r="S699" s="26">
        <v>4.7474319999999999</v>
      </c>
      <c r="T699" s="4">
        <v>971.31915283199999</v>
      </c>
      <c r="U699" s="4">
        <v>-2.4363174438500002</v>
      </c>
      <c r="V699" s="4">
        <v>8.7363176345800007</v>
      </c>
      <c r="W699" s="2">
        <v>0.225902557373</v>
      </c>
      <c r="X699" s="3">
        <v>3.2333889007600001</v>
      </c>
      <c r="Y699" s="1">
        <v>1554.4552002</v>
      </c>
      <c r="Z699" s="2">
        <v>0.14239051925999999</v>
      </c>
      <c r="AA699" s="2">
        <v>3.3395133575900002E-2</v>
      </c>
      <c r="AB699" s="2">
        <v>3.66200941265E-3</v>
      </c>
      <c r="AC699" s="2">
        <v>0.50654883215900004</v>
      </c>
      <c r="AD699" s="2">
        <v>3.3330726375200001E-2</v>
      </c>
      <c r="AE699" s="2">
        <v>1.8415858893000001E-2</v>
      </c>
      <c r="AF699" s="2">
        <v>3.1973574645600002E-2</v>
      </c>
      <c r="AG699" s="2">
        <v>0.16636839998700001</v>
      </c>
      <c r="AH699" s="2">
        <v>6.3914945690900005E-2</v>
      </c>
      <c r="AI699" s="5">
        <v>27737101.573100001</v>
      </c>
      <c r="AJ699" s="5">
        <v>26771776.8266</v>
      </c>
      <c r="AK699">
        <v>53.325021512399999</v>
      </c>
      <c r="AL699" s="13">
        <v>3.541899135849081E-2</v>
      </c>
      <c r="AM699" s="1" t="s">
        <v>53</v>
      </c>
      <c r="AN699" t="s">
        <v>4076</v>
      </c>
      <c r="AO699" t="s">
        <v>53</v>
      </c>
      <c r="AP699">
        <v>0.67645875282216317</v>
      </c>
      <c r="AQ699">
        <v>2.9873619524002035</v>
      </c>
      <c r="AR699">
        <v>-5</v>
      </c>
      <c r="AS699">
        <v>0.94132841570379289</v>
      </c>
      <c r="AT699">
        <v>-0.64607885253826747</v>
      </c>
      <c r="AU699">
        <v>0.50965794318145086</v>
      </c>
      <c r="AV699">
        <v>3.1915782100805323</v>
      </c>
      <c r="AW699">
        <v>-0.84651892621979552</v>
      </c>
      <c r="AX699">
        <v>-1.476316815078113</v>
      </c>
      <c r="AY699">
        <v>-2.4362805437435791</v>
      </c>
      <c r="AZ699">
        <v>-0.29537868156739439</v>
      </c>
      <c r="BA699">
        <v>-1.4771552216738919</v>
      </c>
      <c r="BB699">
        <v>-1.7348080213764379</v>
      </c>
      <c r="BC699">
        <v>-1.495208806891474</v>
      </c>
      <c r="BD699">
        <v>-0.7789291601037821</v>
      </c>
      <c r="BE699">
        <v>-1.1943975757676075</v>
      </c>
      <c r="BF699">
        <v>7.44306107690399</v>
      </c>
      <c r="BG699">
        <f t="shared" si="10"/>
        <v>7.4276771960049981</v>
      </c>
      <c r="BH699" s="1" t="s">
        <v>870</v>
      </c>
      <c r="BI699" s="1">
        <v>1</v>
      </c>
    </row>
    <row r="700" spans="1:61">
      <c r="A700" s="1">
        <v>125</v>
      </c>
      <c r="B700" s="1" t="s">
        <v>553</v>
      </c>
      <c r="C700" s="1" t="s">
        <v>4225</v>
      </c>
      <c r="D700" s="1" t="s">
        <v>30</v>
      </c>
      <c r="E700" s="1" t="s">
        <v>140</v>
      </c>
      <c r="F700" s="2">
        <v>39.027669000000003</v>
      </c>
      <c r="G700" s="2">
        <v>-86.468474999999998</v>
      </c>
      <c r="H700" s="2">
        <v>39.018611</v>
      </c>
      <c r="I700" s="2">
        <v>-86.486943999999994</v>
      </c>
      <c r="J700" s="1" t="s">
        <v>514</v>
      </c>
      <c r="K700" s="1" t="s">
        <v>4086</v>
      </c>
      <c r="L700" s="17">
        <v>0.28939334605820471</v>
      </c>
      <c r="M700" s="17">
        <v>1</v>
      </c>
      <c r="N700" s="1">
        <v>5</v>
      </c>
      <c r="O700" s="1" t="s">
        <v>556</v>
      </c>
      <c r="P700" s="1">
        <v>507070</v>
      </c>
      <c r="Q700" s="1" t="s">
        <v>554</v>
      </c>
      <c r="R700" s="1" t="s">
        <v>555</v>
      </c>
      <c r="S700" s="26">
        <v>2.1109659999999999</v>
      </c>
      <c r="T700" s="4">
        <v>1155.0147705100001</v>
      </c>
      <c r="U700" s="4">
        <v>5.7395238876299999</v>
      </c>
      <c r="V700" s="4">
        <v>17.786031723000001</v>
      </c>
      <c r="W700" s="2">
        <v>0.17458537221000001</v>
      </c>
      <c r="X700" s="3">
        <v>6.4830656051600002</v>
      </c>
      <c r="Y700" s="1">
        <v>907.67852783199999</v>
      </c>
      <c r="Z700" s="2">
        <v>0.31559922945399999</v>
      </c>
      <c r="AA700" s="2">
        <v>2.6449643947100001E-2</v>
      </c>
      <c r="AB700" s="2">
        <v>9.3504469600199994E-3</v>
      </c>
      <c r="AC700" s="2">
        <v>0.53949048721899995</v>
      </c>
      <c r="AD700" s="2">
        <v>1.7315642518600001E-4</v>
      </c>
      <c r="AE700" s="2">
        <v>1.5302699075799999E-2</v>
      </c>
      <c r="AF700" s="2">
        <v>8.2400813835199996E-2</v>
      </c>
      <c r="AG700" s="2">
        <v>1.12335230839E-2</v>
      </c>
      <c r="AH700" s="2">
        <v>0</v>
      </c>
      <c r="AI700" s="5">
        <v>42933026.459899999</v>
      </c>
      <c r="AJ700" s="5">
        <v>27617944.568799999</v>
      </c>
      <c r="AK700">
        <v>91.187670647600001</v>
      </c>
      <c r="AL700" s="13">
        <v>0.43415651599947097</v>
      </c>
      <c r="AM700" s="1" t="s">
        <v>36</v>
      </c>
      <c r="AN700" t="s">
        <v>4077</v>
      </c>
      <c r="AO700" t="s">
        <v>36</v>
      </c>
      <c r="AP700">
        <v>0.32448123845626009</v>
      </c>
      <c r="AQ700">
        <v>3.0625875380896104</v>
      </c>
      <c r="AR700">
        <v>0.75887586773750859</v>
      </c>
      <c r="AS700">
        <v>1.250079062583916</v>
      </c>
      <c r="AT700">
        <v>-0.75799214685386362</v>
      </c>
      <c r="AU700">
        <v>0.81178041645325238</v>
      </c>
      <c r="AV700">
        <v>2.9579320618369702</v>
      </c>
      <c r="AW700">
        <v>-0.50086406580572373</v>
      </c>
      <c r="AX700">
        <v>-1.5775801698613294</v>
      </c>
      <c r="AY700">
        <v>-2.0291676289530578</v>
      </c>
      <c r="AZ700">
        <v>-0.26801620878407234</v>
      </c>
      <c r="BA700">
        <v>-3.7615613887749113</v>
      </c>
      <c r="BB700">
        <v>-1.8152319619703174</v>
      </c>
      <c r="BC700">
        <v>-1.0840684989534772</v>
      </c>
      <c r="BD700">
        <v>-1.9494840179200112</v>
      </c>
      <c r="BE700">
        <v>-5</v>
      </c>
      <c r="BF700">
        <v>7.6327915040980354</v>
      </c>
      <c r="BG700">
        <f t="shared" si="10"/>
        <v>7.4411913536182492</v>
      </c>
      <c r="BH700" s="1" t="s">
        <v>557</v>
      </c>
      <c r="BI700" s="1">
        <v>1</v>
      </c>
    </row>
    <row r="701" spans="1:61">
      <c r="A701" s="1">
        <v>735</v>
      </c>
      <c r="B701" s="1" t="s">
        <v>3533</v>
      </c>
      <c r="C701" s="1" t="s">
        <v>5110</v>
      </c>
      <c r="D701" s="1" t="s">
        <v>2895</v>
      </c>
      <c r="E701" s="1" t="s">
        <v>72</v>
      </c>
      <c r="F701" s="2">
        <v>38.494152999999997</v>
      </c>
      <c r="G701" s="2">
        <v>-95.815770999999998</v>
      </c>
      <c r="H701" s="2">
        <v>38.507359999999998</v>
      </c>
      <c r="I701" s="2">
        <v>-95.712580000000003</v>
      </c>
      <c r="K701" s="1" t="s">
        <v>4086</v>
      </c>
      <c r="L701" s="17">
        <v>0.70093806087970723</v>
      </c>
      <c r="M701" s="17">
        <v>0</v>
      </c>
      <c r="N701" s="1">
        <v>10</v>
      </c>
      <c r="O701" s="1" t="s">
        <v>3536</v>
      </c>
      <c r="P701" s="1">
        <v>509880</v>
      </c>
      <c r="Q701" s="1" t="s">
        <v>3534</v>
      </c>
      <c r="R701" s="1" t="s">
        <v>3535</v>
      </c>
      <c r="S701" s="26">
        <v>3.06365</v>
      </c>
      <c r="T701" s="4">
        <v>953.59802246100003</v>
      </c>
      <c r="U701" s="4">
        <v>6.4290442466700002</v>
      </c>
      <c r="V701" s="4">
        <v>18.680368423499999</v>
      </c>
      <c r="W701" s="2">
        <v>0.28507608175299998</v>
      </c>
      <c r="X701" s="3">
        <v>2.4919447898899998</v>
      </c>
      <c r="Y701" s="1">
        <v>1098.1199951200001</v>
      </c>
      <c r="Z701" s="2">
        <v>0.20044620533099999</v>
      </c>
      <c r="AA701" s="2">
        <v>4.3591568257899997E-2</v>
      </c>
      <c r="AB701" s="2">
        <v>1.50978959111E-3</v>
      </c>
      <c r="AC701" s="2">
        <v>5.0573143054999999E-2</v>
      </c>
      <c r="AD701" s="2">
        <v>1.0962803400400001E-3</v>
      </c>
      <c r="AE701" s="2">
        <v>0.57858599069100003</v>
      </c>
      <c r="AF701" s="2">
        <v>7.40373889295E-2</v>
      </c>
      <c r="AG701" s="2">
        <v>4.9121052429099997E-2</v>
      </c>
      <c r="AH701" s="2">
        <v>1.03858137477E-3</v>
      </c>
      <c r="AI701" s="5">
        <v>25452900.184999999</v>
      </c>
      <c r="AJ701" s="5">
        <v>28376544.213</v>
      </c>
      <c r="AK701">
        <v>132.536490335</v>
      </c>
      <c r="AL701" s="13">
        <v>0.1086262011691366</v>
      </c>
      <c r="AM701" s="1" t="s">
        <v>53</v>
      </c>
      <c r="AN701" t="s">
        <v>4077</v>
      </c>
      <c r="AO701" t="s">
        <v>36</v>
      </c>
      <c r="AP701">
        <v>0.48623914877030366</v>
      </c>
      <c r="AQ701">
        <v>2.979365341772036</v>
      </c>
      <c r="AR701">
        <v>0.80814641472066018</v>
      </c>
      <c r="AS701">
        <v>1.2713854373499205</v>
      </c>
      <c r="AT701">
        <v>-0.54503921902320085</v>
      </c>
      <c r="AU701">
        <v>0.39653841611244028</v>
      </c>
      <c r="AV701">
        <v>3.0406497994684245</v>
      </c>
      <c r="AW701">
        <v>-0.69800216101189572</v>
      </c>
      <c r="AX701">
        <v>-1.3605975064468585</v>
      </c>
      <c r="AY701">
        <v>-2.8210835730955934</v>
      </c>
      <c r="AZ701">
        <v>-1.2960800546920532</v>
      </c>
      <c r="BA701">
        <v>-2.9600783741690107</v>
      </c>
      <c r="BB701">
        <v>-0.23763208613783085</v>
      </c>
      <c r="BC701">
        <v>-1.1305489058768003</v>
      </c>
      <c r="BD701">
        <v>-1.3087323369146424</v>
      </c>
      <c r="BE701">
        <v>-2.9835594700205146</v>
      </c>
      <c r="BF701">
        <v>7.4057372743970049</v>
      </c>
      <c r="BG701">
        <f t="shared" si="10"/>
        <v>7.452959504560182</v>
      </c>
      <c r="BH701" s="1" t="s">
        <v>3537</v>
      </c>
      <c r="BI701" s="1">
        <v>1</v>
      </c>
    </row>
    <row r="702" spans="1:61">
      <c r="A702" s="1">
        <v>513</v>
      </c>
      <c r="B702" s="1" t="s">
        <v>2449</v>
      </c>
      <c r="C702" s="1" t="s">
        <v>4763</v>
      </c>
      <c r="D702" s="1" t="s">
        <v>30</v>
      </c>
      <c r="E702" s="1" t="s">
        <v>153</v>
      </c>
      <c r="F702" s="2">
        <v>36.970551</v>
      </c>
      <c r="G702" s="2">
        <v>-90.353133999999997</v>
      </c>
      <c r="H702" s="2">
        <v>36.936149999999998</v>
      </c>
      <c r="I702" s="2">
        <v>-90.308670000000006</v>
      </c>
      <c r="K702" s="1" t="s">
        <v>4086</v>
      </c>
      <c r="L702" s="17">
        <v>0.89554072963073839</v>
      </c>
      <c r="M702" s="17">
        <v>0</v>
      </c>
      <c r="N702" s="1">
        <v>8</v>
      </c>
      <c r="O702" s="1" t="s">
        <v>2452</v>
      </c>
      <c r="P702" s="1">
        <v>510160</v>
      </c>
      <c r="Q702" s="1" t="s">
        <v>2450</v>
      </c>
      <c r="R702" s="1" t="s">
        <v>2451</v>
      </c>
      <c r="S702" s="26">
        <v>1.9644980000000001</v>
      </c>
      <c r="T702" s="4">
        <v>1225.6975097699999</v>
      </c>
      <c r="U702" s="4">
        <v>7.4200553893999999</v>
      </c>
      <c r="V702" s="4">
        <v>20.2183895111</v>
      </c>
      <c r="W702" s="2">
        <v>0.20414635539100001</v>
      </c>
      <c r="X702" s="3">
        <v>4.7009220123300004</v>
      </c>
      <c r="Y702" s="1">
        <v>976.67669677699996</v>
      </c>
      <c r="Z702" s="2">
        <v>0.181513606075</v>
      </c>
      <c r="AA702" s="2">
        <v>4.2355656479199998E-2</v>
      </c>
      <c r="AB702" s="2">
        <v>4.6160145925600001E-3</v>
      </c>
      <c r="AC702" s="2">
        <v>0.68952834754100001</v>
      </c>
      <c r="AD702" s="2">
        <v>3.00040948517E-3</v>
      </c>
      <c r="AE702" s="2">
        <v>1.0050999516099999E-2</v>
      </c>
      <c r="AF702" s="2">
        <v>2.8105572720799998E-2</v>
      </c>
      <c r="AG702" s="2">
        <v>1.7324945091799999E-2</v>
      </c>
      <c r="AH702" s="2">
        <v>2.35044484979E-2</v>
      </c>
      <c r="AI702" s="5">
        <v>31063264.706099998</v>
      </c>
      <c r="AJ702" s="5">
        <v>28440706.9276</v>
      </c>
      <c r="AK702">
        <v>191.84823496300001</v>
      </c>
      <c r="AL702" s="13">
        <v>8.814731879223725E-2</v>
      </c>
      <c r="AM702" s="1" t="s">
        <v>36</v>
      </c>
      <c r="AN702" t="s">
        <v>4077</v>
      </c>
      <c r="AO702" t="s">
        <v>36</v>
      </c>
      <c r="AP702">
        <v>0.29325159100508841</v>
      </c>
      <c r="AQ702">
        <v>3.0883833037494561</v>
      </c>
      <c r="AR702">
        <v>0.87040714722255685</v>
      </c>
      <c r="AS702">
        <v>1.3057465590542907</v>
      </c>
      <c r="AT702">
        <v>-0.69005836909737106</v>
      </c>
      <c r="AU702">
        <v>0.67218304636041126</v>
      </c>
      <c r="AV702">
        <v>2.9897508257018908</v>
      </c>
      <c r="AW702">
        <v>-0.74109081513575081</v>
      </c>
      <c r="AX702">
        <v>-1.3730885826494084</v>
      </c>
      <c r="AY702">
        <v>-2.3357328269194246</v>
      </c>
      <c r="AZ702">
        <v>-0.1614478746258213</v>
      </c>
      <c r="BA702">
        <v>-2.5228194702757007</v>
      </c>
      <c r="BB702">
        <v>-1.9977907479208605</v>
      </c>
      <c r="BC702">
        <v>-1.5512075604529203</v>
      </c>
      <c r="BD702">
        <v>-1.761328133129781</v>
      </c>
      <c r="BE702">
        <v>-1.628849934525876</v>
      </c>
      <c r="BF702">
        <v>7.4922470975398339</v>
      </c>
      <c r="BG702">
        <f t="shared" si="10"/>
        <v>7.453940387097818</v>
      </c>
      <c r="BH702" s="1" t="s">
        <v>2453</v>
      </c>
      <c r="BI702" s="1">
        <v>1</v>
      </c>
    </row>
    <row r="703" spans="1:61">
      <c r="A703" s="1">
        <v>65</v>
      </c>
      <c r="B703" s="1" t="s">
        <v>285</v>
      </c>
      <c r="C703" s="1" t="s">
        <v>4151</v>
      </c>
      <c r="D703" s="1" t="s">
        <v>30</v>
      </c>
      <c r="E703" s="1" t="s">
        <v>72</v>
      </c>
      <c r="F703" s="2">
        <v>39.414413000000003</v>
      </c>
      <c r="G703" s="2">
        <v>-94.497930999999994</v>
      </c>
      <c r="H703" s="2">
        <v>39.405329999999999</v>
      </c>
      <c r="I703" s="2">
        <v>-94.530879999999996</v>
      </c>
      <c r="K703" s="1" t="s">
        <v>4086</v>
      </c>
      <c r="L703" s="17">
        <v>0.6815043247770517</v>
      </c>
      <c r="M703" s="17">
        <v>0</v>
      </c>
      <c r="N703" s="1">
        <v>10</v>
      </c>
      <c r="O703" s="1" t="s">
        <v>288</v>
      </c>
      <c r="P703" s="1">
        <v>516430</v>
      </c>
      <c r="Q703" s="1" t="s">
        <v>286</v>
      </c>
      <c r="R703" s="1" t="s">
        <v>287</v>
      </c>
      <c r="S703" s="26">
        <v>0.49271300000000001</v>
      </c>
      <c r="T703" s="4">
        <v>985.70074462900004</v>
      </c>
      <c r="U703" s="4">
        <v>5.6155061721799999</v>
      </c>
      <c r="V703" s="4">
        <v>17.685886383100001</v>
      </c>
      <c r="W703" s="2">
        <v>0.34474766254400002</v>
      </c>
      <c r="X703" s="3">
        <v>2.58319473267</v>
      </c>
      <c r="Y703" s="1">
        <v>1190.43359375</v>
      </c>
      <c r="Z703" s="2">
        <v>7.8496411617200001E-2</v>
      </c>
      <c r="AA703" s="2">
        <v>5.9352626455000002E-2</v>
      </c>
      <c r="AB703" s="2">
        <v>8.01247533795E-4</v>
      </c>
      <c r="AC703" s="2">
        <v>0.11759384504000001</v>
      </c>
      <c r="AD703" s="2">
        <v>3.7133084630700001E-3</v>
      </c>
      <c r="AE703" s="2">
        <v>7.7281616969199999E-3</v>
      </c>
      <c r="AF703" s="2">
        <v>0.53643953165799996</v>
      </c>
      <c r="AG703" s="2">
        <v>0.17843696421999999</v>
      </c>
      <c r="AH703" s="2">
        <v>1.7437903316100001E-2</v>
      </c>
      <c r="AI703" s="5">
        <v>31601324.297600001</v>
      </c>
      <c r="AJ703" s="5">
        <v>30080681.184300002</v>
      </c>
      <c r="AK703">
        <v>176.16258295899999</v>
      </c>
      <c r="AL703" s="13">
        <v>4.9305890799747669E-2</v>
      </c>
      <c r="AM703" s="1" t="s">
        <v>36</v>
      </c>
      <c r="AN703" t="s">
        <v>4077</v>
      </c>
      <c r="AO703" t="s">
        <v>36</v>
      </c>
      <c r="AP703">
        <v>-0.30740597891895566</v>
      </c>
      <c r="AQ703">
        <v>2.9937450846341456</v>
      </c>
      <c r="AR703">
        <v>0.74938890892818322</v>
      </c>
      <c r="AS703">
        <v>1.247626830712405</v>
      </c>
      <c r="AT703">
        <v>-0.46249866974292891</v>
      </c>
      <c r="AU703">
        <v>0.41215714645061746</v>
      </c>
      <c r="AV703">
        <v>3.0757051740606678</v>
      </c>
      <c r="AW703">
        <v>-1.1051501961269656</v>
      </c>
      <c r="AX703">
        <v>-1.2265600580122522</v>
      </c>
      <c r="AY703">
        <v>-3.0962332942105628</v>
      </c>
      <c r="AZ703">
        <v>-0.92961540900068251</v>
      </c>
      <c r="BA703">
        <v>-2.4302389726039362</v>
      </c>
      <c r="BB703">
        <v>-2.1119237997207412</v>
      </c>
      <c r="BC703">
        <v>-0.27047922532393892</v>
      </c>
      <c r="BD703">
        <v>-0.74851517409729773</v>
      </c>
      <c r="BE703">
        <v>-1.7585057345977486</v>
      </c>
      <c r="BF703">
        <v>7.4997052827161568</v>
      </c>
      <c r="BG703">
        <f t="shared" si="10"/>
        <v>7.4782876667345315</v>
      </c>
      <c r="BH703" s="1" t="s">
        <v>289</v>
      </c>
      <c r="BI703" s="1">
        <v>1</v>
      </c>
    </row>
    <row r="704" spans="1:61">
      <c r="A704" s="1">
        <v>335</v>
      </c>
      <c r="B704" s="1" t="s">
        <v>1582</v>
      </c>
      <c r="C704" s="1" t="s">
        <v>4506</v>
      </c>
      <c r="D704" s="1" t="s">
        <v>30</v>
      </c>
      <c r="E704" s="1" t="s">
        <v>321</v>
      </c>
      <c r="F704" s="2">
        <v>48.090401</v>
      </c>
      <c r="G704" s="2">
        <v>-124.632527</v>
      </c>
      <c r="H704" s="2">
        <v>48.099589000000002</v>
      </c>
      <c r="I704" s="2">
        <v>-124.620716</v>
      </c>
      <c r="K704" s="1" t="s">
        <v>4086</v>
      </c>
      <c r="L704" s="17">
        <v>0.66366474796086539</v>
      </c>
      <c r="M704" s="17">
        <v>0</v>
      </c>
      <c r="N704" s="1">
        <v>17</v>
      </c>
      <c r="O704" s="1" t="s">
        <v>1585</v>
      </c>
      <c r="P704" s="1">
        <v>508420</v>
      </c>
      <c r="Q704" s="1" t="s">
        <v>1583</v>
      </c>
      <c r="R704" s="1" t="s">
        <v>1584</v>
      </c>
      <c r="S704" s="26">
        <v>4.1865129999999997</v>
      </c>
      <c r="T704" s="4">
        <v>2533.29418945</v>
      </c>
      <c r="U704" s="4">
        <v>5.5690417289700003</v>
      </c>
      <c r="V704" s="4">
        <v>13.7271261215</v>
      </c>
      <c r="W704" s="2">
        <v>0.18167033791500001</v>
      </c>
      <c r="X704" s="3">
        <v>4.7181520462000002</v>
      </c>
      <c r="Y704" s="1">
        <v>2017.97558594</v>
      </c>
      <c r="Z704" s="2">
        <v>0.318920131035</v>
      </c>
      <c r="AA704" s="2">
        <v>2.29116293581E-3</v>
      </c>
      <c r="AB704" s="2">
        <v>2.62265033929E-3</v>
      </c>
      <c r="AC704" s="2">
        <v>0.582618360502</v>
      </c>
      <c r="AD704" s="2">
        <v>5.0044848295799998E-2</v>
      </c>
      <c r="AE704" s="2">
        <v>1.2937758365199999E-2</v>
      </c>
      <c r="AF704" s="2">
        <v>0</v>
      </c>
      <c r="AG704" s="2">
        <v>0</v>
      </c>
      <c r="AH704" s="2">
        <v>3.05650885266E-2</v>
      </c>
      <c r="AI704" s="5">
        <v>30080543.7304</v>
      </c>
      <c r="AJ704" s="5">
        <v>30361762.869900003</v>
      </c>
      <c r="AK704">
        <v>50.000866072800001</v>
      </c>
      <c r="AL704" s="13">
        <v>9.3053741763921196E-3</v>
      </c>
      <c r="AM704" s="1" t="s">
        <v>53</v>
      </c>
      <c r="AN704" t="s">
        <v>4076</v>
      </c>
      <c r="AO704" t="s">
        <v>53</v>
      </c>
      <c r="AP704">
        <v>0.62185244412176333</v>
      </c>
      <c r="AQ704">
        <v>3.4036856269938114</v>
      </c>
      <c r="AR704">
        <v>0.74578047208144693</v>
      </c>
      <c r="AS704">
        <v>1.1375796238925657</v>
      </c>
      <c r="AT704">
        <v>-0.74071597600201444</v>
      </c>
      <c r="AU704">
        <v>0.67377193225997578</v>
      </c>
      <c r="AV704">
        <v>3.3049159077107642</v>
      </c>
      <c r="AW704">
        <v>-0.49631806613968082</v>
      </c>
      <c r="AX704">
        <v>-2.6399440249061907</v>
      </c>
      <c r="AY704">
        <v>-2.581259607175336</v>
      </c>
      <c r="AZ704">
        <v>-0.23461583323554172</v>
      </c>
      <c r="BA704">
        <v>-1.3006406229171543</v>
      </c>
      <c r="BB704">
        <v>-1.8881409643131872</v>
      </c>
      <c r="BC704">
        <v>-5</v>
      </c>
      <c r="BD704">
        <v>-5</v>
      </c>
      <c r="BE704">
        <v>-1.514774342011999</v>
      </c>
      <c r="BF704">
        <v>7.4782856822180799</v>
      </c>
      <c r="BG704">
        <f t="shared" si="10"/>
        <v>7.4823269840364572</v>
      </c>
      <c r="BH704" s="1" t="s">
        <v>1586</v>
      </c>
      <c r="BI704" s="1">
        <v>1</v>
      </c>
    </row>
    <row r="705" spans="1:61">
      <c r="A705" s="1">
        <v>159</v>
      </c>
      <c r="B705" s="1" t="s">
        <v>709</v>
      </c>
      <c r="C705" s="1" t="s">
        <v>4267</v>
      </c>
      <c r="D705" s="1" t="s">
        <v>30</v>
      </c>
      <c r="E705" s="1" t="s">
        <v>355</v>
      </c>
      <c r="F705" s="2">
        <v>43.813820999999997</v>
      </c>
      <c r="G705" s="2">
        <v>-88.997848000000005</v>
      </c>
      <c r="H705" s="2">
        <v>43.819721999999999</v>
      </c>
      <c r="I705" s="2">
        <v>-88.974999999999994</v>
      </c>
      <c r="K705" s="1" t="s">
        <v>4086</v>
      </c>
      <c r="L705" s="17">
        <v>0.19632519478909669</v>
      </c>
      <c r="M705" s="17">
        <v>1</v>
      </c>
      <c r="N705" s="1">
        <v>4</v>
      </c>
      <c r="O705" s="1" t="s">
        <v>712</v>
      </c>
      <c r="P705" s="1">
        <v>511990</v>
      </c>
      <c r="Q705" s="1" t="s">
        <v>710</v>
      </c>
      <c r="R705" s="1" t="s">
        <v>711</v>
      </c>
      <c r="S705" s="26">
        <v>11.464582999999999</v>
      </c>
      <c r="T705" s="4">
        <v>827.16839599599996</v>
      </c>
      <c r="U705" s="4">
        <v>1.7926865816099999</v>
      </c>
      <c r="V705" s="4">
        <v>13.2251739502</v>
      </c>
      <c r="W705" s="2">
        <v>0.23759676516100001</v>
      </c>
      <c r="X705" s="3">
        <v>1.97789227962</v>
      </c>
      <c r="Y705" s="1">
        <v>1286.7336425799999</v>
      </c>
      <c r="Z705" s="2">
        <v>0.26189804057799998</v>
      </c>
      <c r="AA705" s="2">
        <v>5.8123964010900003E-2</v>
      </c>
      <c r="AB705" s="2">
        <v>4.0534769422300002E-4</v>
      </c>
      <c r="AC705" s="2">
        <v>9.2028403292000002E-2</v>
      </c>
      <c r="AD705" s="2">
        <v>2.4610395720699998E-3</v>
      </c>
      <c r="AE705" s="2">
        <v>2.62028330908E-3</v>
      </c>
      <c r="AF705" s="2">
        <v>0.102046282021</v>
      </c>
      <c r="AG705" s="2">
        <v>0.42748981202000003</v>
      </c>
      <c r="AH705" s="2">
        <v>5.2926827502799999E-2</v>
      </c>
      <c r="AI705" s="5">
        <v>30962376.088100001</v>
      </c>
      <c r="AJ705" s="5">
        <v>31048679.9287</v>
      </c>
      <c r="AK705">
        <v>43.790078433300003</v>
      </c>
      <c r="AL705" s="13">
        <v>2.7834984966750909E-3</v>
      </c>
      <c r="AM705" s="1" t="s">
        <v>53</v>
      </c>
      <c r="AN705" t="s">
        <v>4076</v>
      </c>
      <c r="AO705" t="s">
        <v>53</v>
      </c>
      <c r="AP705">
        <v>1.0593582628084353</v>
      </c>
      <c r="AQ705">
        <v>2.917593932777494</v>
      </c>
      <c r="AR705">
        <v>0.25350436776893476</v>
      </c>
      <c r="AS705">
        <v>1.1214013930032656</v>
      </c>
      <c r="AT705">
        <v>-0.62415947649509929</v>
      </c>
      <c r="AU705">
        <v>0.29620263526897916</v>
      </c>
      <c r="AV705">
        <v>3.1094886560499337</v>
      </c>
      <c r="AW705">
        <v>-0.58186775078952779</v>
      </c>
      <c r="AX705">
        <v>-1.2356447748049417</v>
      </c>
      <c r="AY705">
        <v>-3.3921722930773837</v>
      </c>
      <c r="AZ705">
        <v>-1.0360781129890804</v>
      </c>
      <c r="BA705">
        <v>-2.6088814030410137</v>
      </c>
      <c r="BB705">
        <v>-2.5816517495511464</v>
      </c>
      <c r="BC705">
        <v>-0.99120281385019704</v>
      </c>
      <c r="BD705">
        <v>-0.3690742309620515</v>
      </c>
      <c r="BE705">
        <v>-1.2763241373580694</v>
      </c>
      <c r="BF705">
        <v>7.4908342815442497</v>
      </c>
      <c r="BG705">
        <f t="shared" si="10"/>
        <v>7.4920431403622478</v>
      </c>
      <c r="BH705" s="1" t="s">
        <v>713</v>
      </c>
      <c r="BI705" s="1">
        <v>1</v>
      </c>
    </row>
    <row r="706" spans="1:61">
      <c r="A706" s="1">
        <v>430</v>
      </c>
      <c r="B706" s="1" t="s">
        <v>2049</v>
      </c>
      <c r="C706" s="1" t="s">
        <v>4649</v>
      </c>
      <c r="D706" s="1" t="s">
        <v>30</v>
      </c>
      <c r="E706" s="1" t="s">
        <v>321</v>
      </c>
      <c r="F706" s="2">
        <v>44.087941000000001</v>
      </c>
      <c r="G706" s="2">
        <v>-123.300076</v>
      </c>
      <c r="H706" s="2">
        <v>44.090420000000002</v>
      </c>
      <c r="I706" s="2">
        <v>-123.30274</v>
      </c>
      <c r="K706" s="1" t="s">
        <v>4086</v>
      </c>
      <c r="L706" s="17">
        <v>0.80187443271279324</v>
      </c>
      <c r="M706" s="17">
        <v>0</v>
      </c>
      <c r="N706" s="1">
        <v>17</v>
      </c>
      <c r="O706" s="1" t="s">
        <v>2052</v>
      </c>
      <c r="P706" s="1">
        <v>512330</v>
      </c>
      <c r="Q706" s="1" t="s">
        <v>2050</v>
      </c>
      <c r="R706" s="1" t="s">
        <v>2051</v>
      </c>
      <c r="S706" s="26">
        <v>2.2687400000000002</v>
      </c>
      <c r="T706" s="4">
        <v>1396.8356933600001</v>
      </c>
      <c r="U706" s="4">
        <v>5.3611569404599999</v>
      </c>
      <c r="V706" s="4">
        <v>17.3895893097</v>
      </c>
      <c r="W706" s="2">
        <v>0.25362130999600002</v>
      </c>
      <c r="X706" s="3">
        <v>7.6719918251000001</v>
      </c>
      <c r="Y706" s="1">
        <v>1832.2719726600001</v>
      </c>
      <c r="Z706" s="2">
        <v>6.2671980263799998E-2</v>
      </c>
      <c r="AA706" s="2">
        <v>0.105518128433</v>
      </c>
      <c r="AB706" s="2">
        <v>2.5666571781E-2</v>
      </c>
      <c r="AC706" s="2">
        <v>0.42457116951899998</v>
      </c>
      <c r="AD706" s="2">
        <v>0.126087231553</v>
      </c>
      <c r="AE706" s="2">
        <v>6.8797376938599997E-2</v>
      </c>
      <c r="AF706" s="2">
        <v>0.113641395452</v>
      </c>
      <c r="AG706" s="2">
        <v>1.15022508988E-2</v>
      </c>
      <c r="AH706" s="2">
        <v>6.1543895161900002E-2</v>
      </c>
      <c r="AI706" s="5">
        <v>25755142.2817</v>
      </c>
      <c r="AJ706" s="5">
        <v>32302771.642400004</v>
      </c>
      <c r="AK706">
        <v>44.536612536100002</v>
      </c>
      <c r="AL706" s="13">
        <v>0.22555510241927809</v>
      </c>
      <c r="AM706" s="1" t="s">
        <v>36</v>
      </c>
      <c r="AN706" t="s">
        <v>4077</v>
      </c>
      <c r="AO706" t="s">
        <v>36</v>
      </c>
      <c r="AP706">
        <v>0.35578472813031881</v>
      </c>
      <c r="AQ706">
        <v>3.1451453240356302</v>
      </c>
      <c r="AR706">
        <v>0.72925852078213083</v>
      </c>
      <c r="AS706">
        <v>1.2402893253818259</v>
      </c>
      <c r="AT706">
        <v>-0.59581425857873871</v>
      </c>
      <c r="AU706">
        <v>0.8849081313998528</v>
      </c>
      <c r="AV706">
        <v>3.2629899384687104</v>
      </c>
      <c r="AW706">
        <v>-1.2029265825610183</v>
      </c>
      <c r="AX706">
        <v>-0.97667292044149545</v>
      </c>
      <c r="AY706">
        <v>-1.5906321350691657</v>
      </c>
      <c r="AZ706">
        <v>-0.37204949991075348</v>
      </c>
      <c r="BA706">
        <v>-0.89932889080075418</v>
      </c>
      <c r="BB706">
        <v>-1.1624281199448436</v>
      </c>
      <c r="BC706">
        <v>-0.94446344202598975</v>
      </c>
      <c r="BD706">
        <v>-1.9392171633618436</v>
      </c>
      <c r="BE706">
        <v>-1.2108150203767418</v>
      </c>
      <c r="BF706">
        <v>7.4108639534395255</v>
      </c>
      <c r="BG706">
        <f t="shared" ref="BG706:BG749" si="11">LOG10(AJ706)</f>
        <v>7.5092397872647974</v>
      </c>
      <c r="BH706" s="1" t="s">
        <v>2053</v>
      </c>
      <c r="BI706" s="1">
        <v>1</v>
      </c>
    </row>
    <row r="707" spans="1:61">
      <c r="A707" s="1">
        <v>172</v>
      </c>
      <c r="B707" s="1" t="s">
        <v>774</v>
      </c>
      <c r="C707" s="1" t="s">
        <v>4281</v>
      </c>
      <c r="D707" s="1" t="s">
        <v>30</v>
      </c>
      <c r="E707" s="1" t="s">
        <v>140</v>
      </c>
      <c r="F707" s="2">
        <v>32.515554999999999</v>
      </c>
      <c r="G707" s="2">
        <v>-93.870233999999996</v>
      </c>
      <c r="H707" s="2">
        <v>32.504489999999997</v>
      </c>
      <c r="I707" s="2">
        <v>-93.813929999999999</v>
      </c>
      <c r="K707" s="1" t="s">
        <v>4086</v>
      </c>
      <c r="L707" s="17">
        <v>8.0975471762940274E-2</v>
      </c>
      <c r="M707" s="17">
        <v>1</v>
      </c>
      <c r="N707" s="1">
        <v>11</v>
      </c>
      <c r="O707" s="1" t="s">
        <v>777</v>
      </c>
      <c r="P707" s="1">
        <v>507910</v>
      </c>
      <c r="Q707" s="1" t="s">
        <v>775</v>
      </c>
      <c r="R707" s="1" t="s">
        <v>776</v>
      </c>
      <c r="S707" s="26">
        <v>3.9398879999999998</v>
      </c>
      <c r="T707" s="4">
        <v>1349.6352539100001</v>
      </c>
      <c r="U707" s="4">
        <v>11.4033584595</v>
      </c>
      <c r="V707" s="4">
        <v>24.568283081099999</v>
      </c>
      <c r="W707" s="2">
        <v>0.26961457729299998</v>
      </c>
      <c r="X707" s="3">
        <v>1.3413707017900001</v>
      </c>
      <c r="Y707" s="1">
        <v>618.83392333999996</v>
      </c>
      <c r="Z707" s="2">
        <v>0.244071456253</v>
      </c>
      <c r="AA707" s="2">
        <v>0.37757211139199998</v>
      </c>
      <c r="AB707" s="2">
        <v>0</v>
      </c>
      <c r="AC707" s="2">
        <v>0.21788436340799999</v>
      </c>
      <c r="AD707" s="2">
        <v>4.7050030450099999E-2</v>
      </c>
      <c r="AE707" s="2">
        <v>2.0761437245100001E-3</v>
      </c>
      <c r="AF707" s="2">
        <v>8.7105763374999996E-3</v>
      </c>
      <c r="AG707" s="2">
        <v>0</v>
      </c>
      <c r="AH707" s="2">
        <v>0.10263531843400001</v>
      </c>
      <c r="AI707" s="5">
        <v>28503105.7971</v>
      </c>
      <c r="AJ707" s="5">
        <v>33515257.3803</v>
      </c>
      <c r="AK707">
        <v>94.2329653189</v>
      </c>
      <c r="AL707" s="13">
        <v>0.1616344362028074</v>
      </c>
      <c r="AM707" s="1" t="s">
        <v>53</v>
      </c>
      <c r="AN707" t="s">
        <v>4077</v>
      </c>
      <c r="AO707" t="s">
        <v>36</v>
      </c>
      <c r="AP707">
        <v>0.59548387622320609</v>
      </c>
      <c r="AQ707">
        <v>3.1302164139635615</v>
      </c>
      <c r="AR707">
        <v>1.0570327763911684</v>
      </c>
      <c r="AS707">
        <v>1.3903748074992988</v>
      </c>
      <c r="AT707">
        <v>-0.56925663043507568</v>
      </c>
      <c r="AU707">
        <v>0.12754881625102388</v>
      </c>
      <c r="AV707">
        <v>2.7915741129063734</v>
      </c>
      <c r="AW707">
        <v>-0.61248300762359509</v>
      </c>
      <c r="AX707">
        <v>-0.42300009148165091</v>
      </c>
      <c r="AY707">
        <v>-5</v>
      </c>
      <c r="AZ707">
        <v>-0.66177393601942303</v>
      </c>
      <c r="BA707">
        <v>-1.3274400911675186</v>
      </c>
      <c r="BB707">
        <v>-2.6827425850234659</v>
      </c>
      <c r="BC707">
        <v>-2.0599531088367464</v>
      </c>
      <c r="BD707">
        <v>-5</v>
      </c>
      <c r="BE707">
        <v>-0.98870316591459761</v>
      </c>
      <c r="BF707">
        <v>7.4548921848173926</v>
      </c>
      <c r="BG707">
        <f t="shared" si="11"/>
        <v>7.5252425589054823</v>
      </c>
      <c r="BH707" s="1" t="s">
        <v>778</v>
      </c>
      <c r="BI707" s="1">
        <v>2</v>
      </c>
    </row>
    <row r="708" spans="1:61">
      <c r="A708" s="1">
        <v>173</v>
      </c>
      <c r="B708" s="1" t="s">
        <v>774</v>
      </c>
      <c r="C708" s="1" t="s">
        <v>4281</v>
      </c>
      <c r="D708" s="1" t="s">
        <v>30</v>
      </c>
      <c r="E708" s="1" t="s">
        <v>140</v>
      </c>
      <c r="F708" s="2">
        <v>32.515554999999999</v>
      </c>
      <c r="G708" s="2">
        <v>-93.870233999999996</v>
      </c>
      <c r="H708" s="2">
        <v>32.504489999999997</v>
      </c>
      <c r="I708" s="2">
        <v>-93.813929999999999</v>
      </c>
      <c r="K708" s="1" t="s">
        <v>4085</v>
      </c>
      <c r="L708" s="17">
        <v>0.98728336580097664</v>
      </c>
      <c r="M708" s="17">
        <v>0</v>
      </c>
      <c r="N708" s="1">
        <v>11</v>
      </c>
      <c r="O708" s="1" t="s">
        <v>777</v>
      </c>
      <c r="P708" s="1">
        <v>511050</v>
      </c>
      <c r="Q708" s="1" t="s">
        <v>779</v>
      </c>
      <c r="R708" s="1" t="s">
        <v>780</v>
      </c>
      <c r="S708" s="26">
        <v>5.2688389999999998</v>
      </c>
      <c r="T708" s="4">
        <v>1349.6352539100001</v>
      </c>
      <c r="U708" s="4">
        <v>11.4033584595</v>
      </c>
      <c r="V708" s="4">
        <v>24.568283081099999</v>
      </c>
      <c r="W708" s="2">
        <v>0.26961457729299998</v>
      </c>
      <c r="X708" s="3">
        <v>1.3413707017900001</v>
      </c>
      <c r="Y708" s="1">
        <v>618.83392333999996</v>
      </c>
      <c r="Z708" s="2">
        <v>0.244071456253</v>
      </c>
      <c r="AA708" s="2">
        <v>0.37757211139199998</v>
      </c>
      <c r="AB708" s="2">
        <v>0</v>
      </c>
      <c r="AC708" s="2">
        <v>0.21788436340799999</v>
      </c>
      <c r="AD708" s="2">
        <v>4.7050030450099999E-2</v>
      </c>
      <c r="AE708" s="2">
        <v>2.0761437245100001E-3</v>
      </c>
      <c r="AF708" s="2">
        <v>8.7105763374999996E-3</v>
      </c>
      <c r="AG708" s="2">
        <v>0</v>
      </c>
      <c r="AH708" s="2">
        <v>0.10263531843400001</v>
      </c>
      <c r="AI708" s="5">
        <v>28503105.7971</v>
      </c>
      <c r="AJ708" s="5">
        <v>33515257.3803</v>
      </c>
      <c r="AK708">
        <v>94.2329653189</v>
      </c>
      <c r="AL708" s="13">
        <v>0.1616344362028074</v>
      </c>
      <c r="AM708" s="1" t="s">
        <v>53</v>
      </c>
      <c r="AN708" t="s">
        <v>4077</v>
      </c>
      <c r="AO708" t="s">
        <v>36</v>
      </c>
      <c r="AP708">
        <v>0.72171492803191328</v>
      </c>
      <c r="AQ708">
        <v>3.1302164139635615</v>
      </c>
      <c r="AR708">
        <v>1.0570327763911684</v>
      </c>
      <c r="AS708">
        <v>1.3903748074992988</v>
      </c>
      <c r="AT708">
        <v>-0.56925663043507568</v>
      </c>
      <c r="AU708">
        <v>0.12754881625102388</v>
      </c>
      <c r="AV708">
        <v>2.7915741129063734</v>
      </c>
      <c r="AW708">
        <v>-0.61248300762359509</v>
      </c>
      <c r="AX708">
        <v>-0.42300009148165091</v>
      </c>
      <c r="AY708">
        <v>-5</v>
      </c>
      <c r="AZ708">
        <v>-0.66177393601942303</v>
      </c>
      <c r="BA708">
        <v>-1.3274400911675186</v>
      </c>
      <c r="BB708">
        <v>-2.6827425850234659</v>
      </c>
      <c r="BC708">
        <v>-2.0599531088367464</v>
      </c>
      <c r="BD708">
        <v>-5</v>
      </c>
      <c r="BE708">
        <v>-0.98870316591459761</v>
      </c>
      <c r="BF708">
        <v>7.4548921848173926</v>
      </c>
      <c r="BG708">
        <f t="shared" si="11"/>
        <v>7.5252425589054823</v>
      </c>
      <c r="BH708" s="1" t="s">
        <v>778</v>
      </c>
      <c r="BI708" s="1">
        <v>2</v>
      </c>
    </row>
    <row r="709" spans="1:61">
      <c r="A709" s="1">
        <v>600</v>
      </c>
      <c r="B709" s="1" t="s">
        <v>2879</v>
      </c>
      <c r="C709" s="1" t="s">
        <v>4895</v>
      </c>
      <c r="D709" s="1" t="s">
        <v>30</v>
      </c>
      <c r="E709" s="1" t="s">
        <v>35</v>
      </c>
      <c r="F709" s="2">
        <v>30.432524000000001</v>
      </c>
      <c r="G709" s="2">
        <v>-84.544497000000007</v>
      </c>
      <c r="H709" s="2">
        <v>30.439136000000001</v>
      </c>
      <c r="I709" s="2">
        <v>-84.566830999999993</v>
      </c>
      <c r="K709" s="1" t="s">
        <v>4086</v>
      </c>
      <c r="L709" s="17">
        <v>0.62948493310250331</v>
      </c>
      <c r="M709" s="17">
        <v>0</v>
      </c>
      <c r="N709" s="1">
        <v>3</v>
      </c>
      <c r="O709" s="1" t="s">
        <v>2882</v>
      </c>
      <c r="P709" s="1">
        <v>502040</v>
      </c>
      <c r="Q709" s="1" t="s">
        <v>2880</v>
      </c>
      <c r="R709" s="1" t="s">
        <v>2881</v>
      </c>
      <c r="S709" s="26">
        <v>4.6452970000000002</v>
      </c>
      <c r="T709" s="4">
        <v>1543.58166504</v>
      </c>
      <c r="U709" s="4">
        <v>12.660238266</v>
      </c>
      <c r="V709" s="4">
        <v>26.093095779399999</v>
      </c>
      <c r="W709" s="2">
        <v>0.12064835429200001</v>
      </c>
      <c r="X709" s="3">
        <v>1.2996866703000001</v>
      </c>
      <c r="Y709" s="1">
        <v>1508.1497802700001</v>
      </c>
      <c r="Z709" s="2">
        <v>0.13074113513999999</v>
      </c>
      <c r="AA709" s="2">
        <v>5.68366158776E-2</v>
      </c>
      <c r="AB709" s="2">
        <v>0</v>
      </c>
      <c r="AC709" s="2">
        <v>0.34460246215700002</v>
      </c>
      <c r="AD709" s="2">
        <v>4.0982872383800002E-2</v>
      </c>
      <c r="AE709" s="2">
        <v>1.92971805615E-2</v>
      </c>
      <c r="AF709" s="2">
        <v>3.4334849374500001E-3</v>
      </c>
      <c r="AG709" s="2">
        <v>6.4489804042599996E-3</v>
      </c>
      <c r="AH709" s="2">
        <v>0.39765726853799999</v>
      </c>
      <c r="AI709" s="5">
        <v>32729354.664500002</v>
      </c>
      <c r="AJ709" s="5">
        <v>33604244.964899994</v>
      </c>
      <c r="AK709">
        <v>133.25909878499999</v>
      </c>
      <c r="AL709" s="13">
        <v>2.6378496125279736E-2</v>
      </c>
      <c r="AM709" s="1" t="s">
        <v>36</v>
      </c>
      <c r="AN709" t="s">
        <v>4077</v>
      </c>
      <c r="AO709" t="s">
        <v>36</v>
      </c>
      <c r="AP709">
        <v>0.66701348610956457</v>
      </c>
      <c r="AQ709">
        <v>3.1885296112965826</v>
      </c>
      <c r="AR709">
        <v>1.1024418791912332</v>
      </c>
      <c r="AS709">
        <v>1.4165256084275673</v>
      </c>
      <c r="AT709">
        <v>-0.91847859772351526</v>
      </c>
      <c r="AU709">
        <v>0.11383866479819206</v>
      </c>
      <c r="AV709">
        <v>3.1784444751640795</v>
      </c>
      <c r="AW709">
        <v>-0.88358774865801537</v>
      </c>
      <c r="AX709">
        <v>-1.2453717884053277</v>
      </c>
      <c r="AY709">
        <v>-5</v>
      </c>
      <c r="AZ709">
        <v>-0.46268162387760536</v>
      </c>
      <c r="BA709">
        <v>-1.3873976062882258</v>
      </c>
      <c r="BB709">
        <v>-1.7145061394911569</v>
      </c>
      <c r="BC709">
        <v>-2.4642648534967155</v>
      </c>
      <c r="BD709">
        <v>-2.1905089426989863</v>
      </c>
      <c r="BE709">
        <v>-0.40049107493109171</v>
      </c>
      <c r="BF709">
        <v>7.51493744226463</v>
      </c>
      <c r="BG709">
        <f t="shared" si="11"/>
        <v>7.526394141925123</v>
      </c>
      <c r="BH709" s="1" t="s">
        <v>2883</v>
      </c>
      <c r="BI709" s="1">
        <v>1</v>
      </c>
    </row>
    <row r="710" spans="1:61">
      <c r="A710" s="1">
        <v>610</v>
      </c>
      <c r="B710" s="1" t="s">
        <v>2928</v>
      </c>
      <c r="C710" s="1" t="s">
        <v>4910</v>
      </c>
      <c r="D710" s="1" t="s">
        <v>30</v>
      </c>
      <c r="E710" s="1" t="s">
        <v>153</v>
      </c>
      <c r="F710" s="2">
        <v>37.859256000000002</v>
      </c>
      <c r="G710" s="2">
        <v>-93.325969999999998</v>
      </c>
      <c r="H710" s="2">
        <v>37.866109999999999</v>
      </c>
      <c r="I710" s="2">
        <v>-93.309139999999999</v>
      </c>
      <c r="J710" s="1" t="s">
        <v>514</v>
      </c>
      <c r="K710" s="1" t="s">
        <v>4086</v>
      </c>
      <c r="L710" s="17">
        <v>0.63214919832535077</v>
      </c>
      <c r="M710" s="17">
        <v>0</v>
      </c>
      <c r="N710" s="1">
        <v>10</v>
      </c>
      <c r="O710" s="1" t="s">
        <v>2931</v>
      </c>
      <c r="P710" s="1">
        <v>510880</v>
      </c>
      <c r="Q710" s="1" t="s">
        <v>2929</v>
      </c>
      <c r="R710" s="1" t="s">
        <v>2930</v>
      </c>
      <c r="S710" s="26">
        <v>2.6948439999999998</v>
      </c>
      <c r="T710" s="4">
        <v>1068.7924804700001</v>
      </c>
      <c r="U710" s="4">
        <v>6.80695676804</v>
      </c>
      <c r="V710" s="4">
        <v>19.4015216827</v>
      </c>
      <c r="W710" s="2">
        <v>0.24143104255200001</v>
      </c>
      <c r="X710" s="3">
        <v>3.5879878997799999</v>
      </c>
      <c r="Y710" s="1">
        <v>535.86468505899995</v>
      </c>
      <c r="Z710" s="2">
        <v>0.15604183665900001</v>
      </c>
      <c r="AA710" s="2">
        <v>6.6983161486500006E-2</v>
      </c>
      <c r="AB710" s="2">
        <v>9.7618871003600002E-3</v>
      </c>
      <c r="AC710" s="2">
        <v>0.61663081373799999</v>
      </c>
      <c r="AD710" s="2">
        <v>9.0794451450199997E-3</v>
      </c>
      <c r="AE710" s="2">
        <v>9.4503375120499993E-3</v>
      </c>
      <c r="AF710" s="2">
        <v>0.113344707366</v>
      </c>
      <c r="AG710" s="2">
        <v>2.87812476819E-3</v>
      </c>
      <c r="AH710" s="2">
        <v>1.58296862251E-2</v>
      </c>
      <c r="AI710" s="5">
        <v>31028900.3444</v>
      </c>
      <c r="AJ710" s="5">
        <v>33718143.592600003</v>
      </c>
      <c r="AK710">
        <v>188.090823035</v>
      </c>
      <c r="AL710" s="13">
        <v>8.3069220915063954E-2</v>
      </c>
      <c r="AM710" s="1" t="s">
        <v>36</v>
      </c>
      <c r="AN710" t="s">
        <v>4077</v>
      </c>
      <c r="AO710" t="s">
        <v>36</v>
      </c>
      <c r="AP710">
        <v>0.43053362967114178</v>
      </c>
      <c r="AQ710">
        <v>3.0288933896469334</v>
      </c>
      <c r="AR710">
        <v>0.83295299234673259</v>
      </c>
      <c r="AS710">
        <v>1.2878357934602886</v>
      </c>
      <c r="AT710">
        <v>-0.61720689023582698</v>
      </c>
      <c r="AU710">
        <v>0.55485096974896719</v>
      </c>
      <c r="AV710">
        <v>2.7290551367984697</v>
      </c>
      <c r="AW710">
        <v>-0.80675894655446223</v>
      </c>
      <c r="AX710">
        <v>-1.1740343583826092</v>
      </c>
      <c r="AY710">
        <v>-2.0104662194180958</v>
      </c>
      <c r="AZ710">
        <v>-0.20997477688162877</v>
      </c>
      <c r="BA710">
        <v>-2.0419406908862836</v>
      </c>
      <c r="BB710">
        <v>-2.02455268069673</v>
      </c>
      <c r="BC710">
        <v>-0.94559875445590935</v>
      </c>
      <c r="BD710">
        <v>-2.5408903831020133</v>
      </c>
      <c r="BE710">
        <v>-1.8005276936062604</v>
      </c>
      <c r="BF710">
        <v>7.4917663845812159</v>
      </c>
      <c r="BG710">
        <f t="shared" si="11"/>
        <v>7.5278636558197372</v>
      </c>
      <c r="BH710" s="1" t="s">
        <v>2932</v>
      </c>
      <c r="BI710" s="1">
        <v>1</v>
      </c>
    </row>
    <row r="711" spans="1:61">
      <c r="A711" s="1">
        <v>738</v>
      </c>
      <c r="B711" s="1" t="s">
        <v>3548</v>
      </c>
      <c r="C711" s="1" t="s">
        <v>5027</v>
      </c>
      <c r="D711" s="1" t="s">
        <v>2895</v>
      </c>
      <c r="E711" s="1" t="s">
        <v>87</v>
      </c>
      <c r="F711" s="2">
        <v>38.948542000000003</v>
      </c>
      <c r="G711" s="2">
        <v>-98.568715999999995</v>
      </c>
      <c r="H711" s="2">
        <v>38.958449999999999</v>
      </c>
      <c r="I711" s="2">
        <v>-98.496279999999999</v>
      </c>
      <c r="K711" s="1" t="s">
        <v>4086</v>
      </c>
      <c r="L711" s="17">
        <v>0.69907127879559983</v>
      </c>
      <c r="M711" s="17">
        <v>0</v>
      </c>
      <c r="N711" s="1">
        <v>10</v>
      </c>
      <c r="O711" s="1" t="s">
        <v>3551</v>
      </c>
      <c r="P711" s="1">
        <v>508370</v>
      </c>
      <c r="Q711" s="1" t="s">
        <v>3549</v>
      </c>
      <c r="R711" s="1" t="s">
        <v>3550</v>
      </c>
      <c r="S711" s="26">
        <v>3.0134820000000002</v>
      </c>
      <c r="T711" s="4">
        <v>672.87078857400002</v>
      </c>
      <c r="U711" s="4">
        <v>5.4251532554599997</v>
      </c>
      <c r="V711" s="4">
        <v>19.324745178200001</v>
      </c>
      <c r="W711" s="2">
        <v>0.315681815147</v>
      </c>
      <c r="X711" s="3">
        <v>4.0554718971300003</v>
      </c>
      <c r="Y711" s="1">
        <v>869.457519531</v>
      </c>
      <c r="Z711" s="2">
        <v>0.16085790884699999</v>
      </c>
      <c r="AA711" s="2">
        <v>3.41101257991E-2</v>
      </c>
      <c r="AB711" s="2">
        <v>0</v>
      </c>
      <c r="AC711" s="2">
        <v>1.37072936001E-2</v>
      </c>
      <c r="AD711" s="2">
        <v>0</v>
      </c>
      <c r="AE711" s="2">
        <v>0.72198391420899999</v>
      </c>
      <c r="AF711" s="2">
        <v>0</v>
      </c>
      <c r="AG711" s="2">
        <v>6.7044751495200006E-2</v>
      </c>
      <c r="AH711" s="2">
        <v>2.2960060493600002E-3</v>
      </c>
      <c r="AI711" s="5">
        <v>31752551.383699998</v>
      </c>
      <c r="AJ711" s="5">
        <v>33915635.913999997</v>
      </c>
      <c r="AK711">
        <v>118.619078289</v>
      </c>
      <c r="AL711" s="13">
        <v>6.5879221562607684E-2</v>
      </c>
      <c r="AM711" s="1" t="s">
        <v>36</v>
      </c>
      <c r="AN711" t="s">
        <v>4077</v>
      </c>
      <c r="AO711" t="s">
        <v>36</v>
      </c>
      <c r="AP711">
        <v>0.4790686017027122</v>
      </c>
      <c r="AQ711">
        <v>2.8279316746297312</v>
      </c>
      <c r="AR711">
        <v>0.73441201110314591</v>
      </c>
      <c r="AS711">
        <v>1.2861137758927557</v>
      </c>
      <c r="AT711">
        <v>-0.50075043492367699</v>
      </c>
      <c r="AU711">
        <v>0.60804139625260456</v>
      </c>
      <c r="AV711">
        <v>2.9392483678407841</v>
      </c>
      <c r="AW711">
        <v>-0.79355758142554345</v>
      </c>
      <c r="AX711">
        <v>-1.4671166788994274</v>
      </c>
      <c r="AY711">
        <v>-5</v>
      </c>
      <c r="AZ711">
        <v>-1.863048284858124</v>
      </c>
      <c r="BA711">
        <v>-5</v>
      </c>
      <c r="BB711">
        <v>-0.14147247839724653</v>
      </c>
      <c r="BC711">
        <v>-5</v>
      </c>
      <c r="BD711">
        <v>-1.1736352146190974</v>
      </c>
      <c r="BE711">
        <v>-2.6390269720231032</v>
      </c>
      <c r="BF711">
        <v>7.5017786274970906</v>
      </c>
      <c r="BG711">
        <f t="shared" si="11"/>
        <v>7.5303999644454764</v>
      </c>
      <c r="BH711" s="1" t="s">
        <v>3552</v>
      </c>
      <c r="BI711" s="1">
        <v>1</v>
      </c>
    </row>
    <row r="712" spans="1:61">
      <c r="A712" s="1">
        <v>459</v>
      </c>
      <c r="B712" s="1" t="s">
        <v>2190</v>
      </c>
      <c r="C712" s="1" t="s">
        <v>4690</v>
      </c>
      <c r="D712" s="1" t="s">
        <v>30</v>
      </c>
      <c r="E712" s="1" t="s">
        <v>87</v>
      </c>
      <c r="F712" s="2">
        <v>35.503554999999999</v>
      </c>
      <c r="G712" s="2">
        <v>-104.225471</v>
      </c>
      <c r="H712" s="2">
        <v>35.393039999999999</v>
      </c>
      <c r="I712" s="2">
        <v>-104.19485</v>
      </c>
      <c r="K712" s="1" t="s">
        <v>4086</v>
      </c>
      <c r="L712" s="17">
        <v>0.25528651033528144</v>
      </c>
      <c r="M712" s="17">
        <v>1</v>
      </c>
      <c r="N712" s="1">
        <v>11</v>
      </c>
      <c r="O712" s="1" t="s">
        <v>2193</v>
      </c>
      <c r="P712" s="1">
        <v>512380</v>
      </c>
      <c r="Q712" s="1" t="s">
        <v>2191</v>
      </c>
      <c r="R712" s="1" t="s">
        <v>2192</v>
      </c>
      <c r="S712" s="26">
        <v>3.8285629999999999</v>
      </c>
      <c r="T712" s="4">
        <v>397.48410034199998</v>
      </c>
      <c r="U712" s="4">
        <v>5.8315787315399996</v>
      </c>
      <c r="V712" s="4">
        <v>22.8273677826</v>
      </c>
      <c r="W712" s="2">
        <v>0.21724614501</v>
      </c>
      <c r="X712" s="3">
        <v>2.83203697205</v>
      </c>
      <c r="Y712" s="1">
        <v>373.88284301800002</v>
      </c>
      <c r="Z712" s="2">
        <v>0.21622920616300001</v>
      </c>
      <c r="AA712" s="2">
        <v>6.5685829483900001E-3</v>
      </c>
      <c r="AB712" s="2">
        <v>0</v>
      </c>
      <c r="AC712" s="2">
        <v>2.4031401030700001E-4</v>
      </c>
      <c r="AD712" s="2">
        <v>0.43715788630500002</v>
      </c>
      <c r="AE712" s="2">
        <v>0.25658860911600001</v>
      </c>
      <c r="AF712" s="2">
        <v>0</v>
      </c>
      <c r="AG712" s="2">
        <v>0</v>
      </c>
      <c r="AH712" s="2">
        <v>8.3215401457900004E-2</v>
      </c>
      <c r="AI712" s="5">
        <v>16319155.370100001</v>
      </c>
      <c r="AJ712" s="5">
        <v>35508680.515699998</v>
      </c>
      <c r="AK712">
        <v>134.56548426800001</v>
      </c>
      <c r="AL712" s="13">
        <v>0.74051037700602207</v>
      </c>
      <c r="AM712" s="1" t="s">
        <v>53</v>
      </c>
      <c r="AN712" t="s">
        <v>4077</v>
      </c>
      <c r="AO712" t="s">
        <v>36</v>
      </c>
      <c r="AP712">
        <v>0.58303579791741866</v>
      </c>
      <c r="AQ712">
        <v>2.5993197612394403</v>
      </c>
      <c r="AR712">
        <v>0.76578614336621742</v>
      </c>
      <c r="AS712">
        <v>1.3584558360019285</v>
      </c>
      <c r="AT712">
        <v>-0.66304792128085577</v>
      </c>
      <c r="AU712">
        <v>0.45209891873965558</v>
      </c>
      <c r="AV712">
        <v>2.5727355364204181</v>
      </c>
      <c r="AW712">
        <v>-0.66508564609608312</v>
      </c>
      <c r="AX712">
        <v>-2.1825283114253908</v>
      </c>
      <c r="AY712">
        <v>-5</v>
      </c>
      <c r="AZ712">
        <v>-3.619220909089357</v>
      </c>
      <c r="BA712">
        <v>-0.35936168255558265</v>
      </c>
      <c r="BB712">
        <v>-0.59076262741499141</v>
      </c>
      <c r="BC712">
        <v>-5</v>
      </c>
      <c r="BD712">
        <v>-5</v>
      </c>
      <c r="BE712">
        <v>-1.0797962873010503</v>
      </c>
      <c r="BF712">
        <v>7.2126976772366325</v>
      </c>
      <c r="BG712">
        <f t="shared" si="11"/>
        <v>7.5503345344419328</v>
      </c>
      <c r="BH712" s="1" t="s">
        <v>2194</v>
      </c>
      <c r="BI712" s="1">
        <v>1</v>
      </c>
    </row>
    <row r="713" spans="1:61">
      <c r="A713" s="1">
        <v>258</v>
      </c>
      <c r="B713" s="1" t="s">
        <v>1201</v>
      </c>
      <c r="C713" s="1" t="s">
        <v>4403</v>
      </c>
      <c r="D713" s="1" t="s">
        <v>30</v>
      </c>
      <c r="E713" s="1" t="s">
        <v>44</v>
      </c>
      <c r="F713" s="2">
        <v>43.547058</v>
      </c>
      <c r="G713" s="2">
        <v>-116.66549500000001</v>
      </c>
      <c r="H713" s="2">
        <v>43.549399999999999</v>
      </c>
      <c r="I713" s="2">
        <v>-116.65942</v>
      </c>
      <c r="K713" s="1" t="s">
        <v>4086</v>
      </c>
      <c r="L713" s="17">
        <v>0.18019993905909357</v>
      </c>
      <c r="M713" s="17">
        <v>1</v>
      </c>
      <c r="N713" s="1">
        <v>17</v>
      </c>
      <c r="O713" s="1" t="s">
        <v>1204</v>
      </c>
      <c r="P713" s="1">
        <v>502050</v>
      </c>
      <c r="Q713" s="1" t="s">
        <v>1202</v>
      </c>
      <c r="R713" s="1" t="s">
        <v>1203</v>
      </c>
      <c r="S713" s="26">
        <v>4.0340340000000001</v>
      </c>
      <c r="T713" s="4">
        <v>262.603515625</v>
      </c>
      <c r="U713" s="4">
        <v>3.3394293785100002</v>
      </c>
      <c r="V713" s="4">
        <v>17.698198318500001</v>
      </c>
      <c r="W713" s="2">
        <v>0.317655652761</v>
      </c>
      <c r="X713" s="3">
        <v>1.28308308125</v>
      </c>
      <c r="Y713" s="1">
        <v>643.59967041000004</v>
      </c>
      <c r="Z713" s="2">
        <v>0.13577856050500001</v>
      </c>
      <c r="AA713" s="2">
        <v>5.6637942612499999E-2</v>
      </c>
      <c r="AB713" s="2">
        <v>0</v>
      </c>
      <c r="AC713" s="2">
        <v>0</v>
      </c>
      <c r="AD713" s="2">
        <v>1.10823726155E-2</v>
      </c>
      <c r="AE713" s="2">
        <v>6.0823076289899997E-2</v>
      </c>
      <c r="AF713" s="2">
        <v>0.12749927431700001</v>
      </c>
      <c r="AG713" s="2">
        <v>0.60138118076199998</v>
      </c>
      <c r="AH713" s="2">
        <v>6.7975928982699999E-3</v>
      </c>
      <c r="AI713" s="5">
        <v>24518639.9582</v>
      </c>
      <c r="AJ713" s="5">
        <v>35711592.069899999</v>
      </c>
      <c r="AK713">
        <v>39.980937626900001</v>
      </c>
      <c r="AL713" s="13">
        <v>0.37167222289557189</v>
      </c>
      <c r="AM713" s="1" t="s">
        <v>36</v>
      </c>
      <c r="AN713" t="s">
        <v>4077</v>
      </c>
      <c r="AO713" t="s">
        <v>36</v>
      </c>
      <c r="AP713">
        <v>0.60573955425110426</v>
      </c>
      <c r="AQ713">
        <v>2.4193005359435507</v>
      </c>
      <c r="AR713">
        <v>0.52367226353732599</v>
      </c>
      <c r="AS713">
        <v>1.2479290573132424</v>
      </c>
      <c r="AT713">
        <v>-0.49804341188210721</v>
      </c>
      <c r="AU713">
        <v>0.10825477840160869</v>
      </c>
      <c r="AV713">
        <v>2.8086158130230845</v>
      </c>
      <c r="AW713">
        <v>-0.86716879993360552</v>
      </c>
      <c r="AX713">
        <v>-1.2468925308879681</v>
      </c>
      <c r="AY713">
        <v>-5</v>
      </c>
      <c r="AZ713">
        <v>-5</v>
      </c>
      <c r="BA713">
        <v>-1.9553672519260676</v>
      </c>
      <c r="BB713">
        <v>-1.2159316180304027</v>
      </c>
      <c r="BC713">
        <v>-0.89449228708115858</v>
      </c>
      <c r="BD713">
        <v>-0.22085016655658116</v>
      </c>
      <c r="BE713">
        <v>-2.1676448484803883</v>
      </c>
      <c r="BF713">
        <v>7.3894963763263766</v>
      </c>
      <c r="BG713">
        <f t="shared" si="11"/>
        <v>7.5528092120454779</v>
      </c>
      <c r="BH713" s="1" t="s">
        <v>1205</v>
      </c>
      <c r="BI713" s="1">
        <v>1</v>
      </c>
    </row>
    <row r="714" spans="1:61">
      <c r="A714" s="1">
        <v>199</v>
      </c>
      <c r="B714" s="1" t="s">
        <v>906</v>
      </c>
      <c r="C714" s="1" t="s">
        <v>4324</v>
      </c>
      <c r="D714" s="1" t="s">
        <v>30</v>
      </c>
      <c r="E714" s="1" t="s">
        <v>140</v>
      </c>
      <c r="F714" s="2">
        <v>34.720922000000002</v>
      </c>
      <c r="G714" s="2">
        <v>-90.071700000000007</v>
      </c>
      <c r="H714" s="2">
        <v>34.740780000000001</v>
      </c>
      <c r="I714" s="2">
        <v>-90.104519999999994</v>
      </c>
      <c r="K714" s="1" t="s">
        <v>4086</v>
      </c>
      <c r="L714" s="17">
        <v>0.56111558084376145</v>
      </c>
      <c r="M714" s="17">
        <v>0</v>
      </c>
      <c r="N714" s="1">
        <v>8</v>
      </c>
      <c r="O714" s="1" t="s">
        <v>909</v>
      </c>
      <c r="P714" s="1">
        <v>514630</v>
      </c>
      <c r="Q714" s="1" t="s">
        <v>907</v>
      </c>
      <c r="R714" s="1" t="s">
        <v>908</v>
      </c>
      <c r="S714" s="26">
        <v>1.9</v>
      </c>
      <c r="T714" s="4">
        <v>1407.7803955100001</v>
      </c>
      <c r="U714" s="4">
        <v>10.298613548300001</v>
      </c>
      <c r="V714" s="4">
        <v>22.057590484599999</v>
      </c>
      <c r="W714" s="2">
        <v>0.34643009305</v>
      </c>
      <c r="X714" s="3">
        <v>1.6653534174</v>
      </c>
      <c r="Y714" s="1">
        <v>481.93200683600003</v>
      </c>
      <c r="Z714" s="2">
        <v>0.27097226768900001</v>
      </c>
      <c r="AA714" s="2">
        <v>6.6782023102500004E-2</v>
      </c>
      <c r="AB714" s="2">
        <v>2.1512416405600001E-4</v>
      </c>
      <c r="AC714" s="2">
        <v>0.27114997895499998</v>
      </c>
      <c r="AD714" s="2">
        <v>9.4112145162000005E-2</v>
      </c>
      <c r="AE714" s="2">
        <v>1.06626759575E-3</v>
      </c>
      <c r="AF714" s="2">
        <v>0.102876116541</v>
      </c>
      <c r="AG714" s="2">
        <v>2.6319973811E-2</v>
      </c>
      <c r="AH714" s="2">
        <v>0.16650610297900001</v>
      </c>
      <c r="AI714" s="5">
        <v>38915050.362300001</v>
      </c>
      <c r="AJ714" s="5">
        <v>39078413.797200002</v>
      </c>
      <c r="AK714">
        <v>102.36324858899999</v>
      </c>
      <c r="AL714" s="13">
        <v>4.1891570443881145E-3</v>
      </c>
      <c r="AM714" s="1" t="s">
        <v>36</v>
      </c>
      <c r="AN714" t="s">
        <v>4077</v>
      </c>
      <c r="AO714" t="s">
        <v>36</v>
      </c>
      <c r="AP714">
        <v>0.27875360095282892</v>
      </c>
      <c r="AQ714">
        <v>3.1485349130045286</v>
      </c>
      <c r="AR714">
        <v>1.0127787617098611</v>
      </c>
      <c r="AS714">
        <v>1.3435580694643083</v>
      </c>
      <c r="AT714">
        <v>-0.46038438952448124</v>
      </c>
      <c r="AU714">
        <v>0.22150641258055284</v>
      </c>
      <c r="AV714">
        <v>2.6829857703158595</v>
      </c>
      <c r="AW714">
        <v>-0.56707515416592669</v>
      </c>
      <c r="AX714">
        <v>-1.1753404285140021</v>
      </c>
      <c r="AY714">
        <v>-3.667310804271922</v>
      </c>
      <c r="AZ714">
        <v>-0.56679042493580156</v>
      </c>
      <c r="BA714">
        <v>-1.0263543273008833</v>
      </c>
      <c r="BB714">
        <v>-2.9721337889554151</v>
      </c>
      <c r="BC714">
        <v>-0.9876854382441822</v>
      </c>
      <c r="BD714">
        <v>-1.5797145471912069</v>
      </c>
      <c r="BE714">
        <v>-0.77856984358992665</v>
      </c>
      <c r="BF714">
        <v>7.590117596831683</v>
      </c>
      <c r="BG714">
        <f t="shared" si="11"/>
        <v>7.5919369272805142</v>
      </c>
      <c r="BH714" s="1" t="s">
        <v>910</v>
      </c>
      <c r="BI714" s="1">
        <v>1</v>
      </c>
    </row>
    <row r="715" spans="1:61">
      <c r="A715" s="1">
        <v>559</v>
      </c>
      <c r="B715" s="1" t="s">
        <v>2678</v>
      </c>
      <c r="C715" s="1" t="s">
        <v>4845</v>
      </c>
      <c r="D715" s="1" t="s">
        <v>30</v>
      </c>
      <c r="E715" s="1" t="s">
        <v>44</v>
      </c>
      <c r="F715" s="2">
        <v>41.375618000000003</v>
      </c>
      <c r="G715" s="2">
        <v>-112.08782100000001</v>
      </c>
      <c r="H715" s="2">
        <v>41.370838999999997</v>
      </c>
      <c r="I715" s="2">
        <v>-112.123187</v>
      </c>
      <c r="K715" s="1" t="s">
        <v>4086</v>
      </c>
      <c r="L715" s="17">
        <v>0.66776427766308177</v>
      </c>
      <c r="M715" s="17">
        <v>0</v>
      </c>
      <c r="N715" s="1">
        <v>16</v>
      </c>
      <c r="O715" s="1" t="s">
        <v>2681</v>
      </c>
      <c r="P715" s="1">
        <v>508210</v>
      </c>
      <c r="Q715" s="1" t="s">
        <v>2679</v>
      </c>
      <c r="R715" s="1" t="s">
        <v>2680</v>
      </c>
      <c r="S715" s="26">
        <v>3.05</v>
      </c>
      <c r="T715" s="4">
        <v>636.509277344</v>
      </c>
      <c r="U715" s="4">
        <v>2.6541254520400002</v>
      </c>
      <c r="V715" s="4">
        <v>15.870134353599999</v>
      </c>
      <c r="W715" s="2">
        <v>0.20577241480399999</v>
      </c>
      <c r="X715" s="3">
        <v>7.1877312660200001</v>
      </c>
      <c r="Y715" s="1">
        <v>949.13940429700006</v>
      </c>
      <c r="Z715" s="2">
        <v>0.28450728833900002</v>
      </c>
      <c r="AA715" s="2">
        <v>7.0948981629399999E-2</v>
      </c>
      <c r="AB715" s="2">
        <v>3.2292082667699999E-2</v>
      </c>
      <c r="AC715" s="2">
        <v>0.133673622204</v>
      </c>
      <c r="AD715" s="2">
        <v>0.14068116014400001</v>
      </c>
      <c r="AE715" s="2">
        <v>5.2790535143800001E-3</v>
      </c>
      <c r="AF715" s="2">
        <v>0.15951976837099999</v>
      </c>
      <c r="AG715" s="2">
        <v>9.7032248402599997E-2</v>
      </c>
      <c r="AH715" s="2">
        <v>7.6065794728399999E-2</v>
      </c>
      <c r="AI715" s="5">
        <v>40433837.276900001</v>
      </c>
      <c r="AJ715" s="5">
        <v>39876071.247699998</v>
      </c>
      <c r="AK715">
        <v>29.887428011200001</v>
      </c>
      <c r="AL715" s="13">
        <v>1.3890341539341969E-2</v>
      </c>
      <c r="AM715" s="1" t="s">
        <v>36</v>
      </c>
      <c r="AN715" t="s">
        <v>4077</v>
      </c>
      <c r="AO715" t="s">
        <v>36</v>
      </c>
      <c r="AP715">
        <v>0.48429983934678583</v>
      </c>
      <c r="AQ715">
        <v>2.803804738028862</v>
      </c>
      <c r="AR715">
        <v>0.42392144672776616</v>
      </c>
      <c r="AS715">
        <v>1.2005806034265631</v>
      </c>
      <c r="AT715">
        <v>-0.68661284580962134</v>
      </c>
      <c r="AU715">
        <v>0.85659183139376005</v>
      </c>
      <c r="AV715">
        <v>2.9773300038610646</v>
      </c>
      <c r="AW715">
        <v>-0.54590660362790333</v>
      </c>
      <c r="AX715">
        <v>-1.1490538338345015</v>
      </c>
      <c r="AY715">
        <v>-1.4909039443937493</v>
      </c>
      <c r="AZ715">
        <v>-0.8739542835491757</v>
      </c>
      <c r="BA715">
        <v>-0.85176405887897966</v>
      </c>
      <c r="BB715">
        <v>-2.2774439354830087</v>
      </c>
      <c r="BC715">
        <v>-0.79718548964469127</v>
      </c>
      <c r="BD715">
        <v>-1.0130839051592255</v>
      </c>
      <c r="BE715">
        <v>-1.1188105929040943</v>
      </c>
      <c r="BF715">
        <v>7.6067449589716336</v>
      </c>
      <c r="BG715">
        <f t="shared" si="11"/>
        <v>7.6007123632932156</v>
      </c>
      <c r="BH715" s="1" t="s">
        <v>2682</v>
      </c>
      <c r="BI715" s="1">
        <v>1</v>
      </c>
    </row>
    <row r="716" spans="1:61">
      <c r="A716" s="1">
        <v>23</v>
      </c>
      <c r="B716" s="1" t="s">
        <v>123</v>
      </c>
      <c r="C716" s="1" t="s">
        <v>4121</v>
      </c>
      <c r="D716" s="1" t="s">
        <v>30</v>
      </c>
      <c r="E716" s="1" t="s">
        <v>59</v>
      </c>
      <c r="F716" s="2">
        <v>42.771920000000001</v>
      </c>
      <c r="G716" s="2">
        <v>-77.309548000000007</v>
      </c>
      <c r="H716" s="2">
        <v>42.827469999999998</v>
      </c>
      <c r="I716" s="2">
        <v>-77.267300000000006</v>
      </c>
      <c r="K716" s="1" t="s">
        <v>4086</v>
      </c>
      <c r="L716" s="17">
        <v>0.41747999563813204</v>
      </c>
      <c r="M716" s="17">
        <v>1</v>
      </c>
      <c r="N716" s="1">
        <v>4</v>
      </c>
      <c r="O716" s="1" t="s">
        <v>126</v>
      </c>
      <c r="P716" s="1">
        <v>514710</v>
      </c>
      <c r="Q716" s="1" t="s">
        <v>124</v>
      </c>
      <c r="R716" s="1" t="s">
        <v>125</v>
      </c>
      <c r="S716" s="26">
        <v>6.1370690000000003</v>
      </c>
      <c r="T716" s="4">
        <v>865.61248779300001</v>
      </c>
      <c r="U716" s="4">
        <v>2.98319673538</v>
      </c>
      <c r="V716" s="4">
        <v>13.841557502700001</v>
      </c>
      <c r="W716" s="2">
        <v>0.24793507158799999</v>
      </c>
      <c r="X716" s="3">
        <v>1.9479393959</v>
      </c>
      <c r="Y716" s="1">
        <v>1805.1098632799999</v>
      </c>
      <c r="Z716" s="2">
        <v>0.14411192525899999</v>
      </c>
      <c r="AA716" s="2">
        <v>0.14486912153600001</v>
      </c>
      <c r="AB716" s="2">
        <v>1.3513041249700001E-3</v>
      </c>
      <c r="AC716" s="2">
        <v>0.12625374229700001</v>
      </c>
      <c r="AD716" s="2">
        <v>3.1196486609299998E-2</v>
      </c>
      <c r="AE716" s="2">
        <v>5.8012883985900003E-3</v>
      </c>
      <c r="AF716" s="2">
        <v>0.33328285358199999</v>
      </c>
      <c r="AG716" s="2">
        <v>0.18712067378800001</v>
      </c>
      <c r="AH716" s="2">
        <v>2.60126044057E-2</v>
      </c>
      <c r="AI716" s="5">
        <v>42606677.069600001</v>
      </c>
      <c r="AJ716" s="5">
        <v>42269252.718800001</v>
      </c>
      <c r="AK716">
        <v>56.1493835379</v>
      </c>
      <c r="AL716" s="13">
        <v>7.9510021661315794E-3</v>
      </c>
      <c r="AM716" s="1" t="s">
        <v>53</v>
      </c>
      <c r="AN716" t="s">
        <v>4076</v>
      </c>
      <c r="AO716" t="s">
        <v>53</v>
      </c>
      <c r="AP716">
        <v>0.78796100615028231</v>
      </c>
      <c r="AQ716">
        <v>2.9373235131743134</v>
      </c>
      <c r="AR716">
        <v>0.47468189508936393</v>
      </c>
      <c r="AS716">
        <v>1.1411849612746694</v>
      </c>
      <c r="AT716">
        <v>-0.60566203587916279</v>
      </c>
      <c r="AU716">
        <v>0.28957544102532795</v>
      </c>
      <c r="AV716">
        <v>3.2565036392412749</v>
      </c>
      <c r="AW716">
        <v>-0.84130007983910637</v>
      </c>
      <c r="AX716">
        <v>-0.83902417336673418</v>
      </c>
      <c r="AY716">
        <v>-2.8692468975122383</v>
      </c>
      <c r="AZ716">
        <v>-0.89875574006197989</v>
      </c>
      <c r="BA716">
        <v>-1.5058943140620697</v>
      </c>
      <c r="BB716">
        <v>-2.2364755439785484</v>
      </c>
      <c r="BC716">
        <v>-0.47718702893254278</v>
      </c>
      <c r="BD716">
        <v>-0.72787822737951724</v>
      </c>
      <c r="BE716">
        <v>-1.5848161636672597</v>
      </c>
      <c r="BF716">
        <v>7.629477664531116</v>
      </c>
      <c r="BG716">
        <f t="shared" si="11"/>
        <v>7.626024569973084</v>
      </c>
      <c r="BH716" s="1" t="s">
        <v>127</v>
      </c>
      <c r="BI716" s="1">
        <v>1</v>
      </c>
    </row>
    <row r="717" spans="1:61">
      <c r="A717" s="1">
        <v>183</v>
      </c>
      <c r="B717" s="1" t="s">
        <v>826</v>
      </c>
      <c r="C717" s="1" t="s">
        <v>4298</v>
      </c>
      <c r="D717" s="1" t="s">
        <v>30</v>
      </c>
      <c r="E717" s="1" t="s">
        <v>140</v>
      </c>
      <c r="F717" s="2">
        <v>35.020632999999997</v>
      </c>
      <c r="G717" s="2">
        <v>-81.047415000000001</v>
      </c>
      <c r="H717" s="2">
        <v>35.067329999999998</v>
      </c>
      <c r="I717" s="2">
        <v>-81.061940000000007</v>
      </c>
      <c r="K717" s="1" t="s">
        <v>4086</v>
      </c>
      <c r="L717" s="17">
        <v>0.76872318889945734</v>
      </c>
      <c r="M717" s="17">
        <v>0</v>
      </c>
      <c r="N717" s="1">
        <v>3</v>
      </c>
      <c r="O717" s="1" t="s">
        <v>829</v>
      </c>
      <c r="P717" s="1">
        <v>509820</v>
      </c>
      <c r="Q717" s="1" t="s">
        <v>827</v>
      </c>
      <c r="R717" s="1" t="s">
        <v>828</v>
      </c>
      <c r="S717" s="26">
        <v>2.35</v>
      </c>
      <c r="T717" s="4">
        <v>1223.4230957</v>
      </c>
      <c r="U717" s="4">
        <v>9.56561660767</v>
      </c>
      <c r="V717" s="4">
        <v>22.206712722799999</v>
      </c>
      <c r="W717" s="2">
        <v>0.21502000093500001</v>
      </c>
      <c r="X717" s="3">
        <v>4.26363897324</v>
      </c>
      <c r="Y717" s="1">
        <v>465.10485839799998</v>
      </c>
      <c r="Z717" s="2">
        <v>0.23882281292499999</v>
      </c>
      <c r="AA717" s="2">
        <v>0.296840295192</v>
      </c>
      <c r="AB717" s="2">
        <v>5.5169449021999998E-3</v>
      </c>
      <c r="AC717" s="2">
        <v>0.37092498387900003</v>
      </c>
      <c r="AD717" s="2">
        <v>2.7584724510999999E-3</v>
      </c>
      <c r="AE717" s="2">
        <v>2.81937379093E-2</v>
      </c>
      <c r="AF717" s="2">
        <v>5.6136705595800002E-2</v>
      </c>
      <c r="AG717" s="2">
        <v>0</v>
      </c>
      <c r="AH717" s="2">
        <v>8.0604714480199998E-4</v>
      </c>
      <c r="AI717" s="5">
        <v>38710824.175800003</v>
      </c>
      <c r="AJ717" s="5">
        <v>45284881.7623</v>
      </c>
      <c r="AK717">
        <v>371.49528320600001</v>
      </c>
      <c r="AL717" s="13">
        <v>0.15653318257351626</v>
      </c>
      <c r="AM717" s="1" t="s">
        <v>53</v>
      </c>
      <c r="AN717" t="s">
        <v>4077</v>
      </c>
      <c r="AO717" t="s">
        <v>36</v>
      </c>
      <c r="AP717">
        <v>0.37106786227173627</v>
      </c>
      <c r="AQ717">
        <v>3.0875766748215754</v>
      </c>
      <c r="AR717">
        <v>0.98071297025222559</v>
      </c>
      <c r="AS717">
        <v>1.346484274351669</v>
      </c>
      <c r="AT717">
        <v>-0.66752114058813505</v>
      </c>
      <c r="AU717">
        <v>0.62978042337129825</v>
      </c>
      <c r="AV717">
        <v>2.667550876093804</v>
      </c>
      <c r="AW717">
        <v>-0.62192419071589644</v>
      </c>
      <c r="AX717">
        <v>-0.52747714519997191</v>
      </c>
      <c r="AY717">
        <v>-2.2583013533252023</v>
      </c>
      <c r="AZ717">
        <v>-0.43071391351592558</v>
      </c>
      <c r="BA717">
        <v>-2.5593313489891836</v>
      </c>
      <c r="BB717">
        <v>-1.5498473418025209</v>
      </c>
      <c r="BC717">
        <v>-1.250753077692784</v>
      </c>
      <c r="BD717">
        <v>-5</v>
      </c>
      <c r="BE717">
        <v>-3.0936395560502752</v>
      </c>
      <c r="BF717">
        <v>7.5878324177976868</v>
      </c>
      <c r="BG717">
        <f t="shared" si="11"/>
        <v>7.6559532381481681</v>
      </c>
      <c r="BH717" s="1" t="s">
        <v>830</v>
      </c>
      <c r="BI717" s="1">
        <v>1</v>
      </c>
    </row>
    <row r="718" spans="1:61">
      <c r="A718" s="1">
        <v>397</v>
      </c>
      <c r="B718" s="1" t="s">
        <v>1888</v>
      </c>
      <c r="C718" s="1" t="s">
        <v>4597</v>
      </c>
      <c r="D718" s="1" t="s">
        <v>30</v>
      </c>
      <c r="E718" s="1" t="s">
        <v>59</v>
      </c>
      <c r="F718" s="2">
        <v>42.493532999999999</v>
      </c>
      <c r="G718" s="2">
        <v>-77.140375000000006</v>
      </c>
      <c r="H718" s="2">
        <v>42.459867000000003</v>
      </c>
      <c r="I718" s="2">
        <v>-77.169899999999998</v>
      </c>
      <c r="K718" s="1" t="s">
        <v>4086</v>
      </c>
      <c r="L718" s="17">
        <v>0.12477959413081406</v>
      </c>
      <c r="M718" s="17">
        <v>1</v>
      </c>
      <c r="N718" s="1">
        <v>4</v>
      </c>
      <c r="O718" s="1" t="s">
        <v>1891</v>
      </c>
      <c r="P718" s="1">
        <v>505410</v>
      </c>
      <c r="Q718" s="1" t="s">
        <v>1889</v>
      </c>
      <c r="R718" s="1" t="s">
        <v>1890</v>
      </c>
      <c r="S718" s="26">
        <v>3.3879049999999999</v>
      </c>
      <c r="T718" s="4">
        <v>861.48687744100005</v>
      </c>
      <c r="U718" s="4">
        <v>2.2419564724000001</v>
      </c>
      <c r="V718" s="4">
        <v>13.764275550800001</v>
      </c>
      <c r="W718" s="2">
        <v>0.21195402741399999</v>
      </c>
      <c r="X718" s="3">
        <v>5.0765480995200001</v>
      </c>
      <c r="Y718" s="1">
        <v>1277.9407959</v>
      </c>
      <c r="Z718" s="2">
        <v>0.177083333333</v>
      </c>
      <c r="AA718" s="2">
        <v>4.4596669899799997E-2</v>
      </c>
      <c r="AB718" s="2">
        <v>0</v>
      </c>
      <c r="AC718" s="2">
        <v>0.416848528936</v>
      </c>
      <c r="AD718" s="2">
        <v>0.104692046557</v>
      </c>
      <c r="AE718" s="2">
        <v>2.5561752343999998E-3</v>
      </c>
      <c r="AF718" s="2">
        <v>0.18002344002599999</v>
      </c>
      <c r="AG718" s="2">
        <v>6.4692450695100004E-2</v>
      </c>
      <c r="AH718" s="2">
        <v>9.50735531846E-3</v>
      </c>
      <c r="AI718" s="5">
        <v>47213776.407499999</v>
      </c>
      <c r="AJ718" s="5">
        <v>45649100.6303</v>
      </c>
      <c r="AK718">
        <v>91.329454675400001</v>
      </c>
      <c r="AL718" s="13">
        <v>3.3698628065617534E-2</v>
      </c>
      <c r="AM718" s="1" t="s">
        <v>53</v>
      </c>
      <c r="AN718" t="s">
        <v>4076</v>
      </c>
      <c r="AO718" t="s">
        <v>53</v>
      </c>
      <c r="AP718">
        <v>0.52993122380913227</v>
      </c>
      <c r="AQ718">
        <v>2.93524866646383</v>
      </c>
      <c r="AR718">
        <v>0.35062717651051639</v>
      </c>
      <c r="AS718">
        <v>1.1387533582960343</v>
      </c>
      <c r="AT718">
        <v>-0.67375832683315595</v>
      </c>
      <c r="AU718">
        <v>0.70556850541371563</v>
      </c>
      <c r="AV718">
        <v>3.1065107344096141</v>
      </c>
      <c r="AW718">
        <v>-0.751822311662112</v>
      </c>
      <c r="AX718">
        <v>-1.3506975694971926</v>
      </c>
      <c r="AY718">
        <v>-5</v>
      </c>
      <c r="AZ718">
        <v>-0.38002172679524249</v>
      </c>
      <c r="BA718">
        <v>-0.98008631037090821</v>
      </c>
      <c r="BB718">
        <v>-2.5924093771473111</v>
      </c>
      <c r="BC718">
        <v>-0.7446709437234641</v>
      </c>
      <c r="BD718">
        <v>-1.1891463964990383</v>
      </c>
      <c r="BE718">
        <v>-2.0219402748958757</v>
      </c>
      <c r="BF718">
        <v>7.6740687389897397</v>
      </c>
      <c r="BG718">
        <f t="shared" si="11"/>
        <v>7.6594322255692102</v>
      </c>
      <c r="BH718" s="1" t="s">
        <v>1892</v>
      </c>
      <c r="BI718" s="1">
        <v>1</v>
      </c>
    </row>
    <row r="719" spans="1:61">
      <c r="A719" s="1">
        <v>259</v>
      </c>
      <c r="B719" s="1" t="s">
        <v>1206</v>
      </c>
      <c r="C719" s="1" t="s">
        <v>4404</v>
      </c>
      <c r="D719" s="1" t="s">
        <v>30</v>
      </c>
      <c r="E719" s="1" t="s">
        <v>140</v>
      </c>
      <c r="F719" s="2">
        <v>30.290088999999998</v>
      </c>
      <c r="G719" s="2">
        <v>-96.597814</v>
      </c>
      <c r="H719" s="2">
        <v>30.310504000000002</v>
      </c>
      <c r="I719" s="2">
        <v>-96.573526999999999</v>
      </c>
      <c r="K719" s="1" t="s">
        <v>4086</v>
      </c>
      <c r="L719" s="17">
        <v>0.22602475201711056</v>
      </c>
      <c r="M719" s="17">
        <v>1</v>
      </c>
      <c r="N719" s="1">
        <v>12</v>
      </c>
      <c r="O719" s="1" t="s">
        <v>1209</v>
      </c>
      <c r="P719" s="1">
        <v>503560</v>
      </c>
      <c r="Q719" s="1" t="s">
        <v>1207</v>
      </c>
      <c r="R719" s="1" t="s">
        <v>1208</v>
      </c>
      <c r="S719" s="26">
        <v>4.7348920000000003</v>
      </c>
      <c r="T719" s="4">
        <v>1007.1157836899999</v>
      </c>
      <c r="U719" s="4">
        <v>13.6446218491</v>
      </c>
      <c r="V719" s="4">
        <v>26.058319091800001</v>
      </c>
      <c r="W719" s="2">
        <v>0.22390587627899999</v>
      </c>
      <c r="X719" s="3">
        <v>1.0982692241700001</v>
      </c>
      <c r="Y719" s="1">
        <v>512.78051757799994</v>
      </c>
      <c r="Z719" s="2">
        <v>0.212075766291</v>
      </c>
      <c r="AA719" s="2">
        <v>3.7492809598199998E-2</v>
      </c>
      <c r="AB719" s="2">
        <v>1.6229764154799999E-3</v>
      </c>
      <c r="AC719" s="2">
        <v>0.25678979373799998</v>
      </c>
      <c r="AD719" s="2">
        <v>0.16646807461599999</v>
      </c>
      <c r="AE719" s="2">
        <v>1.6291396170599999E-2</v>
      </c>
      <c r="AF719" s="2">
        <v>0.220437176432</v>
      </c>
      <c r="AG719" s="2">
        <v>8.2176021037099996E-4</v>
      </c>
      <c r="AH719" s="2">
        <v>8.8000246528099998E-2</v>
      </c>
      <c r="AI719" s="5">
        <v>44261948.407600001</v>
      </c>
      <c r="AJ719" s="5">
        <v>46825095.492200002</v>
      </c>
      <c r="AK719">
        <v>110.307606175</v>
      </c>
      <c r="AL719" s="13">
        <v>5.6279070543107823E-2</v>
      </c>
      <c r="AM719" s="1" t="s">
        <v>36</v>
      </c>
      <c r="AN719" t="s">
        <v>4077</v>
      </c>
      <c r="AO719" t="s">
        <v>36</v>
      </c>
      <c r="AP719">
        <v>0.67531007745989102</v>
      </c>
      <c r="AQ719">
        <v>3.0030794023580594</v>
      </c>
      <c r="AR719">
        <v>1.1349615040128835</v>
      </c>
      <c r="AS719">
        <v>1.4159463978424067</v>
      </c>
      <c r="AT719">
        <v>-0.64993450846627931</v>
      </c>
      <c r="AU719">
        <v>4.0708813920403326E-2</v>
      </c>
      <c r="AV719">
        <v>2.7099315163760087</v>
      </c>
      <c r="AW719">
        <v>-0.67350895509205788</v>
      </c>
      <c r="AX719">
        <v>-1.4260520136388737</v>
      </c>
      <c r="AY719">
        <v>-2.7896877911419229</v>
      </c>
      <c r="AZ719">
        <v>-0.59042224155082035</v>
      </c>
      <c r="BA719">
        <v>-0.7786690435242748</v>
      </c>
      <c r="BB719">
        <v>-1.7880416951141667</v>
      </c>
      <c r="BC719">
        <v>-0.65671516046572487</v>
      </c>
      <c r="BD719">
        <v>-3.0852548911036726</v>
      </c>
      <c r="BE719">
        <v>-1.0555161111947917</v>
      </c>
      <c r="BF719">
        <v>7.6460305276220675</v>
      </c>
      <c r="BG719">
        <f t="shared" si="11"/>
        <v>7.6704786717214501</v>
      </c>
      <c r="BH719" s="1" t="s">
        <v>1210</v>
      </c>
      <c r="BI719" s="1">
        <v>1</v>
      </c>
    </row>
    <row r="720" spans="1:61">
      <c r="A720" s="1">
        <v>189</v>
      </c>
      <c r="B720" s="1" t="s">
        <v>856</v>
      </c>
      <c r="C720" s="1" t="s">
        <v>4312</v>
      </c>
      <c r="D720" s="1" t="s">
        <v>30</v>
      </c>
      <c r="E720" s="1" t="s">
        <v>153</v>
      </c>
      <c r="F720" s="2">
        <v>33.097803999999996</v>
      </c>
      <c r="G720" s="2">
        <v>-86.480063999999999</v>
      </c>
      <c r="H720" s="2">
        <v>33.12453</v>
      </c>
      <c r="I720" s="2">
        <v>-86.461830000000006</v>
      </c>
      <c r="K720" s="1" t="s">
        <v>4086</v>
      </c>
      <c r="L720" s="17">
        <v>0.68675204599276174</v>
      </c>
      <c r="M720" s="17">
        <v>0</v>
      </c>
      <c r="N720" s="1">
        <v>3</v>
      </c>
      <c r="O720" s="1" t="s">
        <v>859</v>
      </c>
      <c r="P720" s="1">
        <v>513210</v>
      </c>
      <c r="Q720" s="1" t="s">
        <v>857</v>
      </c>
      <c r="R720" s="1" t="s">
        <v>858</v>
      </c>
      <c r="S720" s="26">
        <v>3.1517119999999998</v>
      </c>
      <c r="T720" s="4">
        <v>1428.5649414100001</v>
      </c>
      <c r="U720" s="4">
        <v>9.7403917312600008</v>
      </c>
      <c r="V720" s="4">
        <v>23.9014377594</v>
      </c>
      <c r="W720" s="2">
        <v>0.244422018528</v>
      </c>
      <c r="X720" s="3">
        <v>3.32463622093</v>
      </c>
      <c r="Y720" s="1">
        <v>508.824462891</v>
      </c>
      <c r="Z720" s="2">
        <v>0.135367608582</v>
      </c>
      <c r="AA720" s="2">
        <v>5.5280285190999999E-2</v>
      </c>
      <c r="AB720" s="2">
        <v>1.2248168498200001E-2</v>
      </c>
      <c r="AC720" s="2">
        <v>0.46461276818399999</v>
      </c>
      <c r="AD720" s="2">
        <v>3.6163984824699999E-2</v>
      </c>
      <c r="AE720" s="2">
        <v>6.7765567765599999E-2</v>
      </c>
      <c r="AF720" s="2">
        <v>0.17343668236500001</v>
      </c>
      <c r="AG720" s="2">
        <v>3.5509877027699997E-2</v>
      </c>
      <c r="AH720" s="2">
        <v>1.9615057561500001E-2</v>
      </c>
      <c r="AI720" s="5">
        <v>50616760.649400003</v>
      </c>
      <c r="AJ720" s="5">
        <v>47683515.962900005</v>
      </c>
      <c r="AK720">
        <v>400.21946008899999</v>
      </c>
      <c r="AL720" s="13">
        <v>5.9679276347691788E-2</v>
      </c>
      <c r="AM720" s="1" t="s">
        <v>36</v>
      </c>
      <c r="AN720" t="s">
        <v>4077</v>
      </c>
      <c r="AO720" t="s">
        <v>36</v>
      </c>
      <c r="AP720">
        <v>0.49854652527522542</v>
      </c>
      <c r="AQ720">
        <v>3.1548999878443773</v>
      </c>
      <c r="AR720">
        <v>0.98857642333688567</v>
      </c>
      <c r="AS720">
        <v>1.3784240261444991</v>
      </c>
      <c r="AT720">
        <v>-0.61185967365664562</v>
      </c>
      <c r="AU720">
        <v>0.52174413207947312</v>
      </c>
      <c r="AV720">
        <v>2.7065679828352862</v>
      </c>
      <c r="AW720">
        <v>-0.86848524330983856</v>
      </c>
      <c r="AX720">
        <v>-1.2574297251027782</v>
      </c>
      <c r="AY720">
        <v>-1.9119288476743355</v>
      </c>
      <c r="AZ720">
        <v>-0.3329088593750853</v>
      </c>
      <c r="BA720">
        <v>-1.4417237216692855</v>
      </c>
      <c r="BB720">
        <v>-1.1689909186375356</v>
      </c>
      <c r="BC720">
        <v>-0.7608590425930104</v>
      </c>
      <c r="BD720">
        <v>-1.4496508316770889</v>
      </c>
      <c r="BE720">
        <v>-1.7074104130707624</v>
      </c>
      <c r="BF720">
        <v>7.7042943479121897</v>
      </c>
      <c r="BG720">
        <f t="shared" si="11"/>
        <v>7.678368270788158</v>
      </c>
      <c r="BH720" s="1" t="s">
        <v>860</v>
      </c>
      <c r="BI720" s="1">
        <v>1</v>
      </c>
    </row>
    <row r="721" spans="1:61">
      <c r="A721" s="1">
        <v>334</v>
      </c>
      <c r="B721" s="1" t="s">
        <v>1577</v>
      </c>
      <c r="C721" s="1" t="s">
        <v>4505</v>
      </c>
      <c r="D721" s="1" t="s">
        <v>30</v>
      </c>
      <c r="E721" s="1" t="s">
        <v>355</v>
      </c>
      <c r="F721" s="2">
        <v>40.528210999999999</v>
      </c>
      <c r="G721" s="2">
        <v>-84.496927999999997</v>
      </c>
      <c r="H721" s="2">
        <v>40.526946000000002</v>
      </c>
      <c r="I721" s="2">
        <v>-84.491853000000006</v>
      </c>
      <c r="K721" s="1" t="s">
        <v>4086</v>
      </c>
      <c r="L721" s="17">
        <v>0.42582220700569445</v>
      </c>
      <c r="M721" s="17">
        <v>1</v>
      </c>
      <c r="N721" s="1">
        <v>4</v>
      </c>
      <c r="O721" s="1" t="s">
        <v>1580</v>
      </c>
      <c r="P721" s="1">
        <v>513720</v>
      </c>
      <c r="Q721" s="1" t="s">
        <v>1578</v>
      </c>
      <c r="R721" s="1" t="s">
        <v>1579</v>
      </c>
      <c r="S721" s="26">
        <v>7.078722</v>
      </c>
      <c r="T721" s="4">
        <v>932.622558594</v>
      </c>
      <c r="U721" s="4">
        <v>4.82624435425</v>
      </c>
      <c r="V721" s="4">
        <v>15.865446090700001</v>
      </c>
      <c r="W721" s="2">
        <v>0.244361698627</v>
      </c>
      <c r="X721" s="3">
        <v>0.33405664563199999</v>
      </c>
      <c r="Y721" s="1">
        <v>1535.1894531299999</v>
      </c>
      <c r="Z721" s="2">
        <v>0.371357336092</v>
      </c>
      <c r="AA721" s="2">
        <v>0.119720346226</v>
      </c>
      <c r="AB721" s="2">
        <v>0</v>
      </c>
      <c r="AC721" s="2">
        <v>2.3563657861099999E-2</v>
      </c>
      <c r="AD721" s="2">
        <v>0</v>
      </c>
      <c r="AE721" s="2">
        <v>7.6018018133799997E-3</v>
      </c>
      <c r="AF721" s="2">
        <v>2.2387724021800001E-2</v>
      </c>
      <c r="AG721" s="2">
        <v>0.433720384781</v>
      </c>
      <c r="AH721" s="2">
        <v>2.1648749204800002E-2</v>
      </c>
      <c r="AI721" s="5">
        <v>51558470.997000001</v>
      </c>
      <c r="AJ721" s="5">
        <v>51144436.861400001</v>
      </c>
      <c r="AK721">
        <v>61.484184216700001</v>
      </c>
      <c r="AL721" s="13">
        <v>8.0627539031483623E-3</v>
      </c>
      <c r="AM721" s="1" t="s">
        <v>53</v>
      </c>
      <c r="AN721" t="s">
        <v>4077</v>
      </c>
      <c r="AO721" t="s">
        <v>36</v>
      </c>
      <c r="AP721">
        <v>0.84995485677909643</v>
      </c>
      <c r="AQ721">
        <v>2.9697059161092572</v>
      </c>
      <c r="AR721">
        <v>0.68360930659387598</v>
      </c>
      <c r="AS721">
        <v>1.2004522877194932</v>
      </c>
      <c r="AT721">
        <v>-0.61196686462625782</v>
      </c>
      <c r="AU721">
        <v>-0.47617988408810452</v>
      </c>
      <c r="AV721">
        <v>3.1861619781010626</v>
      </c>
      <c r="AW721">
        <v>-0.43020799226055689</v>
      </c>
      <c r="AX721">
        <v>-0.92183203586940166</v>
      </c>
      <c r="AY721">
        <v>-5</v>
      </c>
      <c r="AZ721">
        <v>-1.6277572917463927</v>
      </c>
      <c r="BA721">
        <v>-5</v>
      </c>
      <c r="BB721">
        <v>-2.1190834570793275</v>
      </c>
      <c r="BC721">
        <v>-1.649990055372067</v>
      </c>
      <c r="BD721">
        <v>-0.36279016560808569</v>
      </c>
      <c r="BE721">
        <v>-1.6645671907261175</v>
      </c>
      <c r="BF721">
        <v>7.7123000295616624</v>
      </c>
      <c r="BG721">
        <f t="shared" si="11"/>
        <v>7.7087984010630102</v>
      </c>
      <c r="BH721" s="1" t="s">
        <v>1581</v>
      </c>
      <c r="BI721" s="1">
        <v>1</v>
      </c>
    </row>
    <row r="722" spans="1:61">
      <c r="A722" s="1">
        <v>477</v>
      </c>
      <c r="B722" s="1" t="s">
        <v>2276</v>
      </c>
      <c r="C722" s="1" t="s">
        <v>4711</v>
      </c>
      <c r="D722" s="1" t="s">
        <v>30</v>
      </c>
      <c r="E722" s="1" t="s">
        <v>465</v>
      </c>
      <c r="F722" s="2">
        <v>46.471361999999999</v>
      </c>
      <c r="G722" s="2">
        <v>-89.579319999999996</v>
      </c>
      <c r="H722" s="2">
        <v>46.545200000000001</v>
      </c>
      <c r="I722" s="2">
        <v>-89.598939999999999</v>
      </c>
      <c r="K722" s="1" t="s">
        <v>4086</v>
      </c>
      <c r="L722" s="17">
        <v>0.58873026911169279</v>
      </c>
      <c r="M722" s="17">
        <v>0</v>
      </c>
      <c r="N722" s="1">
        <v>4</v>
      </c>
      <c r="O722" s="1" t="s">
        <v>2279</v>
      </c>
      <c r="P722" s="1">
        <v>517370</v>
      </c>
      <c r="Q722" s="1" t="s">
        <v>2277</v>
      </c>
      <c r="R722" s="1" t="s">
        <v>2278</v>
      </c>
      <c r="S722" s="26">
        <v>8.9326760000000007</v>
      </c>
      <c r="T722" s="4">
        <v>919.49945068399995</v>
      </c>
      <c r="U722" s="4">
        <v>-2.4169278144800002</v>
      </c>
      <c r="V722" s="4">
        <v>10.340877533</v>
      </c>
      <c r="W722" s="2">
        <v>0.19627979397799999</v>
      </c>
      <c r="X722" s="3">
        <v>1.2942434549299999</v>
      </c>
      <c r="Y722" s="1">
        <v>2970.8959960900002</v>
      </c>
      <c r="Z722" s="2">
        <v>0.28073209190199999</v>
      </c>
      <c r="AA722" s="2">
        <v>2.8201353855499999E-2</v>
      </c>
      <c r="AB722" s="2">
        <v>3.6680814981000001E-4</v>
      </c>
      <c r="AC722" s="2">
        <v>0.52906597306600001</v>
      </c>
      <c r="AD722" s="2">
        <v>2.0245904372600001E-3</v>
      </c>
      <c r="AE722" s="2">
        <v>9.3369347224399996E-4</v>
      </c>
      <c r="AF722" s="2">
        <v>0</v>
      </c>
      <c r="AG722" s="2">
        <v>5.3830286920200003E-4</v>
      </c>
      <c r="AH722" s="2">
        <v>0.15813718624799999</v>
      </c>
      <c r="AI722" s="5">
        <v>52921195.026100002</v>
      </c>
      <c r="AJ722" s="5">
        <v>52803826.516400002</v>
      </c>
      <c r="AK722">
        <v>60.973931400300003</v>
      </c>
      <c r="AL722" s="13">
        <v>2.2202598398680818E-3</v>
      </c>
      <c r="AM722" s="1" t="s">
        <v>36</v>
      </c>
      <c r="AN722" t="s">
        <v>4076</v>
      </c>
      <c r="AO722" t="s">
        <v>53</v>
      </c>
      <c r="AP722">
        <v>0.95098158183790382</v>
      </c>
      <c r="AQ722">
        <v>2.9635514741233306</v>
      </c>
      <c r="AR722">
        <v>-5</v>
      </c>
      <c r="AS722">
        <v>1.0145573948090472</v>
      </c>
      <c r="AT722">
        <v>-0.70712440654125819</v>
      </c>
      <c r="AU722">
        <v>0.11201597740512245</v>
      </c>
      <c r="AV722">
        <v>3.4728874484664654</v>
      </c>
      <c r="AW722">
        <v>-0.55170793813400254</v>
      </c>
      <c r="AX722">
        <v>-1.5497300421111564</v>
      </c>
      <c r="AY722">
        <v>-3.4355610236612542</v>
      </c>
      <c r="AZ722">
        <v>-0.27649016926529169</v>
      </c>
      <c r="BA722">
        <v>-2.6936628187840652</v>
      </c>
      <c r="BB722">
        <v>-3.0297956774770909</v>
      </c>
      <c r="BC722">
        <v>-5</v>
      </c>
      <c r="BD722">
        <v>-3.2689733053500651</v>
      </c>
      <c r="BE722">
        <v>-0.80096599291829806</v>
      </c>
      <c r="BF722">
        <v>7.7236296425332478</v>
      </c>
      <c r="BG722">
        <f t="shared" si="11"/>
        <v>7.7226653955402931</v>
      </c>
      <c r="BH722" s="1" t="s">
        <v>2280</v>
      </c>
      <c r="BI722" s="1">
        <v>2</v>
      </c>
    </row>
    <row r="723" spans="1:61">
      <c r="A723" s="1">
        <v>478</v>
      </c>
      <c r="B723" s="1" t="s">
        <v>2276</v>
      </c>
      <c r="C723" s="1" t="s">
        <v>4711</v>
      </c>
      <c r="D723" s="1" t="s">
        <v>30</v>
      </c>
      <c r="E723" s="1" t="s">
        <v>465</v>
      </c>
      <c r="F723" s="2">
        <v>46.471361999999999</v>
      </c>
      <c r="G723" s="2">
        <v>-89.579319999999996</v>
      </c>
      <c r="H723" s="2">
        <v>46.545200000000001</v>
      </c>
      <c r="I723" s="2">
        <v>-89.598939999999999</v>
      </c>
      <c r="K723" s="1" t="s">
        <v>4085</v>
      </c>
      <c r="L723" s="17">
        <v>0.70566296344622959</v>
      </c>
      <c r="M723" s="17">
        <v>0</v>
      </c>
      <c r="N723" s="1">
        <v>4</v>
      </c>
      <c r="O723" s="1" t="s">
        <v>2279</v>
      </c>
      <c r="P723" s="1">
        <v>517340</v>
      </c>
      <c r="Q723" s="1" t="s">
        <v>2281</v>
      </c>
      <c r="R723" s="1" t="s">
        <v>2282</v>
      </c>
      <c r="S723" s="26">
        <v>8.9701570000000004</v>
      </c>
      <c r="T723" s="4">
        <v>919.49945068399995</v>
      </c>
      <c r="U723" s="4">
        <v>-2.4169278144800002</v>
      </c>
      <c r="V723" s="4">
        <v>10.340877533</v>
      </c>
      <c r="W723" s="2">
        <v>0.19627979397799999</v>
      </c>
      <c r="X723" s="3">
        <v>1.2942434549299999</v>
      </c>
      <c r="Y723" s="1">
        <v>2970.8959960900002</v>
      </c>
      <c r="Z723" s="2">
        <v>0.28073209190199999</v>
      </c>
      <c r="AA723" s="2">
        <v>2.8201353855499999E-2</v>
      </c>
      <c r="AB723" s="2">
        <v>3.6680814981000001E-4</v>
      </c>
      <c r="AC723" s="2">
        <v>0.52906597306600001</v>
      </c>
      <c r="AD723" s="2">
        <v>2.0245904372600001E-3</v>
      </c>
      <c r="AE723" s="2">
        <v>9.3369347224399996E-4</v>
      </c>
      <c r="AF723" s="2">
        <v>0</v>
      </c>
      <c r="AG723" s="2">
        <v>5.3830286920200003E-4</v>
      </c>
      <c r="AH723" s="2">
        <v>0.15813718624799999</v>
      </c>
      <c r="AI723" s="5">
        <v>52921195.026100002</v>
      </c>
      <c r="AJ723" s="5">
        <v>52803826.516400002</v>
      </c>
      <c r="AK723">
        <v>60.973931400300003</v>
      </c>
      <c r="AL723" s="13">
        <v>2.2202598398680818E-3</v>
      </c>
      <c r="AM723" s="1" t="s">
        <v>36</v>
      </c>
      <c r="AN723" s="19" t="s">
        <v>4076</v>
      </c>
      <c r="AO723" s="19" t="s">
        <v>53</v>
      </c>
      <c r="AP723">
        <v>0.95280004434141197</v>
      </c>
      <c r="AQ723">
        <v>2.9635514741233306</v>
      </c>
      <c r="AR723">
        <v>-5</v>
      </c>
      <c r="AS723">
        <v>1.0145573948090472</v>
      </c>
      <c r="AT723">
        <v>-0.70712440654125819</v>
      </c>
      <c r="AU723">
        <v>0.11201597740512245</v>
      </c>
      <c r="AV723">
        <v>3.4728874484664654</v>
      </c>
      <c r="AW723">
        <v>-0.55170793813400254</v>
      </c>
      <c r="AX723">
        <v>-1.5497300421111564</v>
      </c>
      <c r="AY723">
        <v>-3.4355610236612542</v>
      </c>
      <c r="AZ723">
        <v>-0.27649016926529169</v>
      </c>
      <c r="BA723">
        <v>-2.6936628187840652</v>
      </c>
      <c r="BB723">
        <v>-3.0297956774770909</v>
      </c>
      <c r="BC723">
        <v>-5</v>
      </c>
      <c r="BD723">
        <v>-3.2689733053500651</v>
      </c>
      <c r="BE723">
        <v>-0.80096599291829806</v>
      </c>
      <c r="BF723">
        <v>7.7236296425332478</v>
      </c>
      <c r="BG723">
        <f t="shared" si="11"/>
        <v>7.7226653955402931</v>
      </c>
      <c r="BH723" s="1" t="s">
        <v>2280</v>
      </c>
      <c r="BI723" s="1">
        <v>2</v>
      </c>
    </row>
    <row r="724" spans="1:61">
      <c r="A724" s="1">
        <v>624</v>
      </c>
      <c r="B724" s="1" t="s">
        <v>2998</v>
      </c>
      <c r="C724" s="1" t="s">
        <v>4929</v>
      </c>
      <c r="D724" s="1" t="s">
        <v>30</v>
      </c>
      <c r="E724" s="1" t="s">
        <v>87</v>
      </c>
      <c r="F724" s="2">
        <v>40.031379000000001</v>
      </c>
      <c r="G724" s="2">
        <v>-99.304066000000006</v>
      </c>
      <c r="H724" s="2">
        <v>40.070320000000002</v>
      </c>
      <c r="I724" s="2">
        <v>-99.215190000000007</v>
      </c>
      <c r="K724" s="1" t="s">
        <v>4086</v>
      </c>
      <c r="L724" s="17">
        <v>0.75400175200775255</v>
      </c>
      <c r="M724" s="17">
        <v>0</v>
      </c>
      <c r="N724" s="1">
        <v>10</v>
      </c>
      <c r="O724" s="1" t="s">
        <v>3001</v>
      </c>
      <c r="P724" s="1">
        <v>506890</v>
      </c>
      <c r="Q724" s="1" t="s">
        <v>2999</v>
      </c>
      <c r="R724" s="1" t="s">
        <v>3000</v>
      </c>
      <c r="S724" s="26">
        <v>2.1361319999999999</v>
      </c>
      <c r="T724" s="4">
        <v>611.55004882799994</v>
      </c>
      <c r="U724" s="4">
        <v>3.5534250736200002</v>
      </c>
      <c r="V724" s="4">
        <v>18.149358749400001</v>
      </c>
      <c r="W724" s="2">
        <v>0.327223747969</v>
      </c>
      <c r="X724" s="3">
        <v>2.3368651866899999</v>
      </c>
      <c r="Y724" s="1">
        <v>992.59857177699996</v>
      </c>
      <c r="Z724" s="2">
        <v>0.13085131371399999</v>
      </c>
      <c r="AA724" s="2">
        <v>5.2393376061200002E-2</v>
      </c>
      <c r="AB724" s="2">
        <v>2.6844736753799998E-4</v>
      </c>
      <c r="AC724" s="2">
        <v>9.3537129626499998E-3</v>
      </c>
      <c r="AD724" s="2">
        <v>8.8084292473399997E-5</v>
      </c>
      <c r="AE724" s="2">
        <v>0.38861950941200002</v>
      </c>
      <c r="AF724" s="2">
        <v>3.9847656118899999E-4</v>
      </c>
      <c r="AG724" s="2">
        <v>0.33506845407899999</v>
      </c>
      <c r="AH724" s="2">
        <v>8.2958625549499995E-2</v>
      </c>
      <c r="AI724" s="5">
        <v>51887501.839599997</v>
      </c>
      <c r="AJ724" s="5">
        <v>53120292.949299999</v>
      </c>
      <c r="AK724">
        <v>96.665638450800003</v>
      </c>
      <c r="AL724" s="13">
        <v>2.3479992360154123E-2</v>
      </c>
      <c r="AM724" s="1" t="s">
        <v>36</v>
      </c>
      <c r="AN724" t="s">
        <v>4077</v>
      </c>
      <c r="AO724" t="s">
        <v>36</v>
      </c>
      <c r="AP724">
        <v>0.32962808595031479</v>
      </c>
      <c r="AQ724">
        <v>2.7864320051832205</v>
      </c>
      <c r="AR724">
        <v>0.55064716248100842</v>
      </c>
      <c r="AS724">
        <v>1.2588612852114232</v>
      </c>
      <c r="AT724">
        <v>-0.4851551853257956</v>
      </c>
      <c r="AU724">
        <v>0.36863365874848758</v>
      </c>
      <c r="AV724">
        <v>2.9967736459672745</v>
      </c>
      <c r="AW724">
        <v>-0.88322191279577045</v>
      </c>
      <c r="AX724">
        <v>-1.2807236161061681</v>
      </c>
      <c r="AY724">
        <v>-3.5711408504801287</v>
      </c>
      <c r="AZ724">
        <v>-2.0290159614159569</v>
      </c>
      <c r="BA724">
        <v>-4.0551015297301269</v>
      </c>
      <c r="BB724">
        <v>-0.41047540080958311</v>
      </c>
      <c r="BC724">
        <v>-3.3995972191754067</v>
      </c>
      <c r="BD724">
        <v>-0.47486645806242661</v>
      </c>
      <c r="BE724">
        <v>-1.0811384519084635</v>
      </c>
      <c r="BF724">
        <v>7.7150627617838898</v>
      </c>
      <c r="BG724">
        <f t="shared" si="11"/>
        <v>7.7252604614261067</v>
      </c>
      <c r="BH724" s="1" t="s">
        <v>3002</v>
      </c>
      <c r="BI724" s="1">
        <v>1</v>
      </c>
    </row>
    <row r="725" spans="1:61">
      <c r="A725" s="1">
        <v>675</v>
      </c>
      <c r="B725" s="1" t="s">
        <v>3250</v>
      </c>
      <c r="C725" s="1" t="s">
        <v>5024</v>
      </c>
      <c r="D725" s="1" t="s">
        <v>30</v>
      </c>
      <c r="E725" s="1" t="s">
        <v>140</v>
      </c>
      <c r="F725" s="2">
        <v>32.714599999999997</v>
      </c>
      <c r="G725" s="2">
        <v>-92.445015999999995</v>
      </c>
      <c r="H725" s="2">
        <v>32.731879999999997</v>
      </c>
      <c r="I725" s="2">
        <v>-92.366860000000003</v>
      </c>
      <c r="K725" s="1" t="s">
        <v>4086</v>
      </c>
      <c r="L725" s="17">
        <v>0.88476406270638097</v>
      </c>
      <c r="M725" s="17">
        <v>0</v>
      </c>
      <c r="N725" s="1">
        <v>8</v>
      </c>
      <c r="O725" s="1" t="s">
        <v>3253</v>
      </c>
      <c r="P725" s="1">
        <v>510210</v>
      </c>
      <c r="Q725" s="1" t="s">
        <v>3251</v>
      </c>
      <c r="R725" s="1" t="s">
        <v>3252</v>
      </c>
      <c r="S725" s="26">
        <v>5.2683030000000004</v>
      </c>
      <c r="T725" s="4">
        <v>1424.41247559</v>
      </c>
      <c r="U725" s="4">
        <v>11.3844213486</v>
      </c>
      <c r="V725" s="4">
        <v>24.4554138184</v>
      </c>
      <c r="W725" s="2">
        <v>0.21568715572399999</v>
      </c>
      <c r="X725" s="3">
        <v>3.0025668144200002</v>
      </c>
      <c r="Y725" s="1">
        <v>667.66699218799999</v>
      </c>
      <c r="Z725" s="2">
        <v>0.20829228704</v>
      </c>
      <c r="AA725" s="2">
        <v>8.5286116059399994E-2</v>
      </c>
      <c r="AB725" s="2">
        <v>4.0833618318000001E-4</v>
      </c>
      <c r="AC725" s="2">
        <v>0.42878361755200001</v>
      </c>
      <c r="AD725" s="2">
        <v>8.8363950040100003E-2</v>
      </c>
      <c r="AE725" s="2">
        <v>1.4169265556299999E-2</v>
      </c>
      <c r="AF725" s="2">
        <v>4.1772791539299997E-2</v>
      </c>
      <c r="AG725" s="2">
        <v>1.22500854954E-3</v>
      </c>
      <c r="AH725" s="2">
        <v>0.13169862748</v>
      </c>
      <c r="AI725" s="5">
        <v>56649685.7311</v>
      </c>
      <c r="AJ725" s="5">
        <v>53511920.822400004</v>
      </c>
      <c r="AK725">
        <v>176.94216564999999</v>
      </c>
      <c r="AL725" s="13">
        <v>5.6966578590629771E-2</v>
      </c>
      <c r="AM725" s="1" t="s">
        <v>36</v>
      </c>
      <c r="AN725" t="s">
        <v>4077</v>
      </c>
      <c r="AO725" t="s">
        <v>36</v>
      </c>
      <c r="AP725">
        <v>0.72167074492372307</v>
      </c>
      <c r="AQ725">
        <v>3.1536357687484733</v>
      </c>
      <c r="AR725">
        <v>1.0563109610384194</v>
      </c>
      <c r="AS725">
        <v>1.3883750160645625</v>
      </c>
      <c r="AT725">
        <v>-0.6661757165770088</v>
      </c>
      <c r="AU725">
        <v>0.47749268029178438</v>
      </c>
      <c r="AV725">
        <v>2.8245599063144295</v>
      </c>
      <c r="AW725">
        <v>-0.68132681146360874</v>
      </c>
      <c r="AX725">
        <v>-1.0691216629656486</v>
      </c>
      <c r="AY725">
        <v>-3.3889821349945497</v>
      </c>
      <c r="AZ725">
        <v>-0.36776181599877922</v>
      </c>
      <c r="BA725">
        <v>-1.0537248785602733</v>
      </c>
      <c r="BB725">
        <v>-1.8486526602050859</v>
      </c>
      <c r="BC725">
        <v>-1.379106501282535</v>
      </c>
      <c r="BD725">
        <v>-2.9118608802748871</v>
      </c>
      <c r="BE725">
        <v>-0.88041875108960843</v>
      </c>
      <c r="BF725">
        <v>7.7531975049209043</v>
      </c>
      <c r="BG725">
        <f t="shared" si="11"/>
        <v>7.7284505403518837</v>
      </c>
      <c r="BH725" s="1" t="s">
        <v>3254</v>
      </c>
      <c r="BI725" s="1">
        <v>1</v>
      </c>
    </row>
    <row r="726" spans="1:61">
      <c r="A726" s="1">
        <v>145</v>
      </c>
      <c r="B726" s="1" t="s">
        <v>641</v>
      </c>
      <c r="C726" s="1" t="s">
        <v>4247</v>
      </c>
      <c r="D726" s="1" t="s">
        <v>30</v>
      </c>
      <c r="E726" s="1" t="s">
        <v>87</v>
      </c>
      <c r="F726" s="2">
        <v>33.739387999999998</v>
      </c>
      <c r="G726" s="2">
        <v>-99.231998000000004</v>
      </c>
      <c r="H726" s="2">
        <v>33.747641999999999</v>
      </c>
      <c r="I726" s="2">
        <v>-99.192778000000004</v>
      </c>
      <c r="J726" s="1" t="s">
        <v>514</v>
      </c>
      <c r="K726" s="1" t="s">
        <v>4086</v>
      </c>
      <c r="L726" s="17">
        <v>0.1374519155360758</v>
      </c>
      <c r="M726" s="17">
        <v>1</v>
      </c>
      <c r="N726" s="1">
        <v>11</v>
      </c>
      <c r="O726" s="1" t="s">
        <v>644</v>
      </c>
      <c r="P726" s="1">
        <v>503730</v>
      </c>
      <c r="Q726" s="1" t="s">
        <v>642</v>
      </c>
      <c r="R726" s="1" t="s">
        <v>643</v>
      </c>
      <c r="S726" s="26">
        <v>1.969481</v>
      </c>
      <c r="T726" s="4">
        <v>665.34899902300003</v>
      </c>
      <c r="U726" s="4">
        <v>10.1632041931</v>
      </c>
      <c r="V726" s="4">
        <v>24.456989288300001</v>
      </c>
      <c r="W726" s="2">
        <v>0.24942667782299999</v>
      </c>
      <c r="X726" s="3">
        <v>1.74138486385</v>
      </c>
      <c r="Y726" s="1">
        <v>622.15856933600003</v>
      </c>
      <c r="Z726" s="2">
        <v>0.31403842908500001</v>
      </c>
      <c r="AA726" s="2">
        <v>4.7156392391299998E-2</v>
      </c>
      <c r="AB726" s="2">
        <v>3.2811784276399997E-2</v>
      </c>
      <c r="AC726" s="2">
        <v>0</v>
      </c>
      <c r="AD726" s="2">
        <v>9.2420260854900002E-2</v>
      </c>
      <c r="AE726" s="2">
        <v>0.48939222256999998</v>
      </c>
      <c r="AF726" s="2">
        <v>0</v>
      </c>
      <c r="AG726" s="2">
        <v>2.1444586417199998E-2</v>
      </c>
      <c r="AH726" s="2">
        <v>2.7363244051200001E-3</v>
      </c>
      <c r="AI726" s="5">
        <v>61002682.179499999</v>
      </c>
      <c r="AJ726" s="5">
        <v>61409772.175800003</v>
      </c>
      <c r="AK726">
        <v>199.04644851699999</v>
      </c>
      <c r="AL726" s="13">
        <v>6.6511205652070799E-3</v>
      </c>
      <c r="AM726" s="1" t="s">
        <v>36</v>
      </c>
      <c r="AN726" t="s">
        <v>4077</v>
      </c>
      <c r="AO726" t="s">
        <v>36</v>
      </c>
      <c r="AP726">
        <v>0.29435179543459522</v>
      </c>
      <c r="AQ726">
        <v>2.8230495078466431</v>
      </c>
      <c r="AR726">
        <v>1.0070306512547325</v>
      </c>
      <c r="AS726">
        <v>1.3884029933398856</v>
      </c>
      <c r="AT726">
        <v>-0.60305709772317428</v>
      </c>
      <c r="AU726">
        <v>0.24089476524408879</v>
      </c>
      <c r="AV726">
        <v>2.7939010872808168</v>
      </c>
      <c r="AW726">
        <v>-0.5030172037791304</v>
      </c>
      <c r="AX726">
        <v>-1.32645942716645</v>
      </c>
      <c r="AY726">
        <v>-1.4839701524141629</v>
      </c>
      <c r="AZ726">
        <v>-5</v>
      </c>
      <c r="BA726">
        <v>-1.034232810025453</v>
      </c>
      <c r="BB726">
        <v>-0.31034293674510305</v>
      </c>
      <c r="BC726">
        <v>-5</v>
      </c>
      <c r="BD726">
        <v>-1.6686823251982768</v>
      </c>
      <c r="BE726">
        <v>-2.5628324160887153</v>
      </c>
      <c r="BF726">
        <v>7.7853489305869576</v>
      </c>
      <c r="BG726">
        <f t="shared" si="11"/>
        <v>7.7882374861954489</v>
      </c>
      <c r="BH726" s="1" t="s">
        <v>645</v>
      </c>
      <c r="BI726" s="1">
        <v>1</v>
      </c>
    </row>
    <row r="727" spans="1:61">
      <c r="A727" s="1">
        <v>529</v>
      </c>
      <c r="B727" s="1" t="s">
        <v>2529</v>
      </c>
      <c r="C727" s="1" t="s">
        <v>4792</v>
      </c>
      <c r="D727" s="1" t="s">
        <v>30</v>
      </c>
      <c r="E727" s="1" t="s">
        <v>140</v>
      </c>
      <c r="F727" s="2">
        <v>32.401693999999999</v>
      </c>
      <c r="G727" s="2">
        <v>-93.387004000000005</v>
      </c>
      <c r="H727" s="2">
        <v>32.373489999999997</v>
      </c>
      <c r="I727" s="2">
        <v>-93.416330000000002</v>
      </c>
      <c r="K727" s="1" t="s">
        <v>4086</v>
      </c>
      <c r="L727" s="17">
        <v>0.92647329601459194</v>
      </c>
      <c r="M727" s="17">
        <v>0</v>
      </c>
      <c r="N727" s="1">
        <v>11</v>
      </c>
      <c r="O727" s="1" t="s">
        <v>2532</v>
      </c>
      <c r="P727" s="1">
        <v>516790</v>
      </c>
      <c r="Q727" s="1" t="s">
        <v>2530</v>
      </c>
      <c r="R727" s="1" t="s">
        <v>2531</v>
      </c>
      <c r="S727" s="26">
        <v>7.2580960000000001</v>
      </c>
      <c r="T727" s="4">
        <v>1369.7489013700001</v>
      </c>
      <c r="U727" s="4">
        <v>11.351724624599999</v>
      </c>
      <c r="V727" s="4">
        <v>24.462759017900002</v>
      </c>
      <c r="W727" s="2">
        <v>0.123621210456</v>
      </c>
      <c r="X727" s="3">
        <v>0.103716164827</v>
      </c>
      <c r="Y727" s="1">
        <v>674.51312255899995</v>
      </c>
      <c r="Z727" s="2">
        <v>0.92770701556799995</v>
      </c>
      <c r="AA727" s="2">
        <v>8.0871097247499997E-4</v>
      </c>
      <c r="AB727" s="2">
        <v>0</v>
      </c>
      <c r="AC727" s="2">
        <v>1.76183461861E-2</v>
      </c>
      <c r="AD727" s="2">
        <v>6.5996591860900001E-3</v>
      </c>
      <c r="AE727" s="2">
        <v>2.0217774311900001E-4</v>
      </c>
      <c r="AF727" s="2">
        <v>0</v>
      </c>
      <c r="AG727" s="2">
        <v>0</v>
      </c>
      <c r="AH727" s="2">
        <v>4.7064090344599997E-2</v>
      </c>
      <c r="AI727" s="5">
        <v>62746592.349399999</v>
      </c>
      <c r="AJ727" s="5">
        <v>62760104.567200005</v>
      </c>
      <c r="AK727">
        <v>154.16421970299999</v>
      </c>
      <c r="AL727" s="13">
        <v>2.1532265818429154E-4</v>
      </c>
      <c r="AM727" s="1" t="s">
        <v>36</v>
      </c>
      <c r="AN727" t="s">
        <v>4077</v>
      </c>
      <c r="AO727" t="s">
        <v>36</v>
      </c>
      <c r="AP727">
        <v>0.86082270814595652</v>
      </c>
      <c r="AQ727">
        <v>3.1366409607737391</v>
      </c>
      <c r="AR727">
        <v>1.0550618472602664</v>
      </c>
      <c r="AS727">
        <v>1.3885054371105807</v>
      </c>
      <c r="AT727">
        <v>-0.90790700826249404</v>
      </c>
      <c r="AU727">
        <v>-0.98415355076563926</v>
      </c>
      <c r="AV727">
        <v>2.8289904032288637</v>
      </c>
      <c r="AW727">
        <v>-3.2589159139350163E-2</v>
      </c>
      <c r="AX727">
        <v>-3.0922066644038915</v>
      </c>
      <c r="AY727">
        <v>-5</v>
      </c>
      <c r="AZ727">
        <v>-1.7540348607344192</v>
      </c>
      <c r="BA727">
        <v>-2.1804784913402826</v>
      </c>
      <c r="BB727">
        <v>-3.6942666557313166</v>
      </c>
      <c r="BC727">
        <v>-5</v>
      </c>
      <c r="BD727">
        <v>-5</v>
      </c>
      <c r="BE727">
        <v>-1.3273103309446881</v>
      </c>
      <c r="BF727">
        <v>7.7975901450688196</v>
      </c>
      <c r="BG727">
        <f t="shared" si="11"/>
        <v>7.7976836585114588</v>
      </c>
      <c r="BH727" s="1" t="s">
        <v>2533</v>
      </c>
      <c r="BI727" s="1">
        <v>1</v>
      </c>
    </row>
    <row r="728" spans="1:61">
      <c r="A728" s="1">
        <v>248</v>
      </c>
      <c r="B728" s="1" t="s">
        <v>1151</v>
      </c>
      <c r="C728" s="1" t="s">
        <v>4384</v>
      </c>
      <c r="D728" s="1" t="s">
        <v>30</v>
      </c>
      <c r="E728" s="1" t="s">
        <v>87</v>
      </c>
      <c r="F728" s="2">
        <v>35.618589</v>
      </c>
      <c r="G728" s="2">
        <v>-101.660765</v>
      </c>
      <c r="H728" s="2">
        <v>35.711640000000003</v>
      </c>
      <c r="I728" s="2">
        <v>-101.55477999999999</v>
      </c>
      <c r="K728" s="1" t="s">
        <v>4086</v>
      </c>
      <c r="L728" s="17">
        <v>0.31493495055474335</v>
      </c>
      <c r="M728" s="17">
        <v>1</v>
      </c>
      <c r="N728" s="1">
        <v>11</v>
      </c>
      <c r="O728" s="1" t="s">
        <v>1154</v>
      </c>
      <c r="P728" s="1">
        <v>507860</v>
      </c>
      <c r="Q728" s="1" t="s">
        <v>1152</v>
      </c>
      <c r="R728" s="1" t="s">
        <v>1153</v>
      </c>
      <c r="S728" s="26">
        <v>3.8548870000000002</v>
      </c>
      <c r="T728" s="4">
        <v>508.23040771500001</v>
      </c>
      <c r="U728" s="4">
        <v>6.4130234718299999</v>
      </c>
      <c r="V728" s="4">
        <v>21.962791442899999</v>
      </c>
      <c r="W728" s="2">
        <v>0.25305217504499999</v>
      </c>
      <c r="X728" s="3">
        <v>1.8847463131</v>
      </c>
      <c r="Y728" s="1">
        <v>458.29733276399998</v>
      </c>
      <c r="Z728" s="2">
        <v>8.39023059494E-2</v>
      </c>
      <c r="AA728" s="2">
        <v>6.0266892992700001E-2</v>
      </c>
      <c r="AB728" s="2">
        <v>6.3654206103200002E-4</v>
      </c>
      <c r="AC728" s="2">
        <v>3.7889408394800002E-5</v>
      </c>
      <c r="AD728" s="2">
        <v>0.30385032168100001</v>
      </c>
      <c r="AE728" s="2">
        <v>0.46539560331300001</v>
      </c>
      <c r="AF728" s="2">
        <v>0</v>
      </c>
      <c r="AG728" s="2">
        <v>6.76780612748E-2</v>
      </c>
      <c r="AH728" s="2">
        <v>1.8232383319600001E-2</v>
      </c>
      <c r="AI728" s="5">
        <v>66007145.744599998</v>
      </c>
      <c r="AJ728" s="5">
        <v>65593928.0141</v>
      </c>
      <c r="AK728">
        <v>173.42373115699999</v>
      </c>
      <c r="AL728" s="13">
        <v>6.2798534798836373E-3</v>
      </c>
      <c r="AM728" s="1" t="s">
        <v>36</v>
      </c>
      <c r="AN728" t="s">
        <v>4077</v>
      </c>
      <c r="AO728" t="s">
        <v>36</v>
      </c>
      <c r="AP728">
        <v>0.58601165190818705</v>
      </c>
      <c r="AQ728">
        <v>2.7060606455781158</v>
      </c>
      <c r="AR728">
        <v>0.80706282944906427</v>
      </c>
      <c r="AS728">
        <v>1.34168753756327</v>
      </c>
      <c r="AT728">
        <v>-0.59678992547243603</v>
      </c>
      <c r="AU728">
        <v>0.27525290242762845</v>
      </c>
      <c r="AV728">
        <v>2.6611473297098804</v>
      </c>
      <c r="AW728">
        <v>-1.0762261029694178</v>
      </c>
      <c r="AX728">
        <v>-1.2199211976296074</v>
      </c>
      <c r="AY728">
        <v>-3.1961728940204219</v>
      </c>
      <c r="AZ728">
        <v>-4.4214821757458482</v>
      </c>
      <c r="BA728">
        <v>-0.51734029953647953</v>
      </c>
      <c r="BB728">
        <v>-0.33217772389828382</v>
      </c>
      <c r="BC728">
        <v>-5</v>
      </c>
      <c r="BD728">
        <v>-1.1695520907154269</v>
      </c>
      <c r="BE728">
        <v>-1.7391565570775112</v>
      </c>
      <c r="BF728">
        <v>7.8195909535640276</v>
      </c>
      <c r="BG728">
        <f t="shared" si="11"/>
        <v>7.8168636388875372</v>
      </c>
      <c r="BH728" s="1" t="s">
        <v>1155</v>
      </c>
      <c r="BI728" s="1">
        <v>1</v>
      </c>
    </row>
    <row r="729" spans="1:61">
      <c r="A729" s="1">
        <v>521</v>
      </c>
      <c r="B729" s="1" t="s">
        <v>2489</v>
      </c>
      <c r="C729" s="1" t="s">
        <v>4776</v>
      </c>
      <c r="D729" s="1" t="s">
        <v>30</v>
      </c>
      <c r="E729" s="1" t="s">
        <v>140</v>
      </c>
      <c r="F729" s="2">
        <v>32.762307999999997</v>
      </c>
      <c r="G729" s="2">
        <v>-94.605230000000006</v>
      </c>
      <c r="H729" s="2">
        <v>32.762169999999998</v>
      </c>
      <c r="I729" s="2">
        <v>-94.509799999999998</v>
      </c>
      <c r="K729" s="1" t="s">
        <v>4086</v>
      </c>
      <c r="L729" s="17">
        <v>0.64657316170632828</v>
      </c>
      <c r="M729" s="17">
        <v>0</v>
      </c>
      <c r="N729" s="1">
        <v>11</v>
      </c>
      <c r="O729" s="1" t="s">
        <v>2492</v>
      </c>
      <c r="P729" s="1">
        <v>509000</v>
      </c>
      <c r="Q729" s="1" t="s">
        <v>2490</v>
      </c>
      <c r="R729" s="1" t="s">
        <v>2491</v>
      </c>
      <c r="S729" s="26">
        <v>3.6315740000000001</v>
      </c>
      <c r="T729" s="4">
        <v>1253.4498291</v>
      </c>
      <c r="U729" s="4">
        <v>11.3890295029</v>
      </c>
      <c r="V729" s="4">
        <v>24.348932266199999</v>
      </c>
      <c r="W729" s="2">
        <v>0.22658666968300001</v>
      </c>
      <c r="X729" s="3">
        <v>2.60448479652</v>
      </c>
      <c r="Y729" s="1">
        <v>405.8309021</v>
      </c>
      <c r="Z729" s="2">
        <v>0.21466920678900001</v>
      </c>
      <c r="AA729" s="2">
        <v>9.1407293779999996E-2</v>
      </c>
      <c r="AB729" s="2">
        <v>0</v>
      </c>
      <c r="AC729" s="2">
        <v>0.48722104013099998</v>
      </c>
      <c r="AD729" s="2">
        <v>9.9374041268700003E-2</v>
      </c>
      <c r="AE729" s="2">
        <v>1.1047058241399999E-2</v>
      </c>
      <c r="AF729" s="2">
        <v>7.1960512642900001E-2</v>
      </c>
      <c r="AG729" s="2">
        <v>0</v>
      </c>
      <c r="AH729" s="2">
        <v>2.4320847147300002E-2</v>
      </c>
      <c r="AI729" s="5">
        <v>73459584.827099994</v>
      </c>
      <c r="AJ729" s="5">
        <v>70624743.132600009</v>
      </c>
      <c r="AK729">
        <v>191.01979154599999</v>
      </c>
      <c r="AL729" s="13">
        <v>3.9349757668202222E-2</v>
      </c>
      <c r="AM729" s="1" t="s">
        <v>36</v>
      </c>
      <c r="AN729" t="s">
        <v>4077</v>
      </c>
      <c r="AO729" t="s">
        <v>36</v>
      </c>
      <c r="AP729">
        <v>0.56009489813646829</v>
      </c>
      <c r="AQ729">
        <v>3.0981069554613025</v>
      </c>
      <c r="AR729">
        <v>1.0564867179779023</v>
      </c>
      <c r="AS729">
        <v>1.386479921564431</v>
      </c>
      <c r="AT729">
        <v>-0.64476564369330291</v>
      </c>
      <c r="AU729">
        <v>0.41572182661542695</v>
      </c>
      <c r="AV729">
        <v>2.6083451134231486</v>
      </c>
      <c r="AW729">
        <v>-0.66823024844097145</v>
      </c>
      <c r="AX729">
        <v>-1.0390191486641693</v>
      </c>
      <c r="AY729">
        <v>-5</v>
      </c>
      <c r="AZ729">
        <v>-0.31227396541727909</v>
      </c>
      <c r="BA729">
        <v>-1.002727048259717</v>
      </c>
      <c r="BB729">
        <v>-1.9567533563335129</v>
      </c>
      <c r="BC729">
        <v>-1.1429057514244625</v>
      </c>
      <c r="BD729">
        <v>-5</v>
      </c>
      <c r="BE729">
        <v>-1.6140213017270122</v>
      </c>
      <c r="BF729">
        <v>7.8660484695060209</v>
      </c>
      <c r="BG729">
        <f t="shared" si="11"/>
        <v>7.8489568812693031</v>
      </c>
      <c r="BH729" s="1" t="s">
        <v>2493</v>
      </c>
      <c r="BI729" s="1">
        <v>1</v>
      </c>
    </row>
    <row r="730" spans="1:61">
      <c r="A730" s="1">
        <v>370</v>
      </c>
      <c r="B730" s="1" t="s">
        <v>1754</v>
      </c>
      <c r="C730" s="1" t="s">
        <v>4556</v>
      </c>
      <c r="D730" s="1" t="s">
        <v>30</v>
      </c>
      <c r="E730" s="1" t="s">
        <v>44</v>
      </c>
      <c r="F730" s="2">
        <v>43.167740999999999</v>
      </c>
      <c r="G730" s="2">
        <v>-108.19470099999999</v>
      </c>
      <c r="H730" s="2">
        <v>43.383333</v>
      </c>
      <c r="I730" s="2">
        <v>-108.166944</v>
      </c>
      <c r="K730" s="1" t="s">
        <v>4086</v>
      </c>
      <c r="L730" s="17">
        <v>6.5603482769802199E-2</v>
      </c>
      <c r="M730" s="17">
        <v>1</v>
      </c>
      <c r="N730" s="1">
        <v>10</v>
      </c>
      <c r="O730" s="1" t="s">
        <v>1757</v>
      </c>
      <c r="P730" s="1">
        <v>515290</v>
      </c>
      <c r="Q730" s="1" t="s">
        <v>1755</v>
      </c>
      <c r="R730" s="1" t="s">
        <v>1756</v>
      </c>
      <c r="S730" s="26">
        <v>2.2459419999999999</v>
      </c>
      <c r="T730" s="4">
        <v>230.98248290999999</v>
      </c>
      <c r="U730" s="4">
        <v>-0.20638297498200001</v>
      </c>
      <c r="V730" s="4">
        <v>15.010532379200001</v>
      </c>
      <c r="W730" s="2">
        <v>0.17018496990199999</v>
      </c>
      <c r="X730" s="3">
        <v>6.5388612747200003</v>
      </c>
      <c r="Y730" s="1">
        <v>231.34275817899999</v>
      </c>
      <c r="Z730" s="2">
        <v>0.188227319532</v>
      </c>
      <c r="AA730" s="2">
        <v>1.1114503184799999E-2</v>
      </c>
      <c r="AB730" s="2">
        <v>1.8291326237599999E-2</v>
      </c>
      <c r="AC730" s="2">
        <v>2.70928951004E-2</v>
      </c>
      <c r="AD730" s="2">
        <v>0.435700943284</v>
      </c>
      <c r="AE730" s="2">
        <v>0.27620678771200002</v>
      </c>
      <c r="AF730" s="2">
        <v>1.17043790522E-2</v>
      </c>
      <c r="AG730" s="2">
        <v>6.1109070117599997E-3</v>
      </c>
      <c r="AH730" s="2">
        <v>2.5550938885800002E-2</v>
      </c>
      <c r="AI730" s="5">
        <v>74942699.586799994</v>
      </c>
      <c r="AJ730" s="5">
        <v>77649186.692699999</v>
      </c>
      <c r="AK730">
        <v>188.20125475899999</v>
      </c>
      <c r="AL730" s="13">
        <v>3.5473538887153898E-2</v>
      </c>
      <c r="AM730" s="1" t="s">
        <v>36</v>
      </c>
      <c r="AN730" t="s">
        <v>4077</v>
      </c>
      <c r="AO730" t="s">
        <v>36</v>
      </c>
      <c r="AP730">
        <v>0.35139853669605631</v>
      </c>
      <c r="AQ730">
        <v>2.3635790454160071</v>
      </c>
      <c r="AR730">
        <v>-5</v>
      </c>
      <c r="AS730">
        <v>1.1763960956575699</v>
      </c>
      <c r="AT730">
        <v>-0.76907879781698341</v>
      </c>
      <c r="AU730">
        <v>0.81550212368136155</v>
      </c>
      <c r="AV730">
        <v>2.3642559091433522</v>
      </c>
      <c r="AW730">
        <v>-0.72531734232786738</v>
      </c>
      <c r="AX730">
        <v>-1.9541099453736377</v>
      </c>
      <c r="AY730">
        <v>-1.7377548042671673</v>
      </c>
      <c r="AZ730">
        <v>-1.567144584522091</v>
      </c>
      <c r="BA730">
        <v>-0.36081149982418959</v>
      </c>
      <c r="BB730">
        <v>-0.55876565294911618</v>
      </c>
      <c r="BC730">
        <v>-1.9316516218098534</v>
      </c>
      <c r="BD730">
        <v>-2.2138943247872542</v>
      </c>
      <c r="BE730">
        <v>-1.5925931368040076</v>
      </c>
      <c r="BF730">
        <v>7.8747293332004533</v>
      </c>
      <c r="BG730">
        <f t="shared" si="11"/>
        <v>7.8901369112336397</v>
      </c>
      <c r="BH730" s="1" t="s">
        <v>1758</v>
      </c>
      <c r="BI730" s="1">
        <v>1</v>
      </c>
    </row>
    <row r="731" spans="1:61">
      <c r="A731" s="1">
        <v>315</v>
      </c>
      <c r="B731" s="1" t="s">
        <v>1486</v>
      </c>
      <c r="C731" s="1" t="s">
        <v>4479</v>
      </c>
      <c r="D731" s="1" t="s">
        <v>30</v>
      </c>
      <c r="E731" s="1" t="s">
        <v>87</v>
      </c>
      <c r="F731" s="2">
        <v>33.065860999999998</v>
      </c>
      <c r="G731" s="2">
        <v>-96.987155000000001</v>
      </c>
      <c r="H731" s="2">
        <v>33.086666999999998</v>
      </c>
      <c r="I731" s="2">
        <v>-96.980556000000007</v>
      </c>
      <c r="K731" s="1" t="s">
        <v>4086</v>
      </c>
      <c r="L731" s="17">
        <v>0.89019162789918471</v>
      </c>
      <c r="M731" s="17">
        <v>0</v>
      </c>
      <c r="N731" s="1">
        <v>12</v>
      </c>
      <c r="O731" s="1" t="s">
        <v>1489</v>
      </c>
      <c r="P731" s="1">
        <v>510890</v>
      </c>
      <c r="Q731" s="1" t="s">
        <v>1487</v>
      </c>
      <c r="R731" s="1" t="s">
        <v>1488</v>
      </c>
      <c r="S731" s="26">
        <v>4.6292859999999996</v>
      </c>
      <c r="T731" s="4">
        <v>983.98608398399995</v>
      </c>
      <c r="U731" s="4">
        <v>12.144241333</v>
      </c>
      <c r="V731" s="4">
        <v>24.516805648799998</v>
      </c>
      <c r="W731" s="2">
        <v>0.23594853282</v>
      </c>
      <c r="X731" s="3">
        <v>0.90839964151399999</v>
      </c>
      <c r="Y731" s="1">
        <v>898.61810302699996</v>
      </c>
      <c r="Z731" s="2">
        <v>0.31965520218400001</v>
      </c>
      <c r="AA731" s="2">
        <v>0.366407448483</v>
      </c>
      <c r="AB731" s="2">
        <v>2.0586926637500001E-4</v>
      </c>
      <c r="AC731" s="2">
        <v>6.0047416340700002E-2</v>
      </c>
      <c r="AD731" s="2">
        <v>0</v>
      </c>
      <c r="AE731" s="2">
        <v>0.17480292998499999</v>
      </c>
      <c r="AF731" s="2">
        <v>2.97182247428E-2</v>
      </c>
      <c r="AG731" s="2">
        <v>4.3591156918899997E-2</v>
      </c>
      <c r="AH731" s="2">
        <v>5.5717520802799998E-3</v>
      </c>
      <c r="AI731" s="5">
        <v>106834980.623</v>
      </c>
      <c r="AJ731" s="5">
        <v>87830722.773000002</v>
      </c>
      <c r="AK731">
        <v>287.664756211</v>
      </c>
      <c r="AL731" s="13">
        <v>0.19525019064442448</v>
      </c>
      <c r="AM731" s="1" t="s">
        <v>36</v>
      </c>
      <c r="AN731" t="s">
        <v>4077</v>
      </c>
      <c r="AO731" t="s">
        <v>36</v>
      </c>
      <c r="AP731">
        <v>0.66551401257907705</v>
      </c>
      <c r="AQ731">
        <v>2.992988956468237</v>
      </c>
      <c r="AR731">
        <v>1.0843703890313783</v>
      </c>
      <c r="AS731">
        <v>1.3894638843018405</v>
      </c>
      <c r="AT731">
        <v>-0.62718271885147925</v>
      </c>
      <c r="AU731">
        <v>-4.1723045839931618E-2</v>
      </c>
      <c r="AV731">
        <v>2.9535751633840257</v>
      </c>
      <c r="AW731">
        <v>-0.49531822330763664</v>
      </c>
      <c r="AX731">
        <v>-0.43603570639560185</v>
      </c>
      <c r="AY731">
        <v>-3.6864084831051223</v>
      </c>
      <c r="AZ731">
        <v>-1.2215056742413646</v>
      </c>
      <c r="BA731">
        <v>-5</v>
      </c>
      <c r="BB731">
        <v>-0.75745129214982454</v>
      </c>
      <c r="BC731">
        <v>-1.5269771372880889</v>
      </c>
      <c r="BD731">
        <v>-1.360601604558211</v>
      </c>
      <c r="BE731">
        <v>-2.2540082161105564</v>
      </c>
      <c r="BF731">
        <v>8.0287134755778897</v>
      </c>
      <c r="BG731">
        <f t="shared" si="11"/>
        <v>7.943646456645264</v>
      </c>
      <c r="BH731" s="1" t="s">
        <v>1490</v>
      </c>
      <c r="BI731" s="1">
        <v>1</v>
      </c>
    </row>
    <row r="732" spans="1:61">
      <c r="A732" s="1">
        <v>747</v>
      </c>
      <c r="B732" s="1" t="s">
        <v>3592</v>
      </c>
      <c r="C732" s="1" t="s">
        <v>5122</v>
      </c>
      <c r="D732" s="1" t="s">
        <v>2895</v>
      </c>
      <c r="E732" s="1" t="s">
        <v>87</v>
      </c>
      <c r="F732" s="2">
        <v>30.751822000000001</v>
      </c>
      <c r="G732" s="2">
        <v>-98.408857999999995</v>
      </c>
      <c r="H732" s="2">
        <v>30.825030000000002</v>
      </c>
      <c r="I732" s="2">
        <v>-98.381479999999996</v>
      </c>
      <c r="K732" s="1" t="s">
        <v>4086</v>
      </c>
      <c r="L732" s="17">
        <v>0.49755564890801901</v>
      </c>
      <c r="M732" s="17">
        <v>1</v>
      </c>
      <c r="N732" s="1">
        <v>12</v>
      </c>
      <c r="O732" s="1" t="s">
        <v>3595</v>
      </c>
      <c r="P732" s="1">
        <v>513750</v>
      </c>
      <c r="Q732" s="1" t="s">
        <v>3593</v>
      </c>
      <c r="R732" s="1" t="s">
        <v>3594</v>
      </c>
      <c r="S732" s="26">
        <v>4.0200370000000003</v>
      </c>
      <c r="T732" s="4">
        <v>745.42871093799999</v>
      </c>
      <c r="U732" s="4">
        <v>11.954653739899999</v>
      </c>
      <c r="V732" s="4">
        <v>25.664058685299999</v>
      </c>
      <c r="W732" s="2">
        <v>0.101158618927</v>
      </c>
      <c r="X732" s="3">
        <v>1.0524288415900001</v>
      </c>
      <c r="Y732" s="1">
        <v>392.782073975</v>
      </c>
      <c r="Z732" s="2">
        <v>0.46182869313899999</v>
      </c>
      <c r="AA732" s="2">
        <v>7.8935037273700007E-2</v>
      </c>
      <c r="AB732" s="2">
        <v>2.1481819564899999E-3</v>
      </c>
      <c r="AC732" s="2">
        <v>0.14975201582200001</v>
      </c>
      <c r="AD732" s="2">
        <v>0.188358436026</v>
      </c>
      <c r="AE732" s="2">
        <v>0.118977635783</v>
      </c>
      <c r="AF732" s="2">
        <v>0</v>
      </c>
      <c r="AG732" s="2">
        <v>0</v>
      </c>
      <c r="AH732" s="2">
        <v>0</v>
      </c>
      <c r="AI732" s="5">
        <v>3180792.2213400002</v>
      </c>
      <c r="AJ732" s="5">
        <v>91321956.664900005</v>
      </c>
      <c r="AK732">
        <v>167.97765181599999</v>
      </c>
      <c r="AL732" s="13">
        <v>1.8653672085171213</v>
      </c>
      <c r="AM732" s="1" t="s">
        <v>36</v>
      </c>
      <c r="AN732" t="s">
        <v>4077</v>
      </c>
      <c r="AO732" t="s">
        <v>36</v>
      </c>
      <c r="AP732">
        <v>0.60423005030384369</v>
      </c>
      <c r="AQ732">
        <v>2.8724061160295897</v>
      </c>
      <c r="AR732">
        <v>1.0775370015284533</v>
      </c>
      <c r="AS732">
        <v>1.4093253396945005</v>
      </c>
      <c r="AT732">
        <v>-0.99499710851384615</v>
      </c>
      <c r="AU732">
        <v>2.2192741325250384E-2</v>
      </c>
      <c r="AV732">
        <v>2.5941516589739</v>
      </c>
      <c r="AW732">
        <v>-0.33551908812559322</v>
      </c>
      <c r="AX732">
        <v>-1.1027301816192256</v>
      </c>
      <c r="AY732">
        <v>-2.667928935564313</v>
      </c>
      <c r="AZ732">
        <v>-0.82462732283194806</v>
      </c>
      <c r="BA732">
        <v>-0.72501492423960334</v>
      </c>
      <c r="BB732">
        <v>-0.92453466523622219</v>
      </c>
      <c r="BC732">
        <v>-5</v>
      </c>
      <c r="BD732">
        <v>-5</v>
      </c>
      <c r="BE732">
        <v>-5</v>
      </c>
      <c r="BF732">
        <v>6.5025353006469082</v>
      </c>
      <c r="BG732">
        <f t="shared" si="11"/>
        <v>7.9605752081145766</v>
      </c>
      <c r="BH732" s="1" t="s">
        <v>3596</v>
      </c>
      <c r="BI732" s="1">
        <v>1</v>
      </c>
    </row>
    <row r="733" spans="1:61">
      <c r="A733" s="1">
        <v>209</v>
      </c>
      <c r="B733" s="1" t="s">
        <v>956</v>
      </c>
      <c r="C733" s="1" t="s">
        <v>4336</v>
      </c>
      <c r="D733" s="1" t="s">
        <v>30</v>
      </c>
      <c r="E733" s="1" t="s">
        <v>87</v>
      </c>
      <c r="F733" s="2">
        <v>33.063257</v>
      </c>
      <c r="G733" s="2">
        <v>-96.475837999999996</v>
      </c>
      <c r="H733" s="2">
        <v>33.043579999999999</v>
      </c>
      <c r="I733" s="2">
        <v>-96.481059999999999</v>
      </c>
      <c r="K733" s="1" t="s">
        <v>4086</v>
      </c>
      <c r="L733" s="17">
        <v>0.31837987247854466</v>
      </c>
      <c r="M733" s="17">
        <v>1</v>
      </c>
      <c r="N733" s="1">
        <v>12</v>
      </c>
      <c r="O733" s="1" t="s">
        <v>959</v>
      </c>
      <c r="P733" s="1">
        <v>509060</v>
      </c>
      <c r="Q733" s="1" t="s">
        <v>957</v>
      </c>
      <c r="R733" s="1" t="s">
        <v>958</v>
      </c>
      <c r="S733" s="26">
        <v>6.3458240000000004</v>
      </c>
      <c r="T733" s="4">
        <v>1044.88122559</v>
      </c>
      <c r="U733" s="4">
        <v>11.855316162099999</v>
      </c>
      <c r="V733" s="4">
        <v>24.197088241599999</v>
      </c>
      <c r="W733" s="2">
        <v>0.21853570640100001</v>
      </c>
      <c r="X733" s="3">
        <v>1.37559652328</v>
      </c>
      <c r="Y733" s="1">
        <v>970.07611083999996</v>
      </c>
      <c r="Z733" s="2">
        <v>0.340872868941</v>
      </c>
      <c r="AA733" s="2">
        <v>8.6288777629299998E-2</v>
      </c>
      <c r="AB733" s="2">
        <v>1.26535408986E-2</v>
      </c>
      <c r="AC733" s="2">
        <v>8.3052948468199994E-2</v>
      </c>
      <c r="AD733" s="2">
        <v>0</v>
      </c>
      <c r="AE733" s="2">
        <v>0.366373134569</v>
      </c>
      <c r="AF733" s="2">
        <v>3.2422686221200002E-2</v>
      </c>
      <c r="AG733" s="2">
        <v>6.6889901315299996E-2</v>
      </c>
      <c r="AH733" s="2">
        <v>1.1446141957900001E-2</v>
      </c>
      <c r="AI733" s="5">
        <v>43549676.4375</v>
      </c>
      <c r="AJ733" s="5">
        <v>92884039.591100007</v>
      </c>
      <c r="AK733">
        <v>182.881359086</v>
      </c>
      <c r="AL733" s="13">
        <v>0.72319899493550788</v>
      </c>
      <c r="AM733" s="1" t="s">
        <v>36</v>
      </c>
      <c r="AN733" t="s">
        <v>4077</v>
      </c>
      <c r="AO733" t="s">
        <v>36</v>
      </c>
      <c r="AP733">
        <v>0.80248802287174137</v>
      </c>
      <c r="AQ733">
        <v>3.0190669258513454</v>
      </c>
      <c r="AR733">
        <v>1.0739131403997841</v>
      </c>
      <c r="AS733">
        <v>1.3837631082660429</v>
      </c>
      <c r="AT733">
        <v>-0.66047759381480775</v>
      </c>
      <c r="AU733">
        <v>0.13849106950369844</v>
      </c>
      <c r="AV733">
        <v>2.9868058097518997</v>
      </c>
      <c r="AW733">
        <v>-0.46740756415132534</v>
      </c>
      <c r="AX733">
        <v>-1.0640456832023968</v>
      </c>
      <c r="AY733">
        <v>-1.8977879268566156</v>
      </c>
      <c r="AZ733">
        <v>-1.0806449450218649</v>
      </c>
      <c r="BA733">
        <v>-5</v>
      </c>
      <c r="BB733">
        <v>-0.43607637980823927</v>
      </c>
      <c r="BC733">
        <v>-1.4891510066770133</v>
      </c>
      <c r="BD733">
        <v>-1.1746394447747142</v>
      </c>
      <c r="BE733">
        <v>-1.9413408721660255</v>
      </c>
      <c r="BF733">
        <v>7.6389849326633072</v>
      </c>
      <c r="BG733">
        <f t="shared" si="11"/>
        <v>7.9679410949085305</v>
      </c>
      <c r="BH733" s="1" t="s">
        <v>960</v>
      </c>
      <c r="BI733" s="1">
        <v>1</v>
      </c>
    </row>
    <row r="734" spans="1:61">
      <c r="A734" s="1">
        <v>26</v>
      </c>
      <c r="B734" s="1" t="s">
        <v>135</v>
      </c>
      <c r="C734" s="1" t="s">
        <v>4123</v>
      </c>
      <c r="D734" s="1" t="s">
        <v>30</v>
      </c>
      <c r="E734" s="1" t="s">
        <v>140</v>
      </c>
      <c r="F734" s="2">
        <v>32.122050000000002</v>
      </c>
      <c r="G734" s="2">
        <v>-95.488433999999998</v>
      </c>
      <c r="H734" s="2">
        <v>32.073219999999999</v>
      </c>
      <c r="I734" s="2">
        <v>-95.431139999999999</v>
      </c>
      <c r="K734" s="1" t="s">
        <v>4086</v>
      </c>
      <c r="L734" s="17">
        <v>0.84352845000103105</v>
      </c>
      <c r="M734" s="17">
        <v>0</v>
      </c>
      <c r="N734" s="1">
        <v>12</v>
      </c>
      <c r="O734" s="1" t="s">
        <v>138</v>
      </c>
      <c r="P734" s="1">
        <v>509150</v>
      </c>
      <c r="Q734" s="1" t="s">
        <v>136</v>
      </c>
      <c r="R734" s="1" t="s">
        <v>137</v>
      </c>
      <c r="S734" s="26">
        <v>4.4025239999999997</v>
      </c>
      <c r="T734" s="4">
        <v>1138.4746093799999</v>
      </c>
      <c r="U734" s="4">
        <v>12.1107349396</v>
      </c>
      <c r="V734" s="4">
        <v>24.780538559</v>
      </c>
      <c r="W734" s="2">
        <v>0.23585033416699999</v>
      </c>
      <c r="X734" s="3">
        <v>2.30226588249</v>
      </c>
      <c r="Y734" s="1">
        <v>457.41979980500003</v>
      </c>
      <c r="Z734" s="2">
        <v>0.158830595258</v>
      </c>
      <c r="AA734" s="2">
        <v>6.8935184061700003E-2</v>
      </c>
      <c r="AB734" s="2">
        <v>8.0079594263400002E-4</v>
      </c>
      <c r="AC734" s="2">
        <v>0.26878837147200002</v>
      </c>
      <c r="AD734" s="2">
        <v>0.12678055764500001</v>
      </c>
      <c r="AE734" s="2">
        <v>1.57125870562E-3</v>
      </c>
      <c r="AF734" s="2">
        <v>0.25984008347699999</v>
      </c>
      <c r="AG734" s="2">
        <v>1.6828848067199999E-2</v>
      </c>
      <c r="AH734" s="2">
        <v>9.7624305370200004E-2</v>
      </c>
      <c r="AI734" s="5">
        <v>94196140.484799996</v>
      </c>
      <c r="AJ734" s="5">
        <v>95301451.116300002</v>
      </c>
      <c r="AK734">
        <v>239.28729365800001</v>
      </c>
      <c r="AL734" s="13">
        <v>1.1665695824005286E-2</v>
      </c>
      <c r="AM734" s="1" t="s">
        <v>36</v>
      </c>
      <c r="AN734" t="s">
        <v>4077</v>
      </c>
      <c r="AO734" t="s">
        <v>36</v>
      </c>
      <c r="AP734">
        <v>0.64370173216666382</v>
      </c>
      <c r="AQ734">
        <v>3.0563233492865844</v>
      </c>
      <c r="AR734">
        <v>1.0831704990908553</v>
      </c>
      <c r="AS734">
        <v>1.3941107407268987</v>
      </c>
      <c r="AT734">
        <v>-0.62736350408318786</v>
      </c>
      <c r="AU734">
        <v>0.36215547769092776</v>
      </c>
      <c r="AV734">
        <v>2.6603149594835527</v>
      </c>
      <c r="AW734">
        <v>-0.79906583646887197</v>
      </c>
      <c r="AX734">
        <v>-1.1615590604767574</v>
      </c>
      <c r="AY734">
        <v>-3.096478135948479</v>
      </c>
      <c r="AZ734">
        <v>-0.57058952399166618</v>
      </c>
      <c r="BA734">
        <v>-0.89694734231310635</v>
      </c>
      <c r="BB734">
        <v>-2.8037523030738436</v>
      </c>
      <c r="BC734">
        <v>-0.5852938529161561</v>
      </c>
      <c r="BD734">
        <v>-1.7739456104163427</v>
      </c>
      <c r="BE734">
        <v>-1.0104420432551027</v>
      </c>
      <c r="BF734">
        <v>7.9740331087324456</v>
      </c>
      <c r="BG734">
        <f t="shared" si="11"/>
        <v>7.9790995135134963</v>
      </c>
      <c r="BH734" s="1" t="s">
        <v>139</v>
      </c>
      <c r="BI734" s="1">
        <v>1</v>
      </c>
    </row>
    <row r="735" spans="1:61">
      <c r="A735" s="1">
        <v>149</v>
      </c>
      <c r="B735" s="1" t="s">
        <v>662</v>
      </c>
      <c r="C735" s="1" t="s">
        <v>4253</v>
      </c>
      <c r="D735" s="1" t="s">
        <v>30</v>
      </c>
      <c r="E735" s="1" t="s">
        <v>52</v>
      </c>
      <c r="F735" s="2">
        <v>48.541395000000001</v>
      </c>
      <c r="G735" s="2">
        <v>-115.225342</v>
      </c>
      <c r="H735" s="2">
        <v>48.477229999999999</v>
      </c>
      <c r="I735" s="2">
        <v>-115.28041</v>
      </c>
      <c r="K735" s="1" t="s">
        <v>4086</v>
      </c>
      <c r="L735" s="17">
        <v>0.70551402843557287</v>
      </c>
      <c r="M735" s="17">
        <v>0</v>
      </c>
      <c r="N735" s="1">
        <v>17</v>
      </c>
      <c r="O735" s="1" t="s">
        <v>665</v>
      </c>
      <c r="P735" s="1">
        <v>509430</v>
      </c>
      <c r="Q735" s="1" t="s">
        <v>663</v>
      </c>
      <c r="R735" s="1" t="s">
        <v>664</v>
      </c>
      <c r="S735" s="26">
        <v>2.1383749999999999</v>
      </c>
      <c r="T735" s="4">
        <v>488.93270874000001</v>
      </c>
      <c r="U735" s="4">
        <v>-0.71184968948399996</v>
      </c>
      <c r="V735" s="4">
        <v>12.904393196099999</v>
      </c>
      <c r="W735" s="2">
        <v>9.9058821797399998E-2</v>
      </c>
      <c r="X735" s="3">
        <v>11.4105234146</v>
      </c>
      <c r="Y735" s="1">
        <v>200.46507263199999</v>
      </c>
      <c r="Z735" s="2">
        <v>0.28186693220499998</v>
      </c>
      <c r="AA735" s="2">
        <v>1.29267423696E-2</v>
      </c>
      <c r="AB735" s="2">
        <v>2.2162739921299999E-2</v>
      </c>
      <c r="AC735" s="2">
        <v>0.54560901857199995</v>
      </c>
      <c r="AD735" s="2">
        <v>0.131898449704</v>
      </c>
      <c r="AE735" s="2">
        <v>5.1981034687499997E-3</v>
      </c>
      <c r="AF735" s="2">
        <v>0</v>
      </c>
      <c r="AG735" s="2">
        <v>0</v>
      </c>
      <c r="AH735" s="2">
        <v>3.3801375807400002E-4</v>
      </c>
      <c r="AI735" s="5">
        <v>116851390.86</v>
      </c>
      <c r="AJ735" s="5">
        <v>101276213.06299999</v>
      </c>
      <c r="AK735">
        <v>368.03986347400001</v>
      </c>
      <c r="AL735" s="13">
        <v>0.14280794834658445</v>
      </c>
      <c r="AM735" s="1" t="s">
        <v>36</v>
      </c>
      <c r="AN735" t="s">
        <v>4077</v>
      </c>
      <c r="AO735" t="s">
        <v>36</v>
      </c>
      <c r="AP735">
        <v>0.33008386838899956</v>
      </c>
      <c r="AQ735">
        <v>2.6892490917742244</v>
      </c>
      <c r="AR735">
        <v>-5</v>
      </c>
      <c r="AS735">
        <v>1.1107375875097754</v>
      </c>
      <c r="AT735">
        <v>-1.0041068418081431</v>
      </c>
      <c r="AU735">
        <v>1.0573055664917304</v>
      </c>
      <c r="AV735">
        <v>2.3020387156866118</v>
      </c>
      <c r="AW735">
        <v>-0.54995587128437051</v>
      </c>
      <c r="AX735">
        <v>-1.8885109066090073</v>
      </c>
      <c r="AY735">
        <v>-1.654376549938902</v>
      </c>
      <c r="AZ735">
        <v>-0.26311845967913683</v>
      </c>
      <c r="BA735">
        <v>-0.87976030899461199</v>
      </c>
      <c r="BB735">
        <v>-2.2841550800754939</v>
      </c>
      <c r="BC735">
        <v>-5</v>
      </c>
      <c r="BD735">
        <v>-5</v>
      </c>
      <c r="BE735">
        <v>-3.4710656224027661</v>
      </c>
      <c r="BF735">
        <v>8.0676338860840708</v>
      </c>
      <c r="BG735">
        <f t="shared" si="11"/>
        <v>8.0055074537653965</v>
      </c>
      <c r="BH735" s="1" t="s">
        <v>666</v>
      </c>
      <c r="BI735" s="1">
        <v>1</v>
      </c>
    </row>
    <row r="736" spans="1:61">
      <c r="A736" s="1">
        <v>92</v>
      </c>
      <c r="B736" s="1" t="s">
        <v>398</v>
      </c>
      <c r="C736" s="1" t="s">
        <v>4175</v>
      </c>
      <c r="D736" s="1" t="s">
        <v>30</v>
      </c>
      <c r="E736" s="1" t="s">
        <v>87</v>
      </c>
      <c r="F736" s="2">
        <v>36.162930000000003</v>
      </c>
      <c r="G736" s="2">
        <v>-96.368345000000005</v>
      </c>
      <c r="H736" s="2">
        <v>36.155009999999997</v>
      </c>
      <c r="I736" s="2">
        <v>-96.265219999999999</v>
      </c>
      <c r="K736" s="1" t="s">
        <v>4086</v>
      </c>
      <c r="L736" s="17">
        <v>0.79846684192307282</v>
      </c>
      <c r="M736" s="17">
        <v>0</v>
      </c>
      <c r="N736" s="1">
        <v>11</v>
      </c>
      <c r="O736" s="1" t="s">
        <v>401</v>
      </c>
      <c r="P736" s="1">
        <v>516670</v>
      </c>
      <c r="Q736" s="1" t="s">
        <v>399</v>
      </c>
      <c r="R736" s="1" t="s">
        <v>400</v>
      </c>
      <c r="S736" s="26">
        <v>2.147618</v>
      </c>
      <c r="T736" s="4">
        <v>1026.7264404299999</v>
      </c>
      <c r="U736" s="4">
        <v>8.7923450469999995</v>
      </c>
      <c r="V736" s="4">
        <v>21.867723465000001</v>
      </c>
      <c r="W736" s="2">
        <v>0.24467708170399999</v>
      </c>
      <c r="X736" s="3">
        <v>4.3323941230800003</v>
      </c>
      <c r="Y736" s="1">
        <v>419.75875854499998</v>
      </c>
      <c r="Z736" s="2">
        <v>0.20447749131199999</v>
      </c>
      <c r="AA736" s="2">
        <v>6.2726186948299997E-2</v>
      </c>
      <c r="AB736" s="2">
        <v>0</v>
      </c>
      <c r="AC736" s="2">
        <v>0.45461892831200001</v>
      </c>
      <c r="AD736" s="2">
        <v>0</v>
      </c>
      <c r="AE736" s="2">
        <v>0.27200804619399999</v>
      </c>
      <c r="AF736" s="2">
        <v>4.8762089495900003E-3</v>
      </c>
      <c r="AG736" s="2">
        <v>1.16741650727E-3</v>
      </c>
      <c r="AH736" s="2">
        <v>1.2572177770599999E-4</v>
      </c>
      <c r="AI736" s="5">
        <v>40307112.401500002</v>
      </c>
      <c r="AJ736" s="5">
        <v>102515722.728</v>
      </c>
      <c r="AK736">
        <v>466.57199193899999</v>
      </c>
      <c r="AL736" s="13">
        <v>0.87112974994641923</v>
      </c>
      <c r="AM736" s="1" t="s">
        <v>36</v>
      </c>
      <c r="AN736" t="s">
        <v>4077</v>
      </c>
      <c r="AO736" t="s">
        <v>36</v>
      </c>
      <c r="AP736">
        <v>0.33195703529302284</v>
      </c>
      <c r="AQ736">
        <v>3.0114547461897883</v>
      </c>
      <c r="AR736">
        <v>0.94410472321293881</v>
      </c>
      <c r="AS736">
        <v>1.3398035732502533</v>
      </c>
      <c r="AT736">
        <v>-0.6114067080312221</v>
      </c>
      <c r="AU736">
        <v>0.63672795803939408</v>
      </c>
      <c r="AV736">
        <v>2.6229997667471405</v>
      </c>
      <c r="AW736">
        <v>-0.68935449174958252</v>
      </c>
      <c r="AX736">
        <v>-1.2025511119149894</v>
      </c>
      <c r="AY736">
        <v>-5</v>
      </c>
      <c r="AZ736">
        <v>-0.34235248614224195</v>
      </c>
      <c r="BA736">
        <v>-5</v>
      </c>
      <c r="BB736">
        <v>-0.56541824903208693</v>
      </c>
      <c r="BC736">
        <v>-2.3119176927768628</v>
      </c>
      <c r="BD736">
        <v>-2.9327741700582495</v>
      </c>
      <c r="BE736">
        <v>-3.9005894866868482</v>
      </c>
      <c r="BF736">
        <v>7.6053816864434483</v>
      </c>
      <c r="BG736">
        <f t="shared" si="11"/>
        <v>8.0107904777855286</v>
      </c>
      <c r="BH736" s="1" t="s">
        <v>402</v>
      </c>
      <c r="BI736" s="1">
        <v>1</v>
      </c>
    </row>
    <row r="737" spans="1:61">
      <c r="A737" s="1">
        <v>658</v>
      </c>
      <c r="B737" s="1" t="s">
        <v>3166</v>
      </c>
      <c r="C737" s="1" t="s">
        <v>4984</v>
      </c>
      <c r="D737" s="1" t="s">
        <v>30</v>
      </c>
      <c r="E737" s="1" t="s">
        <v>153</v>
      </c>
      <c r="F737" s="2">
        <v>33.556809000000001</v>
      </c>
      <c r="G737" s="2">
        <v>-86.143845999999996</v>
      </c>
      <c r="H737" s="2">
        <v>33.533700000000003</v>
      </c>
      <c r="I737" s="2">
        <v>-86.204830000000001</v>
      </c>
      <c r="K737" s="1" t="s">
        <v>4086</v>
      </c>
      <c r="L737" s="17">
        <v>0.58960009133443225</v>
      </c>
      <c r="M737" s="17">
        <v>0</v>
      </c>
      <c r="N737" s="1">
        <v>3</v>
      </c>
      <c r="O737" s="1" t="s">
        <v>3169</v>
      </c>
      <c r="P737" s="1">
        <v>513000</v>
      </c>
      <c r="Q737" s="1" t="s">
        <v>3167</v>
      </c>
      <c r="R737" s="1" t="s">
        <v>3168</v>
      </c>
      <c r="S737" s="26">
        <v>3.18588</v>
      </c>
      <c r="T737" s="4">
        <v>1377.1610107399999</v>
      </c>
      <c r="U737" s="4">
        <v>9.4655122757000001</v>
      </c>
      <c r="V737" s="4">
        <v>23.277755737300001</v>
      </c>
      <c r="W737" s="2">
        <v>0.214041948318</v>
      </c>
      <c r="X737" s="3">
        <v>2.7418520450599999</v>
      </c>
      <c r="Y737" s="1">
        <v>485.40609741200001</v>
      </c>
      <c r="Z737" s="2">
        <v>0.21001023192400001</v>
      </c>
      <c r="AA737" s="2">
        <v>0.13806397388399999</v>
      </c>
      <c r="AB737" s="2">
        <v>6.1756967452699998E-3</v>
      </c>
      <c r="AC737" s="2">
        <v>0.43826130383900003</v>
      </c>
      <c r="AD737" s="2">
        <v>1.8746345741600001E-2</v>
      </c>
      <c r="AE737" s="2">
        <v>4.3357776261900002E-2</v>
      </c>
      <c r="AF737" s="2">
        <v>0.115693821867</v>
      </c>
      <c r="AG737" s="2">
        <v>2.0658740986199998E-2</v>
      </c>
      <c r="AH737" s="2">
        <v>9.0321087507299995E-3</v>
      </c>
      <c r="AI737" s="5">
        <v>67527327.380099997</v>
      </c>
      <c r="AJ737" s="5">
        <v>103607235.45199999</v>
      </c>
      <c r="AK737">
        <v>688.15848525000001</v>
      </c>
      <c r="AL737" s="13">
        <v>0.42165542103026815</v>
      </c>
      <c r="AM737" s="1" t="s">
        <v>36</v>
      </c>
      <c r="AN737" t="s">
        <v>4077</v>
      </c>
      <c r="AO737" t="s">
        <v>36</v>
      </c>
      <c r="AP737">
        <v>0.5032294135494475</v>
      </c>
      <c r="AQ737">
        <v>3.1389847187522375</v>
      </c>
      <c r="AR737">
        <v>0.97614412305304543</v>
      </c>
      <c r="AS737">
        <v>1.3669411066526709</v>
      </c>
      <c r="AT737">
        <v>-0.66950110451190459</v>
      </c>
      <c r="AU737">
        <v>0.43804401582633762</v>
      </c>
      <c r="AV737">
        <v>2.6861052274053794</v>
      </c>
      <c r="AW737">
        <v>-0.67775954545712569</v>
      </c>
      <c r="AX737">
        <v>-0.85991963050547493</v>
      </c>
      <c r="AY737">
        <v>-2.2093140379782428</v>
      </c>
      <c r="AZ737">
        <v>-0.35826687356482034</v>
      </c>
      <c r="BA737">
        <v>-1.7270833774791554</v>
      </c>
      <c r="BB737">
        <v>-1.3629330000386624</v>
      </c>
      <c r="BC737">
        <v>-0.93668983206561951</v>
      </c>
      <c r="BD737">
        <v>-1.6848961493898271</v>
      </c>
      <c r="BE737">
        <v>-2.0442108419469496</v>
      </c>
      <c r="BF737">
        <v>7.8294795614032289</v>
      </c>
      <c r="BG737">
        <f t="shared" si="11"/>
        <v>8.0153900855940847</v>
      </c>
      <c r="BH737" s="1" t="s">
        <v>3170</v>
      </c>
      <c r="BI737" s="1">
        <v>1</v>
      </c>
    </row>
    <row r="738" spans="1:61">
      <c r="A738" s="1">
        <v>456</v>
      </c>
      <c r="B738" s="1" t="s">
        <v>2175</v>
      </c>
      <c r="C738" s="1" t="s">
        <v>4686</v>
      </c>
      <c r="D738" s="1" t="s">
        <v>30</v>
      </c>
      <c r="E738" s="1" t="s">
        <v>140</v>
      </c>
      <c r="F738" s="2">
        <v>33.720253</v>
      </c>
      <c r="G738" s="2">
        <v>-94.004294999999999</v>
      </c>
      <c r="H738" s="2">
        <v>33.697539999999996</v>
      </c>
      <c r="I738" s="2">
        <v>-93.963539999999995</v>
      </c>
      <c r="K738" s="1" t="s">
        <v>4086</v>
      </c>
      <c r="L738" s="17">
        <v>0.63686212594620872</v>
      </c>
      <c r="M738" s="17">
        <v>0</v>
      </c>
      <c r="N738" s="1">
        <v>11</v>
      </c>
      <c r="O738" s="1" t="s">
        <v>2178</v>
      </c>
      <c r="P738" s="1">
        <v>516370</v>
      </c>
      <c r="Q738" s="1" t="s">
        <v>2176</v>
      </c>
      <c r="R738" s="1" t="s">
        <v>2177</v>
      </c>
      <c r="S738" s="26">
        <v>4.9041730000000001</v>
      </c>
      <c r="T738" s="4">
        <v>1316.4206543</v>
      </c>
      <c r="U738" s="4">
        <v>10.9326219559</v>
      </c>
      <c r="V738" s="4">
        <v>23.704177856400001</v>
      </c>
      <c r="W738" s="2">
        <v>0.18786059320000001</v>
      </c>
      <c r="X738" s="3">
        <v>1.00096321106</v>
      </c>
      <c r="Y738" s="1">
        <v>637.18377685500002</v>
      </c>
      <c r="Z738" s="2">
        <v>0.53788943383900001</v>
      </c>
      <c r="AA738" s="2">
        <v>2.3917305887100001E-2</v>
      </c>
      <c r="AB738" s="2">
        <v>1.55523586818E-4</v>
      </c>
      <c r="AC738" s="2">
        <v>0.29681121102899999</v>
      </c>
      <c r="AD738" s="2">
        <v>2.3606258713499998E-3</v>
      </c>
      <c r="AE738" s="2">
        <v>1.6257769236299999E-2</v>
      </c>
      <c r="AF738" s="2">
        <v>7.8772696723499999E-2</v>
      </c>
      <c r="AG738" s="2">
        <v>0</v>
      </c>
      <c r="AH738" s="2">
        <v>4.3835433827499999E-2</v>
      </c>
      <c r="AI738" s="5">
        <v>113055834.869</v>
      </c>
      <c r="AJ738" s="5">
        <v>104884761.331</v>
      </c>
      <c r="AK738">
        <v>187.863254485</v>
      </c>
      <c r="AL738" s="13">
        <v>7.4984410251879477E-2</v>
      </c>
      <c r="AM738" s="1" t="s">
        <v>36</v>
      </c>
      <c r="AN738" t="s">
        <v>4077</v>
      </c>
      <c r="AO738" t="s">
        <v>36</v>
      </c>
      <c r="AP738">
        <v>0.69056578198755192</v>
      </c>
      <c r="AQ738">
        <v>3.1193946876440228</v>
      </c>
      <c r="AR738">
        <v>1.0387243306982563</v>
      </c>
      <c r="AS738">
        <v>1.3748248970681518</v>
      </c>
      <c r="AT738">
        <v>-0.72616431064268649</v>
      </c>
      <c r="AU738">
        <v>4.1811591364089557E-4</v>
      </c>
      <c r="AV738">
        <v>2.8042647098283324</v>
      </c>
      <c r="AW738">
        <v>-0.26930698680290605</v>
      </c>
      <c r="AX738">
        <v>-1.6212877420858773</v>
      </c>
      <c r="AY738">
        <v>-3.8082037362314454</v>
      </c>
      <c r="AZ738">
        <v>-0.52751969909355911</v>
      </c>
      <c r="BA738">
        <v>-2.6269728375223678</v>
      </c>
      <c r="BB738">
        <v>-1.7889390451397642</v>
      </c>
      <c r="BC738">
        <v>-1.1036242865341375</v>
      </c>
      <c r="BD738">
        <v>-5</v>
      </c>
      <c r="BE738">
        <v>-1.3581746909926817</v>
      </c>
      <c r="BF738">
        <v>8.053292981418366</v>
      </c>
      <c r="BG738">
        <f t="shared" si="11"/>
        <v>8.0207123942888536</v>
      </c>
      <c r="BH738" s="1" t="s">
        <v>2179</v>
      </c>
      <c r="BI738" s="1">
        <v>1</v>
      </c>
    </row>
    <row r="739" spans="1:61">
      <c r="A739" s="1">
        <v>652</v>
      </c>
      <c r="B739" s="1" t="s">
        <v>3137</v>
      </c>
      <c r="C739" s="1" t="s">
        <v>4977</v>
      </c>
      <c r="D739" s="1" t="s">
        <v>30</v>
      </c>
      <c r="E739" s="1" t="s">
        <v>153</v>
      </c>
      <c r="F739" s="2">
        <v>34.147492999999997</v>
      </c>
      <c r="G739" s="2">
        <v>-85.791860999999997</v>
      </c>
      <c r="H739" s="2">
        <v>34.208440000000003</v>
      </c>
      <c r="I739" s="2">
        <v>-85.62724</v>
      </c>
      <c r="K739" s="1" t="s">
        <v>4086</v>
      </c>
      <c r="L739" s="17">
        <v>4.7503014095127576E-2</v>
      </c>
      <c r="M739" s="17">
        <v>1</v>
      </c>
      <c r="N739" s="1">
        <v>3</v>
      </c>
      <c r="O739" s="1" t="s">
        <v>3140</v>
      </c>
      <c r="P739" s="1">
        <v>513640</v>
      </c>
      <c r="Q739" s="1" t="s">
        <v>3138</v>
      </c>
      <c r="R739" s="1" t="s">
        <v>3139</v>
      </c>
      <c r="S739" s="26">
        <v>5.3431480000000002</v>
      </c>
      <c r="T739" s="4">
        <v>1422.51403809</v>
      </c>
      <c r="U739" s="4">
        <v>9.3630638122600001</v>
      </c>
      <c r="V739" s="4">
        <v>22.2784385681</v>
      </c>
      <c r="W739" s="2">
        <v>0.171355366707</v>
      </c>
      <c r="X739" s="3">
        <v>1.65449965</v>
      </c>
      <c r="Y739" s="1">
        <v>533.16955566399997</v>
      </c>
      <c r="Z739" s="2">
        <v>0.36286985424200002</v>
      </c>
      <c r="AA739" s="2">
        <v>0.10728641542099999</v>
      </c>
      <c r="AB739" s="2">
        <v>5.1226246789100004E-3</v>
      </c>
      <c r="AC739" s="2">
        <v>0.24866937603200001</v>
      </c>
      <c r="AD739" s="2">
        <v>3.5214343349100001E-2</v>
      </c>
      <c r="AE739" s="2">
        <v>2.5176367822200001E-2</v>
      </c>
      <c r="AF739" s="2">
        <v>0.10644991746099999</v>
      </c>
      <c r="AG739" s="2">
        <v>9.57160940727E-2</v>
      </c>
      <c r="AH739" s="2">
        <v>1.34950069215E-2</v>
      </c>
      <c r="AI739" s="5">
        <v>103272132.62199999</v>
      </c>
      <c r="AJ739" s="5">
        <v>113843407.35399999</v>
      </c>
      <c r="AK739">
        <v>509.02350010599997</v>
      </c>
      <c r="AL739" s="13">
        <v>9.7379254687790157E-2</v>
      </c>
      <c r="AM739" s="1" t="s">
        <v>36</v>
      </c>
      <c r="AN739" t="s">
        <v>4077</v>
      </c>
      <c r="AO739" t="s">
        <v>36</v>
      </c>
      <c r="AP739">
        <v>0.72779720388403413</v>
      </c>
      <c r="AQ739">
        <v>3.1530565609264696</v>
      </c>
      <c r="AR739">
        <v>0.97141798325020479</v>
      </c>
      <c r="AS739">
        <v>1.3478847491129449</v>
      </c>
      <c r="AT739">
        <v>-0.76610228928058388</v>
      </c>
      <c r="AU739">
        <v>0.2186666796233516</v>
      </c>
      <c r="AV739">
        <v>2.7268653429462293</v>
      </c>
      <c r="AW739">
        <v>-0.44024910972768255</v>
      </c>
      <c r="AX739">
        <v>-0.96945526481124067</v>
      </c>
      <c r="AY739">
        <v>-2.2905074625600177</v>
      </c>
      <c r="AZ739">
        <v>-0.60437769538638941</v>
      </c>
      <c r="BA739">
        <v>-1.4532804055968325</v>
      </c>
      <c r="BB739">
        <v>-1.5990069250843155</v>
      </c>
      <c r="BC739">
        <v>-0.97285467096822453</v>
      </c>
      <c r="BD739">
        <v>-1.0190150321363678</v>
      </c>
      <c r="BE739">
        <v>-1.8698268883606335</v>
      </c>
      <c r="BF739">
        <v>8.0139831455151871</v>
      </c>
      <c r="BG739">
        <f t="shared" si="11"/>
        <v>8.0563078857840154</v>
      </c>
      <c r="BH739" s="1" t="s">
        <v>3141</v>
      </c>
      <c r="BI739" s="1">
        <v>1</v>
      </c>
    </row>
    <row r="740" spans="1:61">
      <c r="A740" s="1">
        <v>540</v>
      </c>
      <c r="B740" s="1" t="s">
        <v>2583</v>
      </c>
      <c r="C740" s="1" t="s">
        <v>4808</v>
      </c>
      <c r="D740" s="1" t="s">
        <v>30</v>
      </c>
      <c r="E740" s="1" t="s">
        <v>153</v>
      </c>
      <c r="F740" s="2">
        <v>35.939427000000002</v>
      </c>
      <c r="G740" s="2">
        <v>-83.365027999999995</v>
      </c>
      <c r="H740" s="2">
        <v>35.983483</v>
      </c>
      <c r="I740" s="2">
        <v>-83.355946000000003</v>
      </c>
      <c r="K740" s="1" t="s">
        <v>4086</v>
      </c>
      <c r="L740" s="17">
        <v>0.8011058464180677</v>
      </c>
      <c r="M740" s="17">
        <v>0</v>
      </c>
      <c r="N740" s="1">
        <v>6</v>
      </c>
      <c r="O740" s="1" t="s">
        <v>2586</v>
      </c>
      <c r="P740" s="1">
        <v>509590</v>
      </c>
      <c r="Q740" s="1" t="s">
        <v>2584</v>
      </c>
      <c r="R740" s="1" t="s">
        <v>2585</v>
      </c>
      <c r="S740" s="26">
        <v>3.0623499999999999</v>
      </c>
      <c r="T740" s="4">
        <v>1175.6060791</v>
      </c>
      <c r="U740" s="4">
        <v>7.2328248023999997</v>
      </c>
      <c r="V740" s="4">
        <v>20.255479812600001</v>
      </c>
      <c r="W740" s="2">
        <v>0.21137815713899999</v>
      </c>
      <c r="X740" s="3">
        <v>5.3960700035100002</v>
      </c>
      <c r="Y740" s="1">
        <v>438.94992065399998</v>
      </c>
      <c r="Z740" s="2">
        <v>0.16218038522299999</v>
      </c>
      <c r="AA740" s="2">
        <v>0.105565586113</v>
      </c>
      <c r="AB740" s="2">
        <v>3.0626081614599999E-2</v>
      </c>
      <c r="AC740" s="2">
        <v>0.38804024542799997</v>
      </c>
      <c r="AD740" s="2">
        <v>1.4204268772300001E-2</v>
      </c>
      <c r="AE740" s="2">
        <v>2.6985113986300002E-2</v>
      </c>
      <c r="AF740" s="2">
        <v>0.27137195555900001</v>
      </c>
      <c r="AG740" s="2">
        <v>1.64817464658E-4</v>
      </c>
      <c r="AH740" s="2">
        <v>8.6154583798400003E-4</v>
      </c>
      <c r="AI740" s="5">
        <v>120032503.653</v>
      </c>
      <c r="AJ740" s="5">
        <v>116811671.147</v>
      </c>
      <c r="AK740">
        <v>678.24990606899996</v>
      </c>
      <c r="AL740" s="13">
        <v>2.719790350528813E-2</v>
      </c>
      <c r="AM740" s="1" t="s">
        <v>36</v>
      </c>
      <c r="AN740" t="s">
        <v>4077</v>
      </c>
      <c r="AO740" t="s">
        <v>36</v>
      </c>
      <c r="AP740">
        <v>0.48605482528517496</v>
      </c>
      <c r="AQ740">
        <v>3.0702618231582806</v>
      </c>
      <c r="AR740">
        <v>0.8593079454963376</v>
      </c>
      <c r="AS740">
        <v>1.306542535226171</v>
      </c>
      <c r="AT740">
        <v>-0.67493989273396915</v>
      </c>
      <c r="AU740">
        <v>0.73207757516237626</v>
      </c>
      <c r="AV740">
        <v>2.6424149748565884</v>
      </c>
      <c r="AW740">
        <v>-0.7900016723476192</v>
      </c>
      <c r="AX740">
        <v>-0.9764776366988388</v>
      </c>
      <c r="AY740">
        <v>-1.5139085644737005</v>
      </c>
      <c r="AZ740">
        <v>-0.41112322940349844</v>
      </c>
      <c r="BA740">
        <v>-1.8475811185992008</v>
      </c>
      <c r="BB740">
        <v>-1.5688757431160343</v>
      </c>
      <c r="BC740">
        <v>-0.56643503573040554</v>
      </c>
      <c r="BD740">
        <v>-3.7829967707776966</v>
      </c>
      <c r="BE740">
        <v>-3.0647216112467954</v>
      </c>
      <c r="BF740">
        <v>8.0792988647618493</v>
      </c>
      <c r="BG740">
        <f t="shared" si="11"/>
        <v>8.0674862371386471</v>
      </c>
      <c r="BH740" s="1" t="s">
        <v>2587</v>
      </c>
      <c r="BI740" s="1">
        <v>1</v>
      </c>
    </row>
    <row r="741" spans="1:61">
      <c r="A741" s="1">
        <v>588</v>
      </c>
      <c r="B741" s="1" t="s">
        <v>2822</v>
      </c>
      <c r="C741" s="1" t="s">
        <v>4881</v>
      </c>
      <c r="D741" s="1" t="s">
        <v>30</v>
      </c>
      <c r="E741" s="1" t="s">
        <v>52</v>
      </c>
      <c r="F741" s="2">
        <v>47.448687999999997</v>
      </c>
      <c r="G741" s="2">
        <v>-116.798693</v>
      </c>
      <c r="H741" s="2">
        <v>47.593629999999997</v>
      </c>
      <c r="I741" s="2">
        <v>-116.80582</v>
      </c>
      <c r="K741" s="1" t="s">
        <v>4086</v>
      </c>
      <c r="L741" s="17">
        <v>0.10423774761147796</v>
      </c>
      <c r="M741" s="17">
        <v>1</v>
      </c>
      <c r="N741" s="1">
        <v>17</v>
      </c>
      <c r="O741" s="1" t="s">
        <v>2825</v>
      </c>
      <c r="P741" s="1">
        <v>514690</v>
      </c>
      <c r="Q741" s="1" t="s">
        <v>2823</v>
      </c>
      <c r="R741" s="1" t="s">
        <v>2824</v>
      </c>
      <c r="S741" s="26">
        <v>4.2123629999999999</v>
      </c>
      <c r="T741" s="4">
        <v>765.54193115199996</v>
      </c>
      <c r="U741" s="4">
        <v>1.8398098945600001</v>
      </c>
      <c r="V741" s="4">
        <v>13.7978858948</v>
      </c>
      <c r="W741" s="2">
        <v>0.199456095695</v>
      </c>
      <c r="X741" s="3">
        <v>8.9434337615999997</v>
      </c>
      <c r="Y741" s="1">
        <v>2455.4763183599998</v>
      </c>
      <c r="Z741" s="2">
        <v>0.21037469445400001</v>
      </c>
      <c r="AA741" s="2">
        <v>2.78834360591E-2</v>
      </c>
      <c r="AB741" s="2">
        <v>7.5901459205599995E-5</v>
      </c>
      <c r="AC741" s="2">
        <v>0.47273498832999999</v>
      </c>
      <c r="AD741" s="2">
        <v>0.19268447935899999</v>
      </c>
      <c r="AE741" s="2">
        <v>2.7702307576899999E-2</v>
      </c>
      <c r="AF741" s="2">
        <v>4.32983324104E-4</v>
      </c>
      <c r="AG741" s="2">
        <v>6.4626642447199997E-2</v>
      </c>
      <c r="AH741" s="2">
        <v>3.4845669907999999E-3</v>
      </c>
      <c r="AI741" s="5">
        <v>110546072.972</v>
      </c>
      <c r="AJ741" s="5">
        <v>124898239.029</v>
      </c>
      <c r="AK741">
        <v>228.21435440299999</v>
      </c>
      <c r="AL741" s="13">
        <v>0.12191558959333908</v>
      </c>
      <c r="AM741" s="1" t="s">
        <v>53</v>
      </c>
      <c r="AN741" t="s">
        <v>4076</v>
      </c>
      <c r="AO741" t="s">
        <v>53</v>
      </c>
      <c r="AP741">
        <v>0.6245257894137447</v>
      </c>
      <c r="AQ741">
        <v>2.8839689833676592</v>
      </c>
      <c r="AR741">
        <v>0.26477295017859637</v>
      </c>
      <c r="AS741">
        <v>1.1398125491144444</v>
      </c>
      <c r="AT741">
        <v>-0.70015268642233819</v>
      </c>
      <c r="AU741">
        <v>0.95150429479131737</v>
      </c>
      <c r="AV741">
        <v>3.3901357499703026</v>
      </c>
      <c r="AW741">
        <v>-0.67700650178041266</v>
      </c>
      <c r="AX741">
        <v>-1.5546537094277728</v>
      </c>
      <c r="AY741">
        <v>-4.1197498747125785</v>
      </c>
      <c r="AZ741">
        <v>-0.3253822532580829</v>
      </c>
      <c r="BA741">
        <v>-0.71515326614479491</v>
      </c>
      <c r="BB741">
        <v>-1.5574840530953622</v>
      </c>
      <c r="BC741">
        <v>-3.3635288297184025</v>
      </c>
      <c r="BD741">
        <v>-1.1895884064250173</v>
      </c>
      <c r="BE741">
        <v>-2.4578511817524595</v>
      </c>
      <c r="BF741">
        <v>8.043543319353601</v>
      </c>
      <c r="BG741">
        <f t="shared" si="11"/>
        <v>8.0965563151925544</v>
      </c>
      <c r="BH741" s="1" t="s">
        <v>2826</v>
      </c>
      <c r="BI741" s="1">
        <v>1</v>
      </c>
    </row>
    <row r="742" spans="1:61">
      <c r="A742" s="1">
        <v>221</v>
      </c>
      <c r="B742" s="1" t="s">
        <v>1016</v>
      </c>
      <c r="C742" s="1" t="s">
        <v>4348</v>
      </c>
      <c r="D742" s="1" t="s">
        <v>30</v>
      </c>
      <c r="E742" s="1" t="s">
        <v>105</v>
      </c>
      <c r="F742" s="2">
        <v>29.49147</v>
      </c>
      <c r="G742" s="2">
        <v>-101.156345</v>
      </c>
      <c r="H742" s="2">
        <v>29.4725</v>
      </c>
      <c r="I742" s="2">
        <v>-101.09222200000001</v>
      </c>
      <c r="K742" s="1" t="s">
        <v>4086</v>
      </c>
      <c r="L742" s="17">
        <v>0.66870588483288873</v>
      </c>
      <c r="M742" s="17">
        <v>0</v>
      </c>
      <c r="N742" s="1">
        <v>13</v>
      </c>
      <c r="O742" s="1" t="s">
        <v>1019</v>
      </c>
      <c r="P742" s="1">
        <v>511670</v>
      </c>
      <c r="Q742" s="1" t="s">
        <v>1017</v>
      </c>
      <c r="R742" s="1" t="s">
        <v>1018</v>
      </c>
      <c r="S742" s="26">
        <v>6.4421650000000001</v>
      </c>
      <c r="T742" s="4">
        <v>461.31600952100001</v>
      </c>
      <c r="U742" s="4">
        <v>13.7941741943</v>
      </c>
      <c r="V742" s="4">
        <v>27.353565216100002</v>
      </c>
      <c r="W742" s="2">
        <v>8.1627905368800005E-2</v>
      </c>
      <c r="X742" s="3">
        <v>2.0287356376600001</v>
      </c>
      <c r="Y742" s="1">
        <v>430.88415527299998</v>
      </c>
      <c r="Z742" s="2">
        <v>0.34224335342599999</v>
      </c>
      <c r="AA742" s="2">
        <v>1.0166254197400001E-3</v>
      </c>
      <c r="AB742" s="2">
        <v>2.03325083949E-3</v>
      </c>
      <c r="AC742" s="2">
        <v>0</v>
      </c>
      <c r="AD742" s="2">
        <v>0.64540310738200002</v>
      </c>
      <c r="AE742" s="2">
        <v>0</v>
      </c>
      <c r="AF742" s="2">
        <v>0</v>
      </c>
      <c r="AG742" s="2">
        <v>0</v>
      </c>
      <c r="AH742" s="2">
        <v>4.1075774535099998E-4</v>
      </c>
      <c r="AI742" s="5">
        <v>75825096.358600006</v>
      </c>
      <c r="AJ742" s="5">
        <v>141300179.23099998</v>
      </c>
      <c r="AK742">
        <v>727.14794222499995</v>
      </c>
      <c r="AL742" s="13">
        <v>0.60310880614524043</v>
      </c>
      <c r="AM742" s="21" t="s">
        <v>53</v>
      </c>
      <c r="AN742" t="s">
        <v>4077</v>
      </c>
      <c r="AO742" t="s">
        <v>36</v>
      </c>
      <c r="AP742">
        <v>0.80903184399684058</v>
      </c>
      <c r="AQ742">
        <v>2.6639985266351061</v>
      </c>
      <c r="AR742">
        <v>1.1396957060044957</v>
      </c>
      <c r="AS742">
        <v>1.4370139395458583</v>
      </c>
      <c r="AT742">
        <v>-1.0881613476686955</v>
      </c>
      <c r="AU742">
        <v>0.30722545827749809</v>
      </c>
      <c r="AV742">
        <v>2.6343605242484442</v>
      </c>
      <c r="AW742">
        <v>-0.46566497737495433</v>
      </c>
      <c r="AX742">
        <v>-2.9928390353820911</v>
      </c>
      <c r="AY742">
        <v>-2.6918090397159742</v>
      </c>
      <c r="AZ742">
        <v>-5</v>
      </c>
      <c r="BA742">
        <v>-0.19016894795658384</v>
      </c>
      <c r="BB742">
        <v>-5</v>
      </c>
      <c r="BC742">
        <v>-5</v>
      </c>
      <c r="BD742">
        <v>-5</v>
      </c>
      <c r="BE742">
        <v>-3.3864142386500875</v>
      </c>
      <c r="BF742">
        <v>7.8798129708848661</v>
      </c>
      <c r="BG742">
        <f t="shared" si="11"/>
        <v>8.1501427127260175</v>
      </c>
      <c r="BH742" s="1" t="s">
        <v>1020</v>
      </c>
      <c r="BI742" s="1">
        <v>1</v>
      </c>
    </row>
    <row r="743" spans="1:61">
      <c r="A743" s="1">
        <v>655</v>
      </c>
      <c r="B743" s="1" t="s">
        <v>3152</v>
      </c>
      <c r="C743" s="1" t="s">
        <v>4733</v>
      </c>
      <c r="D743" s="1" t="s">
        <v>30</v>
      </c>
      <c r="E743" s="1" t="s">
        <v>44</v>
      </c>
      <c r="F743" s="2">
        <v>38.703598</v>
      </c>
      <c r="G743" s="2">
        <v>-118.717974</v>
      </c>
      <c r="H743" s="2">
        <v>38.690730000000002</v>
      </c>
      <c r="I743" s="2">
        <v>-118.71862</v>
      </c>
      <c r="K743" s="1" t="s">
        <v>4086</v>
      </c>
      <c r="L743" s="17">
        <v>0.83543796301819373</v>
      </c>
      <c r="M743" s="17">
        <v>0</v>
      </c>
      <c r="N743" s="1">
        <v>16</v>
      </c>
      <c r="O743" s="1" t="s">
        <v>3155</v>
      </c>
      <c r="P743" s="1">
        <v>511070</v>
      </c>
      <c r="Q743" s="1" t="s">
        <v>3153</v>
      </c>
      <c r="R743" s="1" t="s">
        <v>3154</v>
      </c>
      <c r="S743" s="26">
        <v>6.4065070000000004</v>
      </c>
      <c r="T743" s="4">
        <v>123.250228882</v>
      </c>
      <c r="U743" s="4">
        <v>3.4867169857000002</v>
      </c>
      <c r="V743" s="4">
        <v>21.4239997864</v>
      </c>
      <c r="W743" s="2">
        <v>1.60624999553E-2</v>
      </c>
      <c r="X743" s="3">
        <v>0.27321425080299999</v>
      </c>
      <c r="Y743" s="1">
        <v>95.128807067899999</v>
      </c>
      <c r="Z743" s="2">
        <v>0.74856814392100002</v>
      </c>
      <c r="AA743" s="2">
        <v>5.2820730583199996E-4</v>
      </c>
      <c r="AB743" s="2">
        <v>6.4881464066399996E-2</v>
      </c>
      <c r="AC743" s="2">
        <v>0</v>
      </c>
      <c r="AD743" s="2">
        <v>0.16070448354799999</v>
      </c>
      <c r="AE743" s="2">
        <v>1.3981958095600001E-4</v>
      </c>
      <c r="AF743" s="2">
        <v>9.5543380319599996E-3</v>
      </c>
      <c r="AG743" s="2">
        <v>1.1030211386499999E-3</v>
      </c>
      <c r="AH743" s="2">
        <v>1.45205224074E-2</v>
      </c>
      <c r="AI743" s="5">
        <v>127943169.03399999</v>
      </c>
      <c r="AJ743" s="5">
        <v>143784257.484</v>
      </c>
      <c r="AK743">
        <v>55.3990964471</v>
      </c>
      <c r="AL743" s="13">
        <v>0.11659543280553349</v>
      </c>
      <c r="AM743" s="20" t="s">
        <v>53</v>
      </c>
      <c r="AN743" s="24" t="s">
        <v>4077</v>
      </c>
      <c r="AO743" s="24" t="s">
        <v>36</v>
      </c>
      <c r="AP743">
        <v>0.80662130500989349</v>
      </c>
      <c r="AQ743">
        <v>2.0907877344571566</v>
      </c>
      <c r="AR743">
        <v>0.54241669743706755</v>
      </c>
      <c r="AS743">
        <v>1.3309005553379627</v>
      </c>
      <c r="AT743">
        <v>-1.7941868605332194</v>
      </c>
      <c r="AU743">
        <v>-0.56349665168269725</v>
      </c>
      <c r="AV743">
        <v>1.9783120506511269</v>
      </c>
      <c r="AW743">
        <v>-0.12576865867190432</v>
      </c>
      <c r="AX743">
        <v>-3.2771955961988022</v>
      </c>
      <c r="AY743">
        <v>-1.1878793587231533</v>
      </c>
      <c r="AZ743">
        <v>-5</v>
      </c>
      <c r="BA743">
        <v>-0.79397200654099287</v>
      </c>
      <c r="BB743">
        <v>-3.8544320038002708</v>
      </c>
      <c r="BC743">
        <v>-2.019799397465694</v>
      </c>
      <c r="BD743">
        <v>-2.9574161645216579</v>
      </c>
      <c r="BE743">
        <v>-1.8380177586655497</v>
      </c>
      <c r="BF743">
        <v>8.1070171035875322</v>
      </c>
      <c r="BG743">
        <f t="shared" si="11"/>
        <v>8.1577113390225815</v>
      </c>
      <c r="BH743" s="1" t="s">
        <v>3156</v>
      </c>
      <c r="BI743" s="1">
        <v>1</v>
      </c>
    </row>
    <row r="744" spans="1:61">
      <c r="A744" s="1">
        <v>396</v>
      </c>
      <c r="B744" s="1" t="s">
        <v>1883</v>
      </c>
      <c r="C744" s="1" t="s">
        <v>4596</v>
      </c>
      <c r="D744" s="1" t="s">
        <v>30</v>
      </c>
      <c r="E744" s="1" t="s">
        <v>140</v>
      </c>
      <c r="F744" s="2">
        <v>34.838405999999999</v>
      </c>
      <c r="G744" s="2">
        <v>-87.946702000000002</v>
      </c>
      <c r="H744" s="2">
        <v>34.870466999999998</v>
      </c>
      <c r="I744" s="2">
        <v>-87.951964000000004</v>
      </c>
      <c r="K744" s="1" t="s">
        <v>4086</v>
      </c>
      <c r="L744" s="17">
        <v>0.63169024046510447</v>
      </c>
      <c r="M744" s="17">
        <v>0</v>
      </c>
      <c r="N744" s="1">
        <v>6</v>
      </c>
      <c r="O744" s="1" t="s">
        <v>1886</v>
      </c>
      <c r="P744" s="1">
        <v>502220</v>
      </c>
      <c r="Q744" s="1" t="s">
        <v>1884</v>
      </c>
      <c r="R744" s="1" t="s">
        <v>1885</v>
      </c>
      <c r="S744" s="26">
        <v>2.0871569999999999</v>
      </c>
      <c r="T744" s="4">
        <v>1492.9161377</v>
      </c>
      <c r="U744" s="4">
        <v>9.0313110351599999</v>
      </c>
      <c r="V744" s="4">
        <v>22.2272129059</v>
      </c>
      <c r="W744" s="2">
        <v>0.23620349168800001</v>
      </c>
      <c r="X744" s="3">
        <v>3.4294772148099999</v>
      </c>
      <c r="Y744" s="1">
        <v>559.79046630899995</v>
      </c>
      <c r="Z744" s="2">
        <v>0.12650014355399999</v>
      </c>
      <c r="AA744" s="2">
        <v>5.3783311147699998E-2</v>
      </c>
      <c r="AB744" s="2">
        <v>2.2968705139199999E-4</v>
      </c>
      <c r="AC744" s="2">
        <v>0.37951609114399998</v>
      </c>
      <c r="AD744" s="2">
        <v>8.2029598308700005E-2</v>
      </c>
      <c r="AE744" s="2">
        <v>1.34523529872E-2</v>
      </c>
      <c r="AF744" s="2">
        <v>0.15829613969100001</v>
      </c>
      <c r="AG744" s="2">
        <v>0.17466134210299999</v>
      </c>
      <c r="AH744" s="2">
        <v>1.1531334012000001E-2</v>
      </c>
      <c r="AI744" s="5">
        <v>140750910.933</v>
      </c>
      <c r="AJ744" s="5">
        <v>168192954.68900001</v>
      </c>
      <c r="AK744">
        <v>501.86909522500002</v>
      </c>
      <c r="AL744" s="13">
        <v>0.17765067903679299</v>
      </c>
      <c r="AM744" s="22" t="s">
        <v>53</v>
      </c>
      <c r="AN744" s="23" t="s">
        <v>4077</v>
      </c>
      <c r="AO744" s="23" t="s">
        <v>36</v>
      </c>
      <c r="AP744">
        <v>0.31955511876795489</v>
      </c>
      <c r="AQ744">
        <v>3.174035412576294</v>
      </c>
      <c r="AR744">
        <v>0.95575079948368624</v>
      </c>
      <c r="AS744">
        <v>1.3468850094613429</v>
      </c>
      <c r="AT744">
        <v>-0.62671368669869965</v>
      </c>
      <c r="AU744">
        <v>0.53522792178404976</v>
      </c>
      <c r="AV744">
        <v>2.7480254978017213</v>
      </c>
      <c r="AW744">
        <v>-0.8979089816448852</v>
      </c>
      <c r="AX744">
        <v>-1.2693524641263167</v>
      </c>
      <c r="AY744">
        <v>-3.6388634874671961</v>
      </c>
      <c r="AZ744">
        <v>-0.42076980567918365</v>
      </c>
      <c r="BA744">
        <v>-1.0860294151434353</v>
      </c>
      <c r="BB744">
        <v>-1.8712017454027605</v>
      </c>
      <c r="BC744">
        <v>-0.80052967598628078</v>
      </c>
      <c r="BD744">
        <v>-0.75780320703287796</v>
      </c>
      <c r="BE744">
        <v>-1.938120448079319</v>
      </c>
      <c r="BF744">
        <v>8.1484512142650889</v>
      </c>
      <c r="BG744">
        <f t="shared" si="11"/>
        <v>8.2258078000006964</v>
      </c>
      <c r="BH744" s="1" t="s">
        <v>1887</v>
      </c>
      <c r="BI744" s="1">
        <v>1</v>
      </c>
    </row>
    <row r="745" spans="1:61">
      <c r="A745" s="1">
        <v>455</v>
      </c>
      <c r="B745" s="1" t="s">
        <v>2170</v>
      </c>
      <c r="C745" s="1" t="s">
        <v>4682</v>
      </c>
      <c r="D745" s="1" t="s">
        <v>30</v>
      </c>
      <c r="E745" s="1" t="s">
        <v>72</v>
      </c>
      <c r="F745" s="2">
        <v>48.018903999999999</v>
      </c>
      <c r="G745" s="2">
        <v>-98.892934999999994</v>
      </c>
      <c r="H745" s="2">
        <v>48.023820000000001</v>
      </c>
      <c r="I745" s="2">
        <v>-98.892809999999997</v>
      </c>
      <c r="K745" s="1" t="s">
        <v>4086</v>
      </c>
      <c r="L745" s="17">
        <v>0.26497344113886351</v>
      </c>
      <c r="M745" s="17">
        <v>1</v>
      </c>
      <c r="N745" s="1">
        <v>9</v>
      </c>
      <c r="O745" s="1" t="s">
        <v>2173</v>
      </c>
      <c r="P745" s="1">
        <v>512070</v>
      </c>
      <c r="Q745" s="1" t="s">
        <v>2171</v>
      </c>
      <c r="R745" s="1" t="s">
        <v>2172</v>
      </c>
      <c r="S745" s="26">
        <v>4.2429600000000001</v>
      </c>
      <c r="T745" s="4">
        <v>469.69998168900003</v>
      </c>
      <c r="U745" s="4">
        <v>-1.80012786388</v>
      </c>
      <c r="V745" s="4">
        <v>10.168132782000001</v>
      </c>
      <c r="W745" s="2">
        <v>0.29777875542600002</v>
      </c>
      <c r="X745" s="3">
        <v>0.99740648269700005</v>
      </c>
      <c r="Y745" s="1">
        <v>1582.4017334</v>
      </c>
      <c r="Z745" s="2">
        <v>0.30709482354200002</v>
      </c>
      <c r="AA745" s="2">
        <v>7.0366791109100005E-2</v>
      </c>
      <c r="AB745" s="2">
        <v>2.9673709494400002E-4</v>
      </c>
      <c r="AC745" s="2">
        <v>1.17451750147E-2</v>
      </c>
      <c r="AD745" s="2">
        <v>0</v>
      </c>
      <c r="AE745" s="2">
        <v>7.8182204596199997E-2</v>
      </c>
      <c r="AF745" s="2">
        <v>0.13752962358500001</v>
      </c>
      <c r="AG745" s="2">
        <v>0.27823914603900002</v>
      </c>
      <c r="AH745" s="2">
        <v>0.11654549902</v>
      </c>
      <c r="AI745" s="5">
        <v>168592342.95300001</v>
      </c>
      <c r="AJ745" s="5">
        <v>199942820.09200001</v>
      </c>
      <c r="AK745">
        <v>232.27678816900001</v>
      </c>
      <c r="AL745" s="13">
        <v>0.17013560866197153</v>
      </c>
      <c r="AM745" s="1" t="s">
        <v>53</v>
      </c>
      <c r="AN745" t="s">
        <v>4076</v>
      </c>
      <c r="AO745" t="s">
        <v>53</v>
      </c>
      <c r="AP745">
        <v>0.62766893752641761</v>
      </c>
      <c r="AQ745">
        <v>2.6718205432525135</v>
      </c>
      <c r="AR745">
        <v>-5</v>
      </c>
      <c r="AS745">
        <v>1.0072412088788956</v>
      </c>
      <c r="AT745">
        <v>-0.52610628956024474</v>
      </c>
      <c r="AU745">
        <v>-1.1278133881736018E-3</v>
      </c>
      <c r="AV745">
        <v>3.1993167499897339</v>
      </c>
      <c r="AW745">
        <v>-0.51272750405869727</v>
      </c>
      <c r="AX745">
        <v>-1.1526322533691686</v>
      </c>
      <c r="AY745">
        <v>-3.5276281593707739</v>
      </c>
      <c r="AZ745">
        <v>-1.9301405074217384</v>
      </c>
      <c r="BA745">
        <v>-5</v>
      </c>
      <c r="BB745">
        <v>-1.1068920874153441</v>
      </c>
      <c r="BC745">
        <v>-0.86160374566051978</v>
      </c>
      <c r="BD745">
        <v>-0.55558176825941619</v>
      </c>
      <c r="BE745">
        <v>-0.93350449424570259</v>
      </c>
      <c r="BF745">
        <v>8.2268378461560143</v>
      </c>
      <c r="BG745">
        <f t="shared" si="11"/>
        <v>8.3009058133186961</v>
      </c>
      <c r="BH745" s="1" t="s">
        <v>2174</v>
      </c>
      <c r="BI745" s="1">
        <v>1</v>
      </c>
    </row>
    <row r="746" spans="1:61">
      <c r="A746" s="1">
        <v>400</v>
      </c>
      <c r="B746" s="1" t="s">
        <v>1903</v>
      </c>
      <c r="C746" s="1" t="s">
        <v>4604</v>
      </c>
      <c r="D746" s="1" t="s">
        <v>30</v>
      </c>
      <c r="E746" s="1" t="s">
        <v>355</v>
      </c>
      <c r="F746" s="2">
        <v>44.005516</v>
      </c>
      <c r="G746" s="2">
        <v>-88.415833000000006</v>
      </c>
      <c r="H746" s="2">
        <v>43.9925</v>
      </c>
      <c r="I746" s="2">
        <v>-88.461667000000006</v>
      </c>
      <c r="K746" s="1" t="s">
        <v>4086</v>
      </c>
      <c r="L746" s="17">
        <v>0.95233443425968278</v>
      </c>
      <c r="M746" s="17">
        <v>0</v>
      </c>
      <c r="N746" s="1">
        <v>4</v>
      </c>
      <c r="O746" s="1" t="s">
        <v>1906</v>
      </c>
      <c r="P746" s="1">
        <v>514670</v>
      </c>
      <c r="Q746" s="1" t="s">
        <v>1904</v>
      </c>
      <c r="R746" s="1" t="s">
        <v>1905</v>
      </c>
      <c r="S746" s="26">
        <v>12.158201999999999</v>
      </c>
      <c r="T746" s="4">
        <v>788.75787353500004</v>
      </c>
      <c r="U746" s="4">
        <v>2.0902783870700001</v>
      </c>
      <c r="V746" s="4">
        <v>12.7653827667</v>
      </c>
      <c r="W746" s="2">
        <v>1.10999997705E-2</v>
      </c>
      <c r="X746" s="3">
        <v>9.3254307285000008E-3</v>
      </c>
      <c r="Y746" s="1">
        <v>1979.9946289100001</v>
      </c>
      <c r="Z746" s="2">
        <v>0.99712999957899995</v>
      </c>
      <c r="AA746" s="2">
        <v>1.22134836186E-3</v>
      </c>
      <c r="AB746" s="2">
        <v>0</v>
      </c>
      <c r="AC746" s="2">
        <v>2.3552172267300001E-5</v>
      </c>
      <c r="AD746" s="2">
        <v>0</v>
      </c>
      <c r="AE746" s="2">
        <v>3.3645960381899998E-6</v>
      </c>
      <c r="AF746" s="2">
        <v>3.9029314042999998E-4</v>
      </c>
      <c r="AG746" s="2">
        <v>1.2280775539399999E-4</v>
      </c>
      <c r="AH746" s="2">
        <v>1.10863439458E-3</v>
      </c>
      <c r="AI746" s="5">
        <v>534165203.639</v>
      </c>
      <c r="AJ746" s="5">
        <v>539886114.42700005</v>
      </c>
      <c r="AK746">
        <v>167.17120722799999</v>
      </c>
      <c r="AL746" s="13">
        <v>1.065295613304857E-2</v>
      </c>
      <c r="AM746" s="1" t="s">
        <v>53</v>
      </c>
      <c r="AN746" t="s">
        <v>4076</v>
      </c>
      <c r="AO746" t="s">
        <v>53</v>
      </c>
      <c r="AP746">
        <v>1.0848693546066206</v>
      </c>
      <c r="AQ746">
        <v>2.8969437074860886</v>
      </c>
      <c r="AR746">
        <v>0.32020413009048226</v>
      </c>
      <c r="AS746">
        <v>1.1060338415431996</v>
      </c>
      <c r="AT746">
        <v>-1.9546770301926746</v>
      </c>
      <c r="AU746">
        <v>-2.0303310996060744</v>
      </c>
      <c r="AV746">
        <v>3.2966640121615751</v>
      </c>
      <c r="AW746">
        <v>-1.2482173961453533E-3</v>
      </c>
      <c r="AX746">
        <v>-2.913160445756017</v>
      </c>
      <c r="AY746">
        <v>-5</v>
      </c>
      <c r="AZ746">
        <v>-4.6279690307773693</v>
      </c>
      <c r="BA746">
        <v>-5</v>
      </c>
      <c r="BB746">
        <v>-5.4730670707910729</v>
      </c>
      <c r="BC746">
        <v>-3.4086090815641992</v>
      </c>
      <c r="BD746">
        <v>-3.9107742063343687</v>
      </c>
      <c r="BE746">
        <v>-2.9552116518624567</v>
      </c>
      <c r="BF746">
        <v>8.7276755939815587</v>
      </c>
      <c r="BG746">
        <f t="shared" si="11"/>
        <v>8.7323021578004134</v>
      </c>
      <c r="BH746" s="1" t="s">
        <v>1907</v>
      </c>
      <c r="BI746" s="1">
        <v>1</v>
      </c>
    </row>
    <row r="747" spans="1:61">
      <c r="A747" s="1">
        <v>561</v>
      </c>
      <c r="B747" s="1" t="s">
        <v>2688</v>
      </c>
      <c r="C747" s="1" t="s">
        <v>4847</v>
      </c>
      <c r="D747" s="1" t="s">
        <v>30</v>
      </c>
      <c r="E747" s="1" t="s">
        <v>140</v>
      </c>
      <c r="F747" s="2">
        <v>35.413074999999999</v>
      </c>
      <c r="G747" s="2">
        <v>-88.074676999999994</v>
      </c>
      <c r="H747" s="2">
        <v>36.663412999999998</v>
      </c>
      <c r="I747" s="2">
        <v>-88.11703</v>
      </c>
      <c r="J747" s="1" t="s">
        <v>514</v>
      </c>
      <c r="K747" s="1" t="s">
        <v>4086</v>
      </c>
      <c r="L747" s="17">
        <v>6.1424393206834784E-3</v>
      </c>
      <c r="M747" s="17">
        <v>1</v>
      </c>
      <c r="N747" s="1">
        <v>6</v>
      </c>
      <c r="O747" s="1" t="s">
        <v>2691</v>
      </c>
      <c r="P747" s="1">
        <v>516040</v>
      </c>
      <c r="Q747" s="1" t="s">
        <v>2689</v>
      </c>
      <c r="R747" s="1" t="s">
        <v>2690</v>
      </c>
      <c r="S747" s="26">
        <v>3.561741</v>
      </c>
      <c r="T747" s="4">
        <v>1322.9283447299999</v>
      </c>
      <c r="U747" s="4">
        <v>8.2909641265899996</v>
      </c>
      <c r="V747" s="4">
        <v>20.477228164700001</v>
      </c>
      <c r="W747" s="2">
        <v>0.21414655447</v>
      </c>
      <c r="X747" s="3">
        <v>4.7213172912600001</v>
      </c>
      <c r="Y747" s="1">
        <v>630.08923339800003</v>
      </c>
      <c r="Z747" s="2">
        <v>0.24154165029300001</v>
      </c>
      <c r="AA747" s="2">
        <v>9.1075102286099999E-3</v>
      </c>
      <c r="AB747" s="2">
        <v>6.3182389064800001E-4</v>
      </c>
      <c r="AC747" s="2">
        <v>0.65883050938900001</v>
      </c>
      <c r="AD747" s="2">
        <v>3.6214296171300001E-4</v>
      </c>
      <c r="AE747" s="2">
        <v>1.6635460730599998E-2</v>
      </c>
      <c r="AF747" s="2">
        <v>1.7891403342500001E-2</v>
      </c>
      <c r="AG747" s="2">
        <v>4.1214951110699997E-2</v>
      </c>
      <c r="AH747" s="2">
        <v>1.37845480533E-2</v>
      </c>
      <c r="AI747" s="5">
        <v>94556548.655300006</v>
      </c>
      <c r="AJ747" s="5">
        <v>575979593.18200004</v>
      </c>
      <c r="AK747">
        <v>2029.08031338</v>
      </c>
      <c r="AL747" s="13">
        <v>1.4359346632907173</v>
      </c>
      <c r="AM747" s="22" t="s">
        <v>53</v>
      </c>
      <c r="AN747" s="23" t="s">
        <v>4077</v>
      </c>
      <c r="AO747" s="23" t="s">
        <v>36</v>
      </c>
      <c r="AP747">
        <v>0.55166233557629429</v>
      </c>
      <c r="AQ747">
        <v>3.1215363216394092</v>
      </c>
      <c r="AR747">
        <v>0.91860503604020383</v>
      </c>
      <c r="AS747">
        <v>1.3112711693816417</v>
      </c>
      <c r="AT747">
        <v>-0.66928890883082159</v>
      </c>
      <c r="AU747">
        <v>0.67406318772483453</v>
      </c>
      <c r="AV747">
        <v>2.7994020587044992</v>
      </c>
      <c r="AW747">
        <v>-0.61700797078086189</v>
      </c>
      <c r="AX747">
        <v>-2.0406003323312962</v>
      </c>
      <c r="AY747">
        <v>-3.1994039564928651</v>
      </c>
      <c r="AZ747">
        <v>-0.18122629755254183</v>
      </c>
      <c r="BA747">
        <v>-3.4411199509407182</v>
      </c>
      <c r="BB747">
        <v>-1.7789651665422976</v>
      </c>
      <c r="BC747">
        <v>-1.7473555934739249</v>
      </c>
      <c r="BD747">
        <v>-1.3849452109814044</v>
      </c>
      <c r="BE747">
        <v>-1.8606074683086986</v>
      </c>
      <c r="BF747">
        <v>7.9756916119369983</v>
      </c>
      <c r="BG747">
        <f t="shared" si="11"/>
        <v>8.7604070967470875</v>
      </c>
      <c r="BH747" s="1" t="s">
        <v>2692</v>
      </c>
      <c r="BI747" s="1">
        <v>1</v>
      </c>
    </row>
    <row r="748" spans="1:61">
      <c r="A748" s="1">
        <v>144</v>
      </c>
      <c r="B748" s="1" t="s">
        <v>636</v>
      </c>
      <c r="C748" s="1" t="s">
        <v>4246</v>
      </c>
      <c r="D748" s="1" t="s">
        <v>30</v>
      </c>
      <c r="E748" s="1" t="s">
        <v>115</v>
      </c>
      <c r="F748" s="2">
        <v>44.736472999999997</v>
      </c>
      <c r="G748" s="2">
        <v>-100.742197</v>
      </c>
      <c r="H748" s="2">
        <v>45.038510000000002</v>
      </c>
      <c r="I748" s="2">
        <v>-100.28191</v>
      </c>
      <c r="K748" s="1" t="s">
        <v>4086</v>
      </c>
      <c r="L748" s="17">
        <v>0.69965758500620712</v>
      </c>
      <c r="M748" s="17">
        <v>0</v>
      </c>
      <c r="N748" s="1">
        <v>10</v>
      </c>
      <c r="O748" s="1" t="s">
        <v>639</v>
      </c>
      <c r="P748" s="1">
        <v>507140</v>
      </c>
      <c r="Q748" s="1" t="s">
        <v>637</v>
      </c>
      <c r="R748" s="1" t="s">
        <v>638</v>
      </c>
      <c r="S748" s="26">
        <v>2.2641019999999998</v>
      </c>
      <c r="T748" s="4">
        <v>468.20364379900002</v>
      </c>
      <c r="U748" s="4">
        <v>0.70233768224699999</v>
      </c>
      <c r="V748" s="4">
        <v>14.6027269363</v>
      </c>
      <c r="W748" s="2">
        <v>0.19039998948600001</v>
      </c>
      <c r="X748" s="3">
        <v>2.4450356960300001</v>
      </c>
      <c r="Y748" s="1">
        <v>780.62536621100003</v>
      </c>
      <c r="Z748" s="2">
        <v>0.41893195283700002</v>
      </c>
      <c r="AA748" s="2">
        <v>6.16105348109E-3</v>
      </c>
      <c r="AB748" s="2">
        <v>4.03913154735E-2</v>
      </c>
      <c r="AC748" s="2">
        <v>0</v>
      </c>
      <c r="AD748" s="2">
        <v>4.9209692340999997E-4</v>
      </c>
      <c r="AE748" s="2">
        <v>0.46072082357299998</v>
      </c>
      <c r="AF748" s="2">
        <v>0</v>
      </c>
      <c r="AG748" s="2">
        <v>1.16528551463E-2</v>
      </c>
      <c r="AH748" s="2">
        <v>6.1649902564799998E-2</v>
      </c>
      <c r="AI748" s="5">
        <v>728473089.17700005</v>
      </c>
      <c r="AJ748" s="5">
        <v>1341339018.6300001</v>
      </c>
      <c r="AK748">
        <v>2763.4180091200001</v>
      </c>
      <c r="AL748" s="13">
        <v>0.59219474766947955</v>
      </c>
      <c r="AM748" s="1" t="s">
        <v>36</v>
      </c>
      <c r="AN748" t="s">
        <v>4077</v>
      </c>
      <c r="AO748" t="s">
        <v>36</v>
      </c>
      <c r="AP748">
        <v>0.35489598834631519</v>
      </c>
      <c r="AQ748">
        <v>2.6704347892744051</v>
      </c>
      <c r="AR748">
        <v>-0.15345402992785054</v>
      </c>
      <c r="AS748">
        <v>1.1644339641955535</v>
      </c>
      <c r="AT748">
        <v>-0.7203330799335419</v>
      </c>
      <c r="AU748">
        <v>0.38828520394049393</v>
      </c>
      <c r="AV748">
        <v>2.892442659456727</v>
      </c>
      <c r="AW748">
        <v>-0.3778565138054914</v>
      </c>
      <c r="AX748">
        <v>-2.2103450212923779</v>
      </c>
      <c r="AY748">
        <v>-1.3937120023987446</v>
      </c>
      <c r="AZ748">
        <v>-5</v>
      </c>
      <c r="BA748">
        <v>-3.3079493501665631</v>
      </c>
      <c r="BB748">
        <v>-0.33656215814352242</v>
      </c>
      <c r="BC748">
        <v>-5</v>
      </c>
      <c r="BD748">
        <v>-1.9335676521174996</v>
      </c>
      <c r="BE748">
        <v>-1.2100676054527288</v>
      </c>
      <c r="BF748">
        <v>8.8624135129518553</v>
      </c>
      <c r="BG748">
        <f t="shared" si="11"/>
        <v>9.1275385580993849</v>
      </c>
      <c r="BH748" s="1" t="s">
        <v>640</v>
      </c>
      <c r="BI748" s="1">
        <v>1</v>
      </c>
    </row>
    <row r="749" spans="1:61">
      <c r="A749" s="1">
        <v>665</v>
      </c>
      <c r="B749" s="1" t="s">
        <v>3200</v>
      </c>
      <c r="C749" s="1" t="s">
        <v>4997</v>
      </c>
      <c r="D749" s="1" t="s">
        <v>30</v>
      </c>
      <c r="E749" s="1" t="s">
        <v>3205</v>
      </c>
      <c r="F749" s="2">
        <v>26.936232</v>
      </c>
      <c r="G749" s="2">
        <v>-80.866301000000007</v>
      </c>
      <c r="H749" s="2">
        <v>26.802447999999998</v>
      </c>
      <c r="I749" s="2">
        <v>-80.814824000000002</v>
      </c>
      <c r="K749" s="1" t="s">
        <v>4086</v>
      </c>
      <c r="L749" s="17">
        <v>0.50321384915150691</v>
      </c>
      <c r="M749" s="17">
        <v>0</v>
      </c>
      <c r="N749" s="1">
        <v>3</v>
      </c>
      <c r="O749" s="1" t="s">
        <v>3203</v>
      </c>
      <c r="P749" s="1">
        <v>506290</v>
      </c>
      <c r="Q749" s="1" t="s">
        <v>3201</v>
      </c>
      <c r="R749" s="1" t="s">
        <v>3202</v>
      </c>
      <c r="S749" s="26">
        <v>2.7188880000000002</v>
      </c>
      <c r="T749" s="4">
        <v>1231.96252441</v>
      </c>
      <c r="U749" s="4">
        <v>17.116136550899999</v>
      </c>
      <c r="V749" s="4">
        <v>28.9851436615</v>
      </c>
      <c r="W749" s="2">
        <v>3.2292034476999999E-2</v>
      </c>
      <c r="X749" s="3">
        <v>6.43389532343E-3</v>
      </c>
      <c r="Y749" s="1">
        <v>3359.6513671900002</v>
      </c>
      <c r="Z749" s="2">
        <v>0.78191144363599996</v>
      </c>
      <c r="AA749" s="2">
        <v>3.64610981835E-3</v>
      </c>
      <c r="AB749" s="2">
        <v>1.8609728547399999E-4</v>
      </c>
      <c r="AC749" s="2">
        <v>0</v>
      </c>
      <c r="AD749" s="2">
        <v>4.7397431957200003E-5</v>
      </c>
      <c r="AE749" s="2">
        <v>1.02578021162E-3</v>
      </c>
      <c r="AF749" s="2">
        <v>1.97572453211E-4</v>
      </c>
      <c r="AG749" s="2">
        <v>5.75754068196E-4</v>
      </c>
      <c r="AH749" s="2">
        <v>0.21240984509499999</v>
      </c>
      <c r="AI749" s="5">
        <v>1464354431.8099999</v>
      </c>
      <c r="AJ749" s="5">
        <v>1674896100.8599999</v>
      </c>
      <c r="AK749">
        <v>310.44645853999998</v>
      </c>
      <c r="AL749" s="13">
        <v>0.13413498977472801</v>
      </c>
      <c r="AM749" s="22" t="s">
        <v>36</v>
      </c>
      <c r="AN749" s="23" t="s">
        <v>4076</v>
      </c>
      <c r="AO749" s="23" t="s">
        <v>53</v>
      </c>
      <c r="AP749">
        <v>0.43439131792813973</v>
      </c>
      <c r="AQ749">
        <v>3.0905974970414869</v>
      </c>
      <c r="AR749">
        <v>1.233405742585546</v>
      </c>
      <c r="AS749">
        <v>1.462175457242312</v>
      </c>
      <c r="AT749">
        <v>-1.4909045925083637</v>
      </c>
      <c r="AU749">
        <v>-2.191526009151572</v>
      </c>
      <c r="AV749">
        <v>3.5262942127585246</v>
      </c>
      <c r="AW749">
        <v>-0.10684243072280189</v>
      </c>
      <c r="AX749">
        <v>-2.4381702548293798</v>
      </c>
      <c r="AY749">
        <v>-3.7302599617013708</v>
      </c>
      <c r="AZ749">
        <v>-5</v>
      </c>
      <c r="BA749">
        <v>-4.3242451882210728</v>
      </c>
      <c r="BB749">
        <v>-2.9889456831871426</v>
      </c>
      <c r="BC749">
        <v>-3.7042736075845522</v>
      </c>
      <c r="BD749">
        <v>-3.239762984690119</v>
      </c>
      <c r="BE749">
        <v>-0.67282535778198505</v>
      </c>
      <c r="BF749">
        <v>9.1656462059228367</v>
      </c>
      <c r="BG749">
        <f t="shared" si="11"/>
        <v>9.223987871538414</v>
      </c>
      <c r="BH749" s="1" t="s">
        <v>3204</v>
      </c>
      <c r="BI749" s="1">
        <v>1</v>
      </c>
    </row>
  </sheetData>
  <sortState xmlns:xlrd2="http://schemas.microsoft.com/office/spreadsheetml/2017/richdata2" ref="A2:BJ749">
    <sortCondition ref="AJ2:AJ749"/>
  </sortState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53"/>
  <sheetViews>
    <sheetView workbookViewId="0">
      <pane ySplit="4180" topLeftCell="A1242"/>
      <selection activeCell="B1" sqref="B1:B1253"/>
      <selection pane="bottomLeft" activeCell="A1242" sqref="A1242"/>
    </sheetView>
  </sheetViews>
  <sheetFormatPr defaultColWidth="10.90625" defaultRowHeight="14.5"/>
  <cols>
    <col min="1" max="1" width="23.81640625" bestFit="1" customWidth="1"/>
    <col min="2" max="2" width="21.36328125" customWidth="1"/>
  </cols>
  <sheetData>
    <row r="1" spans="1:7">
      <c r="A1" s="6" t="s">
        <v>3614</v>
      </c>
      <c r="B1" s="6" t="s">
        <v>4104</v>
      </c>
      <c r="C1" s="6" t="s">
        <v>4075</v>
      </c>
      <c r="D1" s="6" t="s">
        <v>4078</v>
      </c>
      <c r="E1" s="6" t="s">
        <v>4079</v>
      </c>
      <c r="F1" s="6" t="s">
        <v>4080</v>
      </c>
      <c r="G1" s="6" t="s">
        <v>4081</v>
      </c>
    </row>
    <row r="2" spans="1:7">
      <c r="A2" s="6" t="s">
        <v>3615</v>
      </c>
      <c r="B2" s="6" t="s">
        <v>4105</v>
      </c>
      <c r="C2" s="6" t="s">
        <v>4076</v>
      </c>
      <c r="D2" s="6">
        <v>66.293055503199994</v>
      </c>
      <c r="E2" s="6">
        <v>0.66293055503200005</v>
      </c>
      <c r="F2" s="6">
        <v>3.17850980468</v>
      </c>
      <c r="G2" s="6">
        <v>1605.73</v>
      </c>
    </row>
    <row r="3" spans="1:7">
      <c r="A3" s="6" t="s">
        <v>29</v>
      </c>
      <c r="B3" s="6" t="s">
        <v>4106</v>
      </c>
      <c r="C3" s="6" t="s">
        <v>4077</v>
      </c>
      <c r="D3" s="6">
        <v>14.437998070100001</v>
      </c>
      <c r="E3" s="6">
        <v>0.144379980701</v>
      </c>
      <c r="F3" s="6">
        <v>1.74350993398</v>
      </c>
      <c r="G3" s="6">
        <v>4.9000000000000004</v>
      </c>
    </row>
    <row r="4" spans="1:7">
      <c r="A4" s="6" t="s">
        <v>29</v>
      </c>
      <c r="B4" s="6" t="s">
        <v>4106</v>
      </c>
      <c r="C4" s="6" t="s">
        <v>4077</v>
      </c>
      <c r="D4" s="6">
        <v>14.437998070100001</v>
      </c>
      <c r="E4" s="6">
        <v>0.144379980701</v>
      </c>
      <c r="F4" s="6">
        <v>1.74350993398</v>
      </c>
      <c r="G4" s="6">
        <v>4.9000000000000004</v>
      </c>
    </row>
    <row r="5" spans="1:7">
      <c r="A5" s="6" t="s">
        <v>3616</v>
      </c>
      <c r="B5" s="6" t="s">
        <v>4107</v>
      </c>
      <c r="C5" s="6" t="s">
        <v>4076</v>
      </c>
      <c r="D5" s="6">
        <v>5.7017365587100004</v>
      </c>
      <c r="E5" s="6">
        <v>5.7017365587100001E-2</v>
      </c>
      <c r="F5" s="6">
        <v>1.2650083061199999</v>
      </c>
      <c r="G5" s="6">
        <v>17.600000000000001</v>
      </c>
    </row>
    <row r="6" spans="1:7">
      <c r="A6" s="6" t="s">
        <v>3616</v>
      </c>
      <c r="B6" s="6" t="s">
        <v>4107</v>
      </c>
      <c r="C6" s="6" t="s">
        <v>4076</v>
      </c>
      <c r="D6" s="6">
        <v>5.7017365587100004</v>
      </c>
      <c r="E6" s="6">
        <v>5.7017365587100001E-2</v>
      </c>
      <c r="F6" s="6">
        <v>1.2650083061199999</v>
      </c>
      <c r="G6" s="6">
        <v>17.600000000000001</v>
      </c>
    </row>
    <row r="7" spans="1:7">
      <c r="A7" s="6" t="s">
        <v>39</v>
      </c>
      <c r="B7" s="6" t="s">
        <v>4108</v>
      </c>
      <c r="C7" s="6" t="s">
        <v>4077</v>
      </c>
      <c r="D7" s="6">
        <v>65.386309229000005</v>
      </c>
      <c r="E7" s="6">
        <v>0.65386309228999995</v>
      </c>
      <c r="F7" s="6">
        <v>6.0111537312200003</v>
      </c>
      <c r="G7" s="6">
        <v>2213</v>
      </c>
    </row>
    <row r="8" spans="1:7">
      <c r="A8" s="6" t="s">
        <v>39</v>
      </c>
      <c r="B8" s="6" t="s">
        <v>4108</v>
      </c>
      <c r="C8" s="6" t="s">
        <v>4077</v>
      </c>
      <c r="D8" s="6">
        <v>65.386309229000005</v>
      </c>
      <c r="E8" s="6">
        <v>0.65386309228999995</v>
      </c>
      <c r="F8" s="6">
        <v>6.0111537312200003</v>
      </c>
      <c r="G8" s="6">
        <v>2213</v>
      </c>
    </row>
    <row r="9" spans="1:7">
      <c r="A9" s="6" t="s">
        <v>47</v>
      </c>
      <c r="B9" s="6" t="s">
        <v>4109</v>
      </c>
      <c r="C9" s="6" t="s">
        <v>4076</v>
      </c>
      <c r="D9" s="6">
        <v>19.487612547600001</v>
      </c>
      <c r="E9" s="6">
        <v>0.194876125476</v>
      </c>
      <c r="F9" s="6">
        <v>1.96218721614</v>
      </c>
      <c r="G9" s="6">
        <v>2138</v>
      </c>
    </row>
    <row r="10" spans="1:7">
      <c r="A10" s="6" t="s">
        <v>47</v>
      </c>
      <c r="B10" s="6" t="s">
        <v>4109</v>
      </c>
      <c r="C10" s="6" t="s">
        <v>4076</v>
      </c>
      <c r="D10" s="6">
        <v>19.487612547600001</v>
      </c>
      <c r="E10" s="6">
        <v>0.194876125476</v>
      </c>
      <c r="F10" s="6">
        <v>1.96218721614</v>
      </c>
      <c r="G10" s="6">
        <v>2138</v>
      </c>
    </row>
    <row r="11" spans="1:7">
      <c r="A11" s="6" t="s">
        <v>54</v>
      </c>
      <c r="B11" s="6" t="s">
        <v>4110</v>
      </c>
      <c r="C11" s="6" t="s">
        <v>4077</v>
      </c>
      <c r="D11" s="6">
        <v>56.1997481923</v>
      </c>
      <c r="E11" s="6">
        <v>0.56199748192300003</v>
      </c>
      <c r="F11" s="6">
        <v>5.8369947173799996</v>
      </c>
      <c r="G11" s="6">
        <v>198.75</v>
      </c>
    </row>
    <row r="12" spans="1:7">
      <c r="A12" s="6" t="s">
        <v>54</v>
      </c>
      <c r="B12" s="6" t="s">
        <v>4110</v>
      </c>
      <c r="C12" s="6" t="s">
        <v>4077</v>
      </c>
      <c r="D12" s="6">
        <v>56.1997481923</v>
      </c>
      <c r="E12" s="6">
        <v>0.56199748192300003</v>
      </c>
      <c r="F12" s="6">
        <v>5.8369947173799996</v>
      </c>
      <c r="G12" s="6">
        <v>198.75</v>
      </c>
    </row>
    <row r="13" spans="1:7">
      <c r="A13" s="6" t="s">
        <v>60</v>
      </c>
      <c r="B13" s="6" t="s">
        <v>4111</v>
      </c>
      <c r="C13" s="6" t="s">
        <v>4076</v>
      </c>
      <c r="D13" s="6">
        <v>25.474763302300001</v>
      </c>
      <c r="E13" s="6">
        <v>0.25474763302300002</v>
      </c>
      <c r="F13" s="6">
        <v>3.0229860098099999</v>
      </c>
      <c r="G13" s="6">
        <v>390.86</v>
      </c>
    </row>
    <row r="14" spans="1:7">
      <c r="A14" s="6" t="s">
        <v>60</v>
      </c>
      <c r="B14" s="6" t="s">
        <v>4111</v>
      </c>
      <c r="C14" s="6" t="s">
        <v>4076</v>
      </c>
      <c r="D14" s="6">
        <v>25.474763302300001</v>
      </c>
      <c r="E14" s="6">
        <v>0.25474763302300002</v>
      </c>
      <c r="F14" s="6">
        <v>3.0229860098099999</v>
      </c>
      <c r="G14" s="6">
        <v>390.86</v>
      </c>
    </row>
    <row r="15" spans="1:7">
      <c r="A15" s="6" t="s">
        <v>67</v>
      </c>
      <c r="B15" s="6" t="s">
        <v>4112</v>
      </c>
      <c r="C15" s="6" t="s">
        <v>4077</v>
      </c>
      <c r="D15" s="6">
        <v>48.7370361993</v>
      </c>
      <c r="E15" s="6">
        <v>0.48737036199299999</v>
      </c>
      <c r="F15" s="6">
        <v>5.7113805098799997</v>
      </c>
      <c r="G15" s="6">
        <v>261.56</v>
      </c>
    </row>
    <row r="16" spans="1:7">
      <c r="A16" s="6" t="s">
        <v>67</v>
      </c>
      <c r="B16" s="6" t="s">
        <v>4112</v>
      </c>
      <c r="C16" s="6" t="s">
        <v>4077</v>
      </c>
      <c r="D16" s="6">
        <v>48.7370361993</v>
      </c>
      <c r="E16" s="6">
        <v>0.48737036199299999</v>
      </c>
      <c r="F16" s="6">
        <v>5.7113805098799997</v>
      </c>
      <c r="G16" s="6">
        <v>261.56</v>
      </c>
    </row>
    <row r="17" spans="1:7">
      <c r="A17" s="6" t="s">
        <v>75</v>
      </c>
      <c r="B17" s="6" t="s">
        <v>4113</v>
      </c>
      <c r="C17" s="6" t="s">
        <v>4076</v>
      </c>
      <c r="D17" s="6">
        <v>30.037332381900001</v>
      </c>
      <c r="E17" s="6">
        <v>0.300373323819</v>
      </c>
      <c r="F17" s="6">
        <v>2.4234677466700001</v>
      </c>
      <c r="G17" s="6">
        <v>284.64999999999998</v>
      </c>
    </row>
    <row r="18" spans="1:7">
      <c r="A18" s="6" t="s">
        <v>75</v>
      </c>
      <c r="B18" s="6" t="s">
        <v>4113</v>
      </c>
      <c r="C18" s="6" t="s">
        <v>4076</v>
      </c>
      <c r="D18" s="6">
        <v>30.037332381900001</v>
      </c>
      <c r="E18" s="6">
        <v>0.300373323819</v>
      </c>
      <c r="F18" s="6">
        <v>2.4234677466700001</v>
      </c>
      <c r="G18" s="6">
        <v>284.64999999999998</v>
      </c>
    </row>
    <row r="19" spans="1:7">
      <c r="A19" s="6" t="s">
        <v>82</v>
      </c>
      <c r="B19" s="6" t="s">
        <v>4114</v>
      </c>
      <c r="C19" s="6" t="s">
        <v>4077</v>
      </c>
      <c r="D19" s="6">
        <v>177.65751257400001</v>
      </c>
      <c r="E19" s="6">
        <v>1.77657512574</v>
      </c>
      <c r="F19" s="6">
        <v>13.5064567888</v>
      </c>
      <c r="G19" s="6">
        <v>255.6</v>
      </c>
    </row>
    <row r="20" spans="1:7">
      <c r="A20" s="6" t="s">
        <v>82</v>
      </c>
      <c r="B20" s="6" t="s">
        <v>4114</v>
      </c>
      <c r="C20" s="6" t="s">
        <v>4077</v>
      </c>
      <c r="D20" s="6">
        <v>177.65751257400001</v>
      </c>
      <c r="E20" s="6">
        <v>1.77657512574</v>
      </c>
      <c r="F20" s="6">
        <v>13.5064567888</v>
      </c>
      <c r="G20" s="6">
        <v>255.6</v>
      </c>
    </row>
    <row r="21" spans="1:7">
      <c r="A21" s="6" t="s">
        <v>90</v>
      </c>
      <c r="B21" s="6" t="s">
        <v>4115</v>
      </c>
      <c r="C21" s="6" t="s">
        <v>4077</v>
      </c>
      <c r="D21" s="6">
        <v>37.140255762800003</v>
      </c>
      <c r="E21" s="6">
        <v>0.37140255762800001</v>
      </c>
      <c r="F21" s="6">
        <v>8.2846881778799997</v>
      </c>
      <c r="G21" s="6">
        <v>15.44</v>
      </c>
    </row>
    <row r="22" spans="1:7">
      <c r="A22" s="6" t="s">
        <v>90</v>
      </c>
      <c r="B22" s="6" t="s">
        <v>4115</v>
      </c>
      <c r="C22" s="6" t="s">
        <v>4077</v>
      </c>
      <c r="D22" s="6">
        <v>37.140255762800003</v>
      </c>
      <c r="E22" s="6">
        <v>0.37140255762800001</v>
      </c>
      <c r="F22" s="6">
        <v>8.2846881778799997</v>
      </c>
      <c r="G22" s="6">
        <v>15.44</v>
      </c>
    </row>
    <row r="23" spans="1:7">
      <c r="A23" s="6" t="s">
        <v>95</v>
      </c>
      <c r="B23" s="6" t="s">
        <v>4116</v>
      </c>
      <c r="C23" s="6" t="s">
        <v>4076</v>
      </c>
      <c r="D23" s="6">
        <v>12.809528565200001</v>
      </c>
      <c r="E23" s="6">
        <v>0.12809528565200001</v>
      </c>
      <c r="F23" s="6">
        <v>1.3838139316</v>
      </c>
      <c r="G23" s="6">
        <v>498.4</v>
      </c>
    </row>
    <row r="24" spans="1:7">
      <c r="A24" s="6" t="s">
        <v>95</v>
      </c>
      <c r="B24" s="6" t="s">
        <v>4116</v>
      </c>
      <c r="C24" s="6" t="s">
        <v>4076</v>
      </c>
      <c r="D24" s="6">
        <v>12.809528565200001</v>
      </c>
      <c r="E24" s="6">
        <v>0.12809528565200001</v>
      </c>
      <c r="F24" s="6">
        <v>1.3838139316</v>
      </c>
      <c r="G24" s="6">
        <v>498.4</v>
      </c>
    </row>
    <row r="25" spans="1:7">
      <c r="A25" s="6" t="s">
        <v>100</v>
      </c>
      <c r="B25" s="6" t="s">
        <v>4117</v>
      </c>
      <c r="C25" s="6" t="s">
        <v>4077</v>
      </c>
      <c r="D25" s="6">
        <v>173.99298051400001</v>
      </c>
      <c r="E25" s="6">
        <v>1.7399298051400001</v>
      </c>
      <c r="F25" s="6">
        <v>50.155367223900001</v>
      </c>
      <c r="G25" s="6">
        <v>1275.3599999999999</v>
      </c>
    </row>
    <row r="26" spans="1:7">
      <c r="A26" s="6" t="s">
        <v>100</v>
      </c>
      <c r="B26" s="6" t="s">
        <v>4117</v>
      </c>
      <c r="C26" s="6" t="s">
        <v>4077</v>
      </c>
      <c r="D26" s="6">
        <v>173.99298051400001</v>
      </c>
      <c r="E26" s="6">
        <v>1.7399298051400001</v>
      </c>
      <c r="F26" s="6">
        <v>50.155367223900001</v>
      </c>
      <c r="G26" s="6">
        <v>1275.3599999999999</v>
      </c>
    </row>
    <row r="27" spans="1:7">
      <c r="A27" s="6" t="s">
        <v>110</v>
      </c>
      <c r="B27" s="6" t="s">
        <v>4118</v>
      </c>
      <c r="C27" s="6" t="s">
        <v>4077</v>
      </c>
      <c r="D27" s="6">
        <v>641.02330857899994</v>
      </c>
      <c r="E27" s="6">
        <v>6.4102330857899998</v>
      </c>
      <c r="F27" s="6">
        <v>18.968037623499999</v>
      </c>
      <c r="G27" s="6">
        <v>916</v>
      </c>
    </row>
    <row r="28" spans="1:7">
      <c r="A28" s="6" t="s">
        <v>110</v>
      </c>
      <c r="B28" s="6" t="s">
        <v>4118</v>
      </c>
      <c r="C28" s="6" t="s">
        <v>4077</v>
      </c>
      <c r="D28" s="6">
        <v>641.02330857899994</v>
      </c>
      <c r="E28" s="6">
        <v>6.4102330857899998</v>
      </c>
      <c r="F28" s="6">
        <v>18.968037623499999</v>
      </c>
      <c r="G28" s="6">
        <v>916</v>
      </c>
    </row>
    <row r="29" spans="1:7">
      <c r="A29" s="6" t="s">
        <v>118</v>
      </c>
      <c r="B29" s="6" t="s">
        <v>4119</v>
      </c>
      <c r="C29" s="6" t="s">
        <v>4076</v>
      </c>
      <c r="D29" s="6">
        <v>103.313527941</v>
      </c>
      <c r="E29" s="6">
        <v>1.0331352794099999</v>
      </c>
      <c r="F29" s="6">
        <v>7.9656568882599998</v>
      </c>
      <c r="G29" s="6">
        <v>600.25</v>
      </c>
    </row>
    <row r="30" spans="1:7">
      <c r="A30" s="6" t="s">
        <v>118</v>
      </c>
      <c r="B30" s="6" t="s">
        <v>4119</v>
      </c>
      <c r="C30" s="6" t="s">
        <v>4076</v>
      </c>
      <c r="D30" s="6">
        <v>103.313527941</v>
      </c>
      <c r="E30" s="6">
        <v>1.0331352794099999</v>
      </c>
      <c r="F30" s="6">
        <v>7.9656568882599998</v>
      </c>
      <c r="G30" s="6">
        <v>600.25</v>
      </c>
    </row>
    <row r="31" spans="1:7">
      <c r="A31" s="6" t="s">
        <v>3617</v>
      </c>
      <c r="B31" s="6" t="s">
        <v>4120</v>
      </c>
      <c r="C31" s="6" t="s">
        <v>4077</v>
      </c>
      <c r="D31" s="6">
        <v>296.20014593799999</v>
      </c>
      <c r="E31" s="6">
        <v>2.9620014593800001</v>
      </c>
      <c r="F31" s="6">
        <v>36.789838715999998</v>
      </c>
      <c r="G31" s="6">
        <v>184.92</v>
      </c>
    </row>
    <row r="32" spans="1:7">
      <c r="A32" s="6" t="s">
        <v>3617</v>
      </c>
      <c r="B32" s="6" t="s">
        <v>4120</v>
      </c>
      <c r="C32" s="6" t="s">
        <v>4077</v>
      </c>
      <c r="D32" s="6">
        <v>296.20014593799999</v>
      </c>
      <c r="E32" s="6">
        <v>2.9620014593800001</v>
      </c>
      <c r="F32" s="6">
        <v>36.789838715999998</v>
      </c>
      <c r="G32" s="6">
        <v>184.92</v>
      </c>
    </row>
    <row r="33" spans="1:7">
      <c r="A33" s="6" t="s">
        <v>123</v>
      </c>
      <c r="B33" s="6" t="s">
        <v>4121</v>
      </c>
      <c r="C33" s="6" t="s">
        <v>4076</v>
      </c>
      <c r="D33" s="6">
        <v>4226.9252718799999</v>
      </c>
      <c r="E33" s="6">
        <v>42.269252718799997</v>
      </c>
      <c r="F33" s="6">
        <v>56.1493835379</v>
      </c>
      <c r="G33" s="6">
        <v>209.55</v>
      </c>
    </row>
    <row r="34" spans="1:7">
      <c r="A34" s="6" t="s">
        <v>123</v>
      </c>
      <c r="B34" s="6" t="s">
        <v>4121</v>
      </c>
      <c r="C34" s="6" t="s">
        <v>4076</v>
      </c>
      <c r="D34" s="6">
        <v>4226.9252718799999</v>
      </c>
      <c r="E34" s="6">
        <v>42.269252718799997</v>
      </c>
      <c r="F34" s="6">
        <v>56.1493835379</v>
      </c>
      <c r="G34" s="6">
        <v>209.55</v>
      </c>
    </row>
    <row r="35" spans="1:7">
      <c r="A35" s="6" t="s">
        <v>128</v>
      </c>
      <c r="B35" s="6" t="s">
        <v>4122</v>
      </c>
      <c r="C35" s="6" t="s">
        <v>4077</v>
      </c>
      <c r="D35" s="6">
        <v>6.2072217204099998</v>
      </c>
      <c r="E35" s="6">
        <v>6.20722172041E-2</v>
      </c>
      <c r="F35" s="6">
        <v>0.97466550929499995</v>
      </c>
      <c r="G35" s="6">
        <v>265.85000000000002</v>
      </c>
    </row>
    <row r="36" spans="1:7">
      <c r="A36" s="6" t="s">
        <v>128</v>
      </c>
      <c r="B36" s="6" t="s">
        <v>4122</v>
      </c>
      <c r="C36" s="6" t="s">
        <v>4077</v>
      </c>
      <c r="D36" s="6">
        <v>6.2072217204099998</v>
      </c>
      <c r="E36" s="6">
        <v>6.20722172041E-2</v>
      </c>
      <c r="F36" s="6">
        <v>0.97466550929499995</v>
      </c>
      <c r="G36" s="6">
        <v>265.85000000000002</v>
      </c>
    </row>
    <row r="37" spans="1:7">
      <c r="A37" s="6" t="s">
        <v>135</v>
      </c>
      <c r="B37" s="6" t="s">
        <v>4123</v>
      </c>
      <c r="C37" s="6" t="s">
        <v>4077</v>
      </c>
      <c r="D37" s="6">
        <v>9530.1451116299995</v>
      </c>
      <c r="E37" s="6">
        <v>95.301451116300001</v>
      </c>
      <c r="F37" s="6">
        <v>239.28729365800001</v>
      </c>
      <c r="G37" s="6">
        <v>105.13</v>
      </c>
    </row>
    <row r="38" spans="1:7">
      <c r="A38" s="6" t="s">
        <v>135</v>
      </c>
      <c r="B38" s="6" t="s">
        <v>4123</v>
      </c>
      <c r="C38" s="6" t="s">
        <v>4077</v>
      </c>
      <c r="D38" s="6">
        <v>9530.1451116299995</v>
      </c>
      <c r="E38" s="6">
        <v>95.301451116300001</v>
      </c>
      <c r="F38" s="6">
        <v>239.28729365800001</v>
      </c>
      <c r="G38" s="6">
        <v>105.13</v>
      </c>
    </row>
    <row r="39" spans="1:7">
      <c r="A39" s="6" t="s">
        <v>141</v>
      </c>
      <c r="B39" s="6" t="s">
        <v>4124</v>
      </c>
      <c r="C39" s="6" t="s">
        <v>4077</v>
      </c>
      <c r="D39" s="6">
        <v>11.4812351351</v>
      </c>
      <c r="E39" s="6">
        <v>0.114812351351</v>
      </c>
      <c r="F39" s="6">
        <v>1.98277288848</v>
      </c>
      <c r="G39" s="6">
        <v>245.48</v>
      </c>
    </row>
    <row r="40" spans="1:7">
      <c r="A40" s="6" t="s">
        <v>141</v>
      </c>
      <c r="B40" s="6" t="s">
        <v>4124</v>
      </c>
      <c r="C40" s="6" t="s">
        <v>4077</v>
      </c>
      <c r="D40" s="6">
        <v>11.4812351351</v>
      </c>
      <c r="E40" s="6">
        <v>0.114812351351</v>
      </c>
      <c r="F40" s="6">
        <v>1.98277288848</v>
      </c>
      <c r="G40" s="6">
        <v>245.48</v>
      </c>
    </row>
    <row r="41" spans="1:7">
      <c r="A41" s="6" t="s">
        <v>3618</v>
      </c>
      <c r="B41" s="6" t="s">
        <v>4125</v>
      </c>
      <c r="C41" s="6" t="s">
        <v>4077</v>
      </c>
      <c r="D41" s="6">
        <v>73.100374189799993</v>
      </c>
      <c r="E41" s="6">
        <v>0.73100374189799999</v>
      </c>
      <c r="F41" s="6">
        <v>11.559851094700001</v>
      </c>
      <c r="G41" s="6">
        <v>1.87</v>
      </c>
    </row>
    <row r="42" spans="1:7">
      <c r="A42" s="6" t="s">
        <v>3618</v>
      </c>
      <c r="B42" s="6" t="s">
        <v>4125</v>
      </c>
      <c r="C42" s="6" t="s">
        <v>4077</v>
      </c>
      <c r="D42" s="6">
        <v>73.100374189799993</v>
      </c>
      <c r="E42" s="6">
        <v>0.73100374189799999</v>
      </c>
      <c r="F42" s="6">
        <v>11.559851094700001</v>
      </c>
      <c r="G42" s="6">
        <v>1.87</v>
      </c>
    </row>
    <row r="43" spans="1:7">
      <c r="A43" s="6" t="s">
        <v>148</v>
      </c>
      <c r="B43" s="6" t="s">
        <v>4126</v>
      </c>
      <c r="C43" s="6" t="s">
        <v>4077</v>
      </c>
      <c r="D43" s="6">
        <v>24.249535766000001</v>
      </c>
      <c r="E43" s="6">
        <v>0.24249535765999999</v>
      </c>
      <c r="F43" s="6">
        <v>5.2816064664700004</v>
      </c>
      <c r="G43" s="6">
        <v>241.93</v>
      </c>
    </row>
    <row r="44" spans="1:7">
      <c r="A44" s="6" t="s">
        <v>148</v>
      </c>
      <c r="B44" s="6" t="s">
        <v>4126</v>
      </c>
      <c r="C44" s="6" t="s">
        <v>4077</v>
      </c>
      <c r="D44" s="6">
        <v>24.249535766000001</v>
      </c>
      <c r="E44" s="6">
        <v>0.24249535765999999</v>
      </c>
      <c r="F44" s="6">
        <v>5.2816064664700004</v>
      </c>
      <c r="G44" s="6">
        <v>241.93</v>
      </c>
    </row>
    <row r="45" spans="1:7">
      <c r="A45" s="6" t="s">
        <v>156</v>
      </c>
      <c r="B45" s="6" t="s">
        <v>4127</v>
      </c>
      <c r="C45" s="6" t="s">
        <v>4076</v>
      </c>
      <c r="D45" s="6">
        <v>15.1644835475</v>
      </c>
      <c r="E45" s="6">
        <v>0.15164483547499999</v>
      </c>
      <c r="F45" s="6">
        <v>1.77795937241</v>
      </c>
      <c r="G45" s="6">
        <v>732.43</v>
      </c>
    </row>
    <row r="46" spans="1:7">
      <c r="A46" s="6" t="s">
        <v>156</v>
      </c>
      <c r="B46" s="6" t="s">
        <v>4127</v>
      </c>
      <c r="C46" s="6" t="s">
        <v>4076</v>
      </c>
      <c r="D46" s="6">
        <v>15.1644835475</v>
      </c>
      <c r="E46" s="6">
        <v>0.15164483547499999</v>
      </c>
      <c r="F46" s="6">
        <v>1.77795937241</v>
      </c>
      <c r="G46" s="6">
        <v>732.43</v>
      </c>
    </row>
    <row r="47" spans="1:7">
      <c r="A47" s="6" t="s">
        <v>3619</v>
      </c>
      <c r="B47" s="6" t="s">
        <v>4128</v>
      </c>
      <c r="C47" s="6" t="s">
        <v>4077</v>
      </c>
      <c r="D47" s="6">
        <v>12.0276053737</v>
      </c>
      <c r="E47" s="6">
        <v>0.120276053737</v>
      </c>
      <c r="F47" s="6">
        <v>1.78297447916</v>
      </c>
      <c r="G47" s="6">
        <v>113.39</v>
      </c>
    </row>
    <row r="48" spans="1:7">
      <c r="A48" s="6" t="s">
        <v>3619</v>
      </c>
      <c r="B48" s="6" t="s">
        <v>4128</v>
      </c>
      <c r="C48" s="6" t="s">
        <v>4077</v>
      </c>
      <c r="D48" s="6">
        <v>12.0276053737</v>
      </c>
      <c r="E48" s="6">
        <v>0.120276053737</v>
      </c>
      <c r="F48" s="6">
        <v>1.78297447916</v>
      </c>
      <c r="G48" s="6">
        <v>113.39</v>
      </c>
    </row>
    <row r="49" spans="1:7">
      <c r="A49" s="6" t="s">
        <v>161</v>
      </c>
      <c r="B49" s="6" t="s">
        <v>4129</v>
      </c>
      <c r="C49" s="6" t="s">
        <v>4076</v>
      </c>
      <c r="D49" s="6">
        <v>236.955580989</v>
      </c>
      <c r="E49" s="6">
        <v>2.36955580989</v>
      </c>
      <c r="F49" s="6">
        <v>14.0114957511</v>
      </c>
      <c r="G49" s="6">
        <v>211.27</v>
      </c>
    </row>
    <row r="50" spans="1:7">
      <c r="A50" s="6" t="s">
        <v>161</v>
      </c>
      <c r="B50" s="6" t="s">
        <v>4129</v>
      </c>
      <c r="C50" s="6" t="s">
        <v>4076</v>
      </c>
      <c r="D50" s="6">
        <v>236.955580989</v>
      </c>
      <c r="E50" s="6">
        <v>2.36955580989</v>
      </c>
      <c r="F50" s="6">
        <v>14.0114957511</v>
      </c>
      <c r="G50" s="6">
        <v>211.27</v>
      </c>
    </row>
    <row r="51" spans="1:7">
      <c r="A51" s="6" t="s">
        <v>167</v>
      </c>
      <c r="B51" s="6" t="s">
        <v>4130</v>
      </c>
      <c r="C51" s="6" t="s">
        <v>4076</v>
      </c>
      <c r="D51" s="6">
        <v>220.64787788199999</v>
      </c>
      <c r="E51" s="6">
        <v>2.2064787788200002</v>
      </c>
      <c r="F51" s="6">
        <v>7.9745034028499999</v>
      </c>
      <c r="G51" s="6">
        <v>358.73</v>
      </c>
    </row>
    <row r="52" spans="1:7">
      <c r="A52" s="6" t="s">
        <v>167</v>
      </c>
      <c r="B52" s="6" t="s">
        <v>4130</v>
      </c>
      <c r="C52" s="6" t="s">
        <v>4076</v>
      </c>
      <c r="D52" s="6">
        <v>220.64787788199999</v>
      </c>
      <c r="E52" s="6">
        <v>2.2064787788200002</v>
      </c>
      <c r="F52" s="6">
        <v>7.9745034028499999</v>
      </c>
      <c r="G52" s="6">
        <v>358.73</v>
      </c>
    </row>
    <row r="53" spans="1:7">
      <c r="A53" s="6" t="s">
        <v>172</v>
      </c>
      <c r="B53" s="6" t="s">
        <v>4131</v>
      </c>
      <c r="C53" s="6" t="s">
        <v>4077</v>
      </c>
      <c r="D53" s="6">
        <v>1071.50933229</v>
      </c>
      <c r="E53" s="6">
        <v>10.7150933229</v>
      </c>
      <c r="F53" s="6">
        <v>100.98484310800001</v>
      </c>
      <c r="G53" s="6">
        <v>501.84</v>
      </c>
    </row>
    <row r="54" spans="1:7">
      <c r="A54" s="6" t="s">
        <v>172</v>
      </c>
      <c r="B54" s="6" t="s">
        <v>4131</v>
      </c>
      <c r="C54" s="6" t="s">
        <v>4077</v>
      </c>
      <c r="D54" s="6">
        <v>1071.50933229</v>
      </c>
      <c r="E54" s="6">
        <v>10.7150933229</v>
      </c>
      <c r="F54" s="6">
        <v>100.98484310800001</v>
      </c>
      <c r="G54" s="6">
        <v>501.84</v>
      </c>
    </row>
    <row r="55" spans="1:7">
      <c r="A55" s="6" t="s">
        <v>3620</v>
      </c>
      <c r="B55" s="6" t="s">
        <v>4132</v>
      </c>
      <c r="C55" s="6" t="s">
        <v>4077</v>
      </c>
      <c r="D55" s="6">
        <v>77.718486796099995</v>
      </c>
      <c r="E55" s="6">
        <v>0.77718486796099995</v>
      </c>
      <c r="F55" s="6">
        <v>4.3144190552700001</v>
      </c>
      <c r="G55" s="6">
        <v>2626</v>
      </c>
    </row>
    <row r="56" spans="1:7">
      <c r="A56" s="6" t="s">
        <v>3620</v>
      </c>
      <c r="B56" s="6" t="s">
        <v>4132</v>
      </c>
      <c r="C56" s="6" t="s">
        <v>4077</v>
      </c>
      <c r="D56" s="6">
        <v>77.718486796099995</v>
      </c>
      <c r="E56" s="6">
        <v>0.77718486796099995</v>
      </c>
      <c r="F56" s="6">
        <v>4.3144190552700001</v>
      </c>
      <c r="G56" s="6">
        <v>2626</v>
      </c>
    </row>
    <row r="57" spans="1:7">
      <c r="A57" s="6" t="s">
        <v>179</v>
      </c>
      <c r="B57" s="6" t="s">
        <v>4133</v>
      </c>
      <c r="C57" s="6" t="s">
        <v>4076</v>
      </c>
      <c r="D57" s="6">
        <v>24.247191754700001</v>
      </c>
      <c r="E57" s="6">
        <v>0.24247191754700001</v>
      </c>
      <c r="F57" s="6">
        <v>2.9574434791900002</v>
      </c>
      <c r="G57" s="6">
        <v>273.02999999999997</v>
      </c>
    </row>
    <row r="58" spans="1:7">
      <c r="A58" s="6" t="s">
        <v>179</v>
      </c>
      <c r="B58" s="6" t="s">
        <v>4133</v>
      </c>
      <c r="C58" s="6" t="s">
        <v>4076</v>
      </c>
      <c r="D58" s="6">
        <v>24.247191754700001</v>
      </c>
      <c r="E58" s="6">
        <v>0.24247191754700001</v>
      </c>
      <c r="F58" s="6">
        <v>2.9574434791900002</v>
      </c>
      <c r="G58" s="6">
        <v>273.02999999999997</v>
      </c>
    </row>
    <row r="59" spans="1:7">
      <c r="A59" s="6" t="s">
        <v>3621</v>
      </c>
      <c r="B59" s="6" t="s">
        <v>4134</v>
      </c>
      <c r="C59" s="6" t="s">
        <v>4076</v>
      </c>
      <c r="D59" s="6">
        <v>219.802354299</v>
      </c>
      <c r="E59" s="6">
        <v>2.1980235429900001</v>
      </c>
      <c r="F59" s="6">
        <v>12.3957420553</v>
      </c>
      <c r="G59" s="6">
        <v>1097.9000000000001</v>
      </c>
    </row>
    <row r="60" spans="1:7">
      <c r="A60" s="6" t="s">
        <v>3621</v>
      </c>
      <c r="B60" s="6" t="s">
        <v>4134</v>
      </c>
      <c r="C60" s="6" t="s">
        <v>4076</v>
      </c>
      <c r="D60" s="6">
        <v>219.802354299</v>
      </c>
      <c r="E60" s="6">
        <v>2.1980235429900001</v>
      </c>
      <c r="F60" s="6">
        <v>12.3957420553</v>
      </c>
      <c r="G60" s="6">
        <v>1097.9000000000001</v>
      </c>
    </row>
    <row r="61" spans="1:7">
      <c r="A61" s="6" t="s">
        <v>184</v>
      </c>
      <c r="B61" s="6" t="s">
        <v>4135</v>
      </c>
      <c r="C61" s="6" t="s">
        <v>4077</v>
      </c>
      <c r="D61" s="6">
        <v>28.838198159499999</v>
      </c>
      <c r="E61" s="6">
        <v>0.288381981595</v>
      </c>
      <c r="F61" s="6">
        <v>4.0863688157300002</v>
      </c>
      <c r="G61" s="6">
        <v>65.73</v>
      </c>
    </row>
    <row r="62" spans="1:7">
      <c r="A62" s="6" t="s">
        <v>184</v>
      </c>
      <c r="B62" s="6" t="s">
        <v>4135</v>
      </c>
      <c r="C62" s="6" t="s">
        <v>4077</v>
      </c>
      <c r="D62" s="6">
        <v>28.838198159499999</v>
      </c>
      <c r="E62" s="6">
        <v>0.288381981595</v>
      </c>
      <c r="F62" s="6">
        <v>4.0863688157300002</v>
      </c>
      <c r="G62" s="6">
        <v>65.73</v>
      </c>
    </row>
    <row r="63" spans="1:7">
      <c r="A63" s="6" t="s">
        <v>191</v>
      </c>
      <c r="B63" s="6" t="s">
        <v>4136</v>
      </c>
      <c r="C63" s="6" t="s">
        <v>4076</v>
      </c>
      <c r="D63" s="6">
        <v>5.6179483102600001</v>
      </c>
      <c r="E63" s="6">
        <v>5.61794831026E-2</v>
      </c>
      <c r="F63" s="6">
        <v>1.0798104711000001</v>
      </c>
      <c r="G63" s="6">
        <v>92.55</v>
      </c>
    </row>
    <row r="64" spans="1:7">
      <c r="A64" s="6" t="s">
        <v>191</v>
      </c>
      <c r="B64" s="6" t="s">
        <v>4136</v>
      </c>
      <c r="C64" s="6" t="s">
        <v>4076</v>
      </c>
      <c r="D64" s="6">
        <v>5.6179483102600001</v>
      </c>
      <c r="E64" s="6">
        <v>5.61794831026E-2</v>
      </c>
      <c r="F64" s="6">
        <v>1.0798104711000001</v>
      </c>
      <c r="G64" s="6">
        <v>92.55</v>
      </c>
    </row>
    <row r="65" spans="1:7">
      <c r="A65" s="6" t="s">
        <v>198</v>
      </c>
      <c r="B65" s="6" t="s">
        <v>4137</v>
      </c>
      <c r="C65" s="6" t="s">
        <v>4077</v>
      </c>
      <c r="D65" s="6">
        <v>12.890547458</v>
      </c>
      <c r="E65" s="6">
        <v>0.12890547458000001</v>
      </c>
      <c r="F65" s="6">
        <v>1.9564932798700001</v>
      </c>
      <c r="G65" s="6">
        <v>2107.88</v>
      </c>
    </row>
    <row r="66" spans="1:7">
      <c r="A66" s="6" t="s">
        <v>203</v>
      </c>
      <c r="B66" s="6" t="s">
        <v>4138</v>
      </c>
      <c r="C66" s="6" t="s">
        <v>4076</v>
      </c>
      <c r="D66" s="6">
        <v>11.9790709262</v>
      </c>
      <c r="E66" s="6">
        <v>0.119790709262</v>
      </c>
      <c r="F66" s="6">
        <v>1.3724650950299999</v>
      </c>
      <c r="G66" s="6">
        <v>196.17</v>
      </c>
    </row>
    <row r="67" spans="1:7">
      <c r="A67" s="6" t="s">
        <v>203</v>
      </c>
      <c r="B67" s="6" t="s">
        <v>4138</v>
      </c>
      <c r="C67" s="6" t="s">
        <v>4076</v>
      </c>
      <c r="D67" s="6">
        <v>11.9790709262</v>
      </c>
      <c r="E67" s="6">
        <v>0.119790709262</v>
      </c>
      <c r="F67" s="6">
        <v>1.3724650950299999</v>
      </c>
      <c r="G67" s="6">
        <v>196.17</v>
      </c>
    </row>
    <row r="68" spans="1:7">
      <c r="A68" s="6" t="s">
        <v>208</v>
      </c>
      <c r="B68" s="6" t="s">
        <v>4139</v>
      </c>
      <c r="C68" s="6" t="s">
        <v>4076</v>
      </c>
      <c r="D68" s="6">
        <v>470.73915</v>
      </c>
      <c r="E68" s="6">
        <v>4.709098</v>
      </c>
      <c r="F68" s="6">
        <v>23.455266000000002</v>
      </c>
      <c r="G68" s="6">
        <v>28.85</v>
      </c>
    </row>
    <row r="69" spans="1:7">
      <c r="A69" s="6" t="s">
        <v>208</v>
      </c>
      <c r="B69" s="6" t="s">
        <v>4139</v>
      </c>
      <c r="C69" s="6" t="s">
        <v>4076</v>
      </c>
      <c r="D69" s="6">
        <v>470.73915</v>
      </c>
      <c r="E69" s="6">
        <v>4.709098</v>
      </c>
      <c r="F69" s="6">
        <v>23.455266000000002</v>
      </c>
      <c r="G69" s="6">
        <v>28.85</v>
      </c>
    </row>
    <row r="70" spans="1:7">
      <c r="A70" s="6" t="s">
        <v>215</v>
      </c>
      <c r="B70" s="6" t="s">
        <v>4140</v>
      </c>
      <c r="C70" s="6" t="s">
        <v>4077</v>
      </c>
      <c r="D70" s="6">
        <v>53.028393630899998</v>
      </c>
      <c r="E70" s="6">
        <v>0.53028393630899995</v>
      </c>
      <c r="F70" s="6">
        <v>9.6889835020799993</v>
      </c>
      <c r="G70" s="6">
        <v>149.57</v>
      </c>
    </row>
    <row r="71" spans="1:7">
      <c r="A71" s="6" t="s">
        <v>215</v>
      </c>
      <c r="B71" s="6" t="s">
        <v>4140</v>
      </c>
      <c r="C71" s="6" t="s">
        <v>4077</v>
      </c>
      <c r="D71" s="6">
        <v>53.028393630899998</v>
      </c>
      <c r="E71" s="6">
        <v>0.53028393630899995</v>
      </c>
      <c r="F71" s="6">
        <v>9.6889835020799993</v>
      </c>
      <c r="G71" s="6">
        <v>149.57</v>
      </c>
    </row>
    <row r="72" spans="1:7">
      <c r="A72" s="6" t="s">
        <v>224</v>
      </c>
      <c r="B72" s="6" t="s">
        <v>4141</v>
      </c>
      <c r="C72" s="6" t="s">
        <v>4077</v>
      </c>
      <c r="D72" s="6">
        <v>572.328732694</v>
      </c>
      <c r="E72" s="6">
        <v>5.7232873269400004</v>
      </c>
      <c r="F72" s="6">
        <v>23.933149618800002</v>
      </c>
      <c r="G72" s="6">
        <v>335</v>
      </c>
    </row>
    <row r="73" spans="1:7">
      <c r="A73" s="6" t="s">
        <v>224</v>
      </c>
      <c r="B73" s="6" t="s">
        <v>4141</v>
      </c>
      <c r="C73" s="6" t="s">
        <v>4077</v>
      </c>
      <c r="D73" s="6">
        <v>572.328732694</v>
      </c>
      <c r="E73" s="6">
        <v>5.7232873269400004</v>
      </c>
      <c r="F73" s="6">
        <v>23.933149618800002</v>
      </c>
      <c r="G73" s="6">
        <v>335</v>
      </c>
    </row>
    <row r="74" spans="1:7">
      <c r="A74" s="6" t="s">
        <v>231</v>
      </c>
      <c r="B74" s="6" t="s">
        <v>4142</v>
      </c>
      <c r="C74" s="6" t="s">
        <v>4076</v>
      </c>
      <c r="D74" s="6">
        <v>54.298561646800003</v>
      </c>
      <c r="E74" s="6">
        <v>0.54298561646800003</v>
      </c>
      <c r="F74" s="6">
        <v>2.94496025776</v>
      </c>
      <c r="G74" s="6">
        <v>562.29</v>
      </c>
    </row>
    <row r="75" spans="1:7">
      <c r="A75" s="6" t="s">
        <v>231</v>
      </c>
      <c r="B75" s="6" t="s">
        <v>4142</v>
      </c>
      <c r="C75" s="6" t="s">
        <v>4076</v>
      </c>
      <c r="D75" s="6">
        <v>54.298561646800003</v>
      </c>
      <c r="E75" s="6">
        <v>0.54298561646800003</v>
      </c>
      <c r="F75" s="6">
        <v>2.94496025776</v>
      </c>
      <c r="G75" s="6">
        <v>562.29</v>
      </c>
    </row>
    <row r="76" spans="1:7">
      <c r="A76" s="6" t="s">
        <v>236</v>
      </c>
      <c r="B76" s="6" t="s">
        <v>4143</v>
      </c>
      <c r="C76" s="6" t="s">
        <v>4076</v>
      </c>
      <c r="D76" s="6">
        <v>25.2077914465</v>
      </c>
      <c r="E76" s="6">
        <v>0.252077914465</v>
      </c>
      <c r="F76" s="6">
        <v>2.06126874537</v>
      </c>
      <c r="G76" s="6">
        <v>1208</v>
      </c>
    </row>
    <row r="77" spans="1:7">
      <c r="A77" s="6" t="s">
        <v>236</v>
      </c>
      <c r="B77" s="6" t="s">
        <v>4143</v>
      </c>
      <c r="C77" s="6" t="s">
        <v>4076</v>
      </c>
      <c r="D77" s="6">
        <v>25.2077914465</v>
      </c>
      <c r="E77" s="6">
        <v>0.252077914465</v>
      </c>
      <c r="F77" s="6">
        <v>2.06126874537</v>
      </c>
      <c r="G77" s="6">
        <v>1208</v>
      </c>
    </row>
    <row r="78" spans="1:7">
      <c r="A78" s="6" t="s">
        <v>243</v>
      </c>
      <c r="B78" s="6" t="s">
        <v>4144</v>
      </c>
      <c r="C78" s="6" t="s">
        <v>4076</v>
      </c>
      <c r="D78" s="6">
        <v>89.522588771900004</v>
      </c>
      <c r="E78" s="6">
        <v>0.89522588771900002</v>
      </c>
      <c r="F78" s="6">
        <v>7.3656252530600002</v>
      </c>
      <c r="G78" s="6">
        <v>766.43</v>
      </c>
    </row>
    <row r="79" spans="1:7">
      <c r="A79" s="6" t="s">
        <v>243</v>
      </c>
      <c r="B79" s="6" t="s">
        <v>4144</v>
      </c>
      <c r="C79" s="6" t="s">
        <v>4076</v>
      </c>
      <c r="D79" s="6">
        <v>89.522588771900004</v>
      </c>
      <c r="E79" s="6">
        <v>0.89522588771900002</v>
      </c>
      <c r="F79" s="6">
        <v>7.3656252530600002</v>
      </c>
      <c r="G79" s="6">
        <v>766.43</v>
      </c>
    </row>
    <row r="80" spans="1:7">
      <c r="A80" s="6" t="s">
        <v>250</v>
      </c>
      <c r="B80" s="6" t="s">
        <v>4145</v>
      </c>
      <c r="C80" s="6" t="s">
        <v>4077</v>
      </c>
      <c r="D80" s="6">
        <v>1094.58877534</v>
      </c>
      <c r="E80" s="6">
        <v>10.945887753399999</v>
      </c>
      <c r="F80" s="6">
        <v>59.925485583899999</v>
      </c>
      <c r="G80" s="6">
        <v>439.26</v>
      </c>
    </row>
    <row r="81" spans="1:7">
      <c r="A81" s="6" t="s">
        <v>250</v>
      </c>
      <c r="B81" s="6" t="s">
        <v>4145</v>
      </c>
      <c r="C81" s="6" t="s">
        <v>4077</v>
      </c>
      <c r="D81" s="6">
        <v>1094.58877534</v>
      </c>
      <c r="E81" s="6">
        <v>10.945887753399999</v>
      </c>
      <c r="F81" s="6">
        <v>59.925485583899999</v>
      </c>
      <c r="G81" s="6">
        <v>439.26</v>
      </c>
    </row>
    <row r="82" spans="1:7">
      <c r="A82" s="6" t="s">
        <v>257</v>
      </c>
      <c r="B82" s="6" t="s">
        <v>4146</v>
      </c>
      <c r="C82" s="6" t="s">
        <v>4077</v>
      </c>
      <c r="D82" s="6">
        <v>50.098969359400002</v>
      </c>
      <c r="E82" s="6">
        <v>0.50098969359400003</v>
      </c>
      <c r="F82" s="6">
        <v>3.2288552346100001</v>
      </c>
      <c r="G82" s="6">
        <v>2959.6</v>
      </c>
    </row>
    <row r="83" spans="1:7">
      <c r="A83" s="6" t="s">
        <v>257</v>
      </c>
      <c r="B83" s="6" t="s">
        <v>4146</v>
      </c>
      <c r="C83" s="6" t="s">
        <v>4077</v>
      </c>
      <c r="D83" s="6">
        <v>50.098969359400002</v>
      </c>
      <c r="E83" s="6">
        <v>0.50098969359400003</v>
      </c>
      <c r="F83" s="6">
        <v>3.2288552346100001</v>
      </c>
      <c r="G83" s="6">
        <v>2959.6</v>
      </c>
    </row>
    <row r="84" spans="1:7">
      <c r="A84" s="6" t="s">
        <v>266</v>
      </c>
      <c r="B84" s="6" t="s">
        <v>4147</v>
      </c>
      <c r="C84" s="6" t="s">
        <v>4076</v>
      </c>
      <c r="D84" s="6">
        <v>24.470446757600001</v>
      </c>
      <c r="E84" s="6">
        <v>0.24470446757600001</v>
      </c>
      <c r="F84" s="6">
        <v>2.3989191121300002</v>
      </c>
      <c r="G84" s="6">
        <v>11.26</v>
      </c>
    </row>
    <row r="85" spans="1:7">
      <c r="A85" s="6" t="s">
        <v>266</v>
      </c>
      <c r="B85" s="6" t="s">
        <v>4147</v>
      </c>
      <c r="C85" s="6" t="s">
        <v>4076</v>
      </c>
      <c r="D85" s="6">
        <v>24.470446757600001</v>
      </c>
      <c r="E85" s="6">
        <v>0.24470446757600001</v>
      </c>
      <c r="F85" s="6">
        <v>2.3989191121300002</v>
      </c>
      <c r="G85" s="6">
        <v>11.26</v>
      </c>
    </row>
    <row r="86" spans="1:7">
      <c r="A86" s="6" t="s">
        <v>271</v>
      </c>
      <c r="B86" s="6" t="s">
        <v>4148</v>
      </c>
      <c r="C86" s="6" t="s">
        <v>4076</v>
      </c>
      <c r="D86" s="6">
        <v>460.20952943700001</v>
      </c>
      <c r="E86" s="6">
        <v>4.6020952943699998</v>
      </c>
      <c r="F86" s="6">
        <v>30.1084262199</v>
      </c>
      <c r="G86" s="6">
        <v>15.17</v>
      </c>
    </row>
    <row r="87" spans="1:7">
      <c r="A87" s="6" t="s">
        <v>271</v>
      </c>
      <c r="B87" s="6" t="s">
        <v>4148</v>
      </c>
      <c r="C87" s="6" t="s">
        <v>4076</v>
      </c>
      <c r="D87" s="6">
        <v>460.20952943700001</v>
      </c>
      <c r="E87" s="6">
        <v>4.6020952943699998</v>
      </c>
      <c r="F87" s="6">
        <v>30.1084262199</v>
      </c>
      <c r="G87" s="6">
        <v>15.17</v>
      </c>
    </row>
    <row r="88" spans="1:7">
      <c r="A88" s="6" t="s">
        <v>278</v>
      </c>
      <c r="B88" s="6" t="s">
        <v>4149</v>
      </c>
      <c r="C88" s="6" t="s">
        <v>4077</v>
      </c>
      <c r="D88" s="6">
        <v>9.1270764171500005</v>
      </c>
      <c r="E88" s="6">
        <v>9.1270764171499999E-2</v>
      </c>
      <c r="F88" s="6">
        <v>1.32529522683</v>
      </c>
      <c r="G88" s="6">
        <v>429.56</v>
      </c>
    </row>
    <row r="89" spans="1:7">
      <c r="A89" s="6" t="s">
        <v>278</v>
      </c>
      <c r="B89" s="6" t="s">
        <v>4149</v>
      </c>
      <c r="C89" s="6" t="s">
        <v>4077</v>
      </c>
      <c r="D89" s="6">
        <v>9.1270764171500005</v>
      </c>
      <c r="E89" s="6">
        <v>9.1270764171499999E-2</v>
      </c>
      <c r="F89" s="6">
        <v>1.32529522683</v>
      </c>
      <c r="G89" s="6">
        <v>429.56</v>
      </c>
    </row>
    <row r="90" spans="1:7">
      <c r="A90" s="6" t="s">
        <v>3622</v>
      </c>
      <c r="B90" s="6" t="s">
        <v>4150</v>
      </c>
      <c r="C90" s="6" t="s">
        <v>4077</v>
      </c>
      <c r="D90" s="6">
        <v>152.24469268000001</v>
      </c>
      <c r="E90" s="6">
        <v>1.5224469268</v>
      </c>
      <c r="F90" s="6">
        <v>4.9055703511299997</v>
      </c>
      <c r="G90" s="6">
        <v>1216.8699999999999</v>
      </c>
    </row>
    <row r="91" spans="1:7">
      <c r="A91" s="6" t="s">
        <v>3622</v>
      </c>
      <c r="B91" s="6" t="s">
        <v>4150</v>
      </c>
      <c r="C91" s="6" t="s">
        <v>4077</v>
      </c>
      <c r="D91" s="6">
        <v>152.24469268000001</v>
      </c>
      <c r="E91" s="6">
        <v>1.5224469268</v>
      </c>
      <c r="F91" s="6">
        <v>4.9055703511299997</v>
      </c>
      <c r="G91" s="6">
        <v>1216.8699999999999</v>
      </c>
    </row>
    <row r="92" spans="1:7">
      <c r="A92" s="6" t="s">
        <v>285</v>
      </c>
      <c r="B92" s="6" t="s">
        <v>4151</v>
      </c>
      <c r="C92" s="6" t="s">
        <v>4077</v>
      </c>
      <c r="D92" s="6">
        <v>3008.0681184300001</v>
      </c>
      <c r="E92" s="6">
        <v>30.080681184300001</v>
      </c>
      <c r="F92" s="6">
        <v>176.16258295899999</v>
      </c>
      <c r="G92" s="6">
        <v>264.36</v>
      </c>
    </row>
    <row r="93" spans="1:7">
      <c r="A93" s="6" t="s">
        <v>285</v>
      </c>
      <c r="B93" s="6" t="s">
        <v>4151</v>
      </c>
      <c r="C93" s="6" t="s">
        <v>4077</v>
      </c>
      <c r="D93" s="6">
        <v>3008.0681184300001</v>
      </c>
      <c r="E93" s="6">
        <v>30.080681184300001</v>
      </c>
      <c r="F93" s="6">
        <v>176.16258295899999</v>
      </c>
      <c r="G93" s="6">
        <v>264.36</v>
      </c>
    </row>
    <row r="94" spans="1:7">
      <c r="A94" s="6" t="s">
        <v>290</v>
      </c>
      <c r="B94" s="6" t="s">
        <v>4152</v>
      </c>
      <c r="C94" s="6" t="s">
        <v>4077</v>
      </c>
      <c r="D94" s="6">
        <v>65.328342183900006</v>
      </c>
      <c r="E94" s="6">
        <v>0.65328342183900001</v>
      </c>
      <c r="F94" s="6">
        <v>5.1034872335300001</v>
      </c>
      <c r="G94" s="6">
        <v>238.18</v>
      </c>
    </row>
    <row r="95" spans="1:7">
      <c r="A95" s="6" t="s">
        <v>290</v>
      </c>
      <c r="B95" s="6" t="s">
        <v>4152</v>
      </c>
      <c r="C95" s="6" t="s">
        <v>4077</v>
      </c>
      <c r="D95" s="6">
        <v>65.328342183900006</v>
      </c>
      <c r="E95" s="6">
        <v>0.65328342183900001</v>
      </c>
      <c r="F95" s="6">
        <v>5.1034872335300001</v>
      </c>
      <c r="G95" s="6">
        <v>238.18</v>
      </c>
    </row>
    <row r="96" spans="1:7">
      <c r="A96" s="6" t="s">
        <v>295</v>
      </c>
      <c r="B96" s="6" t="s">
        <v>4153</v>
      </c>
      <c r="C96" s="6" t="s">
        <v>4076</v>
      </c>
      <c r="D96" s="6">
        <v>15.071167648199999</v>
      </c>
      <c r="E96" s="6">
        <v>0.15071167648200001</v>
      </c>
      <c r="F96" s="6">
        <v>1.4952769675699999</v>
      </c>
      <c r="G96" s="6">
        <v>456.67</v>
      </c>
    </row>
    <row r="97" spans="1:7">
      <c r="A97" s="6" t="s">
        <v>295</v>
      </c>
      <c r="B97" s="6" t="s">
        <v>4153</v>
      </c>
      <c r="C97" s="6" t="s">
        <v>4076</v>
      </c>
      <c r="D97" s="6">
        <v>15.071167648199999</v>
      </c>
      <c r="E97" s="6">
        <v>0.15071167648200001</v>
      </c>
      <c r="F97" s="6">
        <v>1.4952769675699999</v>
      </c>
      <c r="G97" s="6">
        <v>456.67</v>
      </c>
    </row>
    <row r="98" spans="1:7">
      <c r="A98" s="6" t="s">
        <v>300</v>
      </c>
      <c r="B98" s="6" t="s">
        <v>4154</v>
      </c>
      <c r="C98" s="6" t="s">
        <v>4076</v>
      </c>
      <c r="D98" s="6">
        <v>130.908155741</v>
      </c>
      <c r="E98" s="6">
        <v>1.3090815574100001</v>
      </c>
      <c r="F98" s="6">
        <v>6.5882210133700001</v>
      </c>
      <c r="G98" s="6">
        <v>2934</v>
      </c>
    </row>
    <row r="99" spans="1:7">
      <c r="A99" s="6" t="s">
        <v>300</v>
      </c>
      <c r="B99" s="6" t="s">
        <v>4154</v>
      </c>
      <c r="C99" s="6" t="s">
        <v>4076</v>
      </c>
      <c r="D99" s="6">
        <v>130.908155741</v>
      </c>
      <c r="E99" s="6">
        <v>1.3090815574100001</v>
      </c>
      <c r="F99" s="6">
        <v>6.5882210133700001</v>
      </c>
      <c r="G99" s="6">
        <v>2934</v>
      </c>
    </row>
    <row r="100" spans="1:7">
      <c r="A100" s="6" t="s">
        <v>309</v>
      </c>
      <c r="B100" s="6" t="s">
        <v>4155</v>
      </c>
      <c r="C100" s="6" t="s">
        <v>4076</v>
      </c>
      <c r="D100" s="6">
        <v>79.797704240800002</v>
      </c>
      <c r="E100" s="6">
        <v>0.79797704240800005</v>
      </c>
      <c r="F100" s="6">
        <v>6.37865406364</v>
      </c>
      <c r="G100" s="6">
        <v>51.5</v>
      </c>
    </row>
    <row r="101" spans="1:7">
      <c r="A101" s="6" t="s">
        <v>309</v>
      </c>
      <c r="B101" s="6" t="s">
        <v>4155</v>
      </c>
      <c r="C101" s="6" t="s">
        <v>4076</v>
      </c>
      <c r="D101" s="6">
        <v>79.797704240800002</v>
      </c>
      <c r="E101" s="6">
        <v>0.79797704240800005</v>
      </c>
      <c r="F101" s="6">
        <v>6.37865406364</v>
      </c>
      <c r="G101" s="6">
        <v>51.5</v>
      </c>
    </row>
    <row r="102" spans="1:7">
      <c r="A102" s="6" t="s">
        <v>316</v>
      </c>
      <c r="B102" s="6" t="s">
        <v>4156</v>
      </c>
      <c r="C102" s="6" t="s">
        <v>4076</v>
      </c>
      <c r="D102" s="6">
        <v>10.0070392969</v>
      </c>
      <c r="E102" s="6">
        <v>0.100070392969</v>
      </c>
      <c r="F102" s="6">
        <v>1.6105177635100001</v>
      </c>
      <c r="G102" s="6">
        <v>42.78</v>
      </c>
    </row>
    <row r="103" spans="1:7">
      <c r="A103" s="6" t="s">
        <v>316</v>
      </c>
      <c r="B103" s="6" t="s">
        <v>4156</v>
      </c>
      <c r="C103" s="6" t="s">
        <v>4076</v>
      </c>
      <c r="D103" s="6">
        <v>10.0070392969</v>
      </c>
      <c r="E103" s="6">
        <v>0.100070392969</v>
      </c>
      <c r="F103" s="6">
        <v>1.6105177635100001</v>
      </c>
      <c r="G103" s="6">
        <v>42.78</v>
      </c>
    </row>
    <row r="104" spans="1:7">
      <c r="A104" s="6" t="s">
        <v>322</v>
      </c>
      <c r="B104" s="6" t="s">
        <v>4157</v>
      </c>
      <c r="C104" s="6" t="s">
        <v>4076</v>
      </c>
      <c r="D104" s="6">
        <v>48.3331063125</v>
      </c>
      <c r="E104" s="6">
        <v>0.48333106312500002</v>
      </c>
      <c r="F104" s="6">
        <v>4.9928840410199999</v>
      </c>
      <c r="G104" s="6">
        <v>590.80999999999995</v>
      </c>
    </row>
    <row r="105" spans="1:7">
      <c r="A105" s="6" t="s">
        <v>322</v>
      </c>
      <c r="B105" s="6" t="s">
        <v>4157</v>
      </c>
      <c r="C105" s="6" t="s">
        <v>4076</v>
      </c>
      <c r="D105" s="6">
        <v>48.3331063125</v>
      </c>
      <c r="E105" s="6">
        <v>0.48333106312500002</v>
      </c>
      <c r="F105" s="6">
        <v>4.9928840410199999</v>
      </c>
      <c r="G105" s="6">
        <v>590.80999999999995</v>
      </c>
    </row>
    <row r="106" spans="1:7">
      <c r="A106" s="6" t="s">
        <v>329</v>
      </c>
      <c r="B106" s="6" t="s">
        <v>4158</v>
      </c>
      <c r="C106" s="6" t="s">
        <v>4077</v>
      </c>
      <c r="D106" s="6">
        <v>33.423447664999998</v>
      </c>
      <c r="E106" s="6">
        <v>0.33423447665</v>
      </c>
      <c r="F106" s="6">
        <v>2.7867102313999998</v>
      </c>
      <c r="G106" s="6">
        <v>973.07</v>
      </c>
    </row>
    <row r="107" spans="1:7">
      <c r="A107" s="6" t="s">
        <v>329</v>
      </c>
      <c r="B107" s="6" t="s">
        <v>4158</v>
      </c>
      <c r="C107" s="6" t="s">
        <v>4077</v>
      </c>
      <c r="D107" s="6">
        <v>33.423447664999998</v>
      </c>
      <c r="E107" s="6">
        <v>0.33423447665</v>
      </c>
      <c r="F107" s="6">
        <v>2.7867102313999998</v>
      </c>
      <c r="G107" s="6">
        <v>973.07</v>
      </c>
    </row>
    <row r="108" spans="1:7">
      <c r="A108" s="6" t="s">
        <v>336</v>
      </c>
      <c r="B108" s="6" t="s">
        <v>4159</v>
      </c>
      <c r="C108" s="6" t="s">
        <v>4076</v>
      </c>
      <c r="D108" s="6">
        <v>101.308729641</v>
      </c>
      <c r="E108" s="6">
        <v>1.0130872964099999</v>
      </c>
      <c r="F108" s="6">
        <v>8.9952958101699991</v>
      </c>
      <c r="G108" s="6">
        <v>55.6</v>
      </c>
    </row>
    <row r="109" spans="1:7">
      <c r="A109" s="6" t="s">
        <v>336</v>
      </c>
      <c r="B109" s="6" t="s">
        <v>4159</v>
      </c>
      <c r="C109" s="6" t="s">
        <v>4076</v>
      </c>
      <c r="D109" s="6">
        <v>101.308729641</v>
      </c>
      <c r="E109" s="6">
        <v>1.0130872964099999</v>
      </c>
      <c r="F109" s="6">
        <v>8.9952958101699991</v>
      </c>
      <c r="G109" s="6">
        <v>55.6</v>
      </c>
    </row>
    <row r="110" spans="1:7">
      <c r="A110" s="6" t="s">
        <v>3623</v>
      </c>
      <c r="B110" s="6" t="s">
        <v>4160</v>
      </c>
      <c r="C110" s="6" t="s">
        <v>4077</v>
      </c>
      <c r="D110" s="6">
        <v>879.26488906899999</v>
      </c>
      <c r="E110" s="6">
        <v>8.7926488906899998</v>
      </c>
      <c r="F110" s="6">
        <v>86.855570918200002</v>
      </c>
      <c r="G110" s="6">
        <v>301.83</v>
      </c>
    </row>
    <row r="111" spans="1:7">
      <c r="A111" s="6" t="s">
        <v>3623</v>
      </c>
      <c r="B111" s="6" t="s">
        <v>4160</v>
      </c>
      <c r="C111" s="6" t="s">
        <v>4077</v>
      </c>
      <c r="D111" s="6">
        <v>879.26488906899999</v>
      </c>
      <c r="E111" s="6">
        <v>8.7926488906899998</v>
      </c>
      <c r="F111" s="6">
        <v>86.855570918200002</v>
      </c>
      <c r="G111" s="6">
        <v>301.83</v>
      </c>
    </row>
    <row r="112" spans="1:7">
      <c r="A112" s="6" t="s">
        <v>343</v>
      </c>
      <c r="B112" s="6" t="s">
        <v>4161</v>
      </c>
      <c r="C112" s="6" t="s">
        <v>4076</v>
      </c>
      <c r="D112" s="6">
        <v>8.52851090337</v>
      </c>
      <c r="E112" s="6">
        <v>8.5285109033699999E-2</v>
      </c>
      <c r="F112" s="6">
        <v>1.3855466888100001</v>
      </c>
      <c r="G112" s="6">
        <v>2812</v>
      </c>
    </row>
    <row r="113" spans="1:7">
      <c r="A113" s="6" t="s">
        <v>343</v>
      </c>
      <c r="B113" s="6" t="s">
        <v>4161</v>
      </c>
      <c r="C113" s="6" t="s">
        <v>4076</v>
      </c>
      <c r="D113" s="6">
        <v>8.52851090337</v>
      </c>
      <c r="E113" s="6">
        <v>8.5285109033699999E-2</v>
      </c>
      <c r="F113" s="6">
        <v>1.3855466888100001</v>
      </c>
      <c r="G113" s="6">
        <v>2812</v>
      </c>
    </row>
    <row r="114" spans="1:7">
      <c r="A114" s="6" t="s">
        <v>3624</v>
      </c>
      <c r="B114" s="6" t="s">
        <v>4162</v>
      </c>
      <c r="C114" s="6" t="s">
        <v>4076</v>
      </c>
      <c r="D114" s="6">
        <v>305.56790778099997</v>
      </c>
      <c r="E114" s="6">
        <v>3.0556790778099998</v>
      </c>
      <c r="F114" s="6">
        <v>9.2279325922299993</v>
      </c>
      <c r="G114" s="6">
        <v>211.77</v>
      </c>
    </row>
    <row r="115" spans="1:7">
      <c r="A115" s="6" t="s">
        <v>3624</v>
      </c>
      <c r="B115" s="6" t="s">
        <v>4162</v>
      </c>
      <c r="C115" s="6" t="s">
        <v>4076</v>
      </c>
      <c r="D115" s="6">
        <v>305.56790778099997</v>
      </c>
      <c r="E115" s="6">
        <v>3.0556790778099998</v>
      </c>
      <c r="F115" s="6">
        <v>9.2279325922299993</v>
      </c>
      <c r="G115" s="6">
        <v>211.77</v>
      </c>
    </row>
    <row r="116" spans="1:7">
      <c r="A116" s="6" t="s">
        <v>350</v>
      </c>
      <c r="B116" s="6" t="s">
        <v>4163</v>
      </c>
      <c r="C116" s="6" t="s">
        <v>4076</v>
      </c>
      <c r="D116" s="6">
        <v>314.75213375099997</v>
      </c>
      <c r="E116" s="6">
        <v>3.1475213375100002</v>
      </c>
      <c r="F116" s="6">
        <v>11.020838278899999</v>
      </c>
      <c r="G116" s="6">
        <v>262.37</v>
      </c>
    </row>
    <row r="117" spans="1:7">
      <c r="A117" s="6" t="s">
        <v>350</v>
      </c>
      <c r="B117" s="6" t="s">
        <v>4163</v>
      </c>
      <c r="C117" s="6" t="s">
        <v>4076</v>
      </c>
      <c r="D117" s="6">
        <v>314.75213375099997</v>
      </c>
      <c r="E117" s="6">
        <v>3.1475213375100002</v>
      </c>
      <c r="F117" s="6">
        <v>11.020838278899999</v>
      </c>
      <c r="G117" s="6">
        <v>262.37</v>
      </c>
    </row>
    <row r="118" spans="1:7">
      <c r="A118" s="6" t="s">
        <v>358</v>
      </c>
      <c r="B118" s="6" t="s">
        <v>4164</v>
      </c>
      <c r="C118" s="6" t="s">
        <v>4076</v>
      </c>
      <c r="D118" s="6">
        <v>61.414898205900002</v>
      </c>
      <c r="E118" s="6">
        <v>0.61414898205900004</v>
      </c>
      <c r="F118" s="6">
        <v>4.5696712367399996</v>
      </c>
      <c r="G118" s="6">
        <v>532.79999999999995</v>
      </c>
    </row>
    <row r="119" spans="1:7">
      <c r="A119" s="6" t="s">
        <v>363</v>
      </c>
      <c r="B119" s="6" t="s">
        <v>4165</v>
      </c>
      <c r="C119" s="6" t="s">
        <v>4076</v>
      </c>
      <c r="D119" s="6">
        <v>51.552468370299998</v>
      </c>
      <c r="E119" s="6">
        <v>0.51552468370299998</v>
      </c>
      <c r="F119" s="6">
        <v>3.9890894015299998</v>
      </c>
      <c r="G119" s="6">
        <v>330.37</v>
      </c>
    </row>
    <row r="120" spans="1:7">
      <c r="A120" s="6" t="s">
        <v>368</v>
      </c>
      <c r="B120" s="6" t="s">
        <v>4166</v>
      </c>
      <c r="C120" s="6" t="s">
        <v>4077</v>
      </c>
      <c r="D120" s="6">
        <v>56.793750530499999</v>
      </c>
      <c r="E120" s="6">
        <v>0.56793750530499998</v>
      </c>
      <c r="F120" s="6">
        <v>4.7175448828000004</v>
      </c>
      <c r="G120" s="6">
        <v>479.33</v>
      </c>
    </row>
    <row r="121" spans="1:7">
      <c r="A121" s="6" t="s">
        <v>368</v>
      </c>
      <c r="B121" s="6" t="s">
        <v>4166</v>
      </c>
      <c r="C121" s="6" t="s">
        <v>4077</v>
      </c>
      <c r="D121" s="6">
        <v>56.793750530499999</v>
      </c>
      <c r="E121" s="6">
        <v>0.56793750530499998</v>
      </c>
      <c r="F121" s="6">
        <v>4.7175448828000004</v>
      </c>
      <c r="G121" s="6">
        <v>479.33</v>
      </c>
    </row>
    <row r="122" spans="1:7">
      <c r="A122" s="6" t="s">
        <v>3625</v>
      </c>
      <c r="B122" s="6" t="s">
        <v>4167</v>
      </c>
      <c r="C122" s="6" t="s">
        <v>4077</v>
      </c>
      <c r="D122" s="6">
        <v>906.51136126799997</v>
      </c>
      <c r="E122" s="6">
        <v>9.0651136126799994</v>
      </c>
      <c r="F122" s="6">
        <v>30.368513235199998</v>
      </c>
      <c r="G122" s="6">
        <v>1820</v>
      </c>
    </row>
    <row r="123" spans="1:7">
      <c r="A123" s="6" t="s">
        <v>3625</v>
      </c>
      <c r="B123" s="6" t="s">
        <v>4167</v>
      </c>
      <c r="C123" s="6" t="s">
        <v>4077</v>
      </c>
      <c r="D123" s="6">
        <v>906.51136126799997</v>
      </c>
      <c r="E123" s="6">
        <v>9.0651136126799994</v>
      </c>
      <c r="F123" s="6">
        <v>30.368513235199998</v>
      </c>
      <c r="G123" s="6">
        <v>1820</v>
      </c>
    </row>
    <row r="124" spans="1:7">
      <c r="A124" s="6" t="s">
        <v>3626</v>
      </c>
      <c r="B124" s="6" t="s">
        <v>4168</v>
      </c>
      <c r="C124" s="6" t="s">
        <v>4076</v>
      </c>
      <c r="D124" s="6">
        <v>12.420803679300001</v>
      </c>
      <c r="E124" s="6">
        <v>0.12420803679300001</v>
      </c>
      <c r="F124" s="6">
        <v>1.4356895216600001</v>
      </c>
      <c r="G124" s="6">
        <v>300.77</v>
      </c>
    </row>
    <row r="125" spans="1:7">
      <c r="A125" s="6" t="s">
        <v>3627</v>
      </c>
      <c r="B125" s="6" t="s">
        <v>4169</v>
      </c>
      <c r="C125" s="6" t="s">
        <v>4076</v>
      </c>
      <c r="D125" s="6">
        <v>139.05082909199999</v>
      </c>
      <c r="E125" s="6">
        <v>1.3905082909199999</v>
      </c>
      <c r="F125" s="6">
        <v>10.509703050500001</v>
      </c>
      <c r="G125" s="6">
        <v>437.86</v>
      </c>
    </row>
    <row r="126" spans="1:7">
      <c r="A126" s="6" t="s">
        <v>373</v>
      </c>
      <c r="B126" s="6" t="s">
        <v>4170</v>
      </c>
      <c r="C126" s="6" t="s">
        <v>4077</v>
      </c>
      <c r="D126" s="6">
        <v>1064.6470663800001</v>
      </c>
      <c r="E126" s="6">
        <v>10.646470663800001</v>
      </c>
      <c r="F126" s="6">
        <v>64.755942940300002</v>
      </c>
      <c r="G126" s="6">
        <v>286.66000000000003</v>
      </c>
    </row>
    <row r="127" spans="1:7">
      <c r="A127" s="6" t="s">
        <v>378</v>
      </c>
      <c r="B127" s="6" t="s">
        <v>4171</v>
      </c>
      <c r="C127" s="6" t="s">
        <v>4077</v>
      </c>
      <c r="D127" s="6">
        <v>276.37940649699999</v>
      </c>
      <c r="E127" s="6">
        <v>2.7637940649699999</v>
      </c>
      <c r="F127" s="6">
        <v>30.397692867100002</v>
      </c>
      <c r="G127" s="6">
        <v>160.22</v>
      </c>
    </row>
    <row r="128" spans="1:7">
      <c r="A128" s="6" t="s">
        <v>383</v>
      </c>
      <c r="B128" s="6" t="s">
        <v>4172</v>
      </c>
      <c r="C128" s="6" t="s">
        <v>4076</v>
      </c>
      <c r="D128" s="6">
        <v>83.352264470899996</v>
      </c>
      <c r="E128" s="6">
        <v>0.83352264470899995</v>
      </c>
      <c r="F128" s="6">
        <v>4.2536802838899996</v>
      </c>
      <c r="G128" s="6">
        <v>396.91</v>
      </c>
    </row>
    <row r="129" spans="1:7">
      <c r="A129" s="6" t="s">
        <v>388</v>
      </c>
      <c r="B129" s="6" t="s">
        <v>4173</v>
      </c>
      <c r="C129" s="6" t="s">
        <v>4076</v>
      </c>
      <c r="D129" s="6">
        <v>6.7371557751099997</v>
      </c>
      <c r="E129" s="6">
        <v>6.73715577511E-2</v>
      </c>
      <c r="F129" s="6">
        <v>0.98771532145399998</v>
      </c>
      <c r="G129" s="6">
        <v>271.25</v>
      </c>
    </row>
    <row r="130" spans="1:7">
      <c r="A130" s="6" t="s">
        <v>393</v>
      </c>
      <c r="B130" s="6" t="s">
        <v>4174</v>
      </c>
      <c r="C130" s="6" t="s">
        <v>4077</v>
      </c>
      <c r="D130" s="6">
        <v>406.20484593700002</v>
      </c>
      <c r="E130" s="6">
        <v>4.0620484593699997</v>
      </c>
      <c r="F130" s="6">
        <v>34.2392725228</v>
      </c>
      <c r="G130" s="6">
        <v>1625.22</v>
      </c>
    </row>
    <row r="131" spans="1:7">
      <c r="A131" s="6" t="s">
        <v>398</v>
      </c>
      <c r="B131" s="6" t="s">
        <v>4175</v>
      </c>
      <c r="C131" s="6" t="s">
        <v>4077</v>
      </c>
      <c r="D131" s="6">
        <v>10251.5722728</v>
      </c>
      <c r="E131" s="6">
        <v>102.515722728</v>
      </c>
      <c r="F131" s="6">
        <v>466.57199193899999</v>
      </c>
      <c r="G131" s="6">
        <v>220.49</v>
      </c>
    </row>
    <row r="132" spans="1:7">
      <c r="A132" s="6" t="s">
        <v>398</v>
      </c>
      <c r="B132" s="6" t="s">
        <v>4175</v>
      </c>
      <c r="C132" s="6" t="s">
        <v>4077</v>
      </c>
      <c r="D132" s="6">
        <v>10251.5722728</v>
      </c>
      <c r="E132" s="6">
        <v>102.515722728</v>
      </c>
      <c r="F132" s="6">
        <v>466.57199193899999</v>
      </c>
      <c r="G132" s="6">
        <v>220.49</v>
      </c>
    </row>
    <row r="133" spans="1:7">
      <c r="A133" s="6" t="s">
        <v>3628</v>
      </c>
      <c r="B133" s="6" t="s">
        <v>4176</v>
      </c>
      <c r="C133" s="6" t="s">
        <v>4076</v>
      </c>
      <c r="D133" s="6">
        <v>30.532565337200001</v>
      </c>
      <c r="E133" s="6">
        <v>0.30532565337200002</v>
      </c>
      <c r="F133" s="6">
        <v>2.4301930879300002</v>
      </c>
      <c r="G133" s="6">
        <v>1140.27</v>
      </c>
    </row>
    <row r="134" spans="1:7">
      <c r="A134" s="6" t="s">
        <v>403</v>
      </c>
      <c r="B134" s="6" t="s">
        <v>4116</v>
      </c>
      <c r="C134" s="6" t="s">
        <v>4076</v>
      </c>
      <c r="D134" s="6">
        <v>11.5350091871</v>
      </c>
      <c r="E134" s="6">
        <v>0.115350091871</v>
      </c>
      <c r="F134" s="6">
        <v>1.4744500141200001</v>
      </c>
      <c r="G134" s="6">
        <v>569.53</v>
      </c>
    </row>
    <row r="135" spans="1:7">
      <c r="A135" s="6" t="s">
        <v>403</v>
      </c>
      <c r="B135" s="6" t="s">
        <v>4116</v>
      </c>
      <c r="C135" s="6" t="s">
        <v>4076</v>
      </c>
      <c r="D135" s="6">
        <v>11.5350091871</v>
      </c>
      <c r="E135" s="6">
        <v>0.115350091871</v>
      </c>
      <c r="F135" s="6">
        <v>1.4744500141200001</v>
      </c>
      <c r="G135" s="6">
        <v>569.53</v>
      </c>
    </row>
    <row r="136" spans="1:7">
      <c r="A136" s="6" t="s">
        <v>3629</v>
      </c>
      <c r="B136" s="6" t="s">
        <v>4177</v>
      </c>
      <c r="C136" s="6" t="s">
        <v>4077</v>
      </c>
      <c r="D136" s="6">
        <v>35.859930545099999</v>
      </c>
      <c r="E136" s="6">
        <v>0.35859930545099999</v>
      </c>
      <c r="F136" s="6">
        <v>2.7883041790499998</v>
      </c>
      <c r="G136" s="6">
        <v>2106.3000000000002</v>
      </c>
    </row>
    <row r="137" spans="1:7">
      <c r="A137" s="6" t="s">
        <v>408</v>
      </c>
      <c r="B137" s="6" t="s">
        <v>4178</v>
      </c>
      <c r="C137" s="6" t="s">
        <v>4077</v>
      </c>
      <c r="D137" s="6">
        <v>12.3779983892</v>
      </c>
      <c r="E137" s="6">
        <v>0.123779983892</v>
      </c>
      <c r="F137" s="6">
        <v>3.0998483911100001</v>
      </c>
      <c r="G137" s="6">
        <v>787.37</v>
      </c>
    </row>
    <row r="138" spans="1:7">
      <c r="A138" s="6" t="s">
        <v>408</v>
      </c>
      <c r="B138" s="6" t="s">
        <v>4178</v>
      </c>
      <c r="C138" s="6" t="s">
        <v>4077</v>
      </c>
      <c r="D138" s="6">
        <v>12.3779983892</v>
      </c>
      <c r="E138" s="6">
        <v>0.123779983892</v>
      </c>
      <c r="F138" s="6">
        <v>3.0998483911100001</v>
      </c>
      <c r="G138" s="6">
        <v>787.37</v>
      </c>
    </row>
    <row r="139" spans="1:7">
      <c r="A139" s="6" t="s">
        <v>415</v>
      </c>
      <c r="B139" s="6" t="s">
        <v>4179</v>
      </c>
      <c r="C139" s="6" t="s">
        <v>4076</v>
      </c>
      <c r="D139" s="6">
        <v>1138.9740690000001</v>
      </c>
      <c r="E139" s="6">
        <v>11.38974069</v>
      </c>
      <c r="F139" s="6">
        <v>25.756299627600001</v>
      </c>
      <c r="G139" s="6">
        <v>1203</v>
      </c>
    </row>
    <row r="140" spans="1:7">
      <c r="A140" s="6" t="s">
        <v>415</v>
      </c>
      <c r="B140" s="6" t="s">
        <v>4179</v>
      </c>
      <c r="C140" s="6" t="s">
        <v>4076</v>
      </c>
      <c r="D140" s="6">
        <v>1138.9740690000001</v>
      </c>
      <c r="E140" s="6">
        <v>11.38974069</v>
      </c>
      <c r="F140" s="6">
        <v>25.756299627600001</v>
      </c>
      <c r="G140" s="6">
        <v>1203</v>
      </c>
    </row>
    <row r="141" spans="1:7">
      <c r="A141" s="6" t="s">
        <v>3630</v>
      </c>
      <c r="B141" s="6" t="s">
        <v>4180</v>
      </c>
      <c r="C141" s="6" t="s">
        <v>4077</v>
      </c>
      <c r="D141" s="6">
        <v>20.4717687847</v>
      </c>
      <c r="E141" s="6">
        <v>0.20471768784700001</v>
      </c>
      <c r="F141" s="6">
        <v>4.35719786708</v>
      </c>
      <c r="G141" s="6">
        <v>1168.8900000000001</v>
      </c>
    </row>
    <row r="142" spans="1:7">
      <c r="A142" s="6" t="s">
        <v>420</v>
      </c>
      <c r="B142" s="6" t="s">
        <v>4181</v>
      </c>
      <c r="C142" s="6" t="s">
        <v>4077</v>
      </c>
      <c r="D142" s="6">
        <v>88.3806949672</v>
      </c>
      <c r="E142" s="6">
        <v>0.88380694967200002</v>
      </c>
      <c r="F142" s="6">
        <v>4.6901242298500003</v>
      </c>
      <c r="G142" s="6">
        <v>2222</v>
      </c>
    </row>
    <row r="143" spans="1:7">
      <c r="A143" s="6" t="s">
        <v>3631</v>
      </c>
      <c r="B143" s="6" t="s">
        <v>4182</v>
      </c>
      <c r="C143" s="6" t="s">
        <v>4076</v>
      </c>
      <c r="D143" s="6">
        <v>99.984572783800004</v>
      </c>
      <c r="E143" s="6">
        <v>0.99984572783799996</v>
      </c>
      <c r="F143" s="6">
        <v>5.00765538929</v>
      </c>
      <c r="G143" s="6">
        <v>285.95999999999998</v>
      </c>
    </row>
    <row r="144" spans="1:7">
      <c r="A144" s="6" t="s">
        <v>3632</v>
      </c>
      <c r="B144" s="6" t="s">
        <v>4183</v>
      </c>
      <c r="C144" s="6" t="s">
        <v>4076</v>
      </c>
      <c r="D144" s="6">
        <v>116.037237069</v>
      </c>
      <c r="E144" s="6">
        <v>1.16037237069</v>
      </c>
      <c r="F144" s="6">
        <v>6.0760847027800002</v>
      </c>
      <c r="G144" s="6">
        <v>2163.46</v>
      </c>
    </row>
    <row r="145" spans="1:7">
      <c r="A145" s="6" t="s">
        <v>425</v>
      </c>
      <c r="B145" s="6" t="s">
        <v>4184</v>
      </c>
      <c r="C145" s="6" t="s">
        <v>4076</v>
      </c>
      <c r="D145" s="6">
        <v>94.687969120299996</v>
      </c>
      <c r="E145" s="6">
        <v>0.94687969120299997</v>
      </c>
      <c r="F145" s="6">
        <v>9.3573512542199992</v>
      </c>
      <c r="G145" s="6">
        <v>251.92</v>
      </c>
    </row>
    <row r="146" spans="1:7">
      <c r="A146" s="6" t="s">
        <v>430</v>
      </c>
      <c r="B146" s="6" t="s">
        <v>4185</v>
      </c>
      <c r="C146" s="6" t="s">
        <v>4077</v>
      </c>
      <c r="D146" s="6">
        <v>26.864393915899999</v>
      </c>
      <c r="E146" s="6">
        <v>0.26864393915899998</v>
      </c>
      <c r="F146" s="6">
        <v>4.0199149373400003</v>
      </c>
      <c r="G146" s="6">
        <v>321.70999999999998</v>
      </c>
    </row>
    <row r="147" spans="1:7">
      <c r="A147" s="6" t="s">
        <v>3633</v>
      </c>
      <c r="B147" s="6" t="s">
        <v>4186</v>
      </c>
      <c r="C147" s="6" t="s">
        <v>4077</v>
      </c>
      <c r="D147" s="6">
        <v>65.474793864399999</v>
      </c>
      <c r="E147" s="6">
        <v>0.65474793864400005</v>
      </c>
      <c r="F147" s="6">
        <v>9.8362828851900002</v>
      </c>
      <c r="G147" s="6">
        <v>0</v>
      </c>
    </row>
    <row r="148" spans="1:7">
      <c r="A148" s="6" t="s">
        <v>3634</v>
      </c>
      <c r="B148" s="6" t="s">
        <v>4187</v>
      </c>
      <c r="C148" s="6" t="s">
        <v>4076</v>
      </c>
      <c r="D148" s="6">
        <v>130.82369808799999</v>
      </c>
      <c r="E148" s="6">
        <v>1.3082369808800001</v>
      </c>
      <c r="F148" s="6">
        <v>8.1577069005199991</v>
      </c>
      <c r="G148" s="6">
        <v>497.98</v>
      </c>
    </row>
    <row r="149" spans="1:7">
      <c r="A149" s="6" t="s">
        <v>435</v>
      </c>
      <c r="B149" s="6" t="s">
        <v>4188</v>
      </c>
      <c r="C149" s="6" t="s">
        <v>4077</v>
      </c>
      <c r="D149" s="6">
        <v>706.13569945999996</v>
      </c>
      <c r="E149" s="6">
        <v>7.0613569945999997</v>
      </c>
      <c r="F149" s="6">
        <v>36.148355310900001</v>
      </c>
      <c r="G149" s="6">
        <v>405.7</v>
      </c>
    </row>
    <row r="150" spans="1:7">
      <c r="A150" s="6" t="s">
        <v>435</v>
      </c>
      <c r="B150" s="6" t="s">
        <v>4188</v>
      </c>
      <c r="C150" s="6" t="s">
        <v>4077</v>
      </c>
      <c r="D150" s="6">
        <v>706.13569945999996</v>
      </c>
      <c r="E150" s="6">
        <v>7.0613569945999997</v>
      </c>
      <c r="F150" s="6">
        <v>36.148355310900001</v>
      </c>
      <c r="G150" s="6">
        <v>405.7</v>
      </c>
    </row>
    <row r="151" spans="1:7">
      <c r="A151" s="6" t="s">
        <v>3635</v>
      </c>
      <c r="B151" s="6" t="s">
        <v>4189</v>
      </c>
      <c r="C151" s="6" t="s">
        <v>4077</v>
      </c>
      <c r="D151" s="6">
        <v>28.966523021099999</v>
      </c>
      <c r="E151" s="6">
        <v>0.28966523021099999</v>
      </c>
      <c r="F151" s="6">
        <v>4.8429283665899998</v>
      </c>
      <c r="G151" s="6">
        <v>236.08</v>
      </c>
    </row>
    <row r="152" spans="1:7">
      <c r="A152" s="6" t="s">
        <v>440</v>
      </c>
      <c r="B152" s="6" t="s">
        <v>4190</v>
      </c>
      <c r="C152" s="6" t="s">
        <v>4076</v>
      </c>
      <c r="D152" s="6">
        <v>13.9443979017</v>
      </c>
      <c r="E152" s="6">
        <v>0.13944397901700001</v>
      </c>
      <c r="F152" s="6">
        <v>1.60633868329</v>
      </c>
      <c r="G152" s="6">
        <v>451.56</v>
      </c>
    </row>
    <row r="153" spans="1:7">
      <c r="A153" s="6" t="s">
        <v>3636</v>
      </c>
      <c r="B153" s="6" t="s">
        <v>4191</v>
      </c>
      <c r="C153" s="6" t="s">
        <v>4076</v>
      </c>
      <c r="D153" s="6">
        <v>1887.92190772</v>
      </c>
      <c r="E153" s="6">
        <v>18.879219077199998</v>
      </c>
      <c r="F153" s="6">
        <v>46.674251802400001</v>
      </c>
      <c r="G153" s="6">
        <v>60.78</v>
      </c>
    </row>
    <row r="154" spans="1:7">
      <c r="A154" s="6" t="s">
        <v>445</v>
      </c>
      <c r="B154" s="6" t="s">
        <v>4192</v>
      </c>
      <c r="C154" s="6" t="s">
        <v>4077</v>
      </c>
      <c r="D154" s="6">
        <v>399.558531039</v>
      </c>
      <c r="E154" s="6">
        <v>3.9955853103900001</v>
      </c>
      <c r="F154" s="6">
        <v>22.174683055700001</v>
      </c>
      <c r="G154" s="6">
        <v>328.06</v>
      </c>
    </row>
    <row r="155" spans="1:7">
      <c r="A155" s="6" t="s">
        <v>450</v>
      </c>
      <c r="B155" s="6" t="s">
        <v>4193</v>
      </c>
      <c r="C155" s="6" t="s">
        <v>4077</v>
      </c>
      <c r="D155" s="6">
        <v>34.278130382800001</v>
      </c>
      <c r="E155" s="6">
        <v>0.34278130382799998</v>
      </c>
      <c r="F155" s="6">
        <v>4.1835211344700003</v>
      </c>
      <c r="G155" s="6">
        <v>133.82</v>
      </c>
    </row>
    <row r="156" spans="1:7">
      <c r="A156" s="6" t="s">
        <v>455</v>
      </c>
      <c r="B156" s="6" t="s">
        <v>4194</v>
      </c>
      <c r="C156" s="6" t="s">
        <v>4076</v>
      </c>
      <c r="D156" s="6">
        <v>154.802387538</v>
      </c>
      <c r="E156" s="6">
        <v>1.54802387538</v>
      </c>
      <c r="F156" s="6">
        <v>8.8022197992599995</v>
      </c>
      <c r="G156" s="6">
        <v>223.92</v>
      </c>
    </row>
    <row r="157" spans="1:7">
      <c r="A157" s="6" t="s">
        <v>460</v>
      </c>
      <c r="B157" s="6" t="s">
        <v>4195</v>
      </c>
      <c r="C157" s="6" t="s">
        <v>4076</v>
      </c>
      <c r="D157" s="6">
        <v>121.229033292</v>
      </c>
      <c r="E157" s="6">
        <v>1.2122903329200001</v>
      </c>
      <c r="F157" s="6">
        <v>5.6389351595599999</v>
      </c>
      <c r="G157" s="6">
        <v>401.01</v>
      </c>
    </row>
    <row r="158" spans="1:7">
      <c r="A158" s="6" t="s">
        <v>3637</v>
      </c>
      <c r="B158" s="6" t="s">
        <v>4196</v>
      </c>
      <c r="C158" s="6" t="s">
        <v>4076</v>
      </c>
      <c r="D158" s="6">
        <v>1013.14768686</v>
      </c>
      <c r="E158" s="6">
        <v>10.1314768686</v>
      </c>
      <c r="F158" s="6">
        <v>24.5793928933</v>
      </c>
      <c r="G158" s="6">
        <v>0.35</v>
      </c>
    </row>
    <row r="159" spans="1:7">
      <c r="A159" s="6" t="s">
        <v>466</v>
      </c>
      <c r="B159" s="6" t="s">
        <v>4197</v>
      </c>
      <c r="C159" s="6" t="s">
        <v>4076</v>
      </c>
      <c r="D159" s="6">
        <v>53.369211174</v>
      </c>
      <c r="E159" s="6">
        <v>0.53369211173999997</v>
      </c>
      <c r="F159" s="6">
        <v>3.0168004188599999</v>
      </c>
      <c r="G159" s="6">
        <v>270.74</v>
      </c>
    </row>
    <row r="160" spans="1:7">
      <c r="A160" s="6" t="s">
        <v>3638</v>
      </c>
      <c r="B160" s="6" t="s">
        <v>4198</v>
      </c>
      <c r="C160" s="6" t="s">
        <v>4076</v>
      </c>
      <c r="D160" s="6">
        <v>70.195603096300005</v>
      </c>
      <c r="E160" s="6">
        <v>0.70195603096299997</v>
      </c>
      <c r="F160" s="6">
        <v>3.9946321134799998</v>
      </c>
      <c r="G160" s="6">
        <v>302.17</v>
      </c>
    </row>
    <row r="161" spans="1:7">
      <c r="A161" s="6" t="s">
        <v>3638</v>
      </c>
      <c r="B161" s="6" t="s">
        <v>4198</v>
      </c>
      <c r="C161" s="6" t="s">
        <v>4076</v>
      </c>
      <c r="D161" s="6">
        <v>70.195603096300005</v>
      </c>
      <c r="E161" s="6">
        <v>0.70195603096299997</v>
      </c>
      <c r="F161" s="6">
        <v>3.9946321134799998</v>
      </c>
      <c r="G161" s="6">
        <v>302.17</v>
      </c>
    </row>
    <row r="162" spans="1:7">
      <c r="A162" s="6" t="s">
        <v>3639</v>
      </c>
      <c r="B162" s="6" t="s">
        <v>4199</v>
      </c>
      <c r="C162" s="6" t="s">
        <v>4077</v>
      </c>
      <c r="D162" s="6">
        <v>24.038421222</v>
      </c>
      <c r="E162" s="6">
        <v>0.24038421222</v>
      </c>
      <c r="F162" s="6">
        <v>2.9909666814500002</v>
      </c>
      <c r="G162" s="6">
        <v>276.12</v>
      </c>
    </row>
    <row r="163" spans="1:7">
      <c r="A163" s="6" t="s">
        <v>471</v>
      </c>
      <c r="B163" s="6" t="s">
        <v>4200</v>
      </c>
      <c r="C163" s="6" t="s">
        <v>4077</v>
      </c>
      <c r="D163" s="6">
        <v>69.824498029400004</v>
      </c>
      <c r="E163" s="6">
        <v>0.69824498029399995</v>
      </c>
      <c r="F163" s="6">
        <v>6.2703533365900004</v>
      </c>
      <c r="G163" s="6">
        <v>2435</v>
      </c>
    </row>
    <row r="164" spans="1:7">
      <c r="A164" s="6" t="s">
        <v>471</v>
      </c>
      <c r="B164" s="6" t="s">
        <v>4200</v>
      </c>
      <c r="C164" s="6" t="s">
        <v>4077</v>
      </c>
      <c r="D164" s="6">
        <v>69.824498029400004</v>
      </c>
      <c r="E164" s="6">
        <v>0.69824498029399995</v>
      </c>
      <c r="F164" s="6">
        <v>6.2703533365900004</v>
      </c>
      <c r="G164" s="6">
        <v>2435</v>
      </c>
    </row>
    <row r="165" spans="1:7">
      <c r="A165" s="6" t="s">
        <v>3640</v>
      </c>
      <c r="B165" s="6" t="s">
        <v>4201</v>
      </c>
      <c r="C165" s="6" t="s">
        <v>4076</v>
      </c>
      <c r="D165" s="6">
        <v>50.922767497300001</v>
      </c>
      <c r="E165" s="6">
        <v>0.50922767497300003</v>
      </c>
      <c r="F165" s="6">
        <v>3.2138126134</v>
      </c>
      <c r="G165" s="6">
        <v>214.91</v>
      </c>
    </row>
    <row r="166" spans="1:7">
      <c r="A166" s="6" t="s">
        <v>476</v>
      </c>
      <c r="B166" s="6" t="s">
        <v>4202</v>
      </c>
      <c r="C166" s="6" t="s">
        <v>4077</v>
      </c>
      <c r="D166" s="6">
        <v>21.044533688800001</v>
      </c>
      <c r="E166" s="6">
        <v>0.21044533688799999</v>
      </c>
      <c r="F166" s="6">
        <v>2.5712033511999999</v>
      </c>
      <c r="G166" s="6">
        <v>0</v>
      </c>
    </row>
    <row r="167" spans="1:7">
      <c r="A167" s="6" t="s">
        <v>3641</v>
      </c>
      <c r="B167" s="6" t="s">
        <v>4203</v>
      </c>
      <c r="C167" s="6" t="s">
        <v>4076</v>
      </c>
      <c r="D167" s="6">
        <v>68.563021205400005</v>
      </c>
      <c r="E167" s="6">
        <v>0.68563021205399999</v>
      </c>
      <c r="F167" s="6">
        <v>3.1232603810800001</v>
      </c>
      <c r="G167" s="6">
        <v>363.27</v>
      </c>
    </row>
    <row r="168" spans="1:7">
      <c r="A168" s="6" t="s">
        <v>3641</v>
      </c>
      <c r="B168" s="6" t="s">
        <v>4203</v>
      </c>
      <c r="C168" s="6" t="s">
        <v>4076</v>
      </c>
      <c r="D168" s="6">
        <v>68.563021205400005</v>
      </c>
      <c r="E168" s="6">
        <v>0.68563021205399999</v>
      </c>
      <c r="F168" s="6">
        <v>3.1232603810800001</v>
      </c>
      <c r="G168" s="6">
        <v>363.27</v>
      </c>
    </row>
    <row r="169" spans="1:7">
      <c r="A169" s="6" t="s">
        <v>3642</v>
      </c>
      <c r="B169" s="6" t="s">
        <v>4204</v>
      </c>
      <c r="C169" s="6" t="s">
        <v>4077</v>
      </c>
      <c r="D169" s="6">
        <v>82.482459979799998</v>
      </c>
      <c r="E169" s="6">
        <v>0.82482459979800005</v>
      </c>
      <c r="F169" s="6">
        <v>11.4149771026</v>
      </c>
      <c r="G169" s="6">
        <v>311.68</v>
      </c>
    </row>
    <row r="170" spans="1:7">
      <c r="A170" s="6" t="s">
        <v>481</v>
      </c>
      <c r="B170" s="6" t="s">
        <v>4205</v>
      </c>
      <c r="C170" s="6" t="s">
        <v>4076</v>
      </c>
      <c r="D170" s="6">
        <v>44.881781323799999</v>
      </c>
      <c r="E170" s="6">
        <v>0.44881781323800002</v>
      </c>
      <c r="F170" s="6">
        <v>10.2289777241</v>
      </c>
      <c r="G170" s="6">
        <v>58.08</v>
      </c>
    </row>
    <row r="171" spans="1:7">
      <c r="A171" s="6" t="s">
        <v>486</v>
      </c>
      <c r="B171" s="6" t="s">
        <v>4206</v>
      </c>
      <c r="C171" s="6" t="s">
        <v>4077</v>
      </c>
      <c r="D171" s="6">
        <v>41.126194946399998</v>
      </c>
      <c r="E171" s="6">
        <v>0.41126194946400002</v>
      </c>
      <c r="F171" s="6">
        <v>3.4794062968200001</v>
      </c>
      <c r="G171" s="6">
        <v>384.73</v>
      </c>
    </row>
    <row r="172" spans="1:7">
      <c r="A172" s="6" t="s">
        <v>491</v>
      </c>
      <c r="C172" s="6" t="s">
        <v>4077</v>
      </c>
      <c r="D172" s="6">
        <v>10.572234893099999</v>
      </c>
      <c r="E172" s="6">
        <v>0.10572234893099999</v>
      </c>
      <c r="F172" s="6">
        <v>2.22344074454</v>
      </c>
      <c r="G172" s="6">
        <v>597.42999999999995</v>
      </c>
    </row>
    <row r="173" spans="1:7">
      <c r="A173" s="6" t="s">
        <v>491</v>
      </c>
      <c r="C173" s="6" t="s">
        <v>4077</v>
      </c>
      <c r="D173" s="6">
        <v>10.572234893099999</v>
      </c>
      <c r="E173" s="6">
        <v>0.10572234893099999</v>
      </c>
      <c r="F173" s="6">
        <v>2.22344074454</v>
      </c>
      <c r="G173" s="6">
        <v>597.42999999999995</v>
      </c>
    </row>
    <row r="174" spans="1:7">
      <c r="A174" s="6" t="s">
        <v>3643</v>
      </c>
      <c r="B174" s="6" t="s">
        <v>4207</v>
      </c>
      <c r="C174" s="6" t="s">
        <v>4077</v>
      </c>
      <c r="D174" s="6">
        <v>416.47179492999999</v>
      </c>
      <c r="E174" s="6">
        <v>4.1647179492999999</v>
      </c>
      <c r="F174" s="6">
        <v>22.3624692661</v>
      </c>
      <c r="G174" s="6">
        <v>365.88</v>
      </c>
    </row>
    <row r="175" spans="1:7">
      <c r="A175" s="6" t="s">
        <v>3644</v>
      </c>
      <c r="B175" s="6" t="s">
        <v>4208</v>
      </c>
      <c r="C175" s="6" t="s">
        <v>4076</v>
      </c>
      <c r="D175" s="6">
        <v>118.816893587</v>
      </c>
      <c r="E175" s="6">
        <v>1.1881689358700001</v>
      </c>
      <c r="F175" s="6">
        <v>4.62739408896</v>
      </c>
      <c r="G175" s="6">
        <v>2323.16</v>
      </c>
    </row>
    <row r="176" spans="1:7">
      <c r="A176" s="6" t="s">
        <v>3645</v>
      </c>
      <c r="B176" s="6" t="s">
        <v>4209</v>
      </c>
      <c r="C176" s="6" t="s">
        <v>4076</v>
      </c>
      <c r="D176" s="6">
        <v>577.56413419499995</v>
      </c>
      <c r="E176" s="6">
        <v>5.7756413419500001</v>
      </c>
      <c r="F176" s="6">
        <v>22.0869070181</v>
      </c>
      <c r="G176" s="6">
        <v>310.94</v>
      </c>
    </row>
    <row r="177" spans="1:7">
      <c r="A177" s="6" t="s">
        <v>496</v>
      </c>
      <c r="B177" s="6" t="s">
        <v>4210</v>
      </c>
      <c r="C177" s="6" t="s">
        <v>4077</v>
      </c>
      <c r="D177" s="6">
        <v>14.952511321099999</v>
      </c>
      <c r="E177" s="6">
        <v>0.14952511321100001</v>
      </c>
      <c r="F177" s="6">
        <v>1.76146640333</v>
      </c>
      <c r="G177" s="6">
        <v>303.83999999999997</v>
      </c>
    </row>
    <row r="178" spans="1:7">
      <c r="A178" s="6" t="s">
        <v>501</v>
      </c>
      <c r="B178" s="6" t="s">
        <v>4211</v>
      </c>
      <c r="C178" s="6" t="s">
        <v>4077</v>
      </c>
      <c r="D178" s="6">
        <v>97.571043862799996</v>
      </c>
      <c r="E178" s="6">
        <v>0.975710438628</v>
      </c>
      <c r="F178" s="6">
        <v>8.4920406312299992</v>
      </c>
      <c r="G178" s="6">
        <v>533.22</v>
      </c>
    </row>
    <row r="179" spans="1:7">
      <c r="A179" s="6" t="s">
        <v>506</v>
      </c>
      <c r="B179" s="6" t="s">
        <v>4212</v>
      </c>
      <c r="C179" s="6" t="s">
        <v>4077</v>
      </c>
      <c r="D179" s="6">
        <v>14.3970977943</v>
      </c>
      <c r="E179" s="6">
        <v>0.14397097794300001</v>
      </c>
      <c r="F179" s="6">
        <v>2.8667446377700001</v>
      </c>
      <c r="G179" s="6">
        <v>264.45999999999998</v>
      </c>
    </row>
    <row r="180" spans="1:7">
      <c r="A180" s="6" t="s">
        <v>506</v>
      </c>
      <c r="B180" s="6" t="s">
        <v>4212</v>
      </c>
      <c r="C180" s="6" t="s">
        <v>4077</v>
      </c>
      <c r="D180" s="6">
        <v>14.3970977943</v>
      </c>
      <c r="E180" s="6">
        <v>0.14397097794300001</v>
      </c>
      <c r="F180" s="6">
        <v>2.8667446377700001</v>
      </c>
      <c r="G180" s="6">
        <v>264.45999999999998</v>
      </c>
    </row>
    <row r="181" spans="1:7">
      <c r="A181" s="6" t="s">
        <v>3646</v>
      </c>
      <c r="B181" s="6" t="s">
        <v>4213</v>
      </c>
      <c r="C181" s="6" t="s">
        <v>4076</v>
      </c>
      <c r="D181" s="6">
        <v>6.5888031107499998</v>
      </c>
      <c r="E181" s="6">
        <v>6.5888031107499995E-2</v>
      </c>
      <c r="F181" s="6">
        <v>1.00723988539</v>
      </c>
      <c r="G181" s="6">
        <v>416</v>
      </c>
    </row>
    <row r="182" spans="1:7">
      <c r="A182" s="6" t="s">
        <v>3647</v>
      </c>
      <c r="B182" s="6" t="s">
        <v>4214</v>
      </c>
      <c r="C182" s="6" t="s">
        <v>4077</v>
      </c>
      <c r="D182" s="6">
        <v>640.03170260700006</v>
      </c>
      <c r="E182" s="6">
        <v>6.4003170260699997</v>
      </c>
      <c r="F182" s="6">
        <v>45.145209215599998</v>
      </c>
      <c r="G182" s="6">
        <v>916.56</v>
      </c>
    </row>
    <row r="183" spans="1:7">
      <c r="A183" s="6" t="s">
        <v>3648</v>
      </c>
      <c r="B183" s="6" t="s">
        <v>4215</v>
      </c>
      <c r="C183" s="6" t="s">
        <v>4077</v>
      </c>
      <c r="D183" s="6">
        <v>81.434118995700004</v>
      </c>
      <c r="E183" s="6">
        <v>0.814341189957</v>
      </c>
      <c r="F183" s="6">
        <v>12.325328345999999</v>
      </c>
      <c r="G183" s="6">
        <v>268.82</v>
      </c>
    </row>
    <row r="184" spans="1:7">
      <c r="A184" s="6" t="s">
        <v>513</v>
      </c>
      <c r="C184" s="6" t="s">
        <v>4076</v>
      </c>
      <c r="D184" s="6">
        <v>6.3059334302399996</v>
      </c>
      <c r="E184" s="6">
        <v>6.3059334302400002E-2</v>
      </c>
      <c r="F184" s="6">
        <v>1.2281511034999999</v>
      </c>
      <c r="G184" s="6">
        <v>570.45000000000005</v>
      </c>
    </row>
    <row r="185" spans="1:7">
      <c r="A185" s="6" t="s">
        <v>3649</v>
      </c>
      <c r="B185" s="6" t="s">
        <v>4216</v>
      </c>
      <c r="C185" s="6" t="s">
        <v>4077</v>
      </c>
      <c r="D185" s="6">
        <v>52.262192299600002</v>
      </c>
      <c r="E185" s="6">
        <v>0.52262192299599997</v>
      </c>
      <c r="F185" s="6">
        <v>8.2988626355200008</v>
      </c>
      <c r="G185" s="6">
        <v>143.41</v>
      </c>
    </row>
    <row r="186" spans="1:7">
      <c r="A186" s="6" t="s">
        <v>3650</v>
      </c>
      <c r="B186" s="6" t="s">
        <v>4217</v>
      </c>
      <c r="C186" s="6" t="s">
        <v>4076</v>
      </c>
      <c r="D186" s="6">
        <v>65.072249161499997</v>
      </c>
      <c r="E186" s="6">
        <v>0.65072249161499995</v>
      </c>
      <c r="F186" s="6">
        <v>3.2202611121000002</v>
      </c>
      <c r="G186" s="6">
        <v>6.13</v>
      </c>
    </row>
    <row r="187" spans="1:7">
      <c r="A187" s="6" t="s">
        <v>3651</v>
      </c>
      <c r="B187" s="6" t="s">
        <v>4218</v>
      </c>
      <c r="C187" s="6" t="s">
        <v>4077</v>
      </c>
      <c r="D187" s="6">
        <v>574.72590149200005</v>
      </c>
      <c r="E187" s="6">
        <v>5.74725901492</v>
      </c>
      <c r="F187" s="6">
        <v>14.5620934177</v>
      </c>
      <c r="G187" s="6">
        <v>1592.46</v>
      </c>
    </row>
    <row r="188" spans="1:7">
      <c r="A188" s="6" t="s">
        <v>519</v>
      </c>
      <c r="B188" s="6" t="s">
        <v>4219</v>
      </c>
      <c r="C188" s="6" t="s">
        <v>4077</v>
      </c>
      <c r="D188" s="6">
        <v>471.99351395299999</v>
      </c>
      <c r="E188" s="6">
        <v>4.7199351395300004</v>
      </c>
      <c r="F188" s="6">
        <v>77.0824179886</v>
      </c>
      <c r="G188" s="6">
        <v>155.33000000000001</v>
      </c>
    </row>
    <row r="189" spans="1:7">
      <c r="A189" s="6" t="s">
        <v>524</v>
      </c>
      <c r="B189" s="6" t="s">
        <v>4220</v>
      </c>
      <c r="C189" s="6" t="s">
        <v>4077</v>
      </c>
      <c r="D189" s="6">
        <v>35.7705532019</v>
      </c>
      <c r="E189" s="6">
        <v>0.35770553201900002</v>
      </c>
      <c r="F189" s="6">
        <v>3.2505776209900001</v>
      </c>
      <c r="G189" s="6">
        <v>547.83000000000004</v>
      </c>
    </row>
    <row r="190" spans="1:7">
      <c r="A190" s="6" t="s">
        <v>529</v>
      </c>
      <c r="B190" s="6" t="s">
        <v>4221</v>
      </c>
      <c r="C190" s="6" t="s">
        <v>4077</v>
      </c>
      <c r="D190" s="6">
        <v>7.3930868599600004</v>
      </c>
      <c r="E190" s="6">
        <v>7.3930868599600005E-2</v>
      </c>
      <c r="F190" s="6">
        <v>1.1644967418700001</v>
      </c>
      <c r="G190" s="6">
        <v>189.95</v>
      </c>
    </row>
    <row r="191" spans="1:7">
      <c r="A191" s="6" t="s">
        <v>529</v>
      </c>
      <c r="B191" s="6" t="s">
        <v>4221</v>
      </c>
      <c r="C191" s="6" t="s">
        <v>4077</v>
      </c>
      <c r="D191" s="6">
        <v>7.3930868599600004</v>
      </c>
      <c r="E191" s="6">
        <v>7.3930868599600005E-2</v>
      </c>
      <c r="F191" s="6">
        <v>1.1644967418700001</v>
      </c>
      <c r="G191" s="6">
        <v>189.95</v>
      </c>
    </row>
    <row r="192" spans="1:7">
      <c r="A192" s="6" t="s">
        <v>536</v>
      </c>
      <c r="B192" s="6" t="s">
        <v>4222</v>
      </c>
      <c r="C192" s="6" t="s">
        <v>4077</v>
      </c>
      <c r="D192" s="6">
        <v>95.892712343699998</v>
      </c>
      <c r="E192" s="6">
        <v>0.95892712343700004</v>
      </c>
      <c r="F192" s="6">
        <v>3.8831399324200002</v>
      </c>
      <c r="G192" s="6">
        <v>69.010000000000005</v>
      </c>
    </row>
    <row r="193" spans="1:7">
      <c r="A193" s="6" t="s">
        <v>541</v>
      </c>
      <c r="B193" s="6" t="s">
        <v>4223</v>
      </c>
      <c r="C193" s="6" t="s">
        <v>4076</v>
      </c>
      <c r="D193" s="6">
        <v>1934.33109139</v>
      </c>
      <c r="E193" s="6">
        <v>19.343310913900002</v>
      </c>
      <c r="F193" s="6">
        <v>31.379291026800001</v>
      </c>
      <c r="G193" s="6">
        <v>9.1</v>
      </c>
    </row>
    <row r="194" spans="1:7">
      <c r="A194" s="6" t="s">
        <v>541</v>
      </c>
      <c r="B194" s="6" t="s">
        <v>4223</v>
      </c>
      <c r="C194" s="6" t="s">
        <v>4076</v>
      </c>
      <c r="D194" s="6">
        <v>1934.33109139</v>
      </c>
      <c r="E194" s="6">
        <v>19.343310913900002</v>
      </c>
      <c r="F194" s="6">
        <v>31.379291026800001</v>
      </c>
      <c r="G194" s="6">
        <v>9.1</v>
      </c>
    </row>
    <row r="195" spans="1:7">
      <c r="A195" s="6" t="s">
        <v>548</v>
      </c>
      <c r="B195" s="6" t="s">
        <v>4224</v>
      </c>
      <c r="C195" s="6" t="s">
        <v>4076</v>
      </c>
      <c r="D195" s="6">
        <v>57.9621309256</v>
      </c>
      <c r="E195" s="6">
        <v>0.57962130925599997</v>
      </c>
      <c r="F195" s="6">
        <v>3.0035125817799999</v>
      </c>
      <c r="G195" s="6">
        <v>387.71</v>
      </c>
    </row>
    <row r="196" spans="1:7">
      <c r="A196" s="6" t="s">
        <v>553</v>
      </c>
      <c r="B196" s="6" t="s">
        <v>4225</v>
      </c>
      <c r="C196" s="6" t="s">
        <v>4077</v>
      </c>
      <c r="D196" s="6">
        <v>2761.7944568799999</v>
      </c>
      <c r="E196" s="6">
        <v>27.617944568799999</v>
      </c>
      <c r="F196" s="6">
        <v>91.187670647600001</v>
      </c>
      <c r="G196" s="6">
        <v>172.67</v>
      </c>
    </row>
    <row r="197" spans="1:7">
      <c r="A197" s="6" t="s">
        <v>3652</v>
      </c>
      <c r="B197" s="6" t="s">
        <v>4226</v>
      </c>
      <c r="C197" s="6" t="s">
        <v>4076</v>
      </c>
      <c r="D197" s="6">
        <v>385.36736416799999</v>
      </c>
      <c r="E197" s="6">
        <v>3.8536736416799999</v>
      </c>
      <c r="F197" s="6">
        <v>13.997295945699999</v>
      </c>
      <c r="G197" s="6">
        <v>355.29</v>
      </c>
    </row>
    <row r="198" spans="1:7">
      <c r="A198" s="6" t="s">
        <v>558</v>
      </c>
      <c r="B198" s="6" t="s">
        <v>4227</v>
      </c>
      <c r="C198" s="6" t="s">
        <v>4077</v>
      </c>
      <c r="D198" s="6">
        <v>32.084076955500002</v>
      </c>
      <c r="E198" s="6">
        <v>0.32084076955500002</v>
      </c>
      <c r="F198" s="6">
        <v>4.58272255346</v>
      </c>
      <c r="G198" s="6">
        <v>425.89</v>
      </c>
    </row>
    <row r="199" spans="1:7">
      <c r="A199" s="6" t="s">
        <v>563</v>
      </c>
      <c r="B199" s="6" t="s">
        <v>4228</v>
      </c>
      <c r="C199" s="6" t="s">
        <v>4077</v>
      </c>
      <c r="D199" s="6">
        <v>55.195537682199998</v>
      </c>
      <c r="E199" s="6">
        <v>0.55195537682200002</v>
      </c>
      <c r="F199" s="6">
        <v>9.7845136259200007</v>
      </c>
      <c r="G199" s="6">
        <v>186.84</v>
      </c>
    </row>
    <row r="200" spans="1:7">
      <c r="A200" s="6" t="s">
        <v>568</v>
      </c>
      <c r="B200" s="6" t="s">
        <v>4229</v>
      </c>
      <c r="C200" s="6" t="s">
        <v>4076</v>
      </c>
      <c r="D200" s="6">
        <v>47.007508356899997</v>
      </c>
      <c r="E200" s="6">
        <v>0.47007508356900002</v>
      </c>
      <c r="F200" s="6">
        <v>3.5355077504999999</v>
      </c>
      <c r="G200" s="6">
        <v>284.70999999999998</v>
      </c>
    </row>
    <row r="201" spans="1:7">
      <c r="A201" s="6" t="s">
        <v>3653</v>
      </c>
      <c r="B201" s="6" t="s">
        <v>4230</v>
      </c>
      <c r="C201" s="6" t="s">
        <v>4076</v>
      </c>
      <c r="D201" s="6">
        <v>20.1812734138</v>
      </c>
      <c r="E201" s="6">
        <v>0.20181273413799999</v>
      </c>
      <c r="F201" s="6">
        <v>1.93594529276</v>
      </c>
      <c r="G201" s="6">
        <v>884.56</v>
      </c>
    </row>
    <row r="202" spans="1:7">
      <c r="A202" s="6" t="s">
        <v>3654</v>
      </c>
      <c r="B202" s="6" t="s">
        <v>4231</v>
      </c>
      <c r="C202" s="6" t="s">
        <v>4077</v>
      </c>
      <c r="D202" s="6">
        <v>18.432757907399999</v>
      </c>
      <c r="E202" s="6">
        <v>0.18432757907399999</v>
      </c>
      <c r="F202" s="6">
        <v>3.7453945042400001</v>
      </c>
      <c r="G202" s="6">
        <v>2.67</v>
      </c>
    </row>
    <row r="203" spans="1:7">
      <c r="A203" s="6" t="s">
        <v>573</v>
      </c>
      <c r="B203" s="6" t="s">
        <v>4232</v>
      </c>
      <c r="C203" s="6" t="s">
        <v>4077</v>
      </c>
      <c r="D203" s="6">
        <v>20.306578790100001</v>
      </c>
      <c r="E203" s="6">
        <v>0.20306578790099999</v>
      </c>
      <c r="F203" s="6">
        <v>3.4176458509200001</v>
      </c>
      <c r="G203" s="6">
        <v>696.09</v>
      </c>
    </row>
    <row r="204" spans="1:7">
      <c r="A204" s="6" t="s">
        <v>578</v>
      </c>
      <c r="B204" s="6" t="s">
        <v>4233</v>
      </c>
      <c r="C204" s="6" t="s">
        <v>4077</v>
      </c>
      <c r="D204" s="6">
        <v>27.577318887200001</v>
      </c>
      <c r="E204" s="6">
        <v>0.27577318887199997</v>
      </c>
      <c r="F204" s="6">
        <v>4.2332715240000001</v>
      </c>
      <c r="G204" s="6">
        <v>221.93</v>
      </c>
    </row>
    <row r="205" spans="1:7">
      <c r="A205" s="6" t="s">
        <v>578</v>
      </c>
      <c r="B205" s="6" t="s">
        <v>4233</v>
      </c>
      <c r="C205" s="6" t="s">
        <v>4077</v>
      </c>
      <c r="D205" s="6">
        <v>27.577318887200001</v>
      </c>
      <c r="E205" s="6">
        <v>0.27577318887199997</v>
      </c>
      <c r="F205" s="6">
        <v>4.2332715240000001</v>
      </c>
      <c r="G205" s="6">
        <v>221.93</v>
      </c>
    </row>
    <row r="206" spans="1:7">
      <c r="A206" s="6" t="s">
        <v>583</v>
      </c>
      <c r="B206" s="6" t="s">
        <v>4234</v>
      </c>
      <c r="C206" s="6" t="s">
        <v>4077</v>
      </c>
      <c r="D206" s="6">
        <v>70.647349759799994</v>
      </c>
      <c r="E206" s="6">
        <v>0.70647349759800004</v>
      </c>
      <c r="F206" s="6">
        <v>6.05011409899</v>
      </c>
      <c r="G206" s="6">
        <v>323.95999999999998</v>
      </c>
    </row>
    <row r="207" spans="1:7">
      <c r="A207" s="6" t="s">
        <v>583</v>
      </c>
      <c r="B207" s="6" t="s">
        <v>4234</v>
      </c>
      <c r="C207" s="6" t="s">
        <v>4077</v>
      </c>
      <c r="D207" s="6">
        <v>70.647349759799994</v>
      </c>
      <c r="E207" s="6">
        <v>0.70647349759800004</v>
      </c>
      <c r="F207" s="6">
        <v>6.05011409899</v>
      </c>
      <c r="G207" s="6">
        <v>323.95999999999998</v>
      </c>
    </row>
    <row r="208" spans="1:7">
      <c r="A208" s="6" t="s">
        <v>590</v>
      </c>
      <c r="B208" s="6" t="s">
        <v>4235</v>
      </c>
      <c r="C208" s="6" t="s">
        <v>4077</v>
      </c>
      <c r="D208" s="6">
        <v>205.60456228800001</v>
      </c>
      <c r="E208" s="6">
        <v>2.0560456228800001</v>
      </c>
      <c r="F208" s="6">
        <v>9.3825083642700005</v>
      </c>
      <c r="G208" s="6">
        <v>1355</v>
      </c>
    </row>
    <row r="209" spans="1:7">
      <c r="A209" s="6" t="s">
        <v>590</v>
      </c>
      <c r="B209" s="6" t="s">
        <v>4235</v>
      </c>
      <c r="C209" s="6" t="s">
        <v>4077</v>
      </c>
      <c r="D209" s="6">
        <v>205.60456228800001</v>
      </c>
      <c r="E209" s="6">
        <v>2.0560456228800001</v>
      </c>
      <c r="F209" s="6">
        <v>9.3825083642700005</v>
      </c>
      <c r="G209" s="6">
        <v>1355</v>
      </c>
    </row>
    <row r="210" spans="1:7">
      <c r="A210" s="6" t="s">
        <v>597</v>
      </c>
      <c r="B210" s="6" t="s">
        <v>4236</v>
      </c>
      <c r="C210" s="6" t="s">
        <v>4077</v>
      </c>
      <c r="D210" s="6">
        <v>5.05517326987</v>
      </c>
      <c r="E210" s="6">
        <v>5.0551732698700003E-2</v>
      </c>
      <c r="F210" s="6">
        <v>1.0145517712200001</v>
      </c>
      <c r="G210" s="6">
        <v>189.39</v>
      </c>
    </row>
    <row r="211" spans="1:7">
      <c r="A211" s="6" t="s">
        <v>602</v>
      </c>
      <c r="B211" s="6" t="s">
        <v>4237</v>
      </c>
      <c r="C211" s="6" t="s">
        <v>4077</v>
      </c>
      <c r="D211" s="6">
        <v>217.27808672500001</v>
      </c>
      <c r="E211" s="6">
        <v>2.1727808672500002</v>
      </c>
      <c r="F211" s="6">
        <v>6.9778744112700002</v>
      </c>
      <c r="G211" s="6">
        <v>1268.5899999999999</v>
      </c>
    </row>
    <row r="212" spans="1:7">
      <c r="A212" s="6" t="s">
        <v>602</v>
      </c>
      <c r="B212" s="6" t="s">
        <v>4237</v>
      </c>
      <c r="C212" s="6" t="s">
        <v>4077</v>
      </c>
      <c r="D212" s="6">
        <v>217.27808672500001</v>
      </c>
      <c r="E212" s="6">
        <v>2.1727808672500002</v>
      </c>
      <c r="F212" s="6">
        <v>6.9778744112700002</v>
      </c>
      <c r="G212" s="6">
        <v>1268.5899999999999</v>
      </c>
    </row>
    <row r="213" spans="1:7">
      <c r="A213" s="6" t="s">
        <v>611</v>
      </c>
      <c r="B213" s="6" t="s">
        <v>4194</v>
      </c>
      <c r="C213" s="6" t="s">
        <v>4076</v>
      </c>
      <c r="D213" s="6">
        <v>1683.029871</v>
      </c>
      <c r="E213" s="6">
        <v>16.8302987</v>
      </c>
      <c r="F213" s="6">
        <v>78.155383</v>
      </c>
      <c r="G213" s="6">
        <v>495.93</v>
      </c>
    </row>
    <row r="214" spans="1:7">
      <c r="A214" s="6" t="s">
        <v>3655</v>
      </c>
      <c r="B214" s="6" t="s">
        <v>4238</v>
      </c>
      <c r="C214" s="6" t="s">
        <v>4076</v>
      </c>
      <c r="D214" s="6">
        <v>20.590244279699998</v>
      </c>
      <c r="E214" s="6">
        <v>0.20590244279700001</v>
      </c>
      <c r="F214" s="6">
        <v>1.9897112991200001</v>
      </c>
      <c r="G214" s="6">
        <v>224.37</v>
      </c>
    </row>
    <row r="215" spans="1:7">
      <c r="A215" s="6" t="s">
        <v>616</v>
      </c>
      <c r="B215" s="6" t="s">
        <v>4239</v>
      </c>
      <c r="C215" s="6" t="s">
        <v>4076</v>
      </c>
      <c r="D215" s="6">
        <v>323.13714635399998</v>
      </c>
      <c r="E215" s="6">
        <v>3.2313714635399999</v>
      </c>
      <c r="F215" s="6">
        <v>13.885762272699999</v>
      </c>
      <c r="G215" s="6">
        <v>250.67</v>
      </c>
    </row>
    <row r="216" spans="1:7">
      <c r="A216" s="6" t="s">
        <v>621</v>
      </c>
      <c r="B216" s="6" t="s">
        <v>4240</v>
      </c>
      <c r="C216" s="6" t="s">
        <v>4077</v>
      </c>
      <c r="D216" s="6">
        <v>72.284159114000005</v>
      </c>
      <c r="E216" s="6">
        <v>0.72284159114000002</v>
      </c>
      <c r="F216" s="6">
        <v>5.8203900229999999</v>
      </c>
      <c r="G216" s="6">
        <v>1574.3</v>
      </c>
    </row>
    <row r="217" spans="1:7">
      <c r="A217" s="6" t="s">
        <v>621</v>
      </c>
      <c r="B217" s="6" t="s">
        <v>4240</v>
      </c>
      <c r="C217" s="6" t="s">
        <v>4077</v>
      </c>
      <c r="D217" s="6">
        <v>72.284159114000005</v>
      </c>
      <c r="E217" s="6">
        <v>0.72284159114000002</v>
      </c>
      <c r="F217" s="6">
        <v>5.8203900229999999</v>
      </c>
      <c r="G217" s="6">
        <v>1574.3</v>
      </c>
    </row>
    <row r="218" spans="1:7">
      <c r="A218" s="6" t="s">
        <v>3656</v>
      </c>
      <c r="B218" s="6" t="s">
        <v>4241</v>
      </c>
      <c r="C218" s="6" t="s">
        <v>4076</v>
      </c>
      <c r="D218" s="6">
        <v>3375.8712237099999</v>
      </c>
      <c r="E218" s="6">
        <v>33.758712237099999</v>
      </c>
      <c r="F218" s="6">
        <v>38.393781010300003</v>
      </c>
      <c r="G218" s="6">
        <v>367.79</v>
      </c>
    </row>
    <row r="219" spans="1:7">
      <c r="A219" s="6" t="s">
        <v>3657</v>
      </c>
      <c r="B219" s="6" t="s">
        <v>4242</v>
      </c>
      <c r="C219" s="6" t="s">
        <v>4077</v>
      </c>
      <c r="D219" s="6">
        <v>3177.0071355099999</v>
      </c>
      <c r="E219" s="6">
        <v>31.770071355100001</v>
      </c>
      <c r="F219" s="6">
        <v>146.381869443</v>
      </c>
      <c r="G219" s="6">
        <v>193.18</v>
      </c>
    </row>
    <row r="220" spans="1:7">
      <c r="A220" s="6" t="s">
        <v>626</v>
      </c>
      <c r="B220" s="6" t="s">
        <v>4243</v>
      </c>
      <c r="C220" s="6" t="s">
        <v>4077</v>
      </c>
      <c r="D220" s="6">
        <v>1665.9887172199999</v>
      </c>
      <c r="E220" s="6">
        <v>16.659887172200001</v>
      </c>
      <c r="F220" s="6">
        <v>51.929843901300003</v>
      </c>
      <c r="G220" s="6">
        <v>677.97</v>
      </c>
    </row>
    <row r="221" spans="1:7">
      <c r="A221" s="6" t="s">
        <v>631</v>
      </c>
      <c r="B221" s="6" t="s">
        <v>4244</v>
      </c>
      <c r="C221" s="6" t="s">
        <v>4077</v>
      </c>
      <c r="D221" s="6">
        <v>170.222684391</v>
      </c>
      <c r="E221" s="6">
        <v>1.7022268439099999</v>
      </c>
      <c r="F221" s="6">
        <v>17.0037219616</v>
      </c>
      <c r="G221" s="6">
        <v>1487</v>
      </c>
    </row>
    <row r="222" spans="1:7">
      <c r="A222" s="6" t="s">
        <v>3658</v>
      </c>
      <c r="B222" s="6" t="s">
        <v>4245</v>
      </c>
      <c r="C222" s="6" t="s">
        <v>4077</v>
      </c>
      <c r="D222" s="6">
        <v>320.13724779900002</v>
      </c>
      <c r="E222" s="6">
        <v>3.2013724779900001</v>
      </c>
      <c r="F222" s="6">
        <v>17.663823237100001</v>
      </c>
      <c r="G222" s="6">
        <v>47.73</v>
      </c>
    </row>
    <row r="223" spans="1:7">
      <c r="A223" s="6" t="s">
        <v>636</v>
      </c>
      <c r="B223" s="6" t="s">
        <v>4246</v>
      </c>
      <c r="C223" s="6" t="s">
        <v>4077</v>
      </c>
      <c r="D223" s="6">
        <v>134133.90186300001</v>
      </c>
      <c r="E223" s="6">
        <v>1341.3390186300001</v>
      </c>
      <c r="F223" s="6">
        <v>2763.4180091200001</v>
      </c>
      <c r="G223" s="6">
        <v>490.37</v>
      </c>
    </row>
    <row r="224" spans="1:7">
      <c r="A224" s="6" t="s">
        <v>641</v>
      </c>
      <c r="B224" s="6" t="s">
        <v>4247</v>
      </c>
      <c r="C224" s="6" t="s">
        <v>4077</v>
      </c>
      <c r="D224" s="6">
        <v>6140.9772175799999</v>
      </c>
      <c r="E224" s="6">
        <v>61.409772175800001</v>
      </c>
      <c r="F224" s="6">
        <v>199.04644851699999</v>
      </c>
      <c r="G224" s="6">
        <v>360.62</v>
      </c>
    </row>
    <row r="225" spans="1:7">
      <c r="A225" s="6" t="s">
        <v>646</v>
      </c>
      <c r="B225" s="6" t="s">
        <v>4248</v>
      </c>
      <c r="C225" s="6" t="s">
        <v>4077</v>
      </c>
      <c r="D225" s="6">
        <v>152.735969109</v>
      </c>
      <c r="E225" s="6">
        <v>1.52735969109</v>
      </c>
      <c r="F225" s="6">
        <v>8.9853933980500003</v>
      </c>
      <c r="G225" s="6">
        <v>118.31</v>
      </c>
    </row>
    <row r="226" spans="1:7">
      <c r="A226" s="6" t="s">
        <v>3659</v>
      </c>
      <c r="B226" s="6" t="s">
        <v>4249</v>
      </c>
      <c r="C226" s="6" t="s">
        <v>4076</v>
      </c>
      <c r="D226" s="6">
        <v>87.891401309499997</v>
      </c>
      <c r="E226" s="6">
        <v>0.87891401309499995</v>
      </c>
      <c r="F226" s="6">
        <v>4.0797401797099999</v>
      </c>
      <c r="G226" s="6">
        <v>473.98</v>
      </c>
    </row>
    <row r="227" spans="1:7">
      <c r="A227" s="6" t="s">
        <v>652</v>
      </c>
      <c r="B227" s="6" t="s">
        <v>4250</v>
      </c>
      <c r="C227" s="6" t="s">
        <v>4077</v>
      </c>
      <c r="D227" s="6">
        <v>7.6600246115399999</v>
      </c>
      <c r="E227" s="6">
        <v>7.6600246115400006E-2</v>
      </c>
      <c r="F227" s="6">
        <v>1.25620059058</v>
      </c>
      <c r="G227" s="6">
        <v>62.25</v>
      </c>
    </row>
    <row r="228" spans="1:7">
      <c r="A228" s="6" t="s">
        <v>657</v>
      </c>
      <c r="B228" s="6" t="s">
        <v>4251</v>
      </c>
      <c r="C228" s="6" t="s">
        <v>4076</v>
      </c>
      <c r="D228" s="6">
        <v>96.471980676399994</v>
      </c>
      <c r="E228" s="6">
        <v>0.96471980676400004</v>
      </c>
      <c r="F228" s="6">
        <v>5.9107884631400003</v>
      </c>
      <c r="G228" s="6">
        <v>441.38</v>
      </c>
    </row>
    <row r="229" spans="1:7">
      <c r="A229" s="6" t="s">
        <v>3660</v>
      </c>
      <c r="B229" s="6" t="s">
        <v>4252</v>
      </c>
      <c r="C229" s="6" t="s">
        <v>4077</v>
      </c>
      <c r="D229" s="6">
        <v>27.5797198442</v>
      </c>
      <c r="E229" s="6">
        <v>0.27579719844200001</v>
      </c>
      <c r="F229" s="6">
        <v>3.9126880476300001</v>
      </c>
      <c r="G229" s="6">
        <v>565.35</v>
      </c>
    </row>
    <row r="230" spans="1:7">
      <c r="A230" s="6" t="s">
        <v>662</v>
      </c>
      <c r="B230" s="6" t="s">
        <v>4253</v>
      </c>
      <c r="C230" s="6" t="s">
        <v>4077</v>
      </c>
      <c r="D230" s="6">
        <v>10127.6213063</v>
      </c>
      <c r="E230" s="6">
        <v>101.276213063</v>
      </c>
      <c r="F230" s="6">
        <v>368.03986347400001</v>
      </c>
      <c r="G230" s="6">
        <v>750</v>
      </c>
    </row>
    <row r="231" spans="1:7">
      <c r="A231" s="6" t="s">
        <v>667</v>
      </c>
      <c r="C231" s="6" t="s">
        <v>4076</v>
      </c>
      <c r="D231" s="6">
        <v>10.389351640699999</v>
      </c>
      <c r="E231" s="6">
        <v>0.10389351640699999</v>
      </c>
      <c r="F231" s="6">
        <v>1.74055756173</v>
      </c>
      <c r="G231" s="6">
        <v>593.82000000000005</v>
      </c>
    </row>
    <row r="232" spans="1:7">
      <c r="A232" s="6" t="s">
        <v>3661</v>
      </c>
      <c r="B232" s="6" t="s">
        <v>4254</v>
      </c>
      <c r="C232" s="6" t="s">
        <v>4077</v>
      </c>
      <c r="D232" s="6">
        <v>1918.98133162</v>
      </c>
      <c r="E232" s="6">
        <v>19.189813316199999</v>
      </c>
      <c r="F232" s="6">
        <v>56.335894934999999</v>
      </c>
      <c r="G232" s="6">
        <v>2181</v>
      </c>
    </row>
    <row r="233" spans="1:7">
      <c r="A233" s="6" t="s">
        <v>3662</v>
      </c>
      <c r="B233" s="6" t="s">
        <v>4255</v>
      </c>
      <c r="C233" s="6" t="s">
        <v>4077</v>
      </c>
      <c r="D233" s="6">
        <v>285.78560534299999</v>
      </c>
      <c r="E233" s="6">
        <v>2.8578560534299999</v>
      </c>
      <c r="F233" s="6">
        <v>23.155508003400001</v>
      </c>
      <c r="G233" s="6">
        <v>236.95</v>
      </c>
    </row>
    <row r="234" spans="1:7">
      <c r="A234" s="6" t="s">
        <v>672</v>
      </c>
      <c r="B234" s="6" t="s">
        <v>4256</v>
      </c>
      <c r="C234" s="6" t="s">
        <v>4076</v>
      </c>
      <c r="D234" s="6">
        <v>2010.5687766999999</v>
      </c>
      <c r="E234" s="6">
        <v>20.105687766999999</v>
      </c>
      <c r="F234" s="6">
        <v>72.849145946799993</v>
      </c>
      <c r="G234" s="6">
        <v>303.7</v>
      </c>
    </row>
    <row r="235" spans="1:7">
      <c r="A235" s="6" t="s">
        <v>677</v>
      </c>
      <c r="B235" s="6" t="s">
        <v>4257</v>
      </c>
      <c r="C235" s="6" t="s">
        <v>4076</v>
      </c>
      <c r="D235" s="6">
        <v>56.202616316499999</v>
      </c>
      <c r="E235" s="6">
        <v>0.56202616316499998</v>
      </c>
      <c r="F235" s="6">
        <v>3.36730331506</v>
      </c>
      <c r="G235" s="6">
        <v>599.67999999999995</v>
      </c>
    </row>
    <row r="236" spans="1:7">
      <c r="A236" s="6" t="s">
        <v>3663</v>
      </c>
      <c r="B236" s="6" t="s">
        <v>4258</v>
      </c>
      <c r="C236" s="6" t="s">
        <v>4077</v>
      </c>
      <c r="D236" s="6">
        <v>40.330129961899999</v>
      </c>
      <c r="E236" s="6">
        <v>0.40330129961900002</v>
      </c>
      <c r="F236" s="6">
        <v>3.2522664414000002</v>
      </c>
      <c r="G236" s="6">
        <v>3323.93</v>
      </c>
    </row>
    <row r="237" spans="1:7">
      <c r="A237" s="6" t="s">
        <v>3664</v>
      </c>
      <c r="B237" s="6" t="s">
        <v>4259</v>
      </c>
      <c r="C237" s="6" t="s">
        <v>4077</v>
      </c>
      <c r="D237" s="6">
        <v>3395.5488533900002</v>
      </c>
      <c r="E237" s="6">
        <v>33.955488533900002</v>
      </c>
      <c r="F237" s="6">
        <v>65.964338164500006</v>
      </c>
      <c r="G237" s="6">
        <v>1278.6500000000001</v>
      </c>
    </row>
    <row r="238" spans="1:7">
      <c r="A238" s="6" t="s">
        <v>682</v>
      </c>
      <c r="B238" s="6" t="s">
        <v>4260</v>
      </c>
      <c r="C238" s="6" t="s">
        <v>4076</v>
      </c>
      <c r="D238" s="6">
        <v>186.683289</v>
      </c>
      <c r="E238" s="6">
        <v>1.86683289</v>
      </c>
      <c r="F238" s="6">
        <v>9.4569720000000004</v>
      </c>
      <c r="G238" s="6">
        <v>300.83999999999997</v>
      </c>
    </row>
    <row r="239" spans="1:7">
      <c r="A239" s="6" t="s">
        <v>687</v>
      </c>
      <c r="B239" s="6" t="s">
        <v>4261</v>
      </c>
      <c r="C239" s="6" t="s">
        <v>4077</v>
      </c>
      <c r="D239" s="6">
        <v>5.3611842538800003</v>
      </c>
      <c r="E239" s="6">
        <v>5.3611842538799998E-2</v>
      </c>
      <c r="F239" s="6">
        <v>1.13324006925</v>
      </c>
      <c r="G239" s="6">
        <v>116.46</v>
      </c>
    </row>
    <row r="240" spans="1:7">
      <c r="A240" s="6" t="s">
        <v>692</v>
      </c>
      <c r="B240" s="6" t="s">
        <v>4262</v>
      </c>
      <c r="C240" s="6" t="s">
        <v>4077</v>
      </c>
      <c r="D240" s="6">
        <v>95.028388778299998</v>
      </c>
      <c r="E240" s="6">
        <v>0.95028388778299999</v>
      </c>
      <c r="F240" s="6">
        <v>11.6200292523</v>
      </c>
      <c r="G240" s="6">
        <v>196.08</v>
      </c>
    </row>
    <row r="241" spans="1:7">
      <c r="A241" s="6" t="s">
        <v>3665</v>
      </c>
      <c r="B241" s="6" t="s">
        <v>4263</v>
      </c>
      <c r="C241" s="6" t="s">
        <v>4077</v>
      </c>
      <c r="D241" s="6">
        <v>4731.4759250899997</v>
      </c>
      <c r="E241" s="6">
        <v>47.314759250900003</v>
      </c>
      <c r="F241" s="6">
        <v>698.10881159600001</v>
      </c>
      <c r="G241" s="6">
        <v>22.28</v>
      </c>
    </row>
    <row r="242" spans="1:7">
      <c r="A242" s="6" t="s">
        <v>697</v>
      </c>
      <c r="C242" s="6" t="s">
        <v>4077</v>
      </c>
      <c r="D242" s="6">
        <v>16.506292569300001</v>
      </c>
      <c r="E242" s="6">
        <v>0.16506292569299999</v>
      </c>
      <c r="F242" s="6">
        <v>2.8470021593200001</v>
      </c>
      <c r="G242" s="6">
        <v>466.76</v>
      </c>
    </row>
    <row r="243" spans="1:7">
      <c r="A243" s="6" t="s">
        <v>3666</v>
      </c>
      <c r="B243" s="6" t="s">
        <v>4264</v>
      </c>
      <c r="C243" s="6" t="s">
        <v>4077</v>
      </c>
      <c r="D243" s="6">
        <v>34.458844999999997</v>
      </c>
      <c r="E243" s="6">
        <v>0.34458800000000001</v>
      </c>
      <c r="F243" s="6">
        <v>4.7014209999999999</v>
      </c>
      <c r="G243" s="6">
        <v>1.55</v>
      </c>
    </row>
    <row r="244" spans="1:7">
      <c r="A244" s="6" t="s">
        <v>3667</v>
      </c>
      <c r="B244" s="6" t="s">
        <v>4265</v>
      </c>
      <c r="C244" s="6" t="s">
        <v>4076</v>
      </c>
      <c r="D244" s="6">
        <v>55.624338600599998</v>
      </c>
      <c r="E244" s="6">
        <v>0.55624338600599998</v>
      </c>
      <c r="F244" s="6">
        <v>4.0342100000599999</v>
      </c>
      <c r="G244" s="6">
        <v>497.39</v>
      </c>
    </row>
    <row r="245" spans="1:7">
      <c r="A245" s="6" t="s">
        <v>702</v>
      </c>
      <c r="B245" s="6" t="s">
        <v>4266</v>
      </c>
      <c r="C245" s="6" t="s">
        <v>4077</v>
      </c>
      <c r="D245" s="6">
        <v>59.238927834599998</v>
      </c>
      <c r="E245" s="6">
        <v>0.59238927834599997</v>
      </c>
      <c r="F245" s="6">
        <v>4.5916678874299999</v>
      </c>
      <c r="G245" s="6">
        <v>1485</v>
      </c>
    </row>
    <row r="246" spans="1:7">
      <c r="A246" s="6" t="s">
        <v>702</v>
      </c>
      <c r="B246" s="6" t="s">
        <v>4266</v>
      </c>
      <c r="C246" s="6" t="s">
        <v>4077</v>
      </c>
      <c r="D246" s="6">
        <v>59.238927834599998</v>
      </c>
      <c r="E246" s="6">
        <v>0.59238927834599997</v>
      </c>
      <c r="F246" s="6">
        <v>4.5916678874299999</v>
      </c>
      <c r="G246" s="6">
        <v>1485</v>
      </c>
    </row>
    <row r="247" spans="1:7">
      <c r="A247" s="6" t="s">
        <v>709</v>
      </c>
      <c r="B247" s="6" t="s">
        <v>4267</v>
      </c>
      <c r="C247" s="6" t="s">
        <v>4076</v>
      </c>
      <c r="D247" s="6">
        <v>3104.8679928699999</v>
      </c>
      <c r="E247" s="6">
        <v>31.0486799287</v>
      </c>
      <c r="F247" s="6">
        <v>43.790078433300003</v>
      </c>
      <c r="G247" s="6">
        <v>242.59</v>
      </c>
    </row>
    <row r="248" spans="1:7">
      <c r="A248" s="6" t="s">
        <v>3668</v>
      </c>
      <c r="B248" s="6" t="s">
        <v>4268</v>
      </c>
      <c r="C248" s="6" t="s">
        <v>4076</v>
      </c>
      <c r="D248" s="6">
        <v>23.5524262124</v>
      </c>
      <c r="E248" s="6">
        <v>0.23552426212399999</v>
      </c>
      <c r="F248" s="6">
        <v>2.5294443769999999</v>
      </c>
      <c r="G248" s="6">
        <v>136.47</v>
      </c>
    </row>
    <row r="249" spans="1:7">
      <c r="A249" s="6" t="s">
        <v>714</v>
      </c>
      <c r="B249" s="6" t="s">
        <v>4269</v>
      </c>
      <c r="C249" s="6" t="s">
        <v>4076</v>
      </c>
      <c r="D249" s="6">
        <v>76.195339368800006</v>
      </c>
      <c r="E249" s="6">
        <v>0.76195339368799997</v>
      </c>
      <c r="F249" s="6">
        <v>4.8258213193600001</v>
      </c>
      <c r="G249" s="6">
        <v>312.01</v>
      </c>
    </row>
    <row r="250" spans="1:7">
      <c r="A250" s="6" t="s">
        <v>3669</v>
      </c>
      <c r="B250" s="6" t="s">
        <v>4194</v>
      </c>
      <c r="C250" s="6" t="s">
        <v>4076</v>
      </c>
      <c r="D250" s="6">
        <v>18.431202603900001</v>
      </c>
      <c r="E250" s="6">
        <v>0.18431202603899999</v>
      </c>
      <c r="F250" s="6">
        <v>1.59337897232</v>
      </c>
      <c r="G250" s="6">
        <v>532.26</v>
      </c>
    </row>
    <row r="251" spans="1:7">
      <c r="A251" s="6" t="s">
        <v>719</v>
      </c>
      <c r="B251" s="6" t="s">
        <v>4270</v>
      </c>
      <c r="C251" s="6" t="s">
        <v>4077</v>
      </c>
      <c r="D251" s="6">
        <v>4.0366747077999996</v>
      </c>
      <c r="E251" s="6">
        <v>4.0366747077999997E-2</v>
      </c>
      <c r="F251" s="6">
        <v>0.84199247530300003</v>
      </c>
      <c r="G251" s="6">
        <v>186.93</v>
      </c>
    </row>
    <row r="252" spans="1:7">
      <c r="A252" s="6" t="s">
        <v>724</v>
      </c>
      <c r="B252" s="6" t="s">
        <v>4271</v>
      </c>
      <c r="C252" s="6" t="s">
        <v>4076</v>
      </c>
      <c r="D252" s="6">
        <v>37.522780711400003</v>
      </c>
      <c r="E252" s="6">
        <v>0.375227807114</v>
      </c>
      <c r="F252" s="6">
        <v>4.2266905308</v>
      </c>
      <c r="G252" s="6">
        <v>304.02999999999997</v>
      </c>
    </row>
    <row r="253" spans="1:7">
      <c r="A253" s="6" t="s">
        <v>729</v>
      </c>
      <c r="C253" s="6" t="s">
        <v>4076</v>
      </c>
      <c r="D253" s="6">
        <v>12.6514456577</v>
      </c>
      <c r="E253" s="6">
        <v>0.126514456577</v>
      </c>
      <c r="F253" s="6">
        <v>1.3264032284</v>
      </c>
      <c r="G253" s="6">
        <v>355.11</v>
      </c>
    </row>
    <row r="254" spans="1:7">
      <c r="A254" s="6" t="s">
        <v>734</v>
      </c>
      <c r="B254" s="6" t="s">
        <v>4272</v>
      </c>
      <c r="C254" s="6" t="s">
        <v>4077</v>
      </c>
      <c r="D254" s="6">
        <v>80.718963686899997</v>
      </c>
      <c r="E254" s="6">
        <v>0.80718963686900003</v>
      </c>
      <c r="F254" s="6">
        <v>11.278511098299999</v>
      </c>
      <c r="G254" s="6">
        <v>249.78</v>
      </c>
    </row>
    <row r="255" spans="1:7">
      <c r="A255" s="6" t="s">
        <v>739</v>
      </c>
      <c r="B255" s="6" t="s">
        <v>4273</v>
      </c>
      <c r="C255" s="6" t="s">
        <v>4077</v>
      </c>
      <c r="D255" s="6">
        <v>107.829960376</v>
      </c>
      <c r="E255" s="6">
        <v>1.0782996037599999</v>
      </c>
      <c r="F255" s="6">
        <v>11.282905614000001</v>
      </c>
      <c r="G255" s="6">
        <v>1268.55</v>
      </c>
    </row>
    <row r="256" spans="1:7">
      <c r="A256" s="6" t="s">
        <v>744</v>
      </c>
      <c r="C256" s="6" t="s">
        <v>4077</v>
      </c>
      <c r="D256" s="6">
        <v>11.859747755900001</v>
      </c>
      <c r="E256" s="6">
        <v>0.11859747755900001</v>
      </c>
      <c r="F256" s="6">
        <v>1.8948279663800001</v>
      </c>
      <c r="G256" s="6">
        <v>320.12</v>
      </c>
    </row>
    <row r="257" spans="1:7">
      <c r="A257" s="6" t="s">
        <v>749</v>
      </c>
      <c r="B257" s="6" t="s">
        <v>4274</v>
      </c>
      <c r="C257" s="6" t="s">
        <v>4077</v>
      </c>
      <c r="D257" s="6">
        <v>15.623742399299999</v>
      </c>
      <c r="E257" s="6">
        <v>0.156237423993</v>
      </c>
      <c r="F257" s="6">
        <v>2.02371401091</v>
      </c>
      <c r="G257" s="6">
        <v>85.14</v>
      </c>
    </row>
    <row r="258" spans="1:7">
      <c r="A258" s="6" t="s">
        <v>3670</v>
      </c>
      <c r="B258" s="6" t="s">
        <v>4275</v>
      </c>
      <c r="C258" s="6" t="s">
        <v>4076</v>
      </c>
      <c r="D258" s="6">
        <v>32.648263746200001</v>
      </c>
      <c r="E258" s="6">
        <v>0.32648263746200001</v>
      </c>
      <c r="F258" s="6">
        <v>3.6146871525300002</v>
      </c>
      <c r="G258" s="6">
        <v>430.53</v>
      </c>
    </row>
    <row r="259" spans="1:7">
      <c r="A259" s="6" t="s">
        <v>754</v>
      </c>
      <c r="B259" s="6" t="s">
        <v>4276</v>
      </c>
      <c r="C259" s="6" t="s">
        <v>4077</v>
      </c>
      <c r="D259" s="6">
        <v>100.72680082700001</v>
      </c>
      <c r="E259" s="6">
        <v>1.0072680082700001</v>
      </c>
      <c r="F259" s="6">
        <v>15.697424683099999</v>
      </c>
      <c r="G259" s="6">
        <v>265.77999999999997</v>
      </c>
    </row>
    <row r="260" spans="1:7">
      <c r="A260" s="6" t="s">
        <v>759</v>
      </c>
      <c r="B260" s="6" t="s">
        <v>4277</v>
      </c>
      <c r="C260" s="6" t="s">
        <v>4077</v>
      </c>
      <c r="D260" s="6">
        <v>29.682555006600001</v>
      </c>
      <c r="E260" s="6">
        <v>0.29682555006599998</v>
      </c>
      <c r="F260" s="6">
        <v>3.49113215158</v>
      </c>
      <c r="G260" s="6">
        <v>469.85</v>
      </c>
    </row>
    <row r="261" spans="1:7">
      <c r="A261" s="6" t="s">
        <v>3671</v>
      </c>
      <c r="B261" s="6" t="s">
        <v>4278</v>
      </c>
      <c r="C261" s="6" t="s">
        <v>4076</v>
      </c>
      <c r="D261" s="6">
        <v>62.803828205199999</v>
      </c>
      <c r="E261" s="6">
        <v>0.62803828205199996</v>
      </c>
      <c r="F261" s="6">
        <v>4.2121648897500004</v>
      </c>
      <c r="G261" s="6">
        <v>26.24</v>
      </c>
    </row>
    <row r="262" spans="1:7">
      <c r="A262" s="6" t="s">
        <v>764</v>
      </c>
      <c r="B262" s="6" t="s">
        <v>4279</v>
      </c>
      <c r="C262" s="6" t="s">
        <v>4077</v>
      </c>
      <c r="D262" s="6">
        <v>67.389095421099995</v>
      </c>
      <c r="E262" s="6">
        <v>0.67389095421099998</v>
      </c>
      <c r="F262" s="6">
        <v>9.8885385260900005</v>
      </c>
      <c r="G262" s="6">
        <v>6.71</v>
      </c>
    </row>
    <row r="263" spans="1:7">
      <c r="A263" s="6" t="s">
        <v>769</v>
      </c>
      <c r="B263" s="6" t="s">
        <v>4280</v>
      </c>
      <c r="C263" s="6" t="s">
        <v>4076</v>
      </c>
      <c r="D263" s="6">
        <v>41.3189242025</v>
      </c>
      <c r="E263" s="6">
        <v>0.41318924202500001</v>
      </c>
      <c r="F263" s="6">
        <v>8.2458814164799996</v>
      </c>
      <c r="G263" s="6">
        <v>16.5</v>
      </c>
    </row>
    <row r="264" spans="1:7">
      <c r="A264" s="6" t="s">
        <v>774</v>
      </c>
      <c r="B264" s="6" t="s">
        <v>4281</v>
      </c>
      <c r="C264" s="6" t="s">
        <v>4077</v>
      </c>
      <c r="D264" s="6">
        <v>3351.52573803</v>
      </c>
      <c r="E264" s="6">
        <v>33.5152573803</v>
      </c>
      <c r="F264" s="6">
        <v>94.2329653189</v>
      </c>
      <c r="G264" s="6">
        <v>51.51</v>
      </c>
    </row>
    <row r="265" spans="1:7">
      <c r="A265" s="6" t="s">
        <v>774</v>
      </c>
      <c r="B265" s="6" t="s">
        <v>4281</v>
      </c>
      <c r="C265" s="6" t="s">
        <v>4077</v>
      </c>
      <c r="D265" s="6">
        <v>3351.52573803</v>
      </c>
      <c r="E265" s="6">
        <v>33.5152573803</v>
      </c>
      <c r="F265" s="6">
        <v>94.2329653189</v>
      </c>
      <c r="G265" s="6">
        <v>51.51</v>
      </c>
    </row>
    <row r="266" spans="1:7">
      <c r="A266" s="6" t="s">
        <v>781</v>
      </c>
      <c r="B266" s="6" t="s">
        <v>4282</v>
      </c>
      <c r="C266" s="6" t="s">
        <v>4076</v>
      </c>
      <c r="D266" s="6">
        <v>115.107594846</v>
      </c>
      <c r="E266" s="6">
        <v>1.1510759484599999</v>
      </c>
      <c r="F266" s="6">
        <v>19.5002012347</v>
      </c>
      <c r="G266" s="6">
        <v>182.12</v>
      </c>
    </row>
    <row r="267" spans="1:7">
      <c r="A267" s="6" t="s">
        <v>3672</v>
      </c>
      <c r="B267" s="6" t="s">
        <v>4283</v>
      </c>
      <c r="C267" s="6" t="s">
        <v>4077</v>
      </c>
      <c r="D267" s="6">
        <v>5462.6946739100003</v>
      </c>
      <c r="E267" s="6">
        <v>54.626946739099999</v>
      </c>
      <c r="F267" s="6">
        <v>215.36103705799999</v>
      </c>
      <c r="G267" s="6">
        <v>182.13</v>
      </c>
    </row>
    <row r="268" spans="1:7">
      <c r="A268" s="6" t="s">
        <v>3673</v>
      </c>
      <c r="B268" s="6" t="s">
        <v>4284</v>
      </c>
      <c r="C268" s="6" t="s">
        <v>4077</v>
      </c>
      <c r="D268" s="6">
        <v>920.72005655400005</v>
      </c>
      <c r="E268" s="6">
        <v>9.2072005655400009</v>
      </c>
      <c r="F268" s="6">
        <v>16.383701232500002</v>
      </c>
      <c r="G268" s="6">
        <v>115.69</v>
      </c>
    </row>
    <row r="269" spans="1:7">
      <c r="A269" s="6" t="s">
        <v>786</v>
      </c>
      <c r="B269" s="6" t="s">
        <v>4285</v>
      </c>
      <c r="C269" s="6" t="s">
        <v>4076</v>
      </c>
      <c r="D269" s="6">
        <v>501.29891044999999</v>
      </c>
      <c r="E269" s="6">
        <v>5.0129891044999999</v>
      </c>
      <c r="F269" s="6">
        <v>14.2361671503</v>
      </c>
      <c r="G269" s="6">
        <v>450.56</v>
      </c>
    </row>
    <row r="270" spans="1:7">
      <c r="A270" s="6" t="s">
        <v>3674</v>
      </c>
      <c r="B270" s="6" t="s">
        <v>4286</v>
      </c>
      <c r="C270" s="6" t="s">
        <v>4076</v>
      </c>
      <c r="D270" s="6">
        <v>51.8523035009</v>
      </c>
      <c r="E270" s="6">
        <v>0.51852303500899999</v>
      </c>
      <c r="F270" s="6">
        <v>4.1403412744899999</v>
      </c>
      <c r="G270" s="6">
        <v>2.65</v>
      </c>
    </row>
    <row r="271" spans="1:7">
      <c r="A271" s="6" t="s">
        <v>791</v>
      </c>
      <c r="C271" s="6" t="s">
        <v>4076</v>
      </c>
      <c r="D271" s="6">
        <v>65.074392251500001</v>
      </c>
      <c r="E271" s="6">
        <v>0.65074392251500002</v>
      </c>
      <c r="F271" s="6">
        <v>5.6793094069499999</v>
      </c>
      <c r="G271" s="6">
        <v>596.04</v>
      </c>
    </row>
    <row r="272" spans="1:7">
      <c r="A272" s="6" t="s">
        <v>796</v>
      </c>
      <c r="B272" s="6" t="s">
        <v>4287</v>
      </c>
      <c r="C272" s="6" t="s">
        <v>4077</v>
      </c>
      <c r="D272" s="6">
        <v>11.0274092063</v>
      </c>
      <c r="E272" s="6">
        <v>0.110274092063</v>
      </c>
      <c r="F272" s="6">
        <v>1.75337598365</v>
      </c>
      <c r="G272" s="6">
        <v>2280.73</v>
      </c>
    </row>
    <row r="273" spans="1:7">
      <c r="A273" s="6" t="s">
        <v>3675</v>
      </c>
      <c r="B273" s="6" t="s">
        <v>4288</v>
      </c>
      <c r="C273" s="6" t="s">
        <v>4076</v>
      </c>
      <c r="D273" s="6">
        <v>20700.455393200002</v>
      </c>
      <c r="E273" s="6">
        <v>207.00455393199999</v>
      </c>
      <c r="F273" s="6">
        <v>108.340146179</v>
      </c>
      <c r="G273" s="6">
        <v>112.31</v>
      </c>
    </row>
    <row r="274" spans="1:7">
      <c r="A274" s="6" t="s">
        <v>3676</v>
      </c>
      <c r="B274" s="6" t="s">
        <v>4289</v>
      </c>
      <c r="C274" s="6" t="s">
        <v>4076</v>
      </c>
      <c r="D274" s="6">
        <v>427.24491601900002</v>
      </c>
      <c r="E274" s="6">
        <v>4.2724491601899999</v>
      </c>
      <c r="F274" s="6">
        <v>11.534208105299999</v>
      </c>
      <c r="G274" s="6">
        <v>530.52</v>
      </c>
    </row>
    <row r="275" spans="1:7">
      <c r="A275" s="6" t="s">
        <v>801</v>
      </c>
      <c r="B275" s="6" t="s">
        <v>4290</v>
      </c>
      <c r="C275" s="6" t="s">
        <v>4077</v>
      </c>
      <c r="D275" s="6">
        <v>673.35471343999995</v>
      </c>
      <c r="E275" s="6">
        <v>6.7335471344000002</v>
      </c>
      <c r="F275" s="6">
        <v>28.467410326700001</v>
      </c>
      <c r="G275" s="6">
        <v>390.54</v>
      </c>
    </row>
    <row r="276" spans="1:7">
      <c r="A276" s="6" t="s">
        <v>3677</v>
      </c>
      <c r="B276" s="6" t="s">
        <v>4291</v>
      </c>
      <c r="C276" s="6" t="s">
        <v>4077</v>
      </c>
      <c r="D276" s="6">
        <v>11.0426429983</v>
      </c>
      <c r="E276" s="6">
        <v>0.11042642998299999</v>
      </c>
      <c r="F276" s="6">
        <v>2.1383527924500001</v>
      </c>
      <c r="G276" s="6">
        <v>213.8</v>
      </c>
    </row>
    <row r="277" spans="1:7">
      <c r="A277" s="6" t="s">
        <v>806</v>
      </c>
      <c r="B277" s="6" t="s">
        <v>4292</v>
      </c>
      <c r="C277" s="6" t="s">
        <v>4076</v>
      </c>
      <c r="D277" s="6">
        <v>35.2866978948</v>
      </c>
      <c r="E277" s="6">
        <v>0.35286697894800001</v>
      </c>
      <c r="F277" s="6">
        <v>2.2492086809599998</v>
      </c>
      <c r="G277" s="6">
        <v>442.81</v>
      </c>
    </row>
    <row r="278" spans="1:7">
      <c r="A278" s="6" t="s">
        <v>811</v>
      </c>
      <c r="B278" s="6" t="s">
        <v>4293</v>
      </c>
      <c r="C278" s="6" t="s">
        <v>4077</v>
      </c>
      <c r="D278" s="6">
        <v>21.9604973573</v>
      </c>
      <c r="E278" s="6">
        <v>0.21960497357299999</v>
      </c>
      <c r="F278" s="6">
        <v>2.4510150463499998</v>
      </c>
      <c r="G278" s="6">
        <v>255.8</v>
      </c>
    </row>
    <row r="279" spans="1:7">
      <c r="A279" s="6" t="s">
        <v>816</v>
      </c>
      <c r="B279" s="6" t="s">
        <v>4294</v>
      </c>
      <c r="C279" s="6" t="s">
        <v>4077</v>
      </c>
      <c r="D279" s="6">
        <v>91.808969190799999</v>
      </c>
      <c r="E279" s="6">
        <v>0.91808969190800005</v>
      </c>
      <c r="F279" s="6">
        <v>3.99040111393</v>
      </c>
      <c r="G279" s="6">
        <v>1831</v>
      </c>
    </row>
    <row r="280" spans="1:7">
      <c r="A280" s="6" t="s">
        <v>3678</v>
      </c>
      <c r="B280" s="6" t="s">
        <v>4295</v>
      </c>
      <c r="C280" s="6" t="s">
        <v>4077</v>
      </c>
      <c r="D280" s="6">
        <v>58.463681614899997</v>
      </c>
      <c r="E280" s="6">
        <v>0.58463681614899998</v>
      </c>
      <c r="F280" s="6">
        <v>5.0758890429800001</v>
      </c>
      <c r="G280" s="6">
        <v>536.84</v>
      </c>
    </row>
    <row r="281" spans="1:7">
      <c r="A281" s="6" t="s">
        <v>821</v>
      </c>
      <c r="B281" s="6" t="s">
        <v>4296</v>
      </c>
      <c r="C281" s="6" t="s">
        <v>4076</v>
      </c>
      <c r="D281" s="6">
        <v>13.107436785000001</v>
      </c>
      <c r="E281" s="6">
        <v>0.13107436785000001</v>
      </c>
      <c r="F281" s="6">
        <v>1.5023201094</v>
      </c>
      <c r="G281" s="6">
        <v>444.3</v>
      </c>
    </row>
    <row r="282" spans="1:7">
      <c r="A282" s="6" t="s">
        <v>3679</v>
      </c>
      <c r="B282" s="6" t="s">
        <v>4297</v>
      </c>
      <c r="C282" s="6" t="s">
        <v>4077</v>
      </c>
      <c r="D282" s="6">
        <v>4821.5884106000003</v>
      </c>
      <c r="E282" s="6">
        <v>48.215884105999997</v>
      </c>
      <c r="F282" s="6">
        <v>102.774292195</v>
      </c>
      <c r="G282" s="6">
        <v>294.63</v>
      </c>
    </row>
    <row r="283" spans="1:7">
      <c r="A283" s="6" t="s">
        <v>826</v>
      </c>
      <c r="B283" s="6" t="s">
        <v>4298</v>
      </c>
      <c r="C283" s="6" t="s">
        <v>4077</v>
      </c>
      <c r="D283" s="6">
        <v>4528.4881762300001</v>
      </c>
      <c r="E283" s="6">
        <v>45.284881762300003</v>
      </c>
      <c r="F283" s="6">
        <v>371.49528320600001</v>
      </c>
      <c r="G283" s="6">
        <v>161.62</v>
      </c>
    </row>
    <row r="284" spans="1:7">
      <c r="A284" s="6" t="s">
        <v>3680</v>
      </c>
      <c r="B284" s="6" t="s">
        <v>4299</v>
      </c>
      <c r="C284" s="6" t="s">
        <v>4077</v>
      </c>
      <c r="D284" s="6">
        <v>294.59378256999997</v>
      </c>
      <c r="E284" s="6">
        <v>2.9459378257000002</v>
      </c>
      <c r="F284" s="6">
        <v>21.879202730599999</v>
      </c>
      <c r="G284" s="6">
        <v>258.64</v>
      </c>
    </row>
    <row r="285" spans="1:7">
      <c r="A285" s="6" t="s">
        <v>3681</v>
      </c>
      <c r="B285" s="6" t="s">
        <v>4300</v>
      </c>
      <c r="C285" s="6" t="s">
        <v>4076</v>
      </c>
      <c r="D285" s="6">
        <v>209.18077564699999</v>
      </c>
      <c r="E285" s="6">
        <v>2.0918077564700002</v>
      </c>
      <c r="F285" s="6">
        <v>17.226477576299999</v>
      </c>
      <c r="G285" s="6">
        <v>447.74</v>
      </c>
    </row>
    <row r="286" spans="1:7">
      <c r="A286" s="6" t="s">
        <v>3682</v>
      </c>
      <c r="B286" s="6" t="s">
        <v>4301</v>
      </c>
      <c r="C286" s="6" t="s">
        <v>4077</v>
      </c>
      <c r="D286" s="6">
        <v>568.34634560400002</v>
      </c>
      <c r="E286" s="6">
        <v>5.6834634560400001</v>
      </c>
      <c r="F286" s="6">
        <v>30.564665617100001</v>
      </c>
      <c r="G286" s="6">
        <v>337</v>
      </c>
    </row>
    <row r="287" spans="1:7">
      <c r="A287" s="6" t="s">
        <v>3683</v>
      </c>
      <c r="B287" s="6" t="s">
        <v>4302</v>
      </c>
      <c r="C287" s="6" t="s">
        <v>4076</v>
      </c>
      <c r="D287" s="6">
        <v>306.67131256300001</v>
      </c>
      <c r="E287" s="6">
        <v>3.0667131256300002</v>
      </c>
      <c r="F287" s="6">
        <v>8.6896732411599995</v>
      </c>
      <c r="G287" s="6">
        <v>426.96</v>
      </c>
    </row>
    <row r="288" spans="1:7">
      <c r="A288" s="6" t="s">
        <v>3684</v>
      </c>
      <c r="B288" s="6" t="s">
        <v>4303</v>
      </c>
      <c r="C288" s="6" t="s">
        <v>4077</v>
      </c>
      <c r="D288" s="6">
        <v>37.956955150799999</v>
      </c>
      <c r="E288" s="6">
        <v>0.37956955150799998</v>
      </c>
      <c r="F288" s="6">
        <v>3.3849345855799999</v>
      </c>
      <c r="G288" s="6">
        <v>1672</v>
      </c>
    </row>
    <row r="289" spans="1:7">
      <c r="A289" s="6" t="s">
        <v>3685</v>
      </c>
      <c r="B289" s="6" t="s">
        <v>4304</v>
      </c>
      <c r="C289" s="6" t="s">
        <v>4077</v>
      </c>
      <c r="D289" s="6">
        <v>302.338534831</v>
      </c>
      <c r="E289" s="6">
        <v>3.0233853483100002</v>
      </c>
      <c r="F289" s="6">
        <v>17.8097231118</v>
      </c>
      <c r="G289" s="6">
        <v>1559.92</v>
      </c>
    </row>
    <row r="290" spans="1:7">
      <c r="A290" s="6" t="s">
        <v>3686</v>
      </c>
      <c r="B290" s="6" t="s">
        <v>4305</v>
      </c>
      <c r="C290" s="6" t="s">
        <v>4077</v>
      </c>
      <c r="D290" s="6">
        <v>4223.9766497199998</v>
      </c>
      <c r="E290" s="6">
        <v>42.239766497200002</v>
      </c>
      <c r="F290" s="6">
        <v>294.46250610700002</v>
      </c>
      <c r="G290" s="6">
        <v>217.74</v>
      </c>
    </row>
    <row r="291" spans="1:7">
      <c r="A291" s="6" t="s">
        <v>831</v>
      </c>
      <c r="B291" s="6" t="s">
        <v>4306</v>
      </c>
      <c r="C291" s="6" t="s">
        <v>4077</v>
      </c>
      <c r="D291" s="6">
        <v>5.45982343897</v>
      </c>
      <c r="E291" s="6">
        <v>5.4598234389699997E-2</v>
      </c>
      <c r="F291" s="6">
        <v>1.08967954935</v>
      </c>
      <c r="G291" s="6">
        <v>135.37</v>
      </c>
    </row>
    <row r="292" spans="1:7">
      <c r="A292" s="6" t="s">
        <v>836</v>
      </c>
      <c r="B292" s="6" t="s">
        <v>4307</v>
      </c>
      <c r="C292" s="6" t="s">
        <v>4077</v>
      </c>
      <c r="D292" s="6">
        <v>532.20754134000003</v>
      </c>
      <c r="E292" s="6">
        <v>5.3220754134000003</v>
      </c>
      <c r="F292" s="6">
        <v>16.381105955900001</v>
      </c>
      <c r="G292" s="6">
        <v>1264</v>
      </c>
    </row>
    <row r="293" spans="1:7">
      <c r="A293" s="6" t="s">
        <v>841</v>
      </c>
      <c r="B293" s="6" t="s">
        <v>4308</v>
      </c>
      <c r="C293" s="6" t="s">
        <v>4076</v>
      </c>
      <c r="D293" s="6">
        <v>70.724617636900007</v>
      </c>
      <c r="E293" s="6">
        <v>0.707246176369</v>
      </c>
      <c r="F293" s="6">
        <v>5.0824739868400002</v>
      </c>
      <c r="G293" s="6">
        <v>672.26</v>
      </c>
    </row>
    <row r="294" spans="1:7">
      <c r="A294" s="6" t="s">
        <v>846</v>
      </c>
      <c r="B294" s="6" t="s">
        <v>4267</v>
      </c>
      <c r="C294" s="6" t="s">
        <v>4076</v>
      </c>
      <c r="D294" s="6">
        <v>39.840899266999998</v>
      </c>
      <c r="E294" s="6">
        <v>0.39840899267000002</v>
      </c>
      <c r="F294" s="6">
        <v>2.7922944646699999</v>
      </c>
      <c r="G294" s="6">
        <v>1469.29</v>
      </c>
    </row>
    <row r="295" spans="1:7">
      <c r="A295" s="6" t="s">
        <v>851</v>
      </c>
      <c r="B295" s="6" t="s">
        <v>4309</v>
      </c>
      <c r="C295" s="6" t="s">
        <v>4077</v>
      </c>
      <c r="D295" s="6">
        <v>31.546601356499998</v>
      </c>
      <c r="E295" s="6">
        <v>0.31546601356499998</v>
      </c>
      <c r="F295" s="6">
        <v>2.6520909594400002</v>
      </c>
      <c r="G295" s="6">
        <v>409.84</v>
      </c>
    </row>
    <row r="296" spans="1:7">
      <c r="A296" s="6" t="s">
        <v>3687</v>
      </c>
      <c r="B296" s="6" t="s">
        <v>4310</v>
      </c>
      <c r="C296" s="6" t="s">
        <v>4077</v>
      </c>
      <c r="D296" s="6">
        <v>90.556921072799994</v>
      </c>
      <c r="E296" s="6">
        <v>0.90556921072800001</v>
      </c>
      <c r="F296" s="6">
        <v>10.457123624799999</v>
      </c>
      <c r="G296" s="6">
        <v>390.75</v>
      </c>
    </row>
    <row r="297" spans="1:7">
      <c r="A297" s="6" t="s">
        <v>3687</v>
      </c>
      <c r="B297" s="6" t="s">
        <v>4310</v>
      </c>
      <c r="C297" s="6" t="s">
        <v>4077</v>
      </c>
      <c r="D297" s="6">
        <v>90.556921072799994</v>
      </c>
      <c r="E297" s="6">
        <v>0.90556921072800001</v>
      </c>
      <c r="F297" s="6">
        <v>10.457123624799999</v>
      </c>
      <c r="G297" s="6">
        <v>390.75</v>
      </c>
    </row>
    <row r="298" spans="1:7">
      <c r="A298" s="6" t="s">
        <v>3688</v>
      </c>
      <c r="B298" s="6" t="s">
        <v>4311</v>
      </c>
      <c r="C298" s="6" t="s">
        <v>4077</v>
      </c>
      <c r="D298" s="6">
        <v>401.381688064</v>
      </c>
      <c r="E298" s="6">
        <v>4.0138168806400003</v>
      </c>
      <c r="F298" s="6">
        <v>48.969001689099997</v>
      </c>
      <c r="G298" s="6">
        <v>155.75</v>
      </c>
    </row>
    <row r="299" spans="1:7">
      <c r="A299" s="6" t="s">
        <v>856</v>
      </c>
      <c r="B299" s="6" t="s">
        <v>4312</v>
      </c>
      <c r="C299" s="6" t="s">
        <v>4077</v>
      </c>
      <c r="D299" s="6">
        <v>4768.3515962900001</v>
      </c>
      <c r="E299" s="6">
        <v>47.683515962900003</v>
      </c>
      <c r="F299" s="6">
        <v>400.21946008899999</v>
      </c>
      <c r="G299" s="6">
        <v>117.88</v>
      </c>
    </row>
    <row r="300" spans="1:7">
      <c r="A300" s="6" t="s">
        <v>861</v>
      </c>
      <c r="B300" s="6" t="s">
        <v>4313</v>
      </c>
      <c r="C300" s="6" t="s">
        <v>4077</v>
      </c>
      <c r="D300" s="6">
        <v>18.730810695199999</v>
      </c>
      <c r="E300" s="6">
        <v>0.18730810695200001</v>
      </c>
      <c r="F300" s="6">
        <v>3.1992622962900001</v>
      </c>
      <c r="G300" s="6">
        <v>268.39999999999998</v>
      </c>
    </row>
    <row r="301" spans="1:7">
      <c r="A301" s="6" t="s">
        <v>866</v>
      </c>
      <c r="B301" s="6" t="s">
        <v>4194</v>
      </c>
      <c r="C301" s="6" t="s">
        <v>4076</v>
      </c>
      <c r="D301" s="6">
        <v>2677.1776826599998</v>
      </c>
      <c r="E301" s="6">
        <v>26.7717768266</v>
      </c>
      <c r="F301" s="6">
        <v>53.325021512399999</v>
      </c>
      <c r="G301" s="6">
        <v>177.26</v>
      </c>
    </row>
    <row r="302" spans="1:7">
      <c r="A302" s="6" t="s">
        <v>871</v>
      </c>
      <c r="B302" s="6" t="s">
        <v>4314</v>
      </c>
      <c r="C302" s="6" t="s">
        <v>4077</v>
      </c>
      <c r="D302" s="6">
        <v>7.4511504029999998</v>
      </c>
      <c r="E302" s="6">
        <v>7.4511504029999995E-2</v>
      </c>
      <c r="F302" s="6">
        <v>1.2075649876200001</v>
      </c>
      <c r="G302" s="6">
        <v>85.81</v>
      </c>
    </row>
    <row r="303" spans="1:7">
      <c r="A303" s="6" t="s">
        <v>871</v>
      </c>
      <c r="B303" s="6" t="s">
        <v>4314</v>
      </c>
      <c r="C303" s="6" t="s">
        <v>4077</v>
      </c>
      <c r="D303" s="6">
        <v>7.4511504029999998</v>
      </c>
      <c r="E303" s="6">
        <v>7.4511504029999995E-2</v>
      </c>
      <c r="F303" s="6">
        <v>1.2075649876200001</v>
      </c>
      <c r="G303" s="6">
        <v>85.81</v>
      </c>
    </row>
    <row r="304" spans="1:7">
      <c r="A304" s="6" t="s">
        <v>3689</v>
      </c>
      <c r="B304" s="6" t="s">
        <v>4315</v>
      </c>
      <c r="C304" s="6" t="s">
        <v>4076</v>
      </c>
      <c r="D304" s="6">
        <v>6605.1340966799999</v>
      </c>
      <c r="E304" s="6">
        <v>66.051340966799998</v>
      </c>
      <c r="F304" s="6">
        <v>75.909767460300003</v>
      </c>
      <c r="G304" s="6">
        <v>396.79</v>
      </c>
    </row>
    <row r="305" spans="1:7">
      <c r="A305" s="6" t="s">
        <v>876</v>
      </c>
      <c r="B305" s="6" t="s">
        <v>4316</v>
      </c>
      <c r="C305" s="6" t="s">
        <v>4077</v>
      </c>
      <c r="D305" s="6">
        <v>12.6194283689</v>
      </c>
      <c r="E305" s="6">
        <v>0.12619428368899999</v>
      </c>
      <c r="F305" s="6">
        <v>1.39942417385</v>
      </c>
      <c r="G305" s="6">
        <v>408.87</v>
      </c>
    </row>
    <row r="306" spans="1:7">
      <c r="A306" s="6" t="s">
        <v>881</v>
      </c>
      <c r="B306" s="6" t="s">
        <v>4317</v>
      </c>
      <c r="C306" s="6" t="s">
        <v>4076</v>
      </c>
      <c r="D306" s="6">
        <v>141.87185911700001</v>
      </c>
      <c r="E306" s="6">
        <v>1.41871859117</v>
      </c>
      <c r="F306" s="6">
        <v>8.9230704016400004</v>
      </c>
      <c r="G306" s="6">
        <v>1072.83</v>
      </c>
    </row>
    <row r="307" spans="1:7">
      <c r="A307" s="6" t="s">
        <v>886</v>
      </c>
      <c r="C307" s="6" t="s">
        <v>4076</v>
      </c>
      <c r="D307" s="6">
        <v>27.4683107036</v>
      </c>
      <c r="E307" s="6">
        <v>0.27468310703600002</v>
      </c>
      <c r="F307" s="6">
        <v>1.95143363937</v>
      </c>
      <c r="G307" s="6">
        <v>535.5</v>
      </c>
    </row>
    <row r="308" spans="1:7">
      <c r="A308" s="6" t="s">
        <v>891</v>
      </c>
      <c r="B308" s="6" t="s">
        <v>4318</v>
      </c>
      <c r="C308" s="6" t="s">
        <v>4077</v>
      </c>
      <c r="D308" s="6">
        <v>82.851559964399996</v>
      </c>
      <c r="E308" s="6">
        <v>0.82851559964400001</v>
      </c>
      <c r="F308" s="6">
        <v>7.1597470765700004</v>
      </c>
      <c r="G308" s="6">
        <v>319.39999999999998</v>
      </c>
    </row>
    <row r="309" spans="1:7">
      <c r="A309" s="6" t="s">
        <v>896</v>
      </c>
      <c r="B309" s="6" t="s">
        <v>4319</v>
      </c>
      <c r="C309" s="6" t="s">
        <v>4077</v>
      </c>
      <c r="D309" s="6">
        <v>8.5576718992800007</v>
      </c>
      <c r="E309" s="6">
        <v>8.5576718992800005E-2</v>
      </c>
      <c r="F309" s="6">
        <v>1.75119976016</v>
      </c>
      <c r="G309" s="6">
        <v>65.650000000000006</v>
      </c>
    </row>
    <row r="310" spans="1:7">
      <c r="A310" s="6" t="s">
        <v>3690</v>
      </c>
      <c r="C310" s="6" t="s">
        <v>4076</v>
      </c>
      <c r="D310" s="6">
        <v>19.575681120599999</v>
      </c>
      <c r="E310" s="6">
        <v>0.195756811206</v>
      </c>
      <c r="F310" s="6">
        <v>1.80580292698</v>
      </c>
      <c r="G310" s="6">
        <v>368.16</v>
      </c>
    </row>
    <row r="311" spans="1:7">
      <c r="A311" s="6" t="s">
        <v>901</v>
      </c>
      <c r="B311" s="6" t="s">
        <v>4320</v>
      </c>
      <c r="C311" s="6" t="s">
        <v>4076</v>
      </c>
      <c r="D311" s="6">
        <v>51.280775976599998</v>
      </c>
      <c r="E311" s="6">
        <v>0.51280775976600002</v>
      </c>
      <c r="F311" s="6">
        <v>4.2488738421500001</v>
      </c>
      <c r="G311" s="6">
        <v>365.37</v>
      </c>
    </row>
    <row r="312" spans="1:7">
      <c r="A312" s="6" t="s">
        <v>3691</v>
      </c>
      <c r="B312" s="6" t="s">
        <v>4321</v>
      </c>
      <c r="C312" s="6" t="s">
        <v>4077</v>
      </c>
      <c r="D312" s="6">
        <v>25.865709242600001</v>
      </c>
      <c r="E312" s="6">
        <v>0.25865709242599999</v>
      </c>
      <c r="F312" s="6">
        <v>4.0368944740100003</v>
      </c>
      <c r="G312" s="6">
        <v>86.43</v>
      </c>
    </row>
    <row r="313" spans="1:7">
      <c r="A313" s="6" t="s">
        <v>3692</v>
      </c>
      <c r="B313" s="6" t="s">
        <v>4322</v>
      </c>
      <c r="C313" s="6" t="s">
        <v>4077</v>
      </c>
      <c r="D313" s="6">
        <v>144.315439529</v>
      </c>
      <c r="E313" s="6">
        <v>1.4431543952899999</v>
      </c>
      <c r="F313" s="6">
        <v>6.7806957150500002</v>
      </c>
      <c r="G313" s="6">
        <v>2132</v>
      </c>
    </row>
    <row r="314" spans="1:7">
      <c r="A314" s="6" t="s">
        <v>3693</v>
      </c>
      <c r="B314" s="6" t="s">
        <v>4323</v>
      </c>
      <c r="C314" s="6" t="s">
        <v>4076</v>
      </c>
      <c r="D314" s="6">
        <v>159.98501976099999</v>
      </c>
      <c r="E314" s="6">
        <v>1.5998501976099999</v>
      </c>
      <c r="F314" s="6">
        <v>8.6085425585399999</v>
      </c>
      <c r="G314" s="6">
        <v>319.89</v>
      </c>
    </row>
    <row r="315" spans="1:7">
      <c r="A315" s="6" t="s">
        <v>906</v>
      </c>
      <c r="B315" s="6" t="s">
        <v>4324</v>
      </c>
      <c r="C315" s="6" t="s">
        <v>4077</v>
      </c>
      <c r="D315" s="6">
        <v>3907.8413797200001</v>
      </c>
      <c r="E315" s="6">
        <v>39.0784137972</v>
      </c>
      <c r="F315" s="6">
        <v>102.36324858899999</v>
      </c>
      <c r="G315" s="6">
        <v>65.5</v>
      </c>
    </row>
    <row r="316" spans="1:7">
      <c r="A316" s="6" t="s">
        <v>3694</v>
      </c>
      <c r="B316" s="6" t="s">
        <v>4325</v>
      </c>
      <c r="C316" s="6" t="s">
        <v>4076</v>
      </c>
      <c r="D316" s="6">
        <v>107359.900504</v>
      </c>
      <c r="E316" s="6">
        <v>1073.5990050400001</v>
      </c>
      <c r="F316" s="6">
        <v>962.16520791100004</v>
      </c>
      <c r="G316" s="6">
        <v>28.84</v>
      </c>
    </row>
    <row r="317" spans="1:7">
      <c r="A317" s="6" t="s">
        <v>911</v>
      </c>
      <c r="B317" s="6" t="s">
        <v>4326</v>
      </c>
      <c r="C317" s="6" t="s">
        <v>4077</v>
      </c>
      <c r="D317" s="6">
        <v>368.69738162200002</v>
      </c>
      <c r="E317" s="6">
        <v>3.6869738162200001</v>
      </c>
      <c r="F317" s="6">
        <v>15.0131886867</v>
      </c>
      <c r="G317" s="6">
        <v>383.09</v>
      </c>
    </row>
    <row r="318" spans="1:7">
      <c r="A318" s="6" t="s">
        <v>916</v>
      </c>
      <c r="B318" s="6" t="s">
        <v>4327</v>
      </c>
      <c r="C318" s="6" t="s">
        <v>4077</v>
      </c>
      <c r="D318" s="6">
        <v>500.11438355600001</v>
      </c>
      <c r="E318" s="6">
        <v>5.0011438355599998</v>
      </c>
      <c r="F318" s="6">
        <v>43.569879432199997</v>
      </c>
      <c r="G318" s="6">
        <v>91.08</v>
      </c>
    </row>
    <row r="319" spans="1:7">
      <c r="A319" s="6" t="s">
        <v>3695</v>
      </c>
      <c r="C319" s="6" t="s">
        <v>4076</v>
      </c>
      <c r="D319" s="6">
        <v>17.4838958562</v>
      </c>
      <c r="E319" s="6">
        <v>0.17483895856199999</v>
      </c>
      <c r="F319" s="6">
        <v>1.9417605999800001</v>
      </c>
      <c r="G319" s="6">
        <v>594.19000000000005</v>
      </c>
    </row>
    <row r="320" spans="1:7">
      <c r="A320" s="6" t="s">
        <v>921</v>
      </c>
      <c r="B320" s="6" t="s">
        <v>4328</v>
      </c>
      <c r="C320" s="6" t="s">
        <v>4077</v>
      </c>
      <c r="D320" s="6">
        <v>179.65471968899999</v>
      </c>
      <c r="E320" s="6">
        <v>1.79654719689</v>
      </c>
      <c r="F320" s="6">
        <v>15.0025345703</v>
      </c>
      <c r="G320" s="6">
        <v>329.73</v>
      </c>
    </row>
    <row r="321" spans="1:7">
      <c r="A321" s="6" t="s">
        <v>3696</v>
      </c>
      <c r="C321" s="6" t="s">
        <v>4076</v>
      </c>
      <c r="D321" s="6">
        <v>30.171850534000001</v>
      </c>
      <c r="E321" s="6">
        <v>0.30171850534</v>
      </c>
      <c r="F321" s="6">
        <v>4.9708235746799998</v>
      </c>
      <c r="G321" s="6">
        <v>659.73</v>
      </c>
    </row>
    <row r="322" spans="1:7">
      <c r="A322" s="6" t="s">
        <v>926</v>
      </c>
      <c r="B322" s="6" t="s">
        <v>4329</v>
      </c>
      <c r="C322" s="6" t="s">
        <v>4077</v>
      </c>
      <c r="D322" s="6">
        <v>4.39889905196</v>
      </c>
      <c r="E322" s="6">
        <v>4.3988990519600001E-2</v>
      </c>
      <c r="F322" s="6">
        <v>1.1195521073100001</v>
      </c>
      <c r="G322" s="6">
        <v>92.35</v>
      </c>
    </row>
    <row r="323" spans="1:7">
      <c r="A323" s="6" t="s">
        <v>931</v>
      </c>
      <c r="B323" s="6" t="s">
        <v>4330</v>
      </c>
      <c r="C323" s="6" t="s">
        <v>4077</v>
      </c>
      <c r="D323" s="6">
        <v>43.043073172900002</v>
      </c>
      <c r="E323" s="6">
        <v>0.43043073172899998</v>
      </c>
      <c r="F323" s="6">
        <v>6.5107900551500002</v>
      </c>
      <c r="G323" s="6">
        <v>322.66000000000003</v>
      </c>
    </row>
    <row r="324" spans="1:7">
      <c r="A324" s="6" t="s">
        <v>936</v>
      </c>
      <c r="B324" s="6" t="s">
        <v>4331</v>
      </c>
      <c r="C324" s="6" t="s">
        <v>4077</v>
      </c>
      <c r="D324" s="6">
        <v>70.456086060499999</v>
      </c>
      <c r="E324" s="6">
        <v>0.70456086060500001</v>
      </c>
      <c r="F324" s="6">
        <v>10.589894086399999</v>
      </c>
      <c r="G324" s="6">
        <v>182.27</v>
      </c>
    </row>
    <row r="325" spans="1:7">
      <c r="A325" s="6" t="s">
        <v>3697</v>
      </c>
      <c r="B325" s="6" t="s">
        <v>4332</v>
      </c>
      <c r="C325" s="6" t="s">
        <v>4076</v>
      </c>
      <c r="D325" s="6">
        <v>48.192434023600001</v>
      </c>
      <c r="E325" s="6">
        <v>0.481924340236</v>
      </c>
      <c r="F325" s="6">
        <v>2.9370049856099998</v>
      </c>
      <c r="G325" s="6">
        <v>619.91</v>
      </c>
    </row>
    <row r="326" spans="1:7">
      <c r="A326" s="6" t="s">
        <v>941</v>
      </c>
      <c r="B326" s="6" t="s">
        <v>4333</v>
      </c>
      <c r="C326" s="6" t="s">
        <v>4077</v>
      </c>
      <c r="D326" s="6">
        <v>5.3910155710999996</v>
      </c>
      <c r="E326" s="6">
        <v>5.3910155711000003E-2</v>
      </c>
      <c r="F326" s="6">
        <v>1.15368550847</v>
      </c>
      <c r="G326" s="6">
        <v>1590.47</v>
      </c>
    </row>
    <row r="327" spans="1:7">
      <c r="A327" s="6" t="s">
        <v>946</v>
      </c>
      <c r="B327" s="6" t="s">
        <v>4334</v>
      </c>
      <c r="C327" s="6" t="s">
        <v>4076</v>
      </c>
      <c r="D327" s="6">
        <v>743.07305892399995</v>
      </c>
      <c r="E327" s="6">
        <v>7.4307305892400004</v>
      </c>
      <c r="F327" s="6">
        <v>10.626593912800001</v>
      </c>
      <c r="G327" s="6">
        <v>28.99</v>
      </c>
    </row>
    <row r="328" spans="1:7">
      <c r="A328" s="6" t="s">
        <v>951</v>
      </c>
      <c r="B328" s="6" t="s">
        <v>4335</v>
      </c>
      <c r="C328" s="6" t="s">
        <v>4077</v>
      </c>
      <c r="D328" s="6">
        <v>202.42985059599999</v>
      </c>
      <c r="E328" s="6">
        <v>2.02429850596</v>
      </c>
      <c r="F328" s="6">
        <v>12.369939240900001</v>
      </c>
      <c r="G328" s="6">
        <v>30.85</v>
      </c>
    </row>
    <row r="329" spans="1:7">
      <c r="A329" s="6" t="s">
        <v>956</v>
      </c>
      <c r="B329" s="6" t="s">
        <v>4336</v>
      </c>
      <c r="C329" s="6" t="s">
        <v>4077</v>
      </c>
      <c r="D329" s="6">
        <v>9288.4039591100009</v>
      </c>
      <c r="E329" s="6">
        <v>92.884039591100006</v>
      </c>
      <c r="F329" s="6">
        <v>182.881359086</v>
      </c>
      <c r="G329" s="6">
        <v>143.86000000000001</v>
      </c>
    </row>
    <row r="330" spans="1:7">
      <c r="A330" s="6" t="s">
        <v>961</v>
      </c>
      <c r="B330" s="6" t="s">
        <v>4337</v>
      </c>
      <c r="C330" s="6" t="s">
        <v>4077</v>
      </c>
      <c r="D330" s="6">
        <v>128.05768335600001</v>
      </c>
      <c r="E330" s="6">
        <v>1.2805768335600001</v>
      </c>
      <c r="F330" s="6">
        <v>8.4439137153600008</v>
      </c>
      <c r="G330" s="6">
        <v>57.42</v>
      </c>
    </row>
    <row r="331" spans="1:7">
      <c r="A331" s="6" t="s">
        <v>966</v>
      </c>
      <c r="B331" s="6" t="s">
        <v>4338</v>
      </c>
      <c r="C331" s="6" t="s">
        <v>4077</v>
      </c>
      <c r="D331" s="6">
        <v>72.950404069000001</v>
      </c>
      <c r="E331" s="6">
        <v>0.72950404068999997</v>
      </c>
      <c r="F331" s="6">
        <v>11.8722838838</v>
      </c>
      <c r="G331" s="6">
        <v>247.04</v>
      </c>
    </row>
    <row r="332" spans="1:7">
      <c r="A332" s="6" t="s">
        <v>971</v>
      </c>
      <c r="B332" s="6" t="s">
        <v>4339</v>
      </c>
      <c r="C332" s="6" t="s">
        <v>4076</v>
      </c>
      <c r="D332" s="6">
        <v>149.78682594899999</v>
      </c>
      <c r="E332" s="6">
        <v>1.4978682594899999</v>
      </c>
      <c r="F332" s="6">
        <v>6.9034555055600002</v>
      </c>
      <c r="G332" s="6">
        <v>522.69000000000005</v>
      </c>
    </row>
    <row r="333" spans="1:7">
      <c r="A333" s="6" t="s">
        <v>976</v>
      </c>
      <c r="B333" s="6" t="s">
        <v>4340</v>
      </c>
      <c r="C333" s="6" t="s">
        <v>4077</v>
      </c>
      <c r="D333" s="6">
        <v>272.751359224</v>
      </c>
      <c r="E333" s="6">
        <v>2.7275135922399998</v>
      </c>
      <c r="F333" s="6">
        <v>17.4571967284</v>
      </c>
      <c r="G333" s="6">
        <v>198.31</v>
      </c>
    </row>
    <row r="334" spans="1:7">
      <c r="A334" s="6" t="s">
        <v>981</v>
      </c>
      <c r="B334" s="6" t="s">
        <v>4233</v>
      </c>
      <c r="C334" s="6" t="s">
        <v>4076</v>
      </c>
      <c r="D334" s="6">
        <v>183.518892225</v>
      </c>
      <c r="E334" s="6">
        <v>1.83518892225</v>
      </c>
      <c r="F334" s="6">
        <v>10.4371662384</v>
      </c>
      <c r="G334" s="6">
        <v>237.25</v>
      </c>
    </row>
    <row r="335" spans="1:7">
      <c r="A335" s="6" t="s">
        <v>986</v>
      </c>
      <c r="B335" s="6" t="s">
        <v>4341</v>
      </c>
      <c r="C335" s="6" t="s">
        <v>4076</v>
      </c>
      <c r="D335" s="6">
        <v>6.7801728343000001</v>
      </c>
      <c r="E335" s="6">
        <v>6.7801728342999995E-2</v>
      </c>
      <c r="F335" s="6">
        <v>1.22241283963</v>
      </c>
      <c r="G335" s="6">
        <v>3068.4</v>
      </c>
    </row>
    <row r="336" spans="1:7">
      <c r="A336" s="6" t="s">
        <v>3698</v>
      </c>
      <c r="B336" s="6" t="s">
        <v>4342</v>
      </c>
      <c r="C336" s="6" t="s">
        <v>4076</v>
      </c>
      <c r="D336" s="6">
        <v>12.7123197475</v>
      </c>
      <c r="E336" s="6">
        <v>0.127123197475</v>
      </c>
      <c r="F336" s="6">
        <v>1.9071413212899999</v>
      </c>
      <c r="G336" s="6">
        <v>413.35</v>
      </c>
    </row>
    <row r="337" spans="1:7">
      <c r="A337" s="6" t="s">
        <v>991</v>
      </c>
      <c r="B337" s="6" t="s">
        <v>4115</v>
      </c>
      <c r="C337" s="6" t="s">
        <v>4076</v>
      </c>
      <c r="D337" s="6">
        <v>132.84457246700001</v>
      </c>
      <c r="E337" s="6">
        <v>1.3284457246700001</v>
      </c>
      <c r="F337" s="6">
        <v>6.0247616584000001</v>
      </c>
      <c r="G337" s="6">
        <v>155.18</v>
      </c>
    </row>
    <row r="338" spans="1:7">
      <c r="A338" s="6" t="s">
        <v>3699</v>
      </c>
      <c r="B338" s="6" t="s">
        <v>4343</v>
      </c>
      <c r="C338" s="6" t="s">
        <v>4076</v>
      </c>
      <c r="D338" s="6">
        <v>857.19529625799998</v>
      </c>
      <c r="E338" s="6">
        <v>8.5719529625799993</v>
      </c>
      <c r="F338" s="6">
        <v>20.0684955314</v>
      </c>
      <c r="G338" s="6">
        <v>564.78</v>
      </c>
    </row>
    <row r="339" spans="1:7">
      <c r="A339" s="6" t="s">
        <v>996</v>
      </c>
      <c r="B339" s="6" t="s">
        <v>4344</v>
      </c>
      <c r="C339" s="6" t="s">
        <v>4077</v>
      </c>
      <c r="D339" s="6">
        <v>158.97347926800001</v>
      </c>
      <c r="E339" s="6">
        <v>1.5897347926800001</v>
      </c>
      <c r="F339" s="6">
        <v>12.640754271700001</v>
      </c>
      <c r="G339" s="6">
        <v>186</v>
      </c>
    </row>
    <row r="340" spans="1:7">
      <c r="A340" s="6" t="s">
        <v>1001</v>
      </c>
      <c r="B340" s="6" t="s">
        <v>4345</v>
      </c>
      <c r="C340" s="6" t="s">
        <v>4077</v>
      </c>
      <c r="D340" s="6">
        <v>909.03423537900005</v>
      </c>
      <c r="E340" s="6">
        <v>9.0903423537899997</v>
      </c>
      <c r="F340" s="6">
        <v>71.863652100400003</v>
      </c>
      <c r="G340" s="6">
        <v>170.71</v>
      </c>
    </row>
    <row r="341" spans="1:7">
      <c r="A341" s="6" t="s">
        <v>1006</v>
      </c>
      <c r="B341" s="6" t="s">
        <v>4346</v>
      </c>
      <c r="C341" s="6" t="s">
        <v>4076</v>
      </c>
      <c r="D341" s="6">
        <v>18.275459891699999</v>
      </c>
      <c r="E341" s="6">
        <v>0.18275459891699999</v>
      </c>
      <c r="F341" s="6">
        <v>1.99221354173</v>
      </c>
      <c r="G341" s="6">
        <v>209.24</v>
      </c>
    </row>
    <row r="342" spans="1:7">
      <c r="A342" s="6" t="s">
        <v>1011</v>
      </c>
      <c r="B342" s="6" t="s">
        <v>4347</v>
      </c>
      <c r="C342" s="6" t="s">
        <v>4077</v>
      </c>
      <c r="D342" s="6">
        <v>16.243534119</v>
      </c>
      <c r="E342" s="6">
        <v>0.16243534119</v>
      </c>
      <c r="F342" s="6">
        <v>3.34373832569</v>
      </c>
      <c r="G342" s="6">
        <v>239.95</v>
      </c>
    </row>
    <row r="343" spans="1:7">
      <c r="A343" s="6" t="s">
        <v>1011</v>
      </c>
      <c r="B343" s="6" t="s">
        <v>4347</v>
      </c>
      <c r="C343" s="6" t="s">
        <v>4077</v>
      </c>
      <c r="D343" s="6">
        <v>16.243534119</v>
      </c>
      <c r="E343" s="6">
        <v>0.16243534119</v>
      </c>
      <c r="F343" s="6">
        <v>3.34373832569</v>
      </c>
      <c r="G343" s="6">
        <v>239.95</v>
      </c>
    </row>
    <row r="344" spans="1:7">
      <c r="A344" s="6" t="s">
        <v>1016</v>
      </c>
      <c r="B344" s="6" t="s">
        <v>4348</v>
      </c>
      <c r="C344" s="6" t="s">
        <v>4077</v>
      </c>
      <c r="D344" s="6">
        <v>14130.0179231</v>
      </c>
      <c r="E344" s="6">
        <v>141.30017923099999</v>
      </c>
      <c r="F344" s="6">
        <v>727.14794222499995</v>
      </c>
      <c r="G344" s="6">
        <v>336.66</v>
      </c>
    </row>
    <row r="345" spans="1:7">
      <c r="A345" s="6" t="s">
        <v>1021</v>
      </c>
      <c r="B345" s="6" t="s">
        <v>4349</v>
      </c>
      <c r="C345" s="6" t="s">
        <v>4077</v>
      </c>
      <c r="D345" s="6">
        <v>37.314984886300003</v>
      </c>
      <c r="E345" s="6">
        <v>0.37314984886300001</v>
      </c>
      <c r="F345" s="6">
        <v>3.7960016402600001</v>
      </c>
      <c r="G345" s="6">
        <v>125.56</v>
      </c>
    </row>
    <row r="346" spans="1:7">
      <c r="A346" s="6" t="s">
        <v>1026</v>
      </c>
      <c r="B346" s="6" t="s">
        <v>4350</v>
      </c>
      <c r="C346" s="6" t="s">
        <v>4077</v>
      </c>
      <c r="D346" s="6">
        <v>13.481956289699999</v>
      </c>
      <c r="E346" s="6">
        <v>0.13481956289700001</v>
      </c>
      <c r="F346" s="6">
        <v>4.3128335035500003</v>
      </c>
      <c r="G346" s="6">
        <v>252.08</v>
      </c>
    </row>
    <row r="347" spans="1:7">
      <c r="A347" s="6" t="s">
        <v>3700</v>
      </c>
      <c r="B347" s="6" t="s">
        <v>4351</v>
      </c>
      <c r="C347" s="6" t="s">
        <v>4077</v>
      </c>
      <c r="D347" s="6">
        <v>21.627418591400001</v>
      </c>
      <c r="E347" s="6">
        <v>0.21627418591399999</v>
      </c>
      <c r="F347" s="6">
        <v>3.1855093054900001</v>
      </c>
      <c r="G347" s="6">
        <v>115.8</v>
      </c>
    </row>
    <row r="348" spans="1:7">
      <c r="A348" s="6" t="s">
        <v>1031</v>
      </c>
      <c r="B348" s="6" t="s">
        <v>4257</v>
      </c>
      <c r="C348" s="6" t="s">
        <v>4076</v>
      </c>
      <c r="D348" s="6">
        <v>53.135924513100001</v>
      </c>
      <c r="E348" s="6">
        <v>0.53135924513099997</v>
      </c>
      <c r="F348" s="6">
        <v>4.3728881395399997</v>
      </c>
      <c r="G348" s="6">
        <v>261.61</v>
      </c>
    </row>
    <row r="349" spans="1:7">
      <c r="A349" s="6" t="s">
        <v>1036</v>
      </c>
      <c r="B349" s="6" t="s">
        <v>4352</v>
      </c>
      <c r="C349" s="6" t="s">
        <v>4077</v>
      </c>
      <c r="D349" s="6">
        <v>288.91761919800001</v>
      </c>
      <c r="E349" s="6">
        <v>2.8891761919799999</v>
      </c>
      <c r="F349" s="6">
        <v>26.983453163299998</v>
      </c>
      <c r="G349" s="6">
        <v>86.34</v>
      </c>
    </row>
    <row r="350" spans="1:7">
      <c r="A350" s="6" t="s">
        <v>3701</v>
      </c>
      <c r="B350" s="6" t="s">
        <v>4353</v>
      </c>
      <c r="C350" s="6" t="s">
        <v>4076</v>
      </c>
      <c r="D350" s="6">
        <v>631.02092459300002</v>
      </c>
      <c r="E350" s="6">
        <v>6.3102092459300003</v>
      </c>
      <c r="F350" s="6">
        <v>13.9781651456</v>
      </c>
      <c r="G350" s="6">
        <v>403.19</v>
      </c>
    </row>
    <row r="351" spans="1:7">
      <c r="A351" s="6" t="s">
        <v>1041</v>
      </c>
      <c r="B351" s="6" t="s">
        <v>4354</v>
      </c>
      <c r="C351" s="6" t="s">
        <v>4077</v>
      </c>
      <c r="D351" s="6">
        <v>367.92127864399998</v>
      </c>
      <c r="E351" s="6">
        <v>3.6792127864399999</v>
      </c>
      <c r="F351" s="6">
        <v>40.731919407399999</v>
      </c>
      <c r="G351" s="6">
        <v>2185.23</v>
      </c>
    </row>
    <row r="352" spans="1:7">
      <c r="A352" s="6" t="s">
        <v>1046</v>
      </c>
      <c r="C352" s="6" t="s">
        <v>4077</v>
      </c>
      <c r="D352" s="6">
        <v>12.4412271334</v>
      </c>
      <c r="E352" s="6">
        <v>0.124412271334</v>
      </c>
      <c r="F352" s="6">
        <v>2.64469965277</v>
      </c>
      <c r="G352" s="6">
        <v>888.42</v>
      </c>
    </row>
    <row r="353" spans="1:7">
      <c r="A353" s="6" t="s">
        <v>1051</v>
      </c>
      <c r="B353" s="6" t="s">
        <v>4355</v>
      </c>
      <c r="C353" s="6" t="s">
        <v>4077</v>
      </c>
      <c r="D353" s="6">
        <v>34.226425256299997</v>
      </c>
      <c r="E353" s="6">
        <v>0.34226425256300003</v>
      </c>
      <c r="F353" s="6">
        <v>3.6390890317300002</v>
      </c>
      <c r="G353" s="6">
        <v>1485</v>
      </c>
    </row>
    <row r="354" spans="1:7">
      <c r="A354" s="6" t="s">
        <v>1056</v>
      </c>
      <c r="B354" s="6" t="s">
        <v>4356</v>
      </c>
      <c r="C354" s="6" t="s">
        <v>4076</v>
      </c>
      <c r="D354" s="6">
        <v>36.7322381217</v>
      </c>
      <c r="E354" s="6">
        <v>0.367322381217</v>
      </c>
      <c r="F354" s="6">
        <v>2.8726616748799998</v>
      </c>
      <c r="G354" s="6">
        <v>86.77</v>
      </c>
    </row>
    <row r="355" spans="1:7">
      <c r="A355" s="6" t="s">
        <v>3702</v>
      </c>
      <c r="B355" s="6" t="s">
        <v>4357</v>
      </c>
      <c r="C355" s="6" t="s">
        <v>4077</v>
      </c>
      <c r="D355" s="6">
        <v>392.20058889299997</v>
      </c>
      <c r="E355" s="6">
        <v>3.9220058889299998</v>
      </c>
      <c r="F355" s="6">
        <v>43.541311752200002</v>
      </c>
      <c r="G355" s="6">
        <v>153.59</v>
      </c>
    </row>
    <row r="356" spans="1:7">
      <c r="A356" s="6" t="s">
        <v>1061</v>
      </c>
      <c r="B356" s="6" t="s">
        <v>4358</v>
      </c>
      <c r="C356" s="6" t="s">
        <v>4077</v>
      </c>
      <c r="D356" s="6">
        <v>99.660872696300004</v>
      </c>
      <c r="E356" s="6">
        <v>0.99660872696299996</v>
      </c>
      <c r="F356" s="6">
        <v>13.7565250902</v>
      </c>
      <c r="G356" s="6">
        <v>198.57</v>
      </c>
    </row>
    <row r="357" spans="1:7">
      <c r="A357" s="6" t="s">
        <v>1066</v>
      </c>
      <c r="B357" s="6" t="s">
        <v>4359</v>
      </c>
      <c r="C357" s="6" t="s">
        <v>4076</v>
      </c>
      <c r="D357" s="6">
        <v>30.335336547200001</v>
      </c>
      <c r="E357" s="6">
        <v>0.30335336547199998</v>
      </c>
      <c r="F357" s="6">
        <v>2.9631556527499998</v>
      </c>
      <c r="G357" s="6">
        <v>263.7</v>
      </c>
    </row>
    <row r="358" spans="1:7">
      <c r="A358" s="6" t="s">
        <v>1071</v>
      </c>
      <c r="B358" s="6" t="s">
        <v>4360</v>
      </c>
      <c r="C358" s="6" t="s">
        <v>4076</v>
      </c>
      <c r="D358" s="6">
        <v>20.769730865</v>
      </c>
      <c r="E358" s="6">
        <v>0.20769730865</v>
      </c>
      <c r="F358" s="6">
        <v>1.7459539040300001</v>
      </c>
      <c r="G358" s="6">
        <v>485.13</v>
      </c>
    </row>
    <row r="359" spans="1:7">
      <c r="A359" s="6" t="s">
        <v>1076</v>
      </c>
      <c r="B359" s="6" t="s">
        <v>4361</v>
      </c>
      <c r="C359" s="6" t="s">
        <v>4077</v>
      </c>
      <c r="D359" s="6">
        <v>15.3734775234</v>
      </c>
      <c r="E359" s="6">
        <v>0.153734775234</v>
      </c>
      <c r="F359" s="6">
        <v>1.5262863845400001</v>
      </c>
      <c r="G359" s="6">
        <v>38.92</v>
      </c>
    </row>
    <row r="360" spans="1:7">
      <c r="A360" s="6" t="s">
        <v>3703</v>
      </c>
      <c r="B360" s="6" t="s">
        <v>4362</v>
      </c>
      <c r="C360" s="6" t="s">
        <v>4077</v>
      </c>
      <c r="D360" s="6">
        <v>412.124439258</v>
      </c>
      <c r="E360" s="6">
        <v>4.1212443925800004</v>
      </c>
      <c r="F360" s="6">
        <v>35.301162275899998</v>
      </c>
      <c r="G360" s="6">
        <v>318.33999999999997</v>
      </c>
    </row>
    <row r="361" spans="1:7">
      <c r="A361" s="6" t="s">
        <v>3704</v>
      </c>
      <c r="B361" s="6" t="s">
        <v>4363</v>
      </c>
      <c r="C361" s="6" t="s">
        <v>4076</v>
      </c>
      <c r="D361" s="6">
        <v>180.97459873099999</v>
      </c>
      <c r="E361" s="6">
        <v>1.8097459873099999</v>
      </c>
      <c r="F361" s="6">
        <v>10.8366364658</v>
      </c>
      <c r="G361" s="6">
        <v>443.79</v>
      </c>
    </row>
    <row r="362" spans="1:7">
      <c r="A362" s="6" t="s">
        <v>1081</v>
      </c>
      <c r="B362" s="6" t="s">
        <v>4364</v>
      </c>
      <c r="C362" s="6" t="s">
        <v>4077</v>
      </c>
      <c r="D362" s="6">
        <v>75.547864122700005</v>
      </c>
      <c r="E362" s="6">
        <v>0.75547864122700004</v>
      </c>
      <c r="F362" s="6">
        <v>5.8600836042399997</v>
      </c>
      <c r="G362" s="6">
        <v>2719</v>
      </c>
    </row>
    <row r="363" spans="1:7">
      <c r="A363" s="6" t="s">
        <v>1086</v>
      </c>
      <c r="B363" s="6" t="s">
        <v>4365</v>
      </c>
      <c r="C363" s="6" t="s">
        <v>4076</v>
      </c>
      <c r="D363" s="6">
        <v>35.113002624400004</v>
      </c>
      <c r="E363" s="6">
        <v>0.35113002624400003</v>
      </c>
      <c r="F363" s="6">
        <v>4.2040861097500004</v>
      </c>
      <c r="G363" s="6">
        <v>674.31</v>
      </c>
    </row>
    <row r="364" spans="1:7">
      <c r="A364" s="6" t="s">
        <v>3705</v>
      </c>
      <c r="B364" s="6" t="s">
        <v>4366</v>
      </c>
      <c r="C364" s="6" t="s">
        <v>4077</v>
      </c>
      <c r="D364" s="6">
        <v>3347.3805551</v>
      </c>
      <c r="E364" s="6">
        <v>33.473805550999998</v>
      </c>
      <c r="F364" s="6">
        <v>191.63804961700001</v>
      </c>
      <c r="G364" s="6">
        <v>239.41</v>
      </c>
    </row>
    <row r="365" spans="1:7">
      <c r="A365" s="6" t="s">
        <v>3706</v>
      </c>
      <c r="B365" s="6" t="s">
        <v>4367</v>
      </c>
      <c r="C365" s="6" t="s">
        <v>4076</v>
      </c>
      <c r="D365" s="6">
        <v>69.271518614499996</v>
      </c>
      <c r="E365" s="6">
        <v>0.69271518614500005</v>
      </c>
      <c r="F365" s="6">
        <v>4.2690618730100001</v>
      </c>
      <c r="G365" s="6">
        <v>633.4</v>
      </c>
    </row>
    <row r="366" spans="1:7">
      <c r="A366" s="6" t="s">
        <v>1091</v>
      </c>
      <c r="B366" s="6" t="s">
        <v>4368</v>
      </c>
      <c r="C366" s="6" t="s">
        <v>4076</v>
      </c>
      <c r="D366" s="6">
        <v>411.60603011199998</v>
      </c>
      <c r="E366" s="6">
        <v>4.1160603011200001</v>
      </c>
      <c r="F366" s="6">
        <v>9.3902987059799994</v>
      </c>
      <c r="G366" s="6">
        <v>485.78</v>
      </c>
    </row>
    <row r="367" spans="1:7">
      <c r="A367" s="6" t="s">
        <v>3707</v>
      </c>
      <c r="B367" s="6" t="s">
        <v>4369</v>
      </c>
      <c r="C367" s="6" t="s">
        <v>4076</v>
      </c>
      <c r="D367" s="6">
        <v>24.0490276391</v>
      </c>
      <c r="E367" s="6">
        <v>0.24049027639100001</v>
      </c>
      <c r="F367" s="6">
        <v>3.4777943860099998</v>
      </c>
      <c r="G367" s="6">
        <v>460.42</v>
      </c>
    </row>
    <row r="368" spans="1:7">
      <c r="A368" s="6" t="s">
        <v>1096</v>
      </c>
      <c r="B368" s="6" t="s">
        <v>4370</v>
      </c>
      <c r="C368" s="6" t="s">
        <v>4077</v>
      </c>
      <c r="D368" s="6">
        <v>878.24749560700002</v>
      </c>
      <c r="E368" s="6">
        <v>8.7824749560700006</v>
      </c>
      <c r="F368" s="6">
        <v>18.3151699501</v>
      </c>
      <c r="G368" s="6">
        <v>796.39</v>
      </c>
    </row>
    <row r="369" spans="1:7">
      <c r="A369" s="6" t="s">
        <v>1101</v>
      </c>
      <c r="B369" s="6" t="s">
        <v>4371</v>
      </c>
      <c r="C369" s="6" t="s">
        <v>4076</v>
      </c>
      <c r="D369" s="6">
        <v>2606.6387327299999</v>
      </c>
      <c r="E369" s="6">
        <v>26.066387327299999</v>
      </c>
      <c r="F369" s="6">
        <v>107.046560953</v>
      </c>
      <c r="G369" s="6">
        <v>320.11</v>
      </c>
    </row>
    <row r="370" spans="1:7">
      <c r="A370" s="6" t="s">
        <v>1106</v>
      </c>
      <c r="B370" s="6" t="s">
        <v>4372</v>
      </c>
      <c r="C370" s="6" t="s">
        <v>4077</v>
      </c>
      <c r="D370" s="6">
        <v>9.7412014938000002</v>
      </c>
      <c r="E370" s="6">
        <v>9.7412014938000002E-2</v>
      </c>
      <c r="F370" s="6">
        <v>2.0772782476599998</v>
      </c>
      <c r="G370" s="6">
        <v>0.71</v>
      </c>
    </row>
    <row r="371" spans="1:7">
      <c r="A371" s="6" t="s">
        <v>1111</v>
      </c>
      <c r="C371" s="6" t="s">
        <v>4076</v>
      </c>
      <c r="D371" s="6">
        <v>13.8801609265</v>
      </c>
      <c r="E371" s="6">
        <v>0.13880160926499999</v>
      </c>
      <c r="F371" s="6">
        <v>1.8516411366400001</v>
      </c>
      <c r="G371" s="6">
        <v>588.11</v>
      </c>
    </row>
    <row r="372" spans="1:7">
      <c r="A372" s="6" t="s">
        <v>1116</v>
      </c>
      <c r="B372" s="6" t="s">
        <v>4373</v>
      </c>
      <c r="C372" s="6" t="s">
        <v>4077</v>
      </c>
      <c r="D372" s="6">
        <v>168.05745797599999</v>
      </c>
      <c r="E372" s="6">
        <v>1.68057457976</v>
      </c>
      <c r="F372" s="6">
        <v>9.6903194381500004</v>
      </c>
      <c r="G372" s="6">
        <v>470.53</v>
      </c>
    </row>
    <row r="373" spans="1:7">
      <c r="A373" s="6" t="s">
        <v>1121</v>
      </c>
      <c r="B373" s="6" t="s">
        <v>4374</v>
      </c>
      <c r="C373" s="6" t="s">
        <v>4077</v>
      </c>
      <c r="D373" s="6">
        <v>35.869340622199999</v>
      </c>
      <c r="E373" s="6">
        <v>0.35869340622200002</v>
      </c>
      <c r="F373" s="6">
        <v>5.4587915775700004</v>
      </c>
      <c r="G373" s="6">
        <v>815.49</v>
      </c>
    </row>
    <row r="374" spans="1:7">
      <c r="A374" s="6" t="s">
        <v>3708</v>
      </c>
      <c r="B374" s="6" t="s">
        <v>4375</v>
      </c>
      <c r="C374" s="6" t="s">
        <v>4077</v>
      </c>
      <c r="D374" s="6">
        <v>10.090532819</v>
      </c>
      <c r="E374" s="6">
        <v>0.10090532819</v>
      </c>
      <c r="F374" s="6">
        <v>2.0758546132700002</v>
      </c>
      <c r="G374" s="6">
        <v>519.11</v>
      </c>
    </row>
    <row r="375" spans="1:7">
      <c r="A375" s="6" t="s">
        <v>1126</v>
      </c>
      <c r="B375" s="6" t="s">
        <v>4376</v>
      </c>
      <c r="C375" s="6" t="s">
        <v>4077</v>
      </c>
      <c r="D375" s="6">
        <v>10.111751867600001</v>
      </c>
      <c r="E375" s="6">
        <v>0.101117518676</v>
      </c>
      <c r="F375" s="6">
        <v>1.9566658487099999</v>
      </c>
      <c r="G375" s="6">
        <v>97.61</v>
      </c>
    </row>
    <row r="376" spans="1:7">
      <c r="A376" s="6" t="s">
        <v>3709</v>
      </c>
      <c r="B376" s="6" t="s">
        <v>4377</v>
      </c>
      <c r="C376" s="6" t="s">
        <v>4076</v>
      </c>
      <c r="D376" s="6">
        <v>4.6123776636900002</v>
      </c>
      <c r="E376" s="6">
        <v>4.6123776636900003E-2</v>
      </c>
      <c r="F376" s="6">
        <v>0.85959415037200004</v>
      </c>
      <c r="G376" s="6">
        <v>405.01</v>
      </c>
    </row>
    <row r="377" spans="1:7">
      <c r="A377" s="6" t="s">
        <v>1131</v>
      </c>
      <c r="B377" s="6" t="s">
        <v>4378</v>
      </c>
      <c r="C377" s="6" t="s">
        <v>4076</v>
      </c>
      <c r="D377" s="6">
        <v>6.5793662573200002</v>
      </c>
      <c r="E377" s="6">
        <v>6.5793662573200004E-2</v>
      </c>
      <c r="F377" s="6">
        <v>1.76336395847</v>
      </c>
      <c r="G377" s="6">
        <v>63.79</v>
      </c>
    </row>
    <row r="378" spans="1:7">
      <c r="A378" s="6" t="s">
        <v>1136</v>
      </c>
      <c r="B378" s="6" t="s">
        <v>4379</v>
      </c>
      <c r="C378" s="6" t="s">
        <v>4077</v>
      </c>
      <c r="D378" s="6">
        <v>123.81197400000001</v>
      </c>
      <c r="E378" s="6">
        <v>1.2381197399999999</v>
      </c>
      <c r="F378" s="6">
        <v>9.7892007421499994</v>
      </c>
      <c r="G378" s="6">
        <v>289.18</v>
      </c>
    </row>
    <row r="379" spans="1:7">
      <c r="A379" s="6" t="s">
        <v>1141</v>
      </c>
      <c r="B379" s="6" t="s">
        <v>4380</v>
      </c>
      <c r="C379" s="6" t="s">
        <v>4076</v>
      </c>
      <c r="D379" s="6">
        <v>61.595773816499999</v>
      </c>
      <c r="E379" s="6">
        <v>0.61595773816499999</v>
      </c>
      <c r="F379" s="6">
        <v>4.7160157079999996</v>
      </c>
      <c r="G379" s="6">
        <v>409.24</v>
      </c>
    </row>
    <row r="380" spans="1:7">
      <c r="A380" s="6" t="s">
        <v>3710</v>
      </c>
      <c r="B380" s="6" t="s">
        <v>4381</v>
      </c>
      <c r="C380" s="6" t="s">
        <v>4076</v>
      </c>
      <c r="D380" s="6">
        <v>219.650915736</v>
      </c>
      <c r="E380" s="6">
        <v>2.19650915736</v>
      </c>
      <c r="F380" s="6">
        <v>7.21149369878</v>
      </c>
      <c r="G380" s="6">
        <v>294.56</v>
      </c>
    </row>
    <row r="381" spans="1:7">
      <c r="A381" s="6" t="s">
        <v>3711</v>
      </c>
      <c r="B381" s="6" t="s">
        <v>4382</v>
      </c>
      <c r="C381" s="6" t="s">
        <v>4076</v>
      </c>
      <c r="D381" s="6">
        <v>11.7962532391</v>
      </c>
      <c r="E381" s="6">
        <v>0.11796253239100001</v>
      </c>
      <c r="F381" s="6">
        <v>1.58302045002</v>
      </c>
      <c r="G381" s="6">
        <v>292.83999999999997</v>
      </c>
    </row>
    <row r="382" spans="1:7">
      <c r="A382" s="6" t="s">
        <v>1146</v>
      </c>
      <c r="B382" s="6" t="s">
        <v>4383</v>
      </c>
      <c r="C382" s="6" t="s">
        <v>4076</v>
      </c>
      <c r="D382" s="6">
        <v>14.035016972599999</v>
      </c>
      <c r="E382" s="6">
        <v>0.14035016972600001</v>
      </c>
      <c r="F382" s="6">
        <v>1.89175992129</v>
      </c>
      <c r="G382" s="6">
        <v>402.97</v>
      </c>
    </row>
    <row r="383" spans="1:7">
      <c r="A383" s="6" t="s">
        <v>1151</v>
      </c>
      <c r="B383" s="6" t="s">
        <v>4384</v>
      </c>
      <c r="C383" s="6" t="s">
        <v>4077</v>
      </c>
      <c r="D383" s="6">
        <v>6559.3928014100002</v>
      </c>
      <c r="E383" s="6">
        <v>65.593928014100001</v>
      </c>
      <c r="F383" s="6">
        <v>173.42373115699999</v>
      </c>
      <c r="G383" s="6">
        <v>894.9</v>
      </c>
    </row>
    <row r="384" spans="1:7">
      <c r="A384" s="6" t="s">
        <v>3712</v>
      </c>
      <c r="B384" s="6" t="s">
        <v>4385</v>
      </c>
      <c r="C384" s="6" t="s">
        <v>4076</v>
      </c>
      <c r="D384" s="6">
        <v>2018.4228310799999</v>
      </c>
      <c r="E384" s="6">
        <v>20.184228310799998</v>
      </c>
      <c r="F384" s="6">
        <v>39.899978550299998</v>
      </c>
      <c r="G384" s="6">
        <v>1520</v>
      </c>
    </row>
    <row r="385" spans="1:7">
      <c r="A385" s="6" t="s">
        <v>1156</v>
      </c>
      <c r="B385" s="6" t="s">
        <v>4386</v>
      </c>
      <c r="C385" s="6" t="s">
        <v>4077</v>
      </c>
      <c r="D385" s="6">
        <v>157.29144855600001</v>
      </c>
      <c r="E385" s="6">
        <v>1.5729144855599999</v>
      </c>
      <c r="F385" s="6">
        <v>19.851288311099999</v>
      </c>
      <c r="G385" s="6">
        <v>75.34</v>
      </c>
    </row>
    <row r="386" spans="1:7">
      <c r="A386" s="6" t="s">
        <v>1156</v>
      </c>
      <c r="B386" s="6" t="s">
        <v>4386</v>
      </c>
      <c r="C386" s="6" t="s">
        <v>4077</v>
      </c>
      <c r="D386" s="6">
        <v>157.29144855600001</v>
      </c>
      <c r="E386" s="6">
        <v>1.5729144855599999</v>
      </c>
      <c r="F386" s="6">
        <v>19.851288311099999</v>
      </c>
      <c r="G386" s="6">
        <v>75.34</v>
      </c>
    </row>
    <row r="387" spans="1:7">
      <c r="A387" s="6" t="s">
        <v>3713</v>
      </c>
      <c r="B387" s="6" t="s">
        <v>4387</v>
      </c>
      <c r="C387" s="6" t="s">
        <v>4077</v>
      </c>
      <c r="D387" s="6">
        <v>40.7999371955</v>
      </c>
      <c r="E387" s="6">
        <v>0.40799937195500002</v>
      </c>
      <c r="F387" s="6">
        <v>4.0437961866799998</v>
      </c>
      <c r="G387" s="6">
        <v>1915.69</v>
      </c>
    </row>
    <row r="388" spans="1:7">
      <c r="A388" s="6" t="s">
        <v>3714</v>
      </c>
      <c r="B388" s="6" t="s">
        <v>4388</v>
      </c>
      <c r="C388" s="6" t="s">
        <v>4077</v>
      </c>
      <c r="D388" s="6">
        <v>19.3007469044</v>
      </c>
      <c r="E388" s="6">
        <v>0.19300746904400001</v>
      </c>
      <c r="F388" s="6">
        <v>2.5963183765200002</v>
      </c>
      <c r="G388" s="6">
        <v>92.14</v>
      </c>
    </row>
    <row r="389" spans="1:7">
      <c r="A389" s="6" t="s">
        <v>1161</v>
      </c>
      <c r="B389" s="6" t="s">
        <v>4307</v>
      </c>
      <c r="C389" s="6" t="s">
        <v>4077</v>
      </c>
      <c r="D389" s="6">
        <v>119.179791143</v>
      </c>
      <c r="E389" s="6">
        <v>1.1917979114299999</v>
      </c>
      <c r="F389" s="6">
        <v>9.1302342210800003</v>
      </c>
      <c r="G389" s="6">
        <v>1567</v>
      </c>
    </row>
    <row r="390" spans="1:7">
      <c r="A390" s="6" t="s">
        <v>3715</v>
      </c>
      <c r="B390" s="6" t="s">
        <v>4389</v>
      </c>
      <c r="C390" s="6" t="s">
        <v>4077</v>
      </c>
      <c r="D390" s="6">
        <v>296.94162487300002</v>
      </c>
      <c r="E390" s="6">
        <v>2.96941624873</v>
      </c>
      <c r="F390" s="6">
        <v>12.537357893499999</v>
      </c>
      <c r="G390" s="6">
        <v>1294</v>
      </c>
    </row>
    <row r="391" spans="1:7">
      <c r="A391" s="6" t="s">
        <v>1166</v>
      </c>
      <c r="B391" s="6" t="s">
        <v>4390</v>
      </c>
      <c r="C391" s="6" t="s">
        <v>4076</v>
      </c>
      <c r="D391" s="6">
        <v>314.206655587</v>
      </c>
      <c r="E391" s="6">
        <v>3.1420665558700001</v>
      </c>
      <c r="F391" s="6">
        <v>13.2428168186</v>
      </c>
      <c r="G391" s="6">
        <v>525.30999999999995</v>
      </c>
    </row>
    <row r="392" spans="1:7">
      <c r="A392" s="6" t="s">
        <v>1171</v>
      </c>
      <c r="B392" s="6" t="s">
        <v>4391</v>
      </c>
      <c r="C392" s="6" t="s">
        <v>4077</v>
      </c>
      <c r="D392" s="6">
        <v>476.34274240000002</v>
      </c>
      <c r="E392" s="6">
        <v>4.7634274239999996</v>
      </c>
      <c r="F392" s="6">
        <v>68.468094286500005</v>
      </c>
      <c r="G392" s="6">
        <v>425.05</v>
      </c>
    </row>
    <row r="393" spans="1:7">
      <c r="A393" s="6" t="s">
        <v>3716</v>
      </c>
      <c r="B393" s="6" t="s">
        <v>4392</v>
      </c>
      <c r="C393" s="6" t="s">
        <v>4077</v>
      </c>
      <c r="D393" s="6">
        <v>1560.7504001499999</v>
      </c>
      <c r="E393" s="6">
        <v>15.607504001500001</v>
      </c>
      <c r="F393" s="6">
        <v>53.628362012099998</v>
      </c>
      <c r="G393" s="6">
        <v>1462</v>
      </c>
    </row>
    <row r="394" spans="1:7">
      <c r="A394" s="6" t="s">
        <v>3717</v>
      </c>
      <c r="B394" s="6" t="s">
        <v>4393</v>
      </c>
      <c r="C394" s="6" t="s">
        <v>4077</v>
      </c>
      <c r="D394" s="6">
        <v>21.110531398999999</v>
      </c>
      <c r="E394" s="6">
        <v>0.21110531398999999</v>
      </c>
      <c r="F394" s="6">
        <v>2.4572429760899999</v>
      </c>
      <c r="G394" s="6">
        <v>43.88</v>
      </c>
    </row>
    <row r="395" spans="1:7">
      <c r="A395" s="6" t="s">
        <v>1176</v>
      </c>
      <c r="B395" s="6" t="s">
        <v>4394</v>
      </c>
      <c r="C395" s="6" t="s">
        <v>4076</v>
      </c>
      <c r="D395" s="6">
        <v>24.405872690199999</v>
      </c>
      <c r="E395" s="6">
        <v>0.24405872690200001</v>
      </c>
      <c r="F395" s="6">
        <v>3.54298414841</v>
      </c>
      <c r="G395" s="6">
        <v>13.71</v>
      </c>
    </row>
    <row r="396" spans="1:7">
      <c r="A396" s="6" t="s">
        <v>1181</v>
      </c>
      <c r="B396" s="6" t="s">
        <v>4395</v>
      </c>
      <c r="C396" s="6" t="s">
        <v>4077</v>
      </c>
      <c r="D396" s="6">
        <v>164.122376156</v>
      </c>
      <c r="E396" s="6">
        <v>1.64122376156</v>
      </c>
      <c r="F396" s="6">
        <v>15.105733474799999</v>
      </c>
      <c r="G396" s="6">
        <v>1202.02</v>
      </c>
    </row>
    <row r="397" spans="1:7">
      <c r="A397" s="6" t="s">
        <v>3718</v>
      </c>
      <c r="B397" s="6" t="s">
        <v>4396</v>
      </c>
      <c r="C397" s="6" t="s">
        <v>4076</v>
      </c>
      <c r="D397" s="6">
        <v>554.06141311700003</v>
      </c>
      <c r="E397" s="6">
        <v>5.5406141311699999</v>
      </c>
      <c r="F397" s="6">
        <v>12.8846881013</v>
      </c>
      <c r="G397" s="6">
        <v>218.23</v>
      </c>
    </row>
    <row r="398" spans="1:7">
      <c r="A398" s="6" t="s">
        <v>3718</v>
      </c>
      <c r="B398" s="6" t="s">
        <v>4396</v>
      </c>
      <c r="C398" s="6" t="s">
        <v>4076</v>
      </c>
      <c r="D398" s="6">
        <v>554.06141311700003</v>
      </c>
      <c r="E398" s="6">
        <v>5.5406141311699999</v>
      </c>
      <c r="F398" s="6">
        <v>12.8846881013</v>
      </c>
      <c r="G398" s="6">
        <v>218.23</v>
      </c>
    </row>
    <row r="399" spans="1:7">
      <c r="A399" s="6" t="s">
        <v>1186</v>
      </c>
      <c r="C399" s="6" t="s">
        <v>4077</v>
      </c>
      <c r="D399" s="6">
        <v>10.234845267200001</v>
      </c>
      <c r="E399" s="6">
        <v>0.102348452672</v>
      </c>
      <c r="F399" s="6">
        <v>1.50669272317</v>
      </c>
      <c r="G399" s="6">
        <v>415.33</v>
      </c>
    </row>
    <row r="400" spans="1:7">
      <c r="A400" s="6" t="s">
        <v>1191</v>
      </c>
      <c r="B400" s="6" t="s">
        <v>4397</v>
      </c>
      <c r="C400" s="6" t="s">
        <v>4076</v>
      </c>
      <c r="D400" s="6">
        <v>36.869683947200002</v>
      </c>
      <c r="E400" s="6">
        <v>0.36869683947199999</v>
      </c>
      <c r="F400" s="6">
        <v>3.37784081593</v>
      </c>
      <c r="G400" s="6">
        <v>476.12</v>
      </c>
    </row>
    <row r="401" spans="1:7">
      <c r="A401" s="6" t="s">
        <v>3719</v>
      </c>
      <c r="B401" s="6" t="s">
        <v>4398</v>
      </c>
      <c r="C401" s="6" t="s">
        <v>4077</v>
      </c>
      <c r="D401" s="6">
        <v>3639.29764557</v>
      </c>
      <c r="E401" s="6">
        <v>36.392976455700001</v>
      </c>
      <c r="F401" s="6">
        <v>265.080209336</v>
      </c>
      <c r="G401" s="6">
        <v>256.02999999999997</v>
      </c>
    </row>
    <row r="402" spans="1:7">
      <c r="A402" s="6" t="s">
        <v>3720</v>
      </c>
      <c r="B402" s="6" t="s">
        <v>4399</v>
      </c>
      <c r="C402" s="6" t="s">
        <v>4077</v>
      </c>
      <c r="D402" s="6">
        <v>10.314726841300001</v>
      </c>
      <c r="E402" s="6">
        <v>0.103147268413</v>
      </c>
      <c r="F402" s="6">
        <v>1.32926258072</v>
      </c>
      <c r="G402" s="6">
        <v>104.79</v>
      </c>
    </row>
    <row r="403" spans="1:7">
      <c r="A403" s="6" t="s">
        <v>1196</v>
      </c>
      <c r="B403" s="6" t="s">
        <v>4400</v>
      </c>
      <c r="C403" s="6" t="s">
        <v>4077</v>
      </c>
      <c r="D403" s="6">
        <v>6.0287357751400004</v>
      </c>
      <c r="E403" s="6">
        <v>6.0287357751399998E-2</v>
      </c>
      <c r="F403" s="6">
        <v>1.2028269379900001</v>
      </c>
      <c r="G403" s="6">
        <v>53.06</v>
      </c>
    </row>
    <row r="404" spans="1:7">
      <c r="A404" s="6" t="s">
        <v>3721</v>
      </c>
      <c r="B404" s="6" t="s">
        <v>4401</v>
      </c>
      <c r="C404" s="6" t="s">
        <v>4076</v>
      </c>
      <c r="D404" s="6">
        <v>61.073354534000003</v>
      </c>
      <c r="E404" s="6">
        <v>0.61073354534000002</v>
      </c>
      <c r="F404" s="6">
        <v>4.0376772783700003</v>
      </c>
      <c r="G404" s="6">
        <v>541.69000000000005</v>
      </c>
    </row>
    <row r="405" spans="1:7">
      <c r="A405" s="6" t="s">
        <v>3722</v>
      </c>
      <c r="B405" s="6" t="s">
        <v>4402</v>
      </c>
      <c r="C405" s="6" t="s">
        <v>4077</v>
      </c>
      <c r="D405" s="6">
        <v>223.282598589</v>
      </c>
      <c r="E405" s="6">
        <v>2.2328259858899999</v>
      </c>
      <c r="F405" s="6">
        <v>5.9725876089499996</v>
      </c>
      <c r="G405" s="6">
        <v>2802</v>
      </c>
    </row>
    <row r="406" spans="1:7">
      <c r="A406" s="6" t="s">
        <v>1201</v>
      </c>
      <c r="B406" s="6" t="s">
        <v>4403</v>
      </c>
      <c r="C406" s="6" t="s">
        <v>4077</v>
      </c>
      <c r="D406" s="6">
        <v>3571.1592069899998</v>
      </c>
      <c r="E406" s="6">
        <v>35.7115920699</v>
      </c>
      <c r="F406" s="6">
        <v>39.980937626900001</v>
      </c>
      <c r="G406" s="6">
        <v>767</v>
      </c>
    </row>
    <row r="407" spans="1:7">
      <c r="A407" s="6" t="s">
        <v>1206</v>
      </c>
      <c r="B407" s="6" t="s">
        <v>4404</v>
      </c>
      <c r="C407" s="6" t="s">
        <v>4077</v>
      </c>
      <c r="D407" s="6">
        <v>4682.5095492199998</v>
      </c>
      <c r="E407" s="6">
        <v>46.825095492199999</v>
      </c>
      <c r="F407" s="6">
        <v>110.307606175</v>
      </c>
      <c r="G407" s="6">
        <v>72.58</v>
      </c>
    </row>
    <row r="408" spans="1:7">
      <c r="A408" s="6" t="s">
        <v>3723</v>
      </c>
      <c r="B408" s="6" t="s">
        <v>4405</v>
      </c>
      <c r="C408" s="6" t="s">
        <v>4076</v>
      </c>
      <c r="D408" s="6">
        <v>62.1090133059</v>
      </c>
      <c r="E408" s="6">
        <v>0.62109013305899996</v>
      </c>
      <c r="F408" s="6">
        <v>3.4565201639000001</v>
      </c>
      <c r="G408" s="6">
        <v>454.76</v>
      </c>
    </row>
    <row r="409" spans="1:7">
      <c r="A409" s="6" t="s">
        <v>1211</v>
      </c>
      <c r="C409" s="6" t="s">
        <v>4076</v>
      </c>
      <c r="D409" s="6">
        <v>30.837176936199999</v>
      </c>
      <c r="E409" s="6">
        <v>0.308371769362</v>
      </c>
      <c r="F409" s="6">
        <v>5.0818397189400004</v>
      </c>
      <c r="G409" s="6">
        <v>86.5</v>
      </c>
    </row>
    <row r="410" spans="1:7">
      <c r="A410" s="6" t="s">
        <v>3724</v>
      </c>
      <c r="B410" s="6" t="s">
        <v>4406</v>
      </c>
      <c r="C410" s="6" t="s">
        <v>4076</v>
      </c>
      <c r="D410" s="6">
        <v>339.43730120700002</v>
      </c>
      <c r="E410" s="6">
        <v>3.39437301207</v>
      </c>
      <c r="F410" s="6">
        <v>7.5373087056900001</v>
      </c>
      <c r="G410" s="6">
        <v>34.619999999999997</v>
      </c>
    </row>
    <row r="411" spans="1:7">
      <c r="A411" s="6" t="s">
        <v>1216</v>
      </c>
      <c r="B411" s="6" t="s">
        <v>4407</v>
      </c>
      <c r="C411" s="6" t="s">
        <v>4076</v>
      </c>
      <c r="D411" s="6">
        <v>66.350480431899996</v>
      </c>
      <c r="E411" s="6">
        <v>0.66350480431900005</v>
      </c>
      <c r="F411" s="6">
        <v>5.2090732795400001</v>
      </c>
      <c r="G411" s="6">
        <v>45.85</v>
      </c>
    </row>
    <row r="412" spans="1:7">
      <c r="A412" s="6" t="s">
        <v>1221</v>
      </c>
      <c r="B412" s="6" t="s">
        <v>4408</v>
      </c>
      <c r="C412" s="6" t="s">
        <v>4076</v>
      </c>
      <c r="D412" s="6">
        <v>1293.3604218200001</v>
      </c>
      <c r="E412" s="6">
        <v>12.933604218199999</v>
      </c>
      <c r="F412" s="6">
        <v>15.5978426252</v>
      </c>
      <c r="G412" s="6">
        <v>258.45999999999998</v>
      </c>
    </row>
    <row r="413" spans="1:7">
      <c r="A413" s="6" t="s">
        <v>1226</v>
      </c>
      <c r="B413" s="6" t="s">
        <v>4409</v>
      </c>
      <c r="C413" s="6" t="s">
        <v>4077</v>
      </c>
      <c r="D413" s="6">
        <v>52.661622470600001</v>
      </c>
      <c r="E413" s="6">
        <v>0.526616224706</v>
      </c>
      <c r="F413" s="6">
        <v>7.4130048667399997</v>
      </c>
      <c r="G413" s="6">
        <v>207.02</v>
      </c>
    </row>
    <row r="414" spans="1:7">
      <c r="A414" s="6" t="s">
        <v>3725</v>
      </c>
      <c r="B414" s="6" t="s">
        <v>4410</v>
      </c>
      <c r="C414" s="6" t="s">
        <v>4077</v>
      </c>
      <c r="D414" s="6">
        <v>10.1555153957</v>
      </c>
      <c r="E414" s="6">
        <v>0.101555153957</v>
      </c>
      <c r="F414" s="6">
        <v>1.3684023132200001</v>
      </c>
      <c r="G414" s="6">
        <v>474.49</v>
      </c>
    </row>
    <row r="415" spans="1:7">
      <c r="A415" s="6" t="s">
        <v>3726</v>
      </c>
      <c r="B415" s="6" t="s">
        <v>4411</v>
      </c>
      <c r="C415" s="6" t="s">
        <v>4077</v>
      </c>
      <c r="D415" s="6">
        <v>348.54648558899999</v>
      </c>
      <c r="E415" s="6">
        <v>3.4854648558900001</v>
      </c>
      <c r="F415" s="6">
        <v>21.140790194000001</v>
      </c>
      <c r="G415" s="6">
        <v>2077</v>
      </c>
    </row>
    <row r="416" spans="1:7">
      <c r="A416" s="6" t="s">
        <v>1231</v>
      </c>
      <c r="B416" s="6" t="s">
        <v>4412</v>
      </c>
      <c r="C416" s="6" t="s">
        <v>4077</v>
      </c>
      <c r="D416" s="6">
        <v>744.71037819799994</v>
      </c>
      <c r="E416" s="6">
        <v>7.4471037819800001</v>
      </c>
      <c r="F416" s="6">
        <v>44.660770236899999</v>
      </c>
      <c r="G416" s="6">
        <v>60.03</v>
      </c>
    </row>
    <row r="417" spans="1:7">
      <c r="A417" s="6" t="s">
        <v>3727</v>
      </c>
      <c r="B417" s="6" t="s">
        <v>4413</v>
      </c>
      <c r="C417" s="6" t="s">
        <v>4076</v>
      </c>
      <c r="D417" s="6">
        <v>59.594552304499999</v>
      </c>
      <c r="E417" s="6">
        <v>0.59594552304500004</v>
      </c>
      <c r="F417" s="6">
        <v>3.9070720727300001</v>
      </c>
      <c r="G417" s="6">
        <v>253.46</v>
      </c>
    </row>
    <row r="418" spans="1:7">
      <c r="A418" s="6" t="s">
        <v>1236</v>
      </c>
      <c r="B418" s="6" t="s">
        <v>4414</v>
      </c>
      <c r="C418" s="6" t="s">
        <v>4076</v>
      </c>
      <c r="D418" s="6">
        <v>168.739489069</v>
      </c>
      <c r="E418" s="6">
        <v>1.68739489069</v>
      </c>
      <c r="F418" s="6">
        <v>10.165441100000001</v>
      </c>
      <c r="G418" s="6">
        <v>413.74</v>
      </c>
    </row>
    <row r="419" spans="1:7">
      <c r="A419" s="6" t="s">
        <v>3728</v>
      </c>
      <c r="B419" s="6" t="s">
        <v>4415</v>
      </c>
      <c r="C419" s="6" t="s">
        <v>4077</v>
      </c>
      <c r="D419" s="6">
        <v>82.836944575199993</v>
      </c>
      <c r="E419" s="6">
        <v>0.828369445752</v>
      </c>
      <c r="F419" s="6">
        <v>9.6077774744200006</v>
      </c>
      <c r="G419" s="6">
        <v>328.39</v>
      </c>
    </row>
    <row r="420" spans="1:7">
      <c r="A420" s="6" t="s">
        <v>1241</v>
      </c>
      <c r="B420" s="6" t="s">
        <v>4416</v>
      </c>
      <c r="C420" s="6" t="s">
        <v>4077</v>
      </c>
      <c r="D420" s="6">
        <v>31.821525634499999</v>
      </c>
      <c r="E420" s="6">
        <v>0.31821525634499997</v>
      </c>
      <c r="F420" s="6">
        <v>5.4466983770599997</v>
      </c>
      <c r="G420" s="6">
        <v>195.91</v>
      </c>
    </row>
    <row r="421" spans="1:7">
      <c r="A421" s="6" t="s">
        <v>1246</v>
      </c>
      <c r="B421" s="6" t="s">
        <v>4417</v>
      </c>
      <c r="C421" s="6" t="s">
        <v>4076</v>
      </c>
      <c r="D421" s="6">
        <v>6.7956378910800002</v>
      </c>
      <c r="E421" s="6">
        <v>6.7956378910800003E-2</v>
      </c>
      <c r="F421" s="6">
        <v>1.33543587271</v>
      </c>
      <c r="G421" s="6">
        <v>2257.1999999999998</v>
      </c>
    </row>
    <row r="422" spans="1:7">
      <c r="A422" s="6" t="s">
        <v>3729</v>
      </c>
      <c r="B422" s="6" t="s">
        <v>4418</v>
      </c>
      <c r="C422" s="6" t="s">
        <v>4076</v>
      </c>
      <c r="D422" s="6">
        <v>83.486637363900002</v>
      </c>
      <c r="E422" s="6">
        <v>0.83486637363899996</v>
      </c>
      <c r="F422" s="6">
        <v>5.1918371001099999</v>
      </c>
      <c r="G422" s="6">
        <v>256.58999999999997</v>
      </c>
    </row>
    <row r="423" spans="1:7">
      <c r="A423" s="6" t="s">
        <v>1251</v>
      </c>
      <c r="B423" s="6" t="s">
        <v>4419</v>
      </c>
      <c r="C423" s="6" t="s">
        <v>4077</v>
      </c>
      <c r="D423" s="6">
        <v>325.89862819500001</v>
      </c>
      <c r="E423" s="6">
        <v>3.25898628195</v>
      </c>
      <c r="F423" s="6">
        <v>7.4924476867700003</v>
      </c>
      <c r="G423" s="6">
        <v>2059.13</v>
      </c>
    </row>
    <row r="424" spans="1:7">
      <c r="A424" s="6" t="s">
        <v>3730</v>
      </c>
      <c r="B424" s="6" t="s">
        <v>4420</v>
      </c>
      <c r="C424" s="6" t="s">
        <v>4076</v>
      </c>
      <c r="D424" s="6">
        <v>20.654579954500001</v>
      </c>
      <c r="E424" s="6">
        <v>0.20654579954499999</v>
      </c>
      <c r="F424" s="6">
        <v>2.9679907969400001</v>
      </c>
      <c r="G424" s="6">
        <v>424.93</v>
      </c>
    </row>
    <row r="425" spans="1:7">
      <c r="A425" s="6" t="s">
        <v>1256</v>
      </c>
      <c r="B425" s="6" t="s">
        <v>4421</v>
      </c>
      <c r="C425" s="6" t="s">
        <v>4077</v>
      </c>
      <c r="D425" s="6">
        <v>75.812009845000006</v>
      </c>
      <c r="E425" s="6">
        <v>0.75812009844999995</v>
      </c>
      <c r="F425" s="6">
        <v>5.3186369469399999</v>
      </c>
      <c r="G425" s="6">
        <v>256.18</v>
      </c>
    </row>
    <row r="426" spans="1:7">
      <c r="A426" s="6" t="s">
        <v>3731</v>
      </c>
      <c r="C426" s="6" t="s">
        <v>4076</v>
      </c>
      <c r="D426" s="6">
        <v>12.786359991099999</v>
      </c>
      <c r="E426" s="6">
        <v>0.12786359991099999</v>
      </c>
      <c r="F426" s="6">
        <v>1.6617422935099999</v>
      </c>
      <c r="G426" s="6">
        <v>663.58</v>
      </c>
    </row>
    <row r="427" spans="1:7">
      <c r="A427" s="6" t="s">
        <v>1261</v>
      </c>
      <c r="B427" s="6" t="s">
        <v>4422</v>
      </c>
      <c r="C427" s="6" t="s">
        <v>4077</v>
      </c>
      <c r="D427" s="6">
        <v>189.816702061</v>
      </c>
      <c r="E427" s="6">
        <v>1.8981670206100001</v>
      </c>
      <c r="F427" s="6">
        <v>7.9820050231800002</v>
      </c>
      <c r="G427" s="6">
        <v>1562.41</v>
      </c>
    </row>
    <row r="428" spans="1:7">
      <c r="A428" s="6" t="s">
        <v>3732</v>
      </c>
      <c r="B428" s="6" t="s">
        <v>4423</v>
      </c>
      <c r="C428" s="6" t="s">
        <v>4077</v>
      </c>
      <c r="D428" s="6">
        <v>5376.66990291</v>
      </c>
      <c r="E428" s="6">
        <v>53.766699029100003</v>
      </c>
      <c r="F428" s="6">
        <v>139.97541387999999</v>
      </c>
      <c r="G428" s="6">
        <v>2304</v>
      </c>
    </row>
    <row r="429" spans="1:7">
      <c r="A429" s="6" t="s">
        <v>3733</v>
      </c>
      <c r="B429" s="6" t="s">
        <v>4424</v>
      </c>
      <c r="C429" s="6" t="s">
        <v>4076</v>
      </c>
      <c r="D429" s="6">
        <v>27.000434350500001</v>
      </c>
      <c r="E429" s="6">
        <v>0.27000434350500002</v>
      </c>
      <c r="F429" s="6">
        <v>2.91836924466</v>
      </c>
      <c r="G429" s="6">
        <v>713.93</v>
      </c>
    </row>
    <row r="430" spans="1:7">
      <c r="A430" s="6" t="s">
        <v>3734</v>
      </c>
      <c r="B430" s="6" t="s">
        <v>4317</v>
      </c>
      <c r="C430" s="6" t="s">
        <v>4076</v>
      </c>
      <c r="D430" s="6">
        <v>10.293309125</v>
      </c>
      <c r="E430" s="6">
        <v>0.10293309125</v>
      </c>
      <c r="F430" s="6">
        <v>1.39169523711</v>
      </c>
      <c r="G430" s="6">
        <v>730.78</v>
      </c>
    </row>
    <row r="431" spans="1:7">
      <c r="A431" s="6" t="s">
        <v>3735</v>
      </c>
      <c r="B431" s="6" t="s">
        <v>4425</v>
      </c>
      <c r="C431" s="6" t="s">
        <v>4077</v>
      </c>
      <c r="D431" s="6">
        <v>70.018426798899995</v>
      </c>
      <c r="E431" s="6">
        <v>0.70018426798900002</v>
      </c>
      <c r="F431" s="6">
        <v>5.0324439936700003</v>
      </c>
      <c r="G431" s="6">
        <v>2227.25</v>
      </c>
    </row>
    <row r="432" spans="1:7">
      <c r="A432" s="6" t="s">
        <v>3736</v>
      </c>
      <c r="B432" s="6" t="s">
        <v>4426</v>
      </c>
      <c r="C432" s="6" t="s">
        <v>4076</v>
      </c>
      <c r="D432" s="6">
        <v>2459.15097999</v>
      </c>
      <c r="E432" s="6">
        <v>24.591509799899999</v>
      </c>
      <c r="F432" s="6">
        <v>32.646340571800003</v>
      </c>
      <c r="G432" s="6">
        <v>1973</v>
      </c>
    </row>
    <row r="433" spans="1:7">
      <c r="A433" s="6" t="s">
        <v>1266</v>
      </c>
      <c r="B433" s="6" t="s">
        <v>4427</v>
      </c>
      <c r="C433" s="6" t="s">
        <v>4077</v>
      </c>
      <c r="D433" s="6">
        <v>394.19793228899999</v>
      </c>
      <c r="E433" s="6">
        <v>3.94197932289</v>
      </c>
      <c r="F433" s="6">
        <v>32.113414258500001</v>
      </c>
      <c r="G433" s="6">
        <v>167.65</v>
      </c>
    </row>
    <row r="434" spans="1:7">
      <c r="A434" s="6" t="s">
        <v>1271</v>
      </c>
      <c r="B434" s="6" t="s">
        <v>4428</v>
      </c>
      <c r="C434" s="6" t="s">
        <v>4076</v>
      </c>
      <c r="D434" s="6">
        <v>21.8964381939</v>
      </c>
      <c r="E434" s="6">
        <v>0.218964381939</v>
      </c>
      <c r="F434" s="6">
        <v>2.0498060123799999</v>
      </c>
      <c r="G434" s="6">
        <v>501.71</v>
      </c>
    </row>
    <row r="435" spans="1:7">
      <c r="A435" s="6" t="s">
        <v>3737</v>
      </c>
      <c r="B435" s="6" t="s">
        <v>4429</v>
      </c>
      <c r="C435" s="6" t="s">
        <v>4076</v>
      </c>
      <c r="D435" s="6">
        <v>47.2753314355</v>
      </c>
      <c r="E435" s="6">
        <v>0.47275331435500001</v>
      </c>
      <c r="F435" s="6">
        <v>3.3404227333000001</v>
      </c>
      <c r="G435" s="6">
        <v>271.91000000000003</v>
      </c>
    </row>
    <row r="436" spans="1:7">
      <c r="A436" s="6" t="s">
        <v>1276</v>
      </c>
      <c r="B436" s="6" t="s">
        <v>4317</v>
      </c>
      <c r="C436" s="6" t="s">
        <v>4076</v>
      </c>
      <c r="D436" s="6">
        <v>60.559647388899997</v>
      </c>
      <c r="E436" s="6">
        <v>0.60559647388899995</v>
      </c>
      <c r="F436" s="6">
        <v>3.7402871701099998</v>
      </c>
      <c r="G436" s="6">
        <v>30.36</v>
      </c>
    </row>
    <row r="437" spans="1:7">
      <c r="A437" s="6" t="s">
        <v>1281</v>
      </c>
      <c r="B437" s="6" t="s">
        <v>4430</v>
      </c>
      <c r="C437" s="6" t="s">
        <v>4077</v>
      </c>
      <c r="D437" s="6">
        <v>37.2637068931</v>
      </c>
      <c r="E437" s="6">
        <v>0.37263706893100002</v>
      </c>
      <c r="F437" s="6">
        <v>5.2593628129400001</v>
      </c>
      <c r="G437" s="6">
        <v>455.1</v>
      </c>
    </row>
    <row r="438" spans="1:7">
      <c r="A438" s="6" t="s">
        <v>1286</v>
      </c>
      <c r="B438" s="6" t="s">
        <v>4431</v>
      </c>
      <c r="C438" s="6" t="s">
        <v>4076</v>
      </c>
      <c r="D438" s="6">
        <v>18.960186850700001</v>
      </c>
      <c r="E438" s="6">
        <v>0.189601868507</v>
      </c>
      <c r="F438" s="6">
        <v>1.8544947358199999</v>
      </c>
      <c r="G438" s="6">
        <v>211.85</v>
      </c>
    </row>
    <row r="439" spans="1:7">
      <c r="A439" s="6" t="s">
        <v>1291</v>
      </c>
      <c r="B439" s="6" t="s">
        <v>4432</v>
      </c>
      <c r="C439" s="6" t="s">
        <v>4077</v>
      </c>
      <c r="D439" s="6">
        <v>71.254544628399998</v>
      </c>
      <c r="E439" s="6">
        <v>0.71254544628399996</v>
      </c>
      <c r="F439" s="6">
        <v>9.1019603463000003</v>
      </c>
      <c r="G439" s="6">
        <v>299.08999999999997</v>
      </c>
    </row>
    <row r="440" spans="1:7">
      <c r="A440" s="6" t="s">
        <v>1296</v>
      </c>
      <c r="B440" s="6" t="s">
        <v>4433</v>
      </c>
      <c r="C440" s="6" t="s">
        <v>4076</v>
      </c>
      <c r="D440" s="6">
        <v>140.85734662900001</v>
      </c>
      <c r="E440" s="6">
        <v>1.40857346629</v>
      </c>
      <c r="F440" s="6">
        <v>6.3215454306199996</v>
      </c>
      <c r="G440" s="6">
        <v>479.96</v>
      </c>
    </row>
    <row r="441" spans="1:7">
      <c r="A441" s="6" t="s">
        <v>1301</v>
      </c>
      <c r="C441" s="6" t="s">
        <v>4076</v>
      </c>
      <c r="D441" s="6">
        <v>70.077064272200005</v>
      </c>
      <c r="E441" s="6">
        <v>0.70077064272199996</v>
      </c>
      <c r="F441" s="6">
        <v>3.1697971370200002</v>
      </c>
      <c r="G441" s="6">
        <v>527.91</v>
      </c>
    </row>
    <row r="442" spans="1:7">
      <c r="A442" s="6" t="s">
        <v>1306</v>
      </c>
      <c r="B442" s="6" t="s">
        <v>4434</v>
      </c>
      <c r="C442" s="6" t="s">
        <v>4077</v>
      </c>
      <c r="D442" s="6">
        <v>59.717333135700002</v>
      </c>
      <c r="E442" s="6">
        <v>0.59717333135700001</v>
      </c>
      <c r="F442" s="6">
        <v>6.9976150119499998</v>
      </c>
      <c r="G442" s="6">
        <v>71.989999999999995</v>
      </c>
    </row>
    <row r="443" spans="1:7">
      <c r="A443" s="6" t="s">
        <v>1311</v>
      </c>
      <c r="B443" s="6" t="s">
        <v>4251</v>
      </c>
      <c r="C443" s="6" t="s">
        <v>4076</v>
      </c>
      <c r="D443" s="6">
        <v>5.8322665926799999</v>
      </c>
      <c r="E443" s="6">
        <v>5.8322665926800001E-2</v>
      </c>
      <c r="F443" s="6">
        <v>1.2955174943600001</v>
      </c>
      <c r="G443" s="6">
        <v>3297.74</v>
      </c>
    </row>
    <row r="444" spans="1:7">
      <c r="A444" s="6" t="s">
        <v>3738</v>
      </c>
      <c r="B444" s="6" t="s">
        <v>4147</v>
      </c>
      <c r="C444" s="6" t="s">
        <v>4076</v>
      </c>
      <c r="D444" s="6">
        <v>807.68066127999998</v>
      </c>
      <c r="E444" s="6">
        <v>8.0768066128000005</v>
      </c>
      <c r="F444" s="6">
        <v>31.701029377699999</v>
      </c>
      <c r="G444" s="6">
        <v>121.74</v>
      </c>
    </row>
    <row r="445" spans="1:7">
      <c r="A445" s="6" t="s">
        <v>1316</v>
      </c>
      <c r="B445" s="6" t="s">
        <v>4435</v>
      </c>
      <c r="C445" s="6" t="s">
        <v>4076</v>
      </c>
      <c r="D445" s="6">
        <v>25.5512220329</v>
      </c>
      <c r="E445" s="6">
        <v>0.25551222032900001</v>
      </c>
      <c r="F445" s="6">
        <v>2.4778777918800001</v>
      </c>
      <c r="G445" s="6">
        <v>515.86</v>
      </c>
    </row>
    <row r="446" spans="1:7">
      <c r="A446" s="6" t="s">
        <v>1321</v>
      </c>
      <c r="B446" s="6" t="s">
        <v>4436</v>
      </c>
      <c r="C446" s="6" t="s">
        <v>4076</v>
      </c>
      <c r="D446" s="6">
        <v>89.836885003600003</v>
      </c>
      <c r="E446" s="6">
        <v>0.89836885003599998</v>
      </c>
      <c r="F446" s="6">
        <v>3.88489835217</v>
      </c>
      <c r="G446" s="6">
        <v>1272.22</v>
      </c>
    </row>
    <row r="447" spans="1:7">
      <c r="A447" s="6" t="s">
        <v>3739</v>
      </c>
      <c r="B447" s="6" t="s">
        <v>4437</v>
      </c>
      <c r="C447" s="6" t="s">
        <v>4076</v>
      </c>
      <c r="D447" s="6">
        <v>102.15658115399999</v>
      </c>
      <c r="E447" s="6">
        <v>1.0215658115399999</v>
      </c>
      <c r="F447" s="6">
        <v>8.6248331384500005</v>
      </c>
      <c r="G447" s="6">
        <v>1514.87</v>
      </c>
    </row>
    <row r="448" spans="1:7">
      <c r="A448" s="6" t="s">
        <v>1326</v>
      </c>
      <c r="B448" s="6" t="s">
        <v>4438</v>
      </c>
      <c r="C448" s="6" t="s">
        <v>4076</v>
      </c>
      <c r="D448" s="6">
        <v>80.671610978399997</v>
      </c>
      <c r="E448" s="6">
        <v>0.80671610978399999</v>
      </c>
      <c r="F448" s="6">
        <v>4.2788119466000003</v>
      </c>
      <c r="G448" s="6">
        <v>248.15</v>
      </c>
    </row>
    <row r="449" spans="1:7">
      <c r="A449" s="6" t="s">
        <v>1331</v>
      </c>
      <c r="B449" s="6" t="s">
        <v>4439</v>
      </c>
      <c r="C449" s="6" t="s">
        <v>4077</v>
      </c>
      <c r="D449" s="6">
        <v>334.33156155400002</v>
      </c>
      <c r="E449" s="6">
        <v>3.3433156155399999</v>
      </c>
      <c r="F449" s="6">
        <v>51.746380747400003</v>
      </c>
      <c r="G449" s="6">
        <v>238.52</v>
      </c>
    </row>
    <row r="450" spans="1:7">
      <c r="A450" s="6" t="s">
        <v>1336</v>
      </c>
      <c r="B450" s="6" t="s">
        <v>4440</v>
      </c>
      <c r="C450" s="6" t="s">
        <v>4076</v>
      </c>
      <c r="D450" s="6">
        <v>15.2657313152</v>
      </c>
      <c r="E450" s="6">
        <v>0.15265731315200001</v>
      </c>
      <c r="F450" s="6">
        <v>1.5410876714899999</v>
      </c>
      <c r="G450" s="6">
        <v>405.58</v>
      </c>
    </row>
    <row r="451" spans="1:7">
      <c r="A451" s="6" t="s">
        <v>1341</v>
      </c>
      <c r="B451" s="6" t="s">
        <v>4441</v>
      </c>
      <c r="C451" s="6" t="s">
        <v>4077</v>
      </c>
      <c r="D451" s="6">
        <v>14.984790627600001</v>
      </c>
      <c r="E451" s="6">
        <v>0.149847906276</v>
      </c>
      <c r="F451" s="6">
        <v>1.62042585829</v>
      </c>
      <c r="G451" s="6">
        <v>3070.94</v>
      </c>
    </row>
    <row r="452" spans="1:7">
      <c r="A452" s="6" t="s">
        <v>1346</v>
      </c>
      <c r="B452" s="6" t="s">
        <v>4442</v>
      </c>
      <c r="C452" s="6" t="s">
        <v>4077</v>
      </c>
      <c r="D452" s="6">
        <v>24.341806522599999</v>
      </c>
      <c r="E452" s="6">
        <v>0.24341806522600001</v>
      </c>
      <c r="F452" s="6">
        <v>2.42269482779</v>
      </c>
      <c r="G452" s="6">
        <v>75.77</v>
      </c>
    </row>
    <row r="453" spans="1:7">
      <c r="A453" s="6" t="s">
        <v>1346</v>
      </c>
      <c r="B453" s="6" t="s">
        <v>4442</v>
      </c>
      <c r="C453" s="6" t="s">
        <v>4077</v>
      </c>
      <c r="D453" s="6">
        <v>24.341806522599999</v>
      </c>
      <c r="E453" s="6">
        <v>0.24341806522600001</v>
      </c>
      <c r="F453" s="6">
        <v>2.42269482779</v>
      </c>
      <c r="G453" s="6">
        <v>75.77</v>
      </c>
    </row>
    <row r="454" spans="1:7">
      <c r="A454" s="6" t="s">
        <v>1351</v>
      </c>
      <c r="C454" s="6" t="s">
        <v>4077</v>
      </c>
      <c r="D454" s="6">
        <v>8.7401251433400002</v>
      </c>
      <c r="E454" s="6">
        <v>8.7401251433399996E-2</v>
      </c>
      <c r="F454" s="6">
        <v>2.1994475163899998</v>
      </c>
      <c r="G454" s="6">
        <v>648.47</v>
      </c>
    </row>
    <row r="455" spans="1:7">
      <c r="A455" s="6" t="s">
        <v>3740</v>
      </c>
      <c r="B455" s="6" t="s">
        <v>4443</v>
      </c>
      <c r="C455" s="6" t="s">
        <v>4077</v>
      </c>
      <c r="D455" s="6">
        <v>69.771921610500002</v>
      </c>
      <c r="E455" s="6">
        <v>0.69771921610499998</v>
      </c>
      <c r="F455" s="6">
        <v>9.8693927492700002</v>
      </c>
      <c r="G455" s="6">
        <v>300.33999999999997</v>
      </c>
    </row>
    <row r="456" spans="1:7">
      <c r="A456" s="6" t="s">
        <v>1356</v>
      </c>
      <c r="C456" s="6" t="s">
        <v>4077</v>
      </c>
      <c r="D456" s="6">
        <v>12.161193653</v>
      </c>
      <c r="E456" s="6">
        <v>0.12161193653000001</v>
      </c>
      <c r="F456" s="6">
        <v>2.3425610935000001</v>
      </c>
      <c r="G456" s="6">
        <v>307.94</v>
      </c>
    </row>
    <row r="457" spans="1:7">
      <c r="A457" s="6" t="s">
        <v>3741</v>
      </c>
      <c r="C457" s="6" t="s">
        <v>4076</v>
      </c>
      <c r="D457" s="6">
        <v>43.218989000000001</v>
      </c>
      <c r="E457" s="6">
        <v>0.43218989000000002</v>
      </c>
      <c r="F457" s="6">
        <v>6.5127509999999997</v>
      </c>
      <c r="G457" s="6">
        <v>527.1</v>
      </c>
    </row>
    <row r="458" spans="1:7">
      <c r="A458" s="6" t="s">
        <v>3742</v>
      </c>
      <c r="B458" s="6" t="s">
        <v>4146</v>
      </c>
      <c r="C458" s="6" t="s">
        <v>4076</v>
      </c>
      <c r="D458" s="6">
        <v>39.518983198699999</v>
      </c>
      <c r="E458" s="6">
        <v>0.39518983198699997</v>
      </c>
      <c r="F458" s="6">
        <v>2.48415205443</v>
      </c>
      <c r="G458" s="6">
        <v>18.920000000000002</v>
      </c>
    </row>
    <row r="459" spans="1:7">
      <c r="A459" s="6" t="s">
        <v>1361</v>
      </c>
      <c r="B459" s="6" t="s">
        <v>4444</v>
      </c>
      <c r="C459" s="6" t="s">
        <v>4076</v>
      </c>
      <c r="D459" s="6">
        <v>15.245764451599999</v>
      </c>
      <c r="E459" s="6">
        <v>0.152457644516</v>
      </c>
      <c r="F459" s="6">
        <v>1.55573187287</v>
      </c>
      <c r="G459" s="6">
        <v>1.75</v>
      </c>
    </row>
    <row r="460" spans="1:7">
      <c r="A460" s="6" t="s">
        <v>1366</v>
      </c>
      <c r="B460" s="6" t="s">
        <v>4445</v>
      </c>
      <c r="C460" s="6" t="s">
        <v>4077</v>
      </c>
      <c r="D460" s="6">
        <v>624.012215997</v>
      </c>
      <c r="E460" s="6">
        <v>6.2401221599700003</v>
      </c>
      <c r="F460" s="6">
        <v>24.499576980699999</v>
      </c>
      <c r="G460" s="6">
        <v>27.67</v>
      </c>
    </row>
    <row r="461" spans="1:7">
      <c r="A461" s="6" t="s">
        <v>1371</v>
      </c>
      <c r="B461" s="6" t="s">
        <v>4446</v>
      </c>
      <c r="C461" s="6" t="s">
        <v>4077</v>
      </c>
      <c r="D461" s="6">
        <v>10.0550252332</v>
      </c>
      <c r="E461" s="6">
        <v>0.100550252332</v>
      </c>
      <c r="F461" s="6">
        <v>1.7682318798100001</v>
      </c>
      <c r="G461" s="6">
        <v>234.15</v>
      </c>
    </row>
    <row r="462" spans="1:7">
      <c r="A462" s="6" t="s">
        <v>3743</v>
      </c>
      <c r="B462" s="6" t="s">
        <v>4447</v>
      </c>
      <c r="C462" s="6" t="s">
        <v>4077</v>
      </c>
      <c r="D462" s="6">
        <v>385.89545288699998</v>
      </c>
      <c r="E462" s="6">
        <v>3.85895452887</v>
      </c>
      <c r="F462" s="6">
        <v>21.294089446899999</v>
      </c>
      <c r="G462" s="6">
        <v>1709.58</v>
      </c>
    </row>
    <row r="463" spans="1:7">
      <c r="A463" s="6" t="s">
        <v>1376</v>
      </c>
      <c r="B463" s="6" t="s">
        <v>4448</v>
      </c>
      <c r="C463" s="6" t="s">
        <v>4077</v>
      </c>
      <c r="D463" s="6">
        <v>79.396081407200001</v>
      </c>
      <c r="E463" s="6">
        <v>0.79396081407200003</v>
      </c>
      <c r="F463" s="6">
        <v>7.7676760823000004</v>
      </c>
      <c r="G463" s="6">
        <v>1951.04</v>
      </c>
    </row>
    <row r="464" spans="1:7">
      <c r="A464" s="6" t="s">
        <v>1381</v>
      </c>
      <c r="B464" s="6" t="s">
        <v>4449</v>
      </c>
      <c r="C464" s="6" t="s">
        <v>4077</v>
      </c>
      <c r="D464" s="6">
        <v>69.114370123499995</v>
      </c>
      <c r="E464" s="6">
        <v>0.69114370123500002</v>
      </c>
      <c r="F464" s="6">
        <v>7.2924073801600002</v>
      </c>
      <c r="G464" s="6">
        <v>4.07</v>
      </c>
    </row>
    <row r="465" spans="1:7">
      <c r="A465" s="6" t="s">
        <v>3744</v>
      </c>
      <c r="B465" s="6" t="s">
        <v>4450</v>
      </c>
      <c r="C465" s="6" t="s">
        <v>4076</v>
      </c>
      <c r="D465" s="6">
        <v>64.373917984599998</v>
      </c>
      <c r="E465" s="6">
        <v>0.64373917984600004</v>
      </c>
      <c r="F465" s="6">
        <v>4.2608942036700004</v>
      </c>
      <c r="G465" s="6">
        <v>846.96</v>
      </c>
    </row>
    <row r="466" spans="1:7">
      <c r="A466" s="6" t="s">
        <v>1386</v>
      </c>
      <c r="B466" s="6" t="s">
        <v>4451</v>
      </c>
      <c r="C466" s="6" t="s">
        <v>4077</v>
      </c>
      <c r="D466" s="6">
        <v>837.62884802999997</v>
      </c>
      <c r="E466" s="6">
        <v>8.3762884802999995</v>
      </c>
      <c r="F466" s="6">
        <v>35.144228764899999</v>
      </c>
      <c r="G466" s="6">
        <v>702.53</v>
      </c>
    </row>
    <row r="467" spans="1:7">
      <c r="A467" s="6" t="s">
        <v>1391</v>
      </c>
      <c r="B467" s="6" t="s">
        <v>4452</v>
      </c>
      <c r="C467" s="6" t="s">
        <v>4077</v>
      </c>
      <c r="D467" s="6">
        <v>84.032811618500006</v>
      </c>
      <c r="E467" s="6">
        <v>0.84032811618500003</v>
      </c>
      <c r="F467" s="6">
        <v>4.7478256128199998</v>
      </c>
      <c r="G467" s="6">
        <v>238.87</v>
      </c>
    </row>
    <row r="468" spans="1:7">
      <c r="A468" s="6" t="s">
        <v>3745</v>
      </c>
      <c r="B468" s="6" t="s">
        <v>4453</v>
      </c>
      <c r="C468" s="6" t="s">
        <v>4076</v>
      </c>
      <c r="D468" s="6">
        <v>59.106835542600002</v>
      </c>
      <c r="E468" s="6">
        <v>0.591068355426</v>
      </c>
      <c r="F468" s="6">
        <v>3.4436774904699998</v>
      </c>
      <c r="G468" s="6">
        <v>1057.7</v>
      </c>
    </row>
    <row r="469" spans="1:7">
      <c r="A469" s="6" t="s">
        <v>1396</v>
      </c>
      <c r="B469" s="6" t="s">
        <v>4454</v>
      </c>
      <c r="C469" s="6" t="s">
        <v>4077</v>
      </c>
      <c r="D469" s="6">
        <v>50.072945138100003</v>
      </c>
      <c r="E469" s="6">
        <v>0.500729451381</v>
      </c>
      <c r="F469" s="6">
        <v>9.2481825922500001</v>
      </c>
      <c r="G469" s="6">
        <v>207.12</v>
      </c>
    </row>
    <row r="470" spans="1:7">
      <c r="A470" s="6" t="s">
        <v>1401</v>
      </c>
      <c r="B470" s="6" t="s">
        <v>4455</v>
      </c>
      <c r="C470" s="6" t="s">
        <v>4076</v>
      </c>
      <c r="D470" s="6">
        <v>12.0185047706</v>
      </c>
      <c r="E470" s="6">
        <v>0.120185047706</v>
      </c>
      <c r="F470" s="6">
        <v>1.6151315497400001</v>
      </c>
      <c r="G470" s="6">
        <v>124.81</v>
      </c>
    </row>
    <row r="471" spans="1:7">
      <c r="A471" s="6" t="s">
        <v>1406</v>
      </c>
      <c r="B471" s="6" t="s">
        <v>4456</v>
      </c>
      <c r="C471" s="6" t="s">
        <v>4076</v>
      </c>
      <c r="D471" s="6">
        <v>29.231730217799999</v>
      </c>
      <c r="E471" s="6">
        <v>0.292317302178</v>
      </c>
      <c r="F471" s="6">
        <v>2.1961527222599999</v>
      </c>
      <c r="G471" s="6">
        <v>559.28</v>
      </c>
    </row>
    <row r="472" spans="1:7">
      <c r="A472" s="6" t="s">
        <v>3746</v>
      </c>
      <c r="B472" s="6" t="s">
        <v>4457</v>
      </c>
      <c r="C472" s="6" t="s">
        <v>4076</v>
      </c>
      <c r="D472" s="6">
        <v>37.446991155900001</v>
      </c>
      <c r="E472" s="6">
        <v>0.374469911559</v>
      </c>
      <c r="F472" s="6">
        <v>7.4753310984999999</v>
      </c>
      <c r="G472" s="6">
        <v>278.33</v>
      </c>
    </row>
    <row r="473" spans="1:7">
      <c r="A473" s="6" t="s">
        <v>3747</v>
      </c>
      <c r="B473" s="6" t="s">
        <v>4458</v>
      </c>
      <c r="C473" s="6" t="s">
        <v>4077</v>
      </c>
      <c r="D473" s="6">
        <v>185.014451237</v>
      </c>
      <c r="E473" s="6">
        <v>1.85014451237</v>
      </c>
      <c r="F473" s="6">
        <v>7.7235497504200001</v>
      </c>
      <c r="G473" s="6">
        <v>1021.29</v>
      </c>
    </row>
    <row r="474" spans="1:7">
      <c r="A474" s="6" t="s">
        <v>1411</v>
      </c>
      <c r="B474" s="6" t="s">
        <v>4257</v>
      </c>
      <c r="C474" s="6" t="s">
        <v>4076</v>
      </c>
      <c r="D474" s="6">
        <v>69.278456948400006</v>
      </c>
      <c r="E474" s="6">
        <v>0.69278456948400002</v>
      </c>
      <c r="F474" s="6">
        <v>4.8930425290799997</v>
      </c>
      <c r="G474" s="6">
        <v>189.3</v>
      </c>
    </row>
    <row r="475" spans="1:7">
      <c r="A475" s="6" t="s">
        <v>1416</v>
      </c>
      <c r="B475" s="6" t="s">
        <v>4130</v>
      </c>
      <c r="C475" s="6" t="s">
        <v>4076</v>
      </c>
      <c r="D475" s="6">
        <v>76.923703657499999</v>
      </c>
      <c r="E475" s="6">
        <v>0.76923703657499998</v>
      </c>
      <c r="F475" s="6">
        <v>5.9999849352399997</v>
      </c>
      <c r="G475" s="6">
        <v>427.87</v>
      </c>
    </row>
    <row r="476" spans="1:7">
      <c r="A476" s="6" t="s">
        <v>1421</v>
      </c>
      <c r="B476" s="6" t="s">
        <v>4194</v>
      </c>
      <c r="C476" s="6" t="s">
        <v>4076</v>
      </c>
      <c r="D476" s="6">
        <v>35.363977989399999</v>
      </c>
      <c r="E476" s="6">
        <v>0.35363977989399997</v>
      </c>
      <c r="F476" s="6">
        <v>4.2884705742699998</v>
      </c>
      <c r="G476" s="6">
        <v>284.76</v>
      </c>
    </row>
    <row r="477" spans="1:7">
      <c r="A477" s="6" t="s">
        <v>3748</v>
      </c>
      <c r="C477" s="6" t="s">
        <v>4077</v>
      </c>
      <c r="D477" s="6">
        <v>10.692194625000001</v>
      </c>
      <c r="E477" s="6">
        <v>0.10692194625</v>
      </c>
      <c r="F477" s="6">
        <v>1.6555162509700001</v>
      </c>
      <c r="G477" s="6">
        <v>316.02</v>
      </c>
    </row>
    <row r="478" spans="1:7">
      <c r="A478" s="6" t="s">
        <v>1426</v>
      </c>
      <c r="B478" s="6" t="s">
        <v>4459</v>
      </c>
      <c r="C478" s="6" t="s">
        <v>4077</v>
      </c>
      <c r="D478" s="6">
        <v>15.448719309099999</v>
      </c>
      <c r="E478" s="6">
        <v>0.15448719309100001</v>
      </c>
      <c r="F478" s="6">
        <v>4.2020874888600002</v>
      </c>
      <c r="G478" s="6">
        <v>70.84</v>
      </c>
    </row>
    <row r="479" spans="1:7">
      <c r="A479" s="6" t="s">
        <v>3749</v>
      </c>
      <c r="B479" s="6" t="s">
        <v>4460</v>
      </c>
      <c r="C479" s="6" t="s">
        <v>4077</v>
      </c>
      <c r="D479" s="6">
        <v>744.61211387900005</v>
      </c>
      <c r="E479" s="6">
        <v>7.4461211387899997</v>
      </c>
      <c r="F479" s="6">
        <v>63.263912218900003</v>
      </c>
      <c r="G479" s="6">
        <v>255.38</v>
      </c>
    </row>
    <row r="480" spans="1:7">
      <c r="A480" s="6" t="s">
        <v>3750</v>
      </c>
      <c r="B480" s="6" t="s">
        <v>4461</v>
      </c>
      <c r="C480" s="6" t="s">
        <v>4076</v>
      </c>
      <c r="D480" s="6">
        <v>46.364209084400002</v>
      </c>
      <c r="E480" s="6">
        <v>0.46364209084399999</v>
      </c>
      <c r="F480" s="6">
        <v>5.0886303025500004</v>
      </c>
      <c r="G480" s="6">
        <v>397.87</v>
      </c>
    </row>
    <row r="481" spans="1:7">
      <c r="A481" s="6" t="s">
        <v>3751</v>
      </c>
      <c r="B481" s="6" t="s">
        <v>4462</v>
      </c>
      <c r="C481" s="6" t="s">
        <v>4076</v>
      </c>
      <c r="D481" s="6">
        <v>125.723377404</v>
      </c>
      <c r="E481" s="6">
        <v>1.2572337740399999</v>
      </c>
      <c r="F481" s="6">
        <v>8.1755795878399997</v>
      </c>
      <c r="G481" s="6">
        <v>178.4</v>
      </c>
    </row>
    <row r="482" spans="1:7">
      <c r="A482" s="6" t="s">
        <v>1431</v>
      </c>
      <c r="C482" s="6" t="s">
        <v>4077</v>
      </c>
      <c r="D482" s="6">
        <v>15.3270774195</v>
      </c>
      <c r="E482" s="6">
        <v>0.15327077419499999</v>
      </c>
      <c r="F482" s="6">
        <v>2.6300432359600001</v>
      </c>
      <c r="G482" s="6">
        <v>599.28</v>
      </c>
    </row>
    <row r="483" spans="1:7">
      <c r="A483" s="6" t="s">
        <v>1436</v>
      </c>
      <c r="B483" s="6" t="s">
        <v>4463</v>
      </c>
      <c r="C483" s="6" t="s">
        <v>4077</v>
      </c>
      <c r="D483" s="6">
        <v>81.004058772899995</v>
      </c>
      <c r="E483" s="6">
        <v>0.81004058772900001</v>
      </c>
      <c r="F483" s="6">
        <v>5.8061777249800004</v>
      </c>
      <c r="G483" s="6">
        <v>329.89</v>
      </c>
    </row>
    <row r="484" spans="1:7">
      <c r="A484" s="6" t="s">
        <v>1441</v>
      </c>
      <c r="B484" s="6" t="s">
        <v>4464</v>
      </c>
      <c r="C484" s="6" t="s">
        <v>4076</v>
      </c>
      <c r="D484" s="6">
        <v>888.33751756200002</v>
      </c>
      <c r="E484" s="6">
        <v>8.8833751756199995</v>
      </c>
      <c r="F484" s="6">
        <v>19.191704803699999</v>
      </c>
      <c r="G484" s="6">
        <v>372.25</v>
      </c>
    </row>
    <row r="485" spans="1:7">
      <c r="A485" s="6" t="s">
        <v>1446</v>
      </c>
      <c r="B485" s="6" t="s">
        <v>4465</v>
      </c>
      <c r="C485" s="6" t="s">
        <v>4077</v>
      </c>
      <c r="D485" s="6">
        <v>21.9616429065</v>
      </c>
      <c r="E485" s="6">
        <v>0.21961642906500001</v>
      </c>
      <c r="F485" s="6">
        <v>2.4885067060399999</v>
      </c>
      <c r="G485" s="6">
        <v>97.81</v>
      </c>
    </row>
    <row r="486" spans="1:7">
      <c r="A486" s="6" t="s">
        <v>3752</v>
      </c>
      <c r="B486" s="6" t="s">
        <v>4466</v>
      </c>
      <c r="C486" s="6" t="s">
        <v>4076</v>
      </c>
      <c r="D486" s="6">
        <v>34.782159296899998</v>
      </c>
      <c r="E486" s="6">
        <v>0.347821592969</v>
      </c>
      <c r="F486" s="6">
        <v>3.2837050099999998</v>
      </c>
      <c r="G486" s="6">
        <v>568.20000000000005</v>
      </c>
    </row>
    <row r="487" spans="1:7">
      <c r="A487" s="6" t="s">
        <v>1451</v>
      </c>
      <c r="B487" s="6" t="s">
        <v>4467</v>
      </c>
      <c r="C487" s="6" t="s">
        <v>4077</v>
      </c>
      <c r="D487" s="6">
        <v>202.227008152</v>
      </c>
      <c r="E487" s="6">
        <v>2.0222700815199999</v>
      </c>
      <c r="F487" s="6">
        <v>12.594056478400001</v>
      </c>
      <c r="G487" s="6">
        <v>951.6</v>
      </c>
    </row>
    <row r="488" spans="1:7">
      <c r="A488" s="6" t="s">
        <v>1456</v>
      </c>
      <c r="B488" s="6" t="s">
        <v>4468</v>
      </c>
      <c r="C488" s="6" t="s">
        <v>4077</v>
      </c>
      <c r="D488" s="6">
        <v>18.1703142476</v>
      </c>
      <c r="E488" s="6">
        <v>0.181703142476</v>
      </c>
      <c r="F488" s="6">
        <v>3.5737106218400001</v>
      </c>
      <c r="G488" s="6">
        <v>551.86</v>
      </c>
    </row>
    <row r="489" spans="1:7">
      <c r="A489" s="6" t="s">
        <v>3753</v>
      </c>
      <c r="B489" s="6" t="s">
        <v>4469</v>
      </c>
      <c r="C489" s="6" t="s">
        <v>4076</v>
      </c>
      <c r="D489" s="6">
        <v>180.25575397700001</v>
      </c>
      <c r="E489" s="6">
        <v>1.80255753977</v>
      </c>
      <c r="F489" s="6">
        <v>7.3398270139899999</v>
      </c>
      <c r="G489" s="6">
        <v>436.8</v>
      </c>
    </row>
    <row r="490" spans="1:7">
      <c r="A490" s="6" t="s">
        <v>3754</v>
      </c>
      <c r="B490" s="6" t="s">
        <v>4470</v>
      </c>
      <c r="C490" s="6" t="s">
        <v>4076</v>
      </c>
      <c r="D490" s="6">
        <v>399.596250618</v>
      </c>
      <c r="E490" s="6">
        <v>3.9959625061800002</v>
      </c>
      <c r="F490" s="6">
        <v>16.103767576999999</v>
      </c>
      <c r="G490" s="6">
        <v>648.70000000000005</v>
      </c>
    </row>
    <row r="491" spans="1:7">
      <c r="A491" s="6" t="s">
        <v>1461</v>
      </c>
      <c r="B491" s="6" t="s">
        <v>4471</v>
      </c>
      <c r="C491" s="6" t="s">
        <v>4077</v>
      </c>
      <c r="D491" s="6">
        <v>14.9479798769</v>
      </c>
      <c r="E491" s="6">
        <v>0.149479798769</v>
      </c>
      <c r="F491" s="6">
        <v>4.2849805703700001</v>
      </c>
      <c r="G491" s="6">
        <v>360.29</v>
      </c>
    </row>
    <row r="492" spans="1:7">
      <c r="A492" s="6" t="s">
        <v>3755</v>
      </c>
      <c r="B492" s="6" t="s">
        <v>4472</v>
      </c>
      <c r="C492" s="6" t="s">
        <v>4076</v>
      </c>
      <c r="D492" s="6">
        <v>91.638780653699996</v>
      </c>
      <c r="E492" s="6">
        <v>0.91638780653700003</v>
      </c>
      <c r="F492" s="6">
        <v>5.8955082511199999</v>
      </c>
      <c r="G492" s="6">
        <v>384.85</v>
      </c>
    </row>
    <row r="493" spans="1:7">
      <c r="A493" s="6" t="s">
        <v>1466</v>
      </c>
      <c r="B493" s="6" t="s">
        <v>4473</v>
      </c>
      <c r="C493" s="6" t="s">
        <v>4077</v>
      </c>
      <c r="D493" s="6">
        <v>6.71359590504</v>
      </c>
      <c r="E493" s="6">
        <v>6.7135959050399999E-2</v>
      </c>
      <c r="F493" s="6">
        <v>1.4841811818899999</v>
      </c>
      <c r="G493" s="6">
        <v>518.27</v>
      </c>
    </row>
    <row r="494" spans="1:7">
      <c r="A494" s="6" t="s">
        <v>1471</v>
      </c>
      <c r="B494" s="6" t="s">
        <v>4474</v>
      </c>
      <c r="C494" s="6" t="s">
        <v>4076</v>
      </c>
      <c r="D494" s="6">
        <v>11.9784728175</v>
      </c>
      <c r="E494" s="6">
        <v>0.11978472817499999</v>
      </c>
      <c r="F494" s="6">
        <v>1.9487800400699999</v>
      </c>
      <c r="G494" s="6">
        <v>417</v>
      </c>
    </row>
    <row r="495" spans="1:7">
      <c r="A495" s="6" t="s">
        <v>3756</v>
      </c>
      <c r="B495" s="6" t="s">
        <v>4475</v>
      </c>
      <c r="C495" s="6" t="s">
        <v>4077</v>
      </c>
      <c r="D495" s="6">
        <v>22.724022824199999</v>
      </c>
      <c r="E495" s="6">
        <v>0.22724022824199999</v>
      </c>
      <c r="F495" s="6">
        <v>2.9504345732599999</v>
      </c>
      <c r="G495" s="6">
        <v>183.07</v>
      </c>
    </row>
    <row r="496" spans="1:7">
      <c r="A496" s="6" t="s">
        <v>1476</v>
      </c>
      <c r="B496" s="6" t="s">
        <v>4476</v>
      </c>
      <c r="C496" s="6" t="s">
        <v>4076</v>
      </c>
      <c r="D496" s="6">
        <v>5.9451062692400001</v>
      </c>
      <c r="E496" s="6">
        <v>5.9451062692399997E-2</v>
      </c>
      <c r="F496" s="6">
        <v>1.2338673066700001</v>
      </c>
      <c r="G496" s="6">
        <v>558.98</v>
      </c>
    </row>
    <row r="497" spans="1:7">
      <c r="A497" s="6" t="s">
        <v>3757</v>
      </c>
      <c r="B497" s="6" t="s">
        <v>4477</v>
      </c>
      <c r="C497" s="6" t="s">
        <v>4077</v>
      </c>
      <c r="D497" s="6">
        <v>327.11942597500001</v>
      </c>
      <c r="E497" s="6">
        <v>3.2711942597500001</v>
      </c>
      <c r="F497" s="6">
        <v>38.097672234800001</v>
      </c>
      <c r="G497" s="6">
        <v>291.82</v>
      </c>
    </row>
    <row r="498" spans="1:7">
      <c r="A498" s="6" t="s">
        <v>1481</v>
      </c>
      <c r="B498" s="6" t="s">
        <v>4478</v>
      </c>
      <c r="C498" s="6" t="s">
        <v>4077</v>
      </c>
      <c r="D498" s="6">
        <v>50.945710434200002</v>
      </c>
      <c r="E498" s="6">
        <v>0.50945710434199998</v>
      </c>
      <c r="F498" s="6">
        <v>6.0234605409700004</v>
      </c>
      <c r="G498" s="6">
        <v>210.96</v>
      </c>
    </row>
    <row r="499" spans="1:7">
      <c r="A499" s="6" t="s">
        <v>1486</v>
      </c>
      <c r="B499" s="6" t="s">
        <v>4479</v>
      </c>
      <c r="C499" s="6" t="s">
        <v>4077</v>
      </c>
      <c r="D499" s="6">
        <v>8783.0722772999998</v>
      </c>
      <c r="E499" s="6">
        <v>87.830722773000005</v>
      </c>
      <c r="F499" s="6">
        <v>287.664756211</v>
      </c>
      <c r="G499" s="6">
        <v>156.97</v>
      </c>
    </row>
    <row r="500" spans="1:7">
      <c r="A500" s="6" t="s">
        <v>3758</v>
      </c>
      <c r="B500" s="6" t="s">
        <v>4480</v>
      </c>
      <c r="C500" s="6" t="s">
        <v>4077</v>
      </c>
      <c r="D500" s="6">
        <v>88.585107172099995</v>
      </c>
      <c r="E500" s="6">
        <v>0.88585107172099997</v>
      </c>
      <c r="F500" s="6">
        <v>11.0028647656</v>
      </c>
      <c r="G500" s="6">
        <v>886.29</v>
      </c>
    </row>
    <row r="501" spans="1:7">
      <c r="A501" s="6" t="s">
        <v>1491</v>
      </c>
      <c r="B501" s="6" t="s">
        <v>4481</v>
      </c>
      <c r="C501" s="6" t="s">
        <v>4076</v>
      </c>
      <c r="D501" s="6">
        <v>2045.33181522</v>
      </c>
      <c r="E501" s="6">
        <v>20.453318152200001</v>
      </c>
      <c r="F501" s="6">
        <v>38.8447582131</v>
      </c>
      <c r="G501" s="6">
        <v>2261</v>
      </c>
    </row>
    <row r="502" spans="1:7">
      <c r="A502" s="6" t="s">
        <v>1491</v>
      </c>
      <c r="B502" s="6" t="s">
        <v>4481</v>
      </c>
      <c r="C502" s="6" t="s">
        <v>4076</v>
      </c>
      <c r="D502" s="6">
        <v>2045.33181522</v>
      </c>
      <c r="E502" s="6">
        <v>20.453318152200001</v>
      </c>
      <c r="F502" s="6">
        <v>38.8447582131</v>
      </c>
      <c r="G502" s="6">
        <v>2261</v>
      </c>
    </row>
    <row r="503" spans="1:7">
      <c r="A503" s="6" t="s">
        <v>1498</v>
      </c>
      <c r="B503" s="6" t="s">
        <v>4482</v>
      </c>
      <c r="C503" s="6" t="s">
        <v>4077</v>
      </c>
      <c r="D503" s="6">
        <v>82.688516006100002</v>
      </c>
      <c r="E503" s="6">
        <v>0.82688516006099999</v>
      </c>
      <c r="F503" s="6">
        <v>3.7686015901599998</v>
      </c>
      <c r="G503" s="6">
        <v>1842</v>
      </c>
    </row>
    <row r="504" spans="1:7">
      <c r="A504" s="6" t="s">
        <v>1503</v>
      </c>
      <c r="B504" s="6" t="s">
        <v>4483</v>
      </c>
      <c r="C504" s="6" t="s">
        <v>4076</v>
      </c>
      <c r="D504" s="6">
        <v>12.079349774800001</v>
      </c>
      <c r="E504" s="6">
        <v>0.12079349774799999</v>
      </c>
      <c r="F504" s="6">
        <v>1.7270120714699999</v>
      </c>
      <c r="G504" s="6">
        <v>348.79</v>
      </c>
    </row>
    <row r="505" spans="1:7">
      <c r="A505" s="6" t="s">
        <v>1508</v>
      </c>
      <c r="B505" s="6" t="s">
        <v>4484</v>
      </c>
      <c r="C505" s="6" t="s">
        <v>4077</v>
      </c>
      <c r="D505" s="6">
        <v>20.4158028242</v>
      </c>
      <c r="E505" s="6">
        <v>0.20415802824199999</v>
      </c>
      <c r="F505" s="6">
        <v>3.27320171047</v>
      </c>
      <c r="G505" s="6">
        <v>138.38</v>
      </c>
    </row>
    <row r="506" spans="1:7">
      <c r="A506" s="6" t="s">
        <v>3759</v>
      </c>
      <c r="B506" s="6" t="s">
        <v>4485</v>
      </c>
      <c r="C506" s="6" t="s">
        <v>4077</v>
      </c>
      <c r="D506" s="6">
        <v>10.5917488663</v>
      </c>
      <c r="E506" s="6">
        <v>0.10591748866300001</v>
      </c>
      <c r="F506" s="6">
        <v>1.7002267252900001</v>
      </c>
      <c r="G506" s="6">
        <v>258.17</v>
      </c>
    </row>
    <row r="507" spans="1:7">
      <c r="A507" s="6" t="s">
        <v>1513</v>
      </c>
      <c r="B507" s="6" t="s">
        <v>4486</v>
      </c>
      <c r="C507" s="6" t="s">
        <v>4076</v>
      </c>
      <c r="D507" s="6">
        <v>27.8275961728</v>
      </c>
      <c r="E507" s="6">
        <v>0.27827596172800001</v>
      </c>
      <c r="F507" s="6">
        <v>2.9448930122300001</v>
      </c>
      <c r="G507" s="6">
        <v>391.93</v>
      </c>
    </row>
    <row r="508" spans="1:7">
      <c r="A508" s="6" t="s">
        <v>1518</v>
      </c>
      <c r="B508" s="6" t="s">
        <v>4487</v>
      </c>
      <c r="C508" s="6" t="s">
        <v>4076</v>
      </c>
      <c r="D508" s="6">
        <v>21.827182936300002</v>
      </c>
      <c r="E508" s="6">
        <v>0.21827182936299999</v>
      </c>
      <c r="F508" s="6">
        <v>2.5243008275499998</v>
      </c>
      <c r="G508" s="6">
        <v>533.4</v>
      </c>
    </row>
    <row r="509" spans="1:7">
      <c r="A509" s="6" t="s">
        <v>1523</v>
      </c>
      <c r="B509" s="6" t="s">
        <v>4488</v>
      </c>
      <c r="C509" s="6" t="s">
        <v>4077</v>
      </c>
      <c r="D509" s="6">
        <v>11.754865241099999</v>
      </c>
      <c r="E509" s="6">
        <v>0.117548652411</v>
      </c>
      <c r="F509" s="6">
        <v>1.71391130631</v>
      </c>
      <c r="G509" s="6">
        <v>253.52</v>
      </c>
    </row>
    <row r="510" spans="1:7">
      <c r="A510" s="6" t="s">
        <v>1528</v>
      </c>
      <c r="B510" s="6" t="s">
        <v>4489</v>
      </c>
      <c r="C510" s="6" t="s">
        <v>4077</v>
      </c>
      <c r="D510" s="6">
        <v>61.372139026900001</v>
      </c>
      <c r="E510" s="6">
        <v>0.61372139026899997</v>
      </c>
      <c r="F510" s="6">
        <v>8.9903315083299997</v>
      </c>
      <c r="G510" s="6">
        <v>1906</v>
      </c>
    </row>
    <row r="511" spans="1:7">
      <c r="A511" s="6" t="s">
        <v>3760</v>
      </c>
      <c r="B511" s="6" t="s">
        <v>4370</v>
      </c>
      <c r="C511" s="6" t="s">
        <v>4076</v>
      </c>
      <c r="D511" s="6">
        <v>7.0923476573300004</v>
      </c>
      <c r="E511" s="6">
        <v>7.0923476573300004E-2</v>
      </c>
      <c r="F511" s="6">
        <v>1.27334158459</v>
      </c>
      <c r="G511" s="6">
        <v>305.54000000000002</v>
      </c>
    </row>
    <row r="512" spans="1:7">
      <c r="A512" s="6" t="s">
        <v>1533</v>
      </c>
      <c r="B512" s="6" t="s">
        <v>4490</v>
      </c>
      <c r="C512" s="6" t="s">
        <v>4077</v>
      </c>
      <c r="D512" s="6">
        <v>35.498772484900002</v>
      </c>
      <c r="E512" s="6">
        <v>0.35498772484899999</v>
      </c>
      <c r="F512" s="6">
        <v>3.2186063590099998</v>
      </c>
      <c r="G512" s="6">
        <v>73.510000000000005</v>
      </c>
    </row>
    <row r="513" spans="1:7">
      <c r="A513" s="6" t="s">
        <v>1537</v>
      </c>
      <c r="B513" s="6" t="s">
        <v>4491</v>
      </c>
      <c r="C513" s="6" t="s">
        <v>4077</v>
      </c>
      <c r="D513" s="6">
        <v>32.268833642200001</v>
      </c>
      <c r="E513" s="6">
        <v>0.32268833642200001</v>
      </c>
      <c r="F513" s="6">
        <v>4.8365839880100001</v>
      </c>
      <c r="G513" s="6">
        <v>110.89</v>
      </c>
    </row>
    <row r="514" spans="1:7">
      <c r="A514" s="6" t="s">
        <v>1542</v>
      </c>
      <c r="B514" s="6" t="s">
        <v>4492</v>
      </c>
      <c r="C514" s="6" t="s">
        <v>4077</v>
      </c>
      <c r="D514" s="6">
        <v>30.218486450499999</v>
      </c>
      <c r="E514" s="6">
        <v>0.30218486450499998</v>
      </c>
      <c r="F514" s="6">
        <v>6.8019933354499997</v>
      </c>
      <c r="G514" s="6">
        <v>269.02999999999997</v>
      </c>
    </row>
    <row r="515" spans="1:7">
      <c r="A515" s="6" t="s">
        <v>3761</v>
      </c>
      <c r="B515" s="6" t="s">
        <v>4493</v>
      </c>
      <c r="C515" s="6" t="s">
        <v>4076</v>
      </c>
      <c r="D515" s="6">
        <v>220.34643053299999</v>
      </c>
      <c r="E515" s="6">
        <v>2.2034643053299998</v>
      </c>
      <c r="F515" s="6">
        <v>8.670594371</v>
      </c>
      <c r="G515" s="6">
        <v>353.94</v>
      </c>
    </row>
    <row r="516" spans="1:7">
      <c r="A516" s="6" t="s">
        <v>3762</v>
      </c>
      <c r="B516" s="6" t="s">
        <v>4494</v>
      </c>
      <c r="C516" s="6" t="s">
        <v>4077</v>
      </c>
      <c r="D516" s="6">
        <v>325.37156017500001</v>
      </c>
      <c r="E516" s="6">
        <v>3.2537156017500002</v>
      </c>
      <c r="F516" s="6">
        <v>25.522170960699999</v>
      </c>
      <c r="G516" s="6">
        <v>266.81</v>
      </c>
    </row>
    <row r="517" spans="1:7">
      <c r="A517" s="6" t="s">
        <v>1547</v>
      </c>
      <c r="B517" s="6" t="s">
        <v>4495</v>
      </c>
      <c r="C517" s="6" t="s">
        <v>4077</v>
      </c>
      <c r="D517" s="6">
        <v>31.413730219000001</v>
      </c>
      <c r="E517" s="6">
        <v>0.31413730219000002</v>
      </c>
      <c r="F517" s="6">
        <v>3.00651711131</v>
      </c>
      <c r="G517" s="6">
        <v>1654</v>
      </c>
    </row>
    <row r="518" spans="1:7">
      <c r="A518" s="6" t="s">
        <v>1552</v>
      </c>
      <c r="B518" s="6" t="s">
        <v>4496</v>
      </c>
      <c r="C518" s="6" t="s">
        <v>4077</v>
      </c>
      <c r="D518" s="6">
        <v>18.245684169699999</v>
      </c>
      <c r="E518" s="6">
        <v>0.18245684169699999</v>
      </c>
      <c r="F518" s="6">
        <v>1.6182127987799999</v>
      </c>
      <c r="G518" s="6">
        <v>1620.93</v>
      </c>
    </row>
    <row r="519" spans="1:7">
      <c r="A519" s="6" t="s">
        <v>1557</v>
      </c>
      <c r="B519" s="6" t="s">
        <v>4341</v>
      </c>
      <c r="C519" s="6" t="s">
        <v>4076</v>
      </c>
      <c r="D519" s="6">
        <v>77.484729825900004</v>
      </c>
      <c r="E519" s="6">
        <v>0.77484729825900001</v>
      </c>
      <c r="F519" s="6">
        <v>6.0231886261699996</v>
      </c>
      <c r="G519" s="6">
        <v>34.39</v>
      </c>
    </row>
    <row r="520" spans="1:7">
      <c r="A520" s="6" t="s">
        <v>1562</v>
      </c>
      <c r="B520" s="6" t="s">
        <v>4116</v>
      </c>
      <c r="C520" s="6" t="s">
        <v>4076</v>
      </c>
      <c r="D520" s="6">
        <v>44.8952438914</v>
      </c>
      <c r="E520" s="6">
        <v>0.448952438914</v>
      </c>
      <c r="F520" s="6">
        <v>3.4659091690500001</v>
      </c>
      <c r="G520" s="6">
        <v>542.28</v>
      </c>
    </row>
    <row r="521" spans="1:7">
      <c r="A521" s="6" t="s">
        <v>1567</v>
      </c>
      <c r="B521" s="6" t="s">
        <v>4497</v>
      </c>
      <c r="C521" s="6" t="s">
        <v>4077</v>
      </c>
      <c r="D521" s="6">
        <v>183.88490025199999</v>
      </c>
      <c r="E521" s="6">
        <v>1.8388490025199999</v>
      </c>
      <c r="F521" s="6">
        <v>12.004075200100001</v>
      </c>
      <c r="G521" s="6">
        <v>380.96</v>
      </c>
    </row>
    <row r="522" spans="1:7">
      <c r="A522" s="6" t="s">
        <v>3763</v>
      </c>
      <c r="B522" s="6" t="s">
        <v>4498</v>
      </c>
      <c r="C522" s="6" t="s">
        <v>4076</v>
      </c>
      <c r="D522" s="6">
        <v>105.32386187500001</v>
      </c>
      <c r="E522" s="6">
        <v>1.05323861875</v>
      </c>
      <c r="F522" s="6">
        <v>9.4835426788300001</v>
      </c>
      <c r="G522" s="6">
        <v>1482</v>
      </c>
    </row>
    <row r="523" spans="1:7">
      <c r="A523" s="6" t="s">
        <v>3764</v>
      </c>
      <c r="B523" s="6" t="s">
        <v>4499</v>
      </c>
      <c r="C523" s="6" t="s">
        <v>4077</v>
      </c>
      <c r="D523" s="6">
        <v>373.48877252699998</v>
      </c>
      <c r="E523" s="6">
        <v>3.7348877252700001</v>
      </c>
      <c r="F523" s="6">
        <v>24.147295971599998</v>
      </c>
      <c r="G523" s="6">
        <v>459</v>
      </c>
    </row>
    <row r="524" spans="1:7">
      <c r="A524" s="6" t="s">
        <v>1572</v>
      </c>
      <c r="B524" s="6" t="s">
        <v>4500</v>
      </c>
      <c r="C524" s="6" t="s">
        <v>4077</v>
      </c>
      <c r="D524" s="6">
        <v>110.99011866399999</v>
      </c>
      <c r="E524" s="6">
        <v>1.1099011866399999</v>
      </c>
      <c r="F524" s="6">
        <v>4.4949379605099997</v>
      </c>
      <c r="G524" s="6">
        <v>1960.5</v>
      </c>
    </row>
    <row r="525" spans="1:7">
      <c r="A525" s="6" t="s">
        <v>3765</v>
      </c>
      <c r="B525" s="6" t="s">
        <v>4501</v>
      </c>
      <c r="C525" s="6" t="s">
        <v>4076</v>
      </c>
      <c r="D525" s="6">
        <v>81.262666826200004</v>
      </c>
      <c r="E525" s="6">
        <v>0.81262666826200003</v>
      </c>
      <c r="F525" s="6">
        <v>8.8107564318199998</v>
      </c>
      <c r="G525" s="6">
        <v>1452.11</v>
      </c>
    </row>
    <row r="526" spans="1:7">
      <c r="A526" s="6" t="s">
        <v>3766</v>
      </c>
      <c r="B526" s="6" t="s">
        <v>4502</v>
      </c>
      <c r="C526" s="6" t="s">
        <v>4076</v>
      </c>
      <c r="D526" s="6">
        <v>15.437548527200001</v>
      </c>
      <c r="E526" s="6">
        <v>0.15437548527200001</v>
      </c>
      <c r="F526" s="6">
        <v>1.62931254139</v>
      </c>
      <c r="G526" s="6">
        <v>3139</v>
      </c>
    </row>
    <row r="527" spans="1:7">
      <c r="A527" s="6" t="s">
        <v>3767</v>
      </c>
      <c r="B527" s="6" t="s">
        <v>4503</v>
      </c>
      <c r="C527" s="6" t="s">
        <v>4077</v>
      </c>
      <c r="D527" s="6">
        <v>42.739346567399998</v>
      </c>
      <c r="E527" s="6">
        <v>0.42739346567399999</v>
      </c>
      <c r="F527" s="6">
        <v>5.1245977089099997</v>
      </c>
      <c r="G527" s="6">
        <v>148.44999999999999</v>
      </c>
    </row>
    <row r="528" spans="1:7">
      <c r="A528" s="6" t="s">
        <v>3768</v>
      </c>
      <c r="B528" s="6" t="s">
        <v>4504</v>
      </c>
      <c r="C528" s="6" t="s">
        <v>4077</v>
      </c>
      <c r="D528" s="6">
        <v>1780.1185466500001</v>
      </c>
      <c r="E528" s="6">
        <v>17.801185466500002</v>
      </c>
      <c r="F528" s="6">
        <v>110.402444062</v>
      </c>
      <c r="G528" s="6">
        <v>464.14</v>
      </c>
    </row>
    <row r="529" spans="1:7">
      <c r="A529" s="6" t="s">
        <v>1577</v>
      </c>
      <c r="B529" s="6" t="s">
        <v>4505</v>
      </c>
      <c r="C529" s="6" t="s">
        <v>4077</v>
      </c>
      <c r="D529" s="6">
        <v>5114.44368614</v>
      </c>
      <c r="E529" s="6">
        <v>51.144436861400003</v>
      </c>
      <c r="F529" s="6">
        <v>61.484184216700001</v>
      </c>
      <c r="G529" s="6">
        <v>263.19</v>
      </c>
    </row>
    <row r="530" spans="1:7">
      <c r="A530" s="6" t="s">
        <v>1582</v>
      </c>
      <c r="B530" s="6" t="s">
        <v>4506</v>
      </c>
      <c r="C530" s="6" t="s">
        <v>4076</v>
      </c>
      <c r="D530" s="6">
        <v>3036.1762869899999</v>
      </c>
      <c r="E530" s="6">
        <v>30.361762869900002</v>
      </c>
      <c r="F530" s="6">
        <v>50.000866072800001</v>
      </c>
      <c r="G530" s="6">
        <v>10.11</v>
      </c>
    </row>
    <row r="531" spans="1:7">
      <c r="A531" s="6" t="s">
        <v>1587</v>
      </c>
      <c r="B531" s="6" t="s">
        <v>4507</v>
      </c>
      <c r="C531" s="6" t="s">
        <v>4077</v>
      </c>
      <c r="D531" s="6">
        <v>420.18277207199998</v>
      </c>
      <c r="E531" s="6">
        <v>4.2018277207199999</v>
      </c>
      <c r="F531" s="6">
        <v>12.131670563</v>
      </c>
      <c r="G531" s="6">
        <v>1840</v>
      </c>
    </row>
    <row r="532" spans="1:7">
      <c r="A532" s="6" t="s">
        <v>1592</v>
      </c>
      <c r="B532" s="6" t="s">
        <v>4508</v>
      </c>
      <c r="C532" s="6" t="s">
        <v>4076</v>
      </c>
      <c r="D532" s="6">
        <v>57.762172155000002</v>
      </c>
      <c r="E532" s="6">
        <v>0.57762172155000002</v>
      </c>
      <c r="F532" s="6">
        <v>5.8012252808499998</v>
      </c>
      <c r="G532" s="6">
        <v>562.5</v>
      </c>
    </row>
    <row r="533" spans="1:7">
      <c r="A533" s="6" t="s">
        <v>1597</v>
      </c>
      <c r="B533" s="6" t="s">
        <v>4509</v>
      </c>
      <c r="C533" s="6" t="s">
        <v>4077</v>
      </c>
      <c r="D533" s="6">
        <v>160.73700509400001</v>
      </c>
      <c r="E533" s="6">
        <v>1.60737005094</v>
      </c>
      <c r="F533" s="6">
        <v>13.2974568061</v>
      </c>
      <c r="G533" s="6">
        <v>245.42</v>
      </c>
    </row>
    <row r="534" spans="1:7">
      <c r="A534" s="6" t="s">
        <v>1602</v>
      </c>
      <c r="B534" s="6" t="s">
        <v>4510</v>
      </c>
      <c r="C534" s="6" t="s">
        <v>4077</v>
      </c>
      <c r="D534" s="6">
        <v>501.24896600800002</v>
      </c>
      <c r="E534" s="6">
        <v>5.01248966008</v>
      </c>
      <c r="F534" s="6">
        <v>37.337494388700001</v>
      </c>
      <c r="G534" s="6">
        <v>218.37</v>
      </c>
    </row>
    <row r="535" spans="1:7">
      <c r="A535" s="6" t="s">
        <v>1607</v>
      </c>
      <c r="B535" s="6" t="s">
        <v>4511</v>
      </c>
      <c r="C535" s="6" t="s">
        <v>4076</v>
      </c>
      <c r="D535" s="6">
        <v>489.37716042699998</v>
      </c>
      <c r="E535" s="6">
        <v>4.8937716042700004</v>
      </c>
      <c r="F535" s="6">
        <v>36.111277897699999</v>
      </c>
      <c r="G535" s="6">
        <v>235.53</v>
      </c>
    </row>
    <row r="536" spans="1:7">
      <c r="A536" s="6" t="s">
        <v>1612</v>
      </c>
      <c r="B536" s="6" t="s">
        <v>4512</v>
      </c>
      <c r="C536" s="6" t="s">
        <v>4077</v>
      </c>
      <c r="D536" s="6">
        <v>1241.4533941</v>
      </c>
      <c r="E536" s="6">
        <v>12.414533941</v>
      </c>
      <c r="F536" s="6">
        <v>81.603267200999994</v>
      </c>
      <c r="G536" s="6">
        <v>207.23</v>
      </c>
    </row>
    <row r="537" spans="1:7">
      <c r="A537" s="6" t="s">
        <v>1612</v>
      </c>
      <c r="B537" s="6" t="s">
        <v>4512</v>
      </c>
      <c r="C537" s="6" t="s">
        <v>4077</v>
      </c>
      <c r="D537" s="6">
        <v>1241.4533941</v>
      </c>
      <c r="E537" s="6">
        <v>12.414533941</v>
      </c>
      <c r="F537" s="6">
        <v>81.603267200999994</v>
      </c>
      <c r="G537" s="6">
        <v>207.23</v>
      </c>
    </row>
    <row r="538" spans="1:7">
      <c r="A538" s="6" t="s">
        <v>3769</v>
      </c>
      <c r="B538" s="6" t="s">
        <v>4513</v>
      </c>
      <c r="C538" s="6" t="s">
        <v>4076</v>
      </c>
      <c r="D538" s="6">
        <v>17.460407489800001</v>
      </c>
      <c r="E538" s="6">
        <v>0.17460407489800001</v>
      </c>
      <c r="F538" s="6">
        <v>1.7573586399500001</v>
      </c>
      <c r="G538" s="6">
        <v>482.22</v>
      </c>
    </row>
    <row r="539" spans="1:7">
      <c r="A539" s="6" t="s">
        <v>1619</v>
      </c>
      <c r="B539" s="6" t="s">
        <v>4514</v>
      </c>
      <c r="C539" s="6" t="s">
        <v>4077</v>
      </c>
      <c r="D539" s="6">
        <v>604.04917963000003</v>
      </c>
      <c r="E539" s="6">
        <v>6.0404917963000004</v>
      </c>
      <c r="F539" s="6">
        <v>33.751240623999998</v>
      </c>
      <c r="G539" s="6">
        <v>281.89</v>
      </c>
    </row>
    <row r="540" spans="1:7">
      <c r="A540" s="6" t="s">
        <v>3770</v>
      </c>
      <c r="B540" s="6" t="s">
        <v>4515</v>
      </c>
      <c r="C540" s="6" t="s">
        <v>4077</v>
      </c>
      <c r="D540" s="6">
        <v>303.646318807</v>
      </c>
      <c r="E540" s="6">
        <v>3.0364631880699999</v>
      </c>
      <c r="F540" s="6">
        <v>8.6317250245700006</v>
      </c>
      <c r="G540" s="6">
        <v>1181.28</v>
      </c>
    </row>
    <row r="541" spans="1:7">
      <c r="A541" s="6" t="s">
        <v>1624</v>
      </c>
      <c r="B541" s="6" t="s">
        <v>4516</v>
      </c>
      <c r="C541" s="6" t="s">
        <v>4076</v>
      </c>
      <c r="D541" s="6">
        <v>9.7157604870600007</v>
      </c>
      <c r="E541" s="6">
        <v>9.7157604870600003E-2</v>
      </c>
      <c r="F541" s="6">
        <v>1.2256009402000001</v>
      </c>
      <c r="G541" s="6">
        <v>40.58</v>
      </c>
    </row>
    <row r="542" spans="1:7">
      <c r="A542" s="6" t="s">
        <v>1629</v>
      </c>
      <c r="B542" s="6" t="s">
        <v>4517</v>
      </c>
      <c r="C542" s="6" t="s">
        <v>4077</v>
      </c>
      <c r="D542" s="6">
        <v>34.765626647300003</v>
      </c>
      <c r="E542" s="6">
        <v>0.34765626647300002</v>
      </c>
      <c r="F542" s="6">
        <v>4.14288187942</v>
      </c>
      <c r="G542" s="6">
        <v>138.33000000000001</v>
      </c>
    </row>
    <row r="543" spans="1:7">
      <c r="A543" s="6" t="s">
        <v>3771</v>
      </c>
      <c r="B543" s="6" t="s">
        <v>4518</v>
      </c>
      <c r="C543" s="6" t="s">
        <v>4077</v>
      </c>
      <c r="D543" s="6">
        <v>29.106580619399999</v>
      </c>
      <c r="E543" s="6">
        <v>0.29106580619400002</v>
      </c>
      <c r="F543" s="6">
        <v>4.2696997994199997</v>
      </c>
      <c r="G543" s="6">
        <v>361.42</v>
      </c>
    </row>
    <row r="544" spans="1:7">
      <c r="A544" s="6" t="s">
        <v>3772</v>
      </c>
      <c r="B544" s="6" t="s">
        <v>4519</v>
      </c>
      <c r="C544" s="6" t="s">
        <v>4077</v>
      </c>
      <c r="D544" s="6">
        <v>63.691494441700002</v>
      </c>
      <c r="E544" s="6">
        <v>0.63691494441700003</v>
      </c>
      <c r="F544" s="6">
        <v>6.1439868975499996</v>
      </c>
      <c r="G544" s="6">
        <v>795.16</v>
      </c>
    </row>
    <row r="545" spans="1:7">
      <c r="A545" s="6" t="s">
        <v>1634</v>
      </c>
      <c r="B545" s="6" t="s">
        <v>4520</v>
      </c>
      <c r="C545" s="6" t="s">
        <v>4076</v>
      </c>
      <c r="D545" s="6">
        <v>91.948093876200005</v>
      </c>
      <c r="E545" s="6">
        <v>0.91948093876199999</v>
      </c>
      <c r="F545" s="6">
        <v>4.3004379565999997</v>
      </c>
      <c r="G545" s="6">
        <v>327.56</v>
      </c>
    </row>
    <row r="546" spans="1:7">
      <c r="A546" s="6" t="s">
        <v>1639</v>
      </c>
      <c r="B546" s="6" t="s">
        <v>4521</v>
      </c>
      <c r="C546" s="6" t="s">
        <v>4077</v>
      </c>
      <c r="D546" s="6">
        <v>88.7350164785</v>
      </c>
      <c r="E546" s="6">
        <v>0.88735016478499995</v>
      </c>
      <c r="F546" s="6">
        <v>6.7057661680200003</v>
      </c>
      <c r="G546" s="6">
        <v>385.74</v>
      </c>
    </row>
    <row r="547" spans="1:7">
      <c r="A547" s="6" t="s">
        <v>3773</v>
      </c>
      <c r="B547" s="6" t="s">
        <v>4522</v>
      </c>
      <c r="C547" s="6" t="s">
        <v>4077</v>
      </c>
      <c r="D547" s="6">
        <v>49.382762844600002</v>
      </c>
      <c r="E547" s="6">
        <v>0.49382762844599998</v>
      </c>
      <c r="F547" s="6">
        <v>3.4045212130400002</v>
      </c>
      <c r="G547" s="6">
        <v>2066</v>
      </c>
    </row>
    <row r="548" spans="1:7">
      <c r="A548" s="6" t="s">
        <v>1644</v>
      </c>
      <c r="B548" s="6" t="s">
        <v>4523</v>
      </c>
      <c r="C548" s="6" t="s">
        <v>4076</v>
      </c>
      <c r="D548" s="6">
        <v>23.0273152119</v>
      </c>
      <c r="E548" s="6">
        <v>0.23027315211900001</v>
      </c>
      <c r="F548" s="6">
        <v>2.6575289619500002</v>
      </c>
      <c r="G548" s="6">
        <v>232.11</v>
      </c>
    </row>
    <row r="549" spans="1:7">
      <c r="A549" s="6" t="s">
        <v>3774</v>
      </c>
      <c r="B549" s="6" t="s">
        <v>4238</v>
      </c>
      <c r="C549" s="6" t="s">
        <v>4076</v>
      </c>
      <c r="D549" s="6">
        <v>45.7886330965</v>
      </c>
      <c r="E549" s="6">
        <v>0.45788633096499998</v>
      </c>
      <c r="F549" s="6">
        <v>2.5656811374499999</v>
      </c>
      <c r="G549" s="6">
        <v>272.91000000000003</v>
      </c>
    </row>
    <row r="550" spans="1:7">
      <c r="A550" s="6" t="s">
        <v>3775</v>
      </c>
      <c r="B550" s="6" t="s">
        <v>4524</v>
      </c>
      <c r="C550" s="6" t="s">
        <v>4077</v>
      </c>
      <c r="D550" s="6">
        <v>55.006484313000001</v>
      </c>
      <c r="E550" s="6">
        <v>0.55006484313000004</v>
      </c>
      <c r="F550" s="6">
        <v>10.5125819779</v>
      </c>
      <c r="G550" s="6">
        <v>69.11</v>
      </c>
    </row>
    <row r="551" spans="1:7">
      <c r="A551" s="6" t="s">
        <v>1649</v>
      </c>
      <c r="B551" s="6" t="s">
        <v>4525</v>
      </c>
      <c r="C551" s="6" t="s">
        <v>4076</v>
      </c>
      <c r="D551" s="6">
        <v>280.52323622199998</v>
      </c>
      <c r="E551" s="6">
        <v>2.8052323622199999</v>
      </c>
      <c r="F551" s="6">
        <v>10.0161251159</v>
      </c>
      <c r="G551" s="6">
        <v>399.86</v>
      </c>
    </row>
    <row r="552" spans="1:7">
      <c r="A552" s="6" t="s">
        <v>3776</v>
      </c>
      <c r="B552" s="6" t="s">
        <v>4526</v>
      </c>
      <c r="C552" s="6" t="s">
        <v>4077</v>
      </c>
      <c r="D552" s="6">
        <v>740.65465480900002</v>
      </c>
      <c r="E552" s="6">
        <v>7.4065465480899997</v>
      </c>
      <c r="F552" s="6">
        <v>18.896373948499999</v>
      </c>
      <c r="G552" s="6">
        <v>1119.24</v>
      </c>
    </row>
    <row r="553" spans="1:7">
      <c r="A553" s="6" t="s">
        <v>3777</v>
      </c>
      <c r="B553" s="6" t="s">
        <v>4527</v>
      </c>
      <c r="C553" s="6" t="s">
        <v>4077</v>
      </c>
      <c r="D553" s="6">
        <v>911.817521812</v>
      </c>
      <c r="E553" s="6">
        <v>9.1181752181199993</v>
      </c>
      <c r="F553" s="6">
        <v>25.124101869899999</v>
      </c>
      <c r="G553" s="6">
        <v>1241.7</v>
      </c>
    </row>
    <row r="554" spans="1:7">
      <c r="A554" s="6" t="s">
        <v>1654</v>
      </c>
      <c r="B554" s="6" t="s">
        <v>4528</v>
      </c>
      <c r="C554" s="6" t="s">
        <v>4077</v>
      </c>
      <c r="D554" s="6">
        <v>26.7345593967</v>
      </c>
      <c r="E554" s="6">
        <v>0.26734559396699997</v>
      </c>
      <c r="F554" s="6">
        <v>2.43548751297</v>
      </c>
      <c r="G554" s="6">
        <v>352.21</v>
      </c>
    </row>
    <row r="555" spans="1:7">
      <c r="A555" s="6" t="s">
        <v>1659</v>
      </c>
      <c r="B555" s="6" t="s">
        <v>4307</v>
      </c>
      <c r="C555" s="6" t="s">
        <v>4077</v>
      </c>
      <c r="D555" s="6">
        <v>233.33343569100001</v>
      </c>
      <c r="E555" s="6">
        <v>2.33333435691</v>
      </c>
      <c r="F555" s="6">
        <v>11.225100472999999</v>
      </c>
      <c r="G555" s="6">
        <v>1645.33</v>
      </c>
    </row>
    <row r="556" spans="1:7">
      <c r="A556" s="6" t="s">
        <v>1664</v>
      </c>
      <c r="B556" s="6" t="s">
        <v>4529</v>
      </c>
      <c r="C556" s="6" t="s">
        <v>4076</v>
      </c>
      <c r="D556" s="6">
        <v>59.206382322700001</v>
      </c>
      <c r="E556" s="6">
        <v>0.59206382322700002</v>
      </c>
      <c r="F556" s="6">
        <v>5.6734950518499998</v>
      </c>
      <c r="G556" s="6">
        <v>523.79</v>
      </c>
    </row>
    <row r="557" spans="1:7">
      <c r="A557" s="6" t="s">
        <v>1669</v>
      </c>
      <c r="B557" s="6" t="s">
        <v>4530</v>
      </c>
      <c r="C557" s="6" t="s">
        <v>4077</v>
      </c>
      <c r="D557" s="6">
        <v>90.265254459299996</v>
      </c>
      <c r="E557" s="6">
        <v>0.90265254459300004</v>
      </c>
      <c r="F557" s="6">
        <v>8.3311807114400001</v>
      </c>
      <c r="G557" s="6">
        <v>1463.67</v>
      </c>
    </row>
    <row r="558" spans="1:7">
      <c r="A558" s="6" t="s">
        <v>1674</v>
      </c>
      <c r="B558" s="6" t="s">
        <v>4531</v>
      </c>
      <c r="C558" s="6" t="s">
        <v>4077</v>
      </c>
      <c r="D558" s="6">
        <v>386.27802020199999</v>
      </c>
      <c r="E558" s="6">
        <v>3.8627802020200002</v>
      </c>
      <c r="F558" s="6">
        <v>41.9100984301</v>
      </c>
      <c r="G558" s="6">
        <v>294.8</v>
      </c>
    </row>
    <row r="559" spans="1:7">
      <c r="A559" s="6" t="s">
        <v>1679</v>
      </c>
      <c r="B559" s="6" t="s">
        <v>4532</v>
      </c>
      <c r="C559" s="6" t="s">
        <v>4077</v>
      </c>
      <c r="D559" s="6">
        <v>529.23300896000001</v>
      </c>
      <c r="E559" s="6">
        <v>5.2923300896000001</v>
      </c>
      <c r="F559" s="6">
        <v>25.911763174000001</v>
      </c>
      <c r="G559" s="6">
        <v>1822</v>
      </c>
    </row>
    <row r="560" spans="1:7">
      <c r="A560" s="6" t="s">
        <v>1684</v>
      </c>
      <c r="C560" s="6" t="s">
        <v>4076</v>
      </c>
      <c r="D560" s="6">
        <v>86.548011643600006</v>
      </c>
      <c r="E560" s="6">
        <v>0.86548011643599998</v>
      </c>
      <c r="F560" s="6">
        <v>3.69406424686</v>
      </c>
      <c r="G560" s="6">
        <v>551.80999999999995</v>
      </c>
    </row>
    <row r="561" spans="1:7">
      <c r="A561" s="6" t="s">
        <v>1689</v>
      </c>
      <c r="B561" s="6" t="s">
        <v>4533</v>
      </c>
      <c r="C561" s="6" t="s">
        <v>4077</v>
      </c>
      <c r="D561" s="6">
        <v>233.88423487</v>
      </c>
      <c r="E561" s="6">
        <v>2.3388423487000001</v>
      </c>
      <c r="F561" s="6">
        <v>27.521350385800002</v>
      </c>
      <c r="G561" s="6">
        <v>155.71</v>
      </c>
    </row>
    <row r="562" spans="1:7">
      <c r="A562" s="6" t="s">
        <v>1694</v>
      </c>
      <c r="B562" s="6" t="s">
        <v>4534</v>
      </c>
      <c r="C562" s="6" t="s">
        <v>4076</v>
      </c>
      <c r="D562" s="6">
        <v>95.899521774799993</v>
      </c>
      <c r="E562" s="6">
        <v>0.95899521774800001</v>
      </c>
      <c r="F562" s="6">
        <v>10.8172832209</v>
      </c>
      <c r="G562" s="6">
        <v>324.62</v>
      </c>
    </row>
    <row r="563" spans="1:7">
      <c r="A563" s="6" t="s">
        <v>1699</v>
      </c>
      <c r="B563" s="6" t="s">
        <v>4535</v>
      </c>
      <c r="C563" s="6" t="s">
        <v>4077</v>
      </c>
      <c r="D563" s="6">
        <v>140.936013911</v>
      </c>
      <c r="E563" s="6">
        <v>1.4093601391099999</v>
      </c>
      <c r="F563" s="6">
        <v>6.4058135213199998</v>
      </c>
      <c r="G563" s="6">
        <v>2385.7199999999998</v>
      </c>
    </row>
    <row r="564" spans="1:7">
      <c r="A564" s="6" t="s">
        <v>1704</v>
      </c>
      <c r="B564" s="6" t="s">
        <v>4536</v>
      </c>
      <c r="C564" s="6" t="s">
        <v>4076</v>
      </c>
      <c r="D564" s="6">
        <v>185.76257241600001</v>
      </c>
      <c r="E564" s="6">
        <v>1.85762572416</v>
      </c>
      <c r="F564" s="6">
        <v>6.0662396985999996</v>
      </c>
      <c r="G564" s="6">
        <v>2021.7</v>
      </c>
    </row>
    <row r="565" spans="1:7">
      <c r="A565" s="6" t="s">
        <v>3778</v>
      </c>
      <c r="B565" s="6" t="s">
        <v>4537</v>
      </c>
      <c r="C565" s="6" t="s">
        <v>4076</v>
      </c>
      <c r="D565" s="6">
        <v>104.387497892</v>
      </c>
      <c r="E565" s="6">
        <v>1.0438749789199999</v>
      </c>
      <c r="F565" s="6">
        <v>11.144397377300001</v>
      </c>
      <c r="G565" s="6">
        <v>307.8</v>
      </c>
    </row>
    <row r="566" spans="1:7">
      <c r="A566" s="6" t="s">
        <v>1709</v>
      </c>
      <c r="B566" s="6" t="s">
        <v>4538</v>
      </c>
      <c r="C566" s="6" t="s">
        <v>4076</v>
      </c>
      <c r="D566" s="6">
        <v>83.446578347499994</v>
      </c>
      <c r="E566" s="6">
        <v>0.834465783475</v>
      </c>
      <c r="F566" s="6">
        <v>7.0847849521399997</v>
      </c>
      <c r="G566" s="6">
        <v>69.91</v>
      </c>
    </row>
    <row r="567" spans="1:7">
      <c r="A567" s="6" t="s">
        <v>3779</v>
      </c>
      <c r="C567" s="6" t="s">
        <v>4076</v>
      </c>
      <c r="D567" s="6">
        <v>4.2979224574700003</v>
      </c>
      <c r="E567" s="6">
        <v>4.2979224574699999E-2</v>
      </c>
      <c r="F567" s="6">
        <v>0.88694476306699999</v>
      </c>
      <c r="G567" s="6">
        <v>348.7</v>
      </c>
    </row>
    <row r="568" spans="1:7">
      <c r="A568" s="6" t="s">
        <v>1714</v>
      </c>
      <c r="B568" s="6" t="s">
        <v>4539</v>
      </c>
      <c r="C568" s="6" t="s">
        <v>4077</v>
      </c>
      <c r="D568" s="6">
        <v>10.2229312053</v>
      </c>
      <c r="E568" s="6">
        <v>0.102229312053</v>
      </c>
      <c r="F568" s="6">
        <v>1.55759244709</v>
      </c>
      <c r="G568" s="6">
        <v>3147</v>
      </c>
    </row>
    <row r="569" spans="1:7">
      <c r="A569" s="6" t="s">
        <v>3780</v>
      </c>
      <c r="B569" s="6" t="s">
        <v>4540</v>
      </c>
      <c r="C569" s="6" t="s">
        <v>4076</v>
      </c>
      <c r="D569" s="6">
        <v>282.88290749700002</v>
      </c>
      <c r="E569" s="6">
        <v>2.8288290749699998</v>
      </c>
      <c r="F569" s="6">
        <v>10.7353147702</v>
      </c>
      <c r="G569" s="6">
        <v>378.84</v>
      </c>
    </row>
    <row r="570" spans="1:7">
      <c r="A570" s="6" t="s">
        <v>3781</v>
      </c>
      <c r="B570" s="6" t="s">
        <v>4541</v>
      </c>
      <c r="C570" s="6" t="s">
        <v>4077</v>
      </c>
      <c r="D570" s="6">
        <v>667.55517035599996</v>
      </c>
      <c r="E570" s="6">
        <v>6.67555170356</v>
      </c>
      <c r="F570" s="6">
        <v>65.268236640699996</v>
      </c>
      <c r="G570" s="6">
        <v>75.75</v>
      </c>
    </row>
    <row r="571" spans="1:7">
      <c r="A571" s="6" t="s">
        <v>3782</v>
      </c>
      <c r="B571" s="6" t="s">
        <v>4542</v>
      </c>
      <c r="C571" s="6" t="s">
        <v>4077</v>
      </c>
      <c r="D571" s="6">
        <v>822.68266285799996</v>
      </c>
      <c r="E571" s="6">
        <v>8.2268266285799996</v>
      </c>
      <c r="F571" s="6">
        <v>23.9142705147</v>
      </c>
      <c r="G571" s="6">
        <v>1392</v>
      </c>
    </row>
    <row r="572" spans="1:7">
      <c r="A572" s="6" t="s">
        <v>3783</v>
      </c>
      <c r="B572" s="6" t="s">
        <v>4543</v>
      </c>
      <c r="C572" s="6" t="s">
        <v>4076</v>
      </c>
      <c r="D572" s="6">
        <v>13.000880070199999</v>
      </c>
      <c r="E572" s="6">
        <v>0.13000880070199999</v>
      </c>
      <c r="F572" s="6">
        <v>1.6550270338699999</v>
      </c>
      <c r="G572" s="6">
        <v>884.24</v>
      </c>
    </row>
    <row r="573" spans="1:7">
      <c r="A573" s="6" t="s">
        <v>3784</v>
      </c>
      <c r="B573" s="6" t="s">
        <v>4544</v>
      </c>
      <c r="C573" s="6" t="s">
        <v>4077</v>
      </c>
      <c r="D573" s="6">
        <v>61133.218416099997</v>
      </c>
      <c r="E573" s="6">
        <v>611.33218416099999</v>
      </c>
      <c r="F573" s="6">
        <v>1151.2043414</v>
      </c>
      <c r="G573" s="6">
        <v>353</v>
      </c>
    </row>
    <row r="574" spans="1:7">
      <c r="A574" s="6" t="s">
        <v>3785</v>
      </c>
      <c r="B574" s="6" t="s">
        <v>4545</v>
      </c>
      <c r="C574" s="6" t="s">
        <v>4076</v>
      </c>
      <c r="D574" s="6">
        <v>70.864848918899995</v>
      </c>
      <c r="E574" s="6">
        <v>0.70864848918900003</v>
      </c>
      <c r="F574" s="6">
        <v>3.5859669596999999</v>
      </c>
      <c r="G574" s="6">
        <v>435.99</v>
      </c>
    </row>
    <row r="575" spans="1:7">
      <c r="A575" s="6" t="s">
        <v>1719</v>
      </c>
      <c r="B575" s="6" t="s">
        <v>4241</v>
      </c>
      <c r="C575" s="6" t="s">
        <v>4076</v>
      </c>
      <c r="D575" s="6">
        <v>452.922669375</v>
      </c>
      <c r="E575" s="6">
        <v>4.5292266937500001</v>
      </c>
      <c r="F575" s="6">
        <v>12.585699030600001</v>
      </c>
      <c r="G575" s="6">
        <v>1463.07</v>
      </c>
    </row>
    <row r="576" spans="1:7">
      <c r="A576" s="6" t="s">
        <v>1724</v>
      </c>
      <c r="B576" s="6" t="s">
        <v>4546</v>
      </c>
      <c r="C576" s="6" t="s">
        <v>4077</v>
      </c>
      <c r="D576" s="6">
        <v>1127.0674003700001</v>
      </c>
      <c r="E576" s="6">
        <v>11.2706740037</v>
      </c>
      <c r="F576" s="6">
        <v>28.051609655299998</v>
      </c>
      <c r="G576" s="6">
        <v>1944</v>
      </c>
    </row>
    <row r="577" spans="1:7">
      <c r="A577" s="6" t="s">
        <v>1729</v>
      </c>
      <c r="B577" s="6" t="s">
        <v>4547</v>
      </c>
      <c r="C577" s="6" t="s">
        <v>4076</v>
      </c>
      <c r="D577" s="6">
        <v>1669.50139246</v>
      </c>
      <c r="E577" s="6">
        <v>16.695013924600001</v>
      </c>
      <c r="F577" s="6">
        <v>43.118612738899998</v>
      </c>
      <c r="G577" s="6">
        <v>146.79</v>
      </c>
    </row>
    <row r="578" spans="1:7">
      <c r="A578" s="6" t="s">
        <v>1734</v>
      </c>
      <c r="B578" s="6" t="s">
        <v>4548</v>
      </c>
      <c r="C578" s="6" t="s">
        <v>4077</v>
      </c>
      <c r="D578" s="6">
        <v>716.78825872300001</v>
      </c>
      <c r="E578" s="6">
        <v>7.1678825872300003</v>
      </c>
      <c r="F578" s="6">
        <v>14.757506317200001</v>
      </c>
      <c r="G578" s="6">
        <v>1019.15</v>
      </c>
    </row>
    <row r="579" spans="1:7">
      <c r="A579" s="6" t="s">
        <v>1739</v>
      </c>
      <c r="B579" s="6" t="s">
        <v>4549</v>
      </c>
      <c r="C579" s="6" t="s">
        <v>4076</v>
      </c>
      <c r="D579" s="6">
        <v>2443.7026893900002</v>
      </c>
      <c r="E579" s="6">
        <v>24.437026893900001</v>
      </c>
      <c r="F579" s="6">
        <v>35.510646970400003</v>
      </c>
      <c r="G579" s="6">
        <v>1651.51</v>
      </c>
    </row>
    <row r="580" spans="1:7">
      <c r="A580" s="6" t="s">
        <v>1744</v>
      </c>
      <c r="B580" s="6" t="s">
        <v>4550</v>
      </c>
      <c r="C580" s="6" t="s">
        <v>4076</v>
      </c>
      <c r="D580" s="6">
        <v>70.129851332300007</v>
      </c>
      <c r="E580" s="6">
        <v>0.70129851332299997</v>
      </c>
      <c r="F580" s="6">
        <v>3.3048871169099998</v>
      </c>
      <c r="G580" s="6">
        <v>288.05</v>
      </c>
    </row>
    <row r="581" spans="1:7">
      <c r="A581" s="6" t="s">
        <v>3786</v>
      </c>
      <c r="B581" s="6" t="s">
        <v>4551</v>
      </c>
      <c r="C581" s="6" t="s">
        <v>4076</v>
      </c>
      <c r="D581" s="6">
        <v>1899.63347361</v>
      </c>
      <c r="E581" s="6">
        <v>18.9963347361</v>
      </c>
      <c r="F581" s="6">
        <v>49.510629632499999</v>
      </c>
      <c r="G581" s="6">
        <v>176.65</v>
      </c>
    </row>
    <row r="582" spans="1:7">
      <c r="A582" s="6" t="s">
        <v>1749</v>
      </c>
      <c r="B582" s="6" t="s">
        <v>4552</v>
      </c>
      <c r="C582" s="6" t="s">
        <v>4077</v>
      </c>
      <c r="D582" s="6">
        <v>98.274948420399994</v>
      </c>
      <c r="E582" s="6">
        <v>0.98274948420399999</v>
      </c>
      <c r="F582" s="6">
        <v>4.9823241503800002</v>
      </c>
      <c r="G582" s="6">
        <v>1253.3499999999999</v>
      </c>
    </row>
    <row r="583" spans="1:7">
      <c r="A583" s="6" t="s">
        <v>3787</v>
      </c>
      <c r="B583" s="6" t="s">
        <v>4194</v>
      </c>
      <c r="C583" s="6" t="s">
        <v>4076</v>
      </c>
      <c r="D583" s="6">
        <v>105.359322464</v>
      </c>
      <c r="E583" s="6">
        <v>1.0535932246399999</v>
      </c>
      <c r="F583" s="6">
        <v>6.0594270304800002</v>
      </c>
      <c r="G583" s="6">
        <v>402.25</v>
      </c>
    </row>
    <row r="584" spans="1:7">
      <c r="A584" s="6" t="s">
        <v>3788</v>
      </c>
      <c r="B584" s="6" t="s">
        <v>4553</v>
      </c>
      <c r="C584" s="6" t="s">
        <v>4077</v>
      </c>
      <c r="D584" s="6">
        <v>1341.2556738400001</v>
      </c>
      <c r="E584" s="6">
        <v>13.412556738399999</v>
      </c>
      <c r="F584" s="6">
        <v>100.347673254</v>
      </c>
      <c r="G584" s="6">
        <v>515.11</v>
      </c>
    </row>
    <row r="585" spans="1:7">
      <c r="A585" s="6" t="s">
        <v>3789</v>
      </c>
      <c r="B585" s="6" t="s">
        <v>4554</v>
      </c>
      <c r="C585" s="6" t="s">
        <v>4077</v>
      </c>
      <c r="D585" s="6">
        <v>60.708341380699999</v>
      </c>
      <c r="E585" s="6">
        <v>0.60708341380700004</v>
      </c>
      <c r="F585" s="6">
        <v>7.7110420460300002</v>
      </c>
      <c r="G585" s="6">
        <v>763.1</v>
      </c>
    </row>
    <row r="586" spans="1:7">
      <c r="A586" s="6" t="s">
        <v>3790</v>
      </c>
      <c r="B586" s="6" t="s">
        <v>4555</v>
      </c>
      <c r="C586" s="6" t="s">
        <v>4077</v>
      </c>
      <c r="D586" s="6">
        <v>44.059415639199997</v>
      </c>
      <c r="E586" s="6">
        <v>0.440594156392</v>
      </c>
      <c r="F586" s="6">
        <v>5.5979815189700002</v>
      </c>
      <c r="G586" s="6">
        <v>159.75</v>
      </c>
    </row>
    <row r="587" spans="1:7">
      <c r="A587" s="6" t="s">
        <v>1754</v>
      </c>
      <c r="B587" s="6" t="s">
        <v>4556</v>
      </c>
      <c r="C587" s="6" t="s">
        <v>4077</v>
      </c>
      <c r="D587" s="6">
        <v>7764.9186692699996</v>
      </c>
      <c r="E587" s="6">
        <v>77.649186692699999</v>
      </c>
      <c r="F587" s="6">
        <v>188.20125475899999</v>
      </c>
      <c r="G587" s="6">
        <v>1441</v>
      </c>
    </row>
    <row r="588" spans="1:7">
      <c r="A588" s="6" t="s">
        <v>1759</v>
      </c>
      <c r="B588" s="6" t="s">
        <v>4557</v>
      </c>
      <c r="C588" s="6" t="s">
        <v>4077</v>
      </c>
      <c r="D588" s="6">
        <v>68.194655344899999</v>
      </c>
      <c r="E588" s="6">
        <v>0.68194655344900001</v>
      </c>
      <c r="F588" s="6">
        <v>6.50968731676</v>
      </c>
      <c r="G588" s="6">
        <v>2196</v>
      </c>
    </row>
    <row r="589" spans="1:7">
      <c r="A589" s="6" t="s">
        <v>1764</v>
      </c>
      <c r="B589" s="6" t="s">
        <v>4558</v>
      </c>
      <c r="C589" s="6" t="s">
        <v>4077</v>
      </c>
      <c r="D589" s="6">
        <v>12.0803077164</v>
      </c>
      <c r="E589" s="6">
        <v>0.120803077164</v>
      </c>
      <c r="F589" s="6">
        <v>2.2315094921399998</v>
      </c>
      <c r="G589" s="6">
        <v>349.82</v>
      </c>
    </row>
    <row r="590" spans="1:7">
      <c r="A590" s="6" t="s">
        <v>3791</v>
      </c>
      <c r="B590" s="6" t="s">
        <v>4559</v>
      </c>
      <c r="C590" s="6" t="s">
        <v>4076</v>
      </c>
      <c r="D590" s="6">
        <v>145.75516960499999</v>
      </c>
      <c r="E590" s="6">
        <v>1.4575516960499999</v>
      </c>
      <c r="F590" s="6">
        <v>12.3913917221</v>
      </c>
      <c r="G590" s="6">
        <v>412.98</v>
      </c>
    </row>
    <row r="591" spans="1:7">
      <c r="A591" s="6" t="s">
        <v>3792</v>
      </c>
      <c r="B591" s="6" t="s">
        <v>4394</v>
      </c>
      <c r="C591" s="6" t="s">
        <v>4076</v>
      </c>
      <c r="D591" s="6">
        <v>91.932149728200002</v>
      </c>
      <c r="E591" s="6">
        <v>0.91932149728199997</v>
      </c>
      <c r="F591" s="6">
        <v>5.7032116032599998</v>
      </c>
      <c r="G591" s="6">
        <v>647.4</v>
      </c>
    </row>
    <row r="592" spans="1:7">
      <c r="A592" s="6" t="s">
        <v>1769</v>
      </c>
      <c r="B592" s="6" t="s">
        <v>4560</v>
      </c>
      <c r="C592" s="6" t="s">
        <v>4077</v>
      </c>
      <c r="D592" s="6">
        <v>69.824599335299993</v>
      </c>
      <c r="E592" s="6">
        <v>0.69824599335299997</v>
      </c>
      <c r="F592" s="6">
        <v>6.8928594614699996</v>
      </c>
      <c r="G592" s="6">
        <v>1640</v>
      </c>
    </row>
    <row r="593" spans="1:7">
      <c r="A593" s="6" t="s">
        <v>1774</v>
      </c>
      <c r="B593" s="6" t="s">
        <v>4561</v>
      </c>
      <c r="C593" s="6" t="s">
        <v>4077</v>
      </c>
      <c r="D593" s="6">
        <v>30.321876526400001</v>
      </c>
      <c r="E593" s="6">
        <v>0.30321876526399999</v>
      </c>
      <c r="F593" s="6">
        <v>7.7511521209299996</v>
      </c>
      <c r="G593" s="6">
        <v>467.12</v>
      </c>
    </row>
    <row r="594" spans="1:7">
      <c r="A594" s="6" t="s">
        <v>1779</v>
      </c>
      <c r="B594" s="6" t="s">
        <v>4562</v>
      </c>
      <c r="C594" s="6" t="s">
        <v>4076</v>
      </c>
      <c r="D594" s="6">
        <v>63.882523043799999</v>
      </c>
      <c r="E594" s="6">
        <v>0.63882523043799999</v>
      </c>
      <c r="F594" s="6">
        <v>4.2394238255000003</v>
      </c>
      <c r="G594" s="6">
        <v>390.55</v>
      </c>
    </row>
    <row r="595" spans="1:7">
      <c r="A595" s="6" t="s">
        <v>3793</v>
      </c>
      <c r="B595" s="6" t="s">
        <v>4308</v>
      </c>
      <c r="C595" s="6" t="s">
        <v>4076</v>
      </c>
      <c r="D595" s="6">
        <v>731.50576359299998</v>
      </c>
      <c r="E595" s="6">
        <v>7.3150576359299997</v>
      </c>
      <c r="F595" s="6">
        <v>18.477496528700001</v>
      </c>
      <c r="G595" s="6">
        <v>2346</v>
      </c>
    </row>
    <row r="596" spans="1:7">
      <c r="A596" s="6" t="s">
        <v>1784</v>
      </c>
      <c r="B596" s="6" t="s">
        <v>4563</v>
      </c>
      <c r="C596" s="6" t="s">
        <v>4077</v>
      </c>
      <c r="D596" s="6">
        <v>487.28295909500002</v>
      </c>
      <c r="E596" s="6">
        <v>4.8728295909500003</v>
      </c>
      <c r="F596" s="6">
        <v>20.3592921547</v>
      </c>
      <c r="G596" s="6">
        <v>292.29000000000002</v>
      </c>
    </row>
    <row r="597" spans="1:7">
      <c r="A597" s="6" t="s">
        <v>1789</v>
      </c>
      <c r="B597" s="6" t="s">
        <v>4564</v>
      </c>
      <c r="C597" s="6" t="s">
        <v>4077</v>
      </c>
      <c r="D597" s="6">
        <v>28.626024269199998</v>
      </c>
      <c r="E597" s="6">
        <v>0.28626024269200001</v>
      </c>
      <c r="F597" s="6">
        <v>3.9063490073899998</v>
      </c>
      <c r="G597" s="6">
        <v>418.38</v>
      </c>
    </row>
    <row r="598" spans="1:7">
      <c r="A598" s="6" t="s">
        <v>3794</v>
      </c>
      <c r="B598" s="6" t="s">
        <v>4565</v>
      </c>
      <c r="C598" s="6" t="s">
        <v>4076</v>
      </c>
      <c r="D598" s="6">
        <v>93.914448917900003</v>
      </c>
      <c r="E598" s="6">
        <v>0.93914448917899995</v>
      </c>
      <c r="F598" s="6">
        <v>6.0974393624100003</v>
      </c>
      <c r="G598" s="6">
        <v>516.99</v>
      </c>
    </row>
    <row r="599" spans="1:7">
      <c r="A599" s="6" t="s">
        <v>1794</v>
      </c>
      <c r="B599" s="6" t="s">
        <v>4566</v>
      </c>
      <c r="C599" s="6" t="s">
        <v>4077</v>
      </c>
      <c r="D599" s="6">
        <v>45.959210438699998</v>
      </c>
      <c r="E599" s="6">
        <v>0.45959210438699999</v>
      </c>
      <c r="F599" s="6">
        <v>5.40121562681</v>
      </c>
      <c r="G599" s="6">
        <v>1581.8</v>
      </c>
    </row>
    <row r="600" spans="1:7">
      <c r="A600" s="6" t="s">
        <v>1799</v>
      </c>
      <c r="B600" s="6" t="s">
        <v>4567</v>
      </c>
      <c r="C600" s="6" t="s">
        <v>4077</v>
      </c>
      <c r="D600" s="6">
        <v>27.948009311900002</v>
      </c>
      <c r="E600" s="6">
        <v>0.27948009311900002</v>
      </c>
      <c r="F600" s="6">
        <v>3.2751119206400001</v>
      </c>
      <c r="G600" s="6">
        <v>111.25</v>
      </c>
    </row>
    <row r="601" spans="1:7">
      <c r="A601" s="6" t="s">
        <v>3795</v>
      </c>
      <c r="B601" s="6" t="s">
        <v>4568</v>
      </c>
      <c r="C601" s="6" t="s">
        <v>4076</v>
      </c>
      <c r="D601" s="6">
        <v>82.159895255699993</v>
      </c>
      <c r="E601" s="6">
        <v>0.821598952557</v>
      </c>
      <c r="F601" s="6">
        <v>5.0764674056799999</v>
      </c>
      <c r="G601" s="6">
        <v>312.89</v>
      </c>
    </row>
    <row r="602" spans="1:7">
      <c r="A602" s="6" t="s">
        <v>1804</v>
      </c>
      <c r="B602" s="6" t="s">
        <v>4569</v>
      </c>
      <c r="C602" s="6" t="s">
        <v>4077</v>
      </c>
      <c r="D602" s="6">
        <v>10.436874296199999</v>
      </c>
      <c r="E602" s="6">
        <v>0.10436874296199999</v>
      </c>
      <c r="F602" s="6">
        <v>1.6075496225499999</v>
      </c>
      <c r="G602" s="6">
        <v>113.29</v>
      </c>
    </row>
    <row r="603" spans="1:7">
      <c r="A603" s="6" t="s">
        <v>3796</v>
      </c>
      <c r="B603" s="6" t="s">
        <v>4570</v>
      </c>
      <c r="C603" s="6" t="s">
        <v>4077</v>
      </c>
      <c r="D603" s="6">
        <v>82.056295202300007</v>
      </c>
      <c r="E603" s="6">
        <v>0.820562952023</v>
      </c>
      <c r="F603" s="6">
        <v>6.7446054870100003</v>
      </c>
      <c r="G603" s="6">
        <v>89.99</v>
      </c>
    </row>
    <row r="604" spans="1:7">
      <c r="A604" s="6" t="s">
        <v>3797</v>
      </c>
      <c r="B604" s="6" t="s">
        <v>4550</v>
      </c>
      <c r="C604" s="6" t="s">
        <v>4076</v>
      </c>
      <c r="D604" s="6">
        <v>14.2895454233</v>
      </c>
      <c r="E604" s="6">
        <v>0.14289545423300001</v>
      </c>
      <c r="F604" s="6">
        <v>1.8205384961</v>
      </c>
      <c r="G604" s="6">
        <v>275.37</v>
      </c>
    </row>
    <row r="605" spans="1:7">
      <c r="A605" s="6" t="s">
        <v>3798</v>
      </c>
      <c r="B605" s="6" t="s">
        <v>4571</v>
      </c>
      <c r="C605" s="6" t="s">
        <v>4077</v>
      </c>
      <c r="D605" s="6">
        <v>34.290990427399997</v>
      </c>
      <c r="E605" s="6">
        <v>0.34290990427399998</v>
      </c>
      <c r="F605" s="6">
        <v>5.5357279305900002</v>
      </c>
      <c r="G605" s="6">
        <v>61.6</v>
      </c>
    </row>
    <row r="606" spans="1:7">
      <c r="A606" s="6" t="s">
        <v>3799</v>
      </c>
      <c r="B606" s="6" t="s">
        <v>4572</v>
      </c>
      <c r="C606" s="6" t="s">
        <v>4076</v>
      </c>
      <c r="D606" s="6">
        <v>144.04706797899999</v>
      </c>
      <c r="E606" s="6">
        <v>1.44047067979</v>
      </c>
      <c r="F606" s="6">
        <v>5.9543466312</v>
      </c>
      <c r="G606" s="6">
        <v>357.17</v>
      </c>
    </row>
    <row r="607" spans="1:7">
      <c r="A607" s="6" t="s">
        <v>3800</v>
      </c>
      <c r="B607" s="6" t="s">
        <v>4573</v>
      </c>
      <c r="C607" s="6" t="s">
        <v>4076</v>
      </c>
      <c r="D607" s="6">
        <v>60.2346390724</v>
      </c>
      <c r="E607" s="6">
        <v>0.60234639072399998</v>
      </c>
      <c r="F607" s="6">
        <v>3.98252260218</v>
      </c>
      <c r="G607" s="6">
        <v>544.95000000000005</v>
      </c>
    </row>
    <row r="608" spans="1:7">
      <c r="A608" s="6" t="s">
        <v>3801</v>
      </c>
      <c r="B608" s="6" t="s">
        <v>4574</v>
      </c>
      <c r="C608" s="6" t="s">
        <v>4076</v>
      </c>
      <c r="D608" s="6">
        <v>300.82890357299999</v>
      </c>
      <c r="E608" s="6">
        <v>3.0082890357299998</v>
      </c>
      <c r="F608" s="6">
        <v>24.695072199599998</v>
      </c>
      <c r="G608" s="6">
        <v>395</v>
      </c>
    </row>
    <row r="609" spans="1:7">
      <c r="A609" s="6" t="s">
        <v>1808</v>
      </c>
      <c r="B609" s="6" t="s">
        <v>4575</v>
      </c>
      <c r="C609" s="6" t="s">
        <v>4077</v>
      </c>
      <c r="D609" s="6">
        <v>13.2226546022</v>
      </c>
      <c r="E609" s="6">
        <v>0.13222654602200001</v>
      </c>
      <c r="F609" s="6">
        <v>1.5278524368099999</v>
      </c>
      <c r="G609" s="6">
        <v>1945</v>
      </c>
    </row>
    <row r="610" spans="1:7">
      <c r="A610" s="6" t="s">
        <v>3802</v>
      </c>
      <c r="B610" s="6" t="s">
        <v>4576</v>
      </c>
      <c r="C610" s="6" t="s">
        <v>4076</v>
      </c>
      <c r="D610" s="6">
        <v>38.457954745000002</v>
      </c>
      <c r="E610" s="6">
        <v>0.38457954745</v>
      </c>
      <c r="F610" s="6">
        <v>3.0591672241899999</v>
      </c>
      <c r="G610" s="6">
        <v>187.88</v>
      </c>
    </row>
    <row r="611" spans="1:7">
      <c r="A611" s="6" t="s">
        <v>1813</v>
      </c>
      <c r="B611" s="6" t="s">
        <v>4577</v>
      </c>
      <c r="C611" s="6" t="s">
        <v>4077</v>
      </c>
      <c r="D611" s="6">
        <v>11.089931637999999</v>
      </c>
      <c r="E611" s="6">
        <v>0.11089931638</v>
      </c>
      <c r="F611" s="6">
        <v>2.0396169373699999</v>
      </c>
      <c r="G611" s="6">
        <v>65.790000000000006</v>
      </c>
    </row>
    <row r="612" spans="1:7">
      <c r="A612" s="6" t="s">
        <v>1818</v>
      </c>
      <c r="C612" s="6" t="s">
        <v>4077</v>
      </c>
      <c r="D612" s="6">
        <v>6.35955229154</v>
      </c>
      <c r="E612" s="6">
        <v>6.3595522915399993E-2</v>
      </c>
      <c r="F612" s="6">
        <v>1.1334275452</v>
      </c>
      <c r="G612" s="6">
        <v>985.37</v>
      </c>
    </row>
    <row r="613" spans="1:7">
      <c r="A613" s="6" t="s">
        <v>3803</v>
      </c>
      <c r="B613" s="6" t="s">
        <v>4271</v>
      </c>
      <c r="C613" s="6" t="s">
        <v>4076</v>
      </c>
      <c r="D613" s="6">
        <v>81.737748921199994</v>
      </c>
      <c r="E613" s="6">
        <v>0.81737748921200004</v>
      </c>
      <c r="F613" s="6">
        <v>3.6901769026500002</v>
      </c>
      <c r="G613" s="6">
        <v>232.46</v>
      </c>
    </row>
    <row r="614" spans="1:7">
      <c r="A614" s="6" t="s">
        <v>3804</v>
      </c>
      <c r="B614" s="6" t="s">
        <v>4578</v>
      </c>
      <c r="C614" s="6" t="s">
        <v>4077</v>
      </c>
      <c r="D614" s="6">
        <v>6.5761228858600003</v>
      </c>
      <c r="E614" s="6">
        <v>6.5761228858600002E-2</v>
      </c>
      <c r="F614" s="6">
        <v>1.4917353797799999</v>
      </c>
      <c r="G614" s="6">
        <v>91.42</v>
      </c>
    </row>
    <row r="615" spans="1:7">
      <c r="A615" s="6" t="s">
        <v>1823</v>
      </c>
      <c r="B615" s="6" t="s">
        <v>4579</v>
      </c>
      <c r="C615" s="6" t="s">
        <v>4076</v>
      </c>
      <c r="D615" s="6">
        <v>230.48993318300001</v>
      </c>
      <c r="E615" s="6">
        <v>2.3048993318300002</v>
      </c>
      <c r="F615" s="6">
        <v>9.8322476884499999</v>
      </c>
      <c r="G615" s="6">
        <v>583.22</v>
      </c>
    </row>
    <row r="616" spans="1:7">
      <c r="A616" s="6" t="s">
        <v>1828</v>
      </c>
      <c r="B616" s="6" t="s">
        <v>4580</v>
      </c>
      <c r="C616" s="6" t="s">
        <v>4077</v>
      </c>
      <c r="D616" s="6">
        <v>126.57668743799999</v>
      </c>
      <c r="E616" s="6">
        <v>1.2657668743799999</v>
      </c>
      <c r="F616" s="6">
        <v>24.728859141000001</v>
      </c>
      <c r="G616" s="6">
        <v>295.58</v>
      </c>
    </row>
    <row r="617" spans="1:7">
      <c r="A617" s="6" t="s">
        <v>1833</v>
      </c>
      <c r="B617" s="6" t="s">
        <v>4581</v>
      </c>
      <c r="C617" s="6" t="s">
        <v>4077</v>
      </c>
      <c r="D617" s="6">
        <v>148.27393590200001</v>
      </c>
      <c r="E617" s="6">
        <v>1.48273935902</v>
      </c>
      <c r="F617" s="6">
        <v>7.2766258093099996</v>
      </c>
      <c r="G617" s="6">
        <v>1258.03</v>
      </c>
    </row>
    <row r="618" spans="1:7">
      <c r="A618" s="6" t="s">
        <v>1838</v>
      </c>
      <c r="B618" s="6" t="s">
        <v>4582</v>
      </c>
      <c r="C618" s="6" t="s">
        <v>4077</v>
      </c>
      <c r="D618" s="6">
        <v>382.33245250099998</v>
      </c>
      <c r="E618" s="6">
        <v>3.8233245250099999</v>
      </c>
      <c r="F618" s="6">
        <v>39.776835210999998</v>
      </c>
      <c r="G618" s="6">
        <v>30.71</v>
      </c>
    </row>
    <row r="619" spans="1:7">
      <c r="A619" s="6" t="s">
        <v>1843</v>
      </c>
      <c r="B619" s="6" t="s">
        <v>4583</v>
      </c>
      <c r="C619" s="6" t="s">
        <v>4077</v>
      </c>
      <c r="D619" s="6">
        <v>10.6494951965</v>
      </c>
      <c r="E619" s="6">
        <v>0.106494951965</v>
      </c>
      <c r="F619" s="6">
        <v>1.84786499831</v>
      </c>
      <c r="G619" s="6">
        <v>270.07</v>
      </c>
    </row>
    <row r="620" spans="1:7">
      <c r="A620" s="6" t="s">
        <v>3805</v>
      </c>
      <c r="B620" s="6" t="s">
        <v>4584</v>
      </c>
      <c r="C620" s="6" t="s">
        <v>4076</v>
      </c>
      <c r="D620" s="6">
        <v>120.088100126</v>
      </c>
      <c r="E620" s="6">
        <v>1.20088100126</v>
      </c>
      <c r="F620" s="6">
        <v>7.2833185044800004</v>
      </c>
      <c r="G620" s="6">
        <v>291.26</v>
      </c>
    </row>
    <row r="621" spans="1:7">
      <c r="A621" s="6" t="s">
        <v>3806</v>
      </c>
      <c r="B621" s="6" t="s">
        <v>4585</v>
      </c>
      <c r="C621" s="6" t="s">
        <v>4076</v>
      </c>
      <c r="D621" s="6">
        <v>362.62133522200003</v>
      </c>
      <c r="E621" s="6">
        <v>3.6262133522200002</v>
      </c>
      <c r="F621" s="6">
        <v>23.451290567499999</v>
      </c>
      <c r="G621" s="6">
        <v>372.61</v>
      </c>
    </row>
    <row r="622" spans="1:7">
      <c r="A622" s="6" t="s">
        <v>1848</v>
      </c>
      <c r="B622" s="6" t="s">
        <v>4586</v>
      </c>
      <c r="C622" s="6" t="s">
        <v>4077</v>
      </c>
      <c r="D622" s="6">
        <v>27.2097893575</v>
      </c>
      <c r="E622" s="6">
        <v>0.27209789357500003</v>
      </c>
      <c r="F622" s="6">
        <v>3.3177393605400001</v>
      </c>
      <c r="G622" s="6">
        <v>265.63</v>
      </c>
    </row>
    <row r="623" spans="1:7">
      <c r="A623" s="6" t="s">
        <v>3807</v>
      </c>
      <c r="B623" s="6" t="s">
        <v>4587</v>
      </c>
      <c r="C623" s="6" t="s">
        <v>4076</v>
      </c>
      <c r="D623" s="6">
        <v>42.0609614862</v>
      </c>
      <c r="E623" s="6">
        <v>0.42060961486199999</v>
      </c>
      <c r="F623" s="6">
        <v>3.1729328733700002</v>
      </c>
      <c r="G623" s="6">
        <v>511.99</v>
      </c>
    </row>
    <row r="624" spans="1:7">
      <c r="A624" s="6" t="s">
        <v>1853</v>
      </c>
      <c r="C624" s="6" t="s">
        <v>4076</v>
      </c>
      <c r="D624" s="6">
        <v>14.082777117999999</v>
      </c>
      <c r="E624" s="6">
        <v>0.14082777118000001</v>
      </c>
      <c r="F624" s="6">
        <v>1.7527777453</v>
      </c>
      <c r="G624" s="6">
        <v>570.1</v>
      </c>
    </row>
    <row r="625" spans="1:7">
      <c r="A625" s="6" t="s">
        <v>1858</v>
      </c>
      <c r="B625" s="6" t="s">
        <v>4588</v>
      </c>
      <c r="C625" s="6" t="s">
        <v>4076</v>
      </c>
      <c r="D625" s="6">
        <v>4.7154969252700001</v>
      </c>
      <c r="E625" s="6">
        <v>4.7154969252699998E-2</v>
      </c>
      <c r="F625" s="6">
        <v>1.01158460013</v>
      </c>
      <c r="G625" s="6">
        <v>625.91999999999996</v>
      </c>
    </row>
    <row r="626" spans="1:7">
      <c r="A626" s="6" t="s">
        <v>3808</v>
      </c>
      <c r="B626" s="6" t="s">
        <v>4589</v>
      </c>
      <c r="C626" s="6" t="s">
        <v>4076</v>
      </c>
      <c r="D626" s="6">
        <v>11.222388838400001</v>
      </c>
      <c r="E626" s="6">
        <v>0.11222388838400001</v>
      </c>
      <c r="F626" s="6">
        <v>1.4543071438299999</v>
      </c>
      <c r="G626" s="6">
        <v>301.57</v>
      </c>
    </row>
    <row r="627" spans="1:7">
      <c r="A627" s="6" t="s">
        <v>1863</v>
      </c>
      <c r="B627" s="6" t="s">
        <v>4590</v>
      </c>
      <c r="C627" s="6" t="s">
        <v>4076</v>
      </c>
      <c r="D627" s="6">
        <v>92.814953069300003</v>
      </c>
      <c r="E627" s="6">
        <v>0.92814953069299999</v>
      </c>
      <c r="F627" s="6">
        <v>8.4418149706599994</v>
      </c>
      <c r="G627" s="6">
        <v>386.6</v>
      </c>
    </row>
    <row r="628" spans="1:7">
      <c r="A628" s="6" t="s">
        <v>1868</v>
      </c>
      <c r="B628" s="6" t="s">
        <v>4591</v>
      </c>
      <c r="C628" s="6" t="s">
        <v>4076</v>
      </c>
      <c r="D628" s="6">
        <v>11.844270771</v>
      </c>
      <c r="E628" s="6">
        <v>0.11844270771</v>
      </c>
      <c r="F628" s="6">
        <v>1.56000128436</v>
      </c>
      <c r="G628" s="6">
        <v>250.08</v>
      </c>
    </row>
    <row r="629" spans="1:7">
      <c r="A629" s="6" t="s">
        <v>1873</v>
      </c>
      <c r="B629" s="6" t="s">
        <v>4592</v>
      </c>
      <c r="C629" s="6" t="s">
        <v>4077</v>
      </c>
      <c r="D629" s="6">
        <v>216.256488453</v>
      </c>
      <c r="E629" s="6">
        <v>2.1625648845300001</v>
      </c>
      <c r="F629" s="6">
        <v>22.914768293000002</v>
      </c>
      <c r="G629" s="6">
        <v>0</v>
      </c>
    </row>
    <row r="630" spans="1:7">
      <c r="A630" s="6" t="s">
        <v>1878</v>
      </c>
      <c r="B630" s="6" t="s">
        <v>4593</v>
      </c>
      <c r="C630" s="6" t="s">
        <v>4076</v>
      </c>
      <c r="D630" s="6">
        <v>75.184509136900004</v>
      </c>
      <c r="E630" s="6">
        <v>0.75184509136900002</v>
      </c>
      <c r="F630" s="6">
        <v>5.4807274175199998</v>
      </c>
      <c r="G630" s="6">
        <v>484.34</v>
      </c>
    </row>
    <row r="631" spans="1:7">
      <c r="A631" s="6" t="s">
        <v>3809</v>
      </c>
      <c r="B631" s="6" t="s">
        <v>4594</v>
      </c>
      <c r="C631" s="6" t="s">
        <v>4077</v>
      </c>
      <c r="D631" s="6">
        <v>16.8007881608</v>
      </c>
      <c r="E631" s="6">
        <v>0.16800788160800001</v>
      </c>
      <c r="F631" s="6">
        <v>3.2566615646699999</v>
      </c>
      <c r="G631" s="6">
        <v>244</v>
      </c>
    </row>
    <row r="632" spans="1:7">
      <c r="A632" s="6" t="s">
        <v>3810</v>
      </c>
      <c r="B632" s="6" t="s">
        <v>4595</v>
      </c>
      <c r="C632" s="6" t="s">
        <v>4076</v>
      </c>
      <c r="D632" s="6">
        <v>75.187396165600006</v>
      </c>
      <c r="E632" s="6">
        <v>0.75187396165599996</v>
      </c>
      <c r="F632" s="6">
        <v>5.9359747489599997</v>
      </c>
      <c r="G632" s="6">
        <v>559.27</v>
      </c>
    </row>
    <row r="633" spans="1:7">
      <c r="A633" s="6" t="s">
        <v>1883</v>
      </c>
      <c r="B633" s="6" t="s">
        <v>4596</v>
      </c>
      <c r="C633" s="6" t="s">
        <v>4077</v>
      </c>
      <c r="D633" s="6">
        <v>16819.2954689</v>
      </c>
      <c r="E633" s="6">
        <v>168.192954689</v>
      </c>
      <c r="F633" s="6">
        <v>501.86909522500002</v>
      </c>
      <c r="G633" s="6">
        <v>126.19</v>
      </c>
    </row>
    <row r="634" spans="1:7">
      <c r="A634" s="6" t="s">
        <v>1888</v>
      </c>
      <c r="B634" s="6" t="s">
        <v>4597</v>
      </c>
      <c r="C634" s="6" t="s">
        <v>4076</v>
      </c>
      <c r="D634" s="6">
        <v>4564.9100630299999</v>
      </c>
      <c r="E634" s="6">
        <v>45.649100630299998</v>
      </c>
      <c r="F634" s="6">
        <v>91.329454675400001</v>
      </c>
      <c r="G634" s="6">
        <v>217.44</v>
      </c>
    </row>
    <row r="635" spans="1:7">
      <c r="A635" s="6" t="s">
        <v>3811</v>
      </c>
      <c r="B635" s="6" t="s">
        <v>4598</v>
      </c>
      <c r="C635" s="6" t="s">
        <v>4077</v>
      </c>
      <c r="D635" s="6">
        <v>45650.6899491</v>
      </c>
      <c r="E635" s="6">
        <v>456.50689949100001</v>
      </c>
      <c r="F635" s="6">
        <v>990.87195125599999</v>
      </c>
      <c r="G635" s="6">
        <v>49.99</v>
      </c>
    </row>
    <row r="636" spans="1:7">
      <c r="A636" s="6" t="s">
        <v>3812</v>
      </c>
      <c r="B636" s="6" t="s">
        <v>4599</v>
      </c>
      <c r="C636" s="6" t="s">
        <v>4077</v>
      </c>
      <c r="D636" s="6">
        <v>1977.9785470700001</v>
      </c>
      <c r="E636" s="6">
        <v>19.779785470699998</v>
      </c>
      <c r="F636" s="6">
        <v>46.358234389899998</v>
      </c>
      <c r="G636" s="6">
        <v>527.53</v>
      </c>
    </row>
    <row r="637" spans="1:7">
      <c r="A637" s="6" t="s">
        <v>1893</v>
      </c>
      <c r="B637" s="6" t="s">
        <v>4600</v>
      </c>
      <c r="C637" s="6" t="s">
        <v>4077</v>
      </c>
      <c r="D637" s="6">
        <v>10.3230291049</v>
      </c>
      <c r="E637" s="6">
        <v>0.103230291049</v>
      </c>
      <c r="F637" s="6">
        <v>1.3419492580700001</v>
      </c>
      <c r="G637" s="6">
        <v>244.75</v>
      </c>
    </row>
    <row r="638" spans="1:7">
      <c r="A638" s="6" t="s">
        <v>3813</v>
      </c>
      <c r="B638" s="6" t="s">
        <v>4601</v>
      </c>
      <c r="C638" s="6" t="s">
        <v>4077</v>
      </c>
      <c r="D638" s="6">
        <v>114.987463132</v>
      </c>
      <c r="E638" s="6">
        <v>1.1498746313199999</v>
      </c>
      <c r="F638" s="6">
        <v>11.185677436200001</v>
      </c>
      <c r="G638" s="6">
        <v>271.02</v>
      </c>
    </row>
    <row r="639" spans="1:7">
      <c r="A639" s="6" t="s">
        <v>3814</v>
      </c>
      <c r="B639" s="6" t="s">
        <v>4602</v>
      </c>
      <c r="C639" s="6" t="s">
        <v>4076</v>
      </c>
      <c r="D639" s="6">
        <v>1816.32273814</v>
      </c>
      <c r="E639" s="6">
        <v>18.163227381399999</v>
      </c>
      <c r="F639" s="6">
        <v>32.415777890000001</v>
      </c>
      <c r="G639" s="6">
        <v>678.81</v>
      </c>
    </row>
    <row r="640" spans="1:7">
      <c r="A640" s="6" t="s">
        <v>1898</v>
      </c>
      <c r="B640" s="6" t="s">
        <v>4603</v>
      </c>
      <c r="C640" s="6" t="s">
        <v>4076</v>
      </c>
      <c r="D640" s="6">
        <v>477.146645519</v>
      </c>
      <c r="E640" s="6">
        <v>4.7714664551899997</v>
      </c>
      <c r="F640" s="6">
        <v>11.289568338600001</v>
      </c>
      <c r="G640" s="6">
        <v>1510.93</v>
      </c>
    </row>
    <row r="641" spans="1:7">
      <c r="A641" s="6" t="s">
        <v>1903</v>
      </c>
      <c r="B641" s="6" t="s">
        <v>4604</v>
      </c>
      <c r="C641" s="6" t="s">
        <v>4076</v>
      </c>
      <c r="D641" s="6">
        <v>53988.611442699999</v>
      </c>
      <c r="E641" s="6">
        <v>539.88611442700005</v>
      </c>
      <c r="F641" s="6">
        <v>167.17120722799999</v>
      </c>
      <c r="G641" s="6">
        <v>227.64</v>
      </c>
    </row>
    <row r="642" spans="1:7">
      <c r="A642" s="6" t="s">
        <v>1908</v>
      </c>
      <c r="C642" s="6" t="s">
        <v>4077</v>
      </c>
      <c r="D642" s="6">
        <v>5.1543501233800004</v>
      </c>
      <c r="E642" s="6">
        <v>5.1543501233799999E-2</v>
      </c>
      <c r="F642" s="6">
        <v>1.51698842147</v>
      </c>
      <c r="G642" s="6">
        <v>132.18</v>
      </c>
    </row>
    <row r="643" spans="1:7">
      <c r="A643" s="6" t="s">
        <v>1908</v>
      </c>
      <c r="C643" s="6" t="s">
        <v>4077</v>
      </c>
      <c r="D643" s="6">
        <v>5.1543501233800004</v>
      </c>
      <c r="E643" s="6">
        <v>5.1543501233799999E-2</v>
      </c>
      <c r="F643" s="6">
        <v>1.51698842147</v>
      </c>
      <c r="G643" s="6">
        <v>132.18</v>
      </c>
    </row>
    <row r="644" spans="1:7">
      <c r="A644" s="6" t="s">
        <v>3815</v>
      </c>
      <c r="B644" s="6" t="s">
        <v>4605</v>
      </c>
      <c r="C644" s="6" t="s">
        <v>4076</v>
      </c>
      <c r="D644" s="6">
        <v>256.21042372900001</v>
      </c>
      <c r="E644" s="6">
        <v>2.5621042372899998</v>
      </c>
      <c r="F644" s="6">
        <v>6.8391076595299998</v>
      </c>
      <c r="G644" s="6">
        <v>330.05</v>
      </c>
    </row>
    <row r="645" spans="1:7">
      <c r="A645" s="6" t="s">
        <v>3816</v>
      </c>
      <c r="B645" s="6" t="s">
        <v>4606</v>
      </c>
      <c r="C645" s="6" t="s">
        <v>4076</v>
      </c>
      <c r="D645" s="6">
        <v>24.301203198300001</v>
      </c>
      <c r="E645" s="6">
        <v>0.243012031983</v>
      </c>
      <c r="F645" s="6">
        <v>3.0868641330300002</v>
      </c>
      <c r="G645" s="6">
        <v>2393.9299999999998</v>
      </c>
    </row>
    <row r="646" spans="1:7">
      <c r="A646" s="6" t="s">
        <v>3817</v>
      </c>
      <c r="B646" s="6" t="s">
        <v>4607</v>
      </c>
      <c r="C646" s="6" t="s">
        <v>4076</v>
      </c>
      <c r="D646" s="6">
        <v>22.9750308299</v>
      </c>
      <c r="E646" s="6">
        <v>0.22975030829900001</v>
      </c>
      <c r="F646" s="6">
        <v>1.93086229471</v>
      </c>
      <c r="G646" s="6">
        <v>467.27</v>
      </c>
    </row>
    <row r="647" spans="1:7">
      <c r="A647" s="6" t="s">
        <v>1915</v>
      </c>
      <c r="B647" s="6" t="s">
        <v>4608</v>
      </c>
      <c r="C647" s="6" t="s">
        <v>4077</v>
      </c>
      <c r="D647" s="6">
        <v>284.46330325500003</v>
      </c>
      <c r="E647" s="6">
        <v>2.84463303255</v>
      </c>
      <c r="F647" s="6">
        <v>10.50920713</v>
      </c>
      <c r="G647" s="6">
        <v>1544.86</v>
      </c>
    </row>
    <row r="648" spans="1:7">
      <c r="A648" s="6" t="s">
        <v>1920</v>
      </c>
      <c r="C648" s="6" t="s">
        <v>4076</v>
      </c>
      <c r="D648" s="6">
        <v>44.4142637032</v>
      </c>
      <c r="E648" s="6">
        <v>0.44414263703200002</v>
      </c>
      <c r="F648" s="6">
        <v>4.6193501339100003</v>
      </c>
      <c r="G648" s="6">
        <v>586.23</v>
      </c>
    </row>
    <row r="649" spans="1:7">
      <c r="A649" s="6" t="s">
        <v>1925</v>
      </c>
      <c r="B649" s="6" t="s">
        <v>4609</v>
      </c>
      <c r="C649" s="6" t="s">
        <v>4077</v>
      </c>
      <c r="D649" s="6">
        <v>4.3931461451800002</v>
      </c>
      <c r="E649" s="6">
        <v>4.3931461451799998E-2</v>
      </c>
      <c r="F649" s="6">
        <v>0.84593096262</v>
      </c>
      <c r="G649" s="6">
        <v>294.39</v>
      </c>
    </row>
    <row r="650" spans="1:7">
      <c r="A650" s="6" t="s">
        <v>3818</v>
      </c>
      <c r="B650" s="6" t="s">
        <v>4610</v>
      </c>
      <c r="C650" s="6" t="s">
        <v>4076</v>
      </c>
      <c r="D650" s="6">
        <v>604.08868915100004</v>
      </c>
      <c r="E650" s="6">
        <v>6.0408868915099996</v>
      </c>
      <c r="F650" s="6">
        <v>11.394430140900001</v>
      </c>
      <c r="G650" s="6">
        <v>1128.0999999999999</v>
      </c>
    </row>
    <row r="651" spans="1:7">
      <c r="A651" s="6" t="s">
        <v>3819</v>
      </c>
      <c r="B651" s="6" t="s">
        <v>4390</v>
      </c>
      <c r="C651" s="6" t="s">
        <v>4076</v>
      </c>
      <c r="D651" s="6">
        <v>1623.5086537</v>
      </c>
      <c r="E651" s="6">
        <v>16.235086537000001</v>
      </c>
      <c r="F651" s="6">
        <v>29.686840967999998</v>
      </c>
      <c r="G651" s="6">
        <v>581.54</v>
      </c>
    </row>
    <row r="652" spans="1:7">
      <c r="A652" s="6" t="s">
        <v>1930</v>
      </c>
      <c r="B652" s="6" t="s">
        <v>4611</v>
      </c>
      <c r="C652" s="6" t="s">
        <v>4077</v>
      </c>
      <c r="D652" s="6">
        <v>58.976219972199999</v>
      </c>
      <c r="E652" s="6">
        <v>0.58976219972199995</v>
      </c>
      <c r="F652" s="6">
        <v>7.1146673946899996</v>
      </c>
      <c r="G652" s="6">
        <v>458.42</v>
      </c>
    </row>
    <row r="653" spans="1:7">
      <c r="A653" s="6" t="s">
        <v>3820</v>
      </c>
      <c r="B653" s="6" t="s">
        <v>4612</v>
      </c>
      <c r="C653" s="6" t="s">
        <v>4077</v>
      </c>
      <c r="D653" s="6">
        <v>55.867296277199998</v>
      </c>
      <c r="E653" s="6">
        <v>0.55867296277199996</v>
      </c>
      <c r="F653" s="6">
        <v>5.7150204088600001</v>
      </c>
      <c r="G653" s="6">
        <v>251</v>
      </c>
    </row>
    <row r="654" spans="1:7">
      <c r="A654" s="6" t="s">
        <v>3821</v>
      </c>
      <c r="B654" s="6" t="s">
        <v>4574</v>
      </c>
      <c r="C654" s="6" t="s">
        <v>4077</v>
      </c>
      <c r="D654" s="6">
        <v>128.792842984</v>
      </c>
      <c r="E654" s="6">
        <v>1.28792842984</v>
      </c>
      <c r="F654" s="6">
        <v>7.9964504789099999</v>
      </c>
      <c r="G654" s="6">
        <v>360.99</v>
      </c>
    </row>
    <row r="655" spans="1:7">
      <c r="A655" s="6" t="s">
        <v>1935</v>
      </c>
      <c r="B655" s="6" t="s">
        <v>4613</v>
      </c>
      <c r="C655" s="6" t="s">
        <v>4076</v>
      </c>
      <c r="D655" s="6">
        <v>11.795618212899999</v>
      </c>
      <c r="E655" s="6">
        <v>0.117956182129</v>
      </c>
      <c r="F655" s="6">
        <v>1.6342148722400001</v>
      </c>
      <c r="G655" s="6">
        <v>422.34</v>
      </c>
    </row>
    <row r="656" spans="1:7">
      <c r="A656" s="6" t="s">
        <v>1940</v>
      </c>
      <c r="B656" s="6" t="s">
        <v>4614</v>
      </c>
      <c r="C656" s="6" t="s">
        <v>4077</v>
      </c>
      <c r="D656" s="6">
        <v>367.97880049899999</v>
      </c>
      <c r="E656" s="6">
        <v>3.6797880049899998</v>
      </c>
      <c r="F656" s="6">
        <v>36.657712200200002</v>
      </c>
      <c r="G656" s="6">
        <v>257.81</v>
      </c>
    </row>
    <row r="657" spans="1:7">
      <c r="A657" s="6" t="s">
        <v>1944</v>
      </c>
      <c r="C657" s="6" t="s">
        <v>4076</v>
      </c>
      <c r="D657" s="6">
        <v>58.9978035424</v>
      </c>
      <c r="E657" s="6">
        <v>0.58997803542399996</v>
      </c>
      <c r="F657" s="6">
        <v>5.7870809960800003</v>
      </c>
      <c r="G657" s="6">
        <v>615.57000000000005</v>
      </c>
    </row>
    <row r="658" spans="1:7">
      <c r="A658" s="6" t="s">
        <v>1949</v>
      </c>
      <c r="B658" s="6" t="s">
        <v>4615</v>
      </c>
      <c r="C658" s="6" t="s">
        <v>4077</v>
      </c>
      <c r="D658" s="6">
        <v>363.27211742399999</v>
      </c>
      <c r="E658" s="6">
        <v>3.6327211742399999</v>
      </c>
      <c r="F658" s="6">
        <v>29.709441246000001</v>
      </c>
      <c r="G658" s="6">
        <v>192.87</v>
      </c>
    </row>
    <row r="659" spans="1:7">
      <c r="A659" s="6" t="s">
        <v>1949</v>
      </c>
      <c r="B659" s="6" t="s">
        <v>4615</v>
      </c>
      <c r="C659" s="6" t="s">
        <v>4077</v>
      </c>
      <c r="D659" s="6">
        <v>363.27211742399999</v>
      </c>
      <c r="E659" s="6">
        <v>3.6327211742399999</v>
      </c>
      <c r="F659" s="6">
        <v>29.709441246000001</v>
      </c>
      <c r="G659" s="6">
        <v>192.87</v>
      </c>
    </row>
    <row r="660" spans="1:7">
      <c r="A660" s="6" t="s">
        <v>3822</v>
      </c>
      <c r="B660" s="6" t="s">
        <v>4616</v>
      </c>
      <c r="C660" s="6" t="s">
        <v>4076</v>
      </c>
      <c r="D660" s="6">
        <v>34.053812081700002</v>
      </c>
      <c r="E660" s="6">
        <v>0.34053812081700002</v>
      </c>
      <c r="F660" s="6">
        <v>2.49604632539</v>
      </c>
      <c r="G660" s="6">
        <v>521.78</v>
      </c>
    </row>
    <row r="661" spans="1:7">
      <c r="A661" s="6" t="s">
        <v>1954</v>
      </c>
      <c r="B661" s="6" t="s">
        <v>4617</v>
      </c>
      <c r="C661" s="6" t="s">
        <v>4077</v>
      </c>
      <c r="D661" s="6">
        <v>1558.9979789399999</v>
      </c>
      <c r="E661" s="6">
        <v>15.589979789399999</v>
      </c>
      <c r="F661" s="6">
        <v>152.52291100400001</v>
      </c>
      <c r="G661" s="6">
        <v>283.33999999999997</v>
      </c>
    </row>
    <row r="662" spans="1:7">
      <c r="A662" s="6" t="s">
        <v>1959</v>
      </c>
      <c r="B662" s="6" t="s">
        <v>4618</v>
      </c>
      <c r="C662" s="6" t="s">
        <v>4076</v>
      </c>
      <c r="D662" s="6">
        <v>25.565573790399998</v>
      </c>
      <c r="E662" s="6">
        <v>0.25565573790399998</v>
      </c>
      <c r="F662" s="6">
        <v>4.6923604496299998</v>
      </c>
      <c r="G662" s="6">
        <v>15</v>
      </c>
    </row>
    <row r="663" spans="1:7">
      <c r="A663" s="6" t="s">
        <v>1964</v>
      </c>
      <c r="B663" s="6" t="s">
        <v>4619</v>
      </c>
      <c r="C663" s="6" t="s">
        <v>4077</v>
      </c>
      <c r="D663" s="6">
        <v>37.637864992899999</v>
      </c>
      <c r="E663" s="6">
        <v>0.376378649929</v>
      </c>
      <c r="F663" s="6">
        <v>3.7821056662600001</v>
      </c>
      <c r="G663" s="6">
        <v>177.59</v>
      </c>
    </row>
    <row r="664" spans="1:7">
      <c r="A664" s="6" t="s">
        <v>3823</v>
      </c>
      <c r="B664" s="6" t="s">
        <v>4620</v>
      </c>
      <c r="C664" s="6" t="s">
        <v>4077</v>
      </c>
      <c r="D664" s="6">
        <v>49.903338680899999</v>
      </c>
      <c r="E664" s="6">
        <v>0.499033386809</v>
      </c>
      <c r="F664" s="6">
        <v>4.6828704458499999</v>
      </c>
      <c r="G664" s="6">
        <v>2827.96</v>
      </c>
    </row>
    <row r="665" spans="1:7">
      <c r="A665" s="6" t="s">
        <v>1969</v>
      </c>
      <c r="B665" s="6" t="s">
        <v>4621</v>
      </c>
      <c r="C665" s="6" t="s">
        <v>4077</v>
      </c>
      <c r="D665" s="6">
        <v>658.93232269299995</v>
      </c>
      <c r="E665" s="6">
        <v>6.5893232269300004</v>
      </c>
      <c r="F665" s="6">
        <v>36.686520737499997</v>
      </c>
      <c r="G665" s="6">
        <v>151.74</v>
      </c>
    </row>
    <row r="666" spans="1:7">
      <c r="A666" s="6" t="s">
        <v>3824</v>
      </c>
      <c r="B666" s="6" t="s">
        <v>4622</v>
      </c>
      <c r="C666" s="6" t="s">
        <v>4077</v>
      </c>
      <c r="D666" s="6">
        <v>4.3500638441300001</v>
      </c>
      <c r="E666" s="6">
        <v>4.3500638441299998E-2</v>
      </c>
      <c r="F666" s="6">
        <v>1.1101999957099999</v>
      </c>
      <c r="G666" s="6">
        <v>259.60000000000002</v>
      </c>
    </row>
    <row r="667" spans="1:7">
      <c r="A667" s="6" t="s">
        <v>1974</v>
      </c>
      <c r="B667" s="6" t="s">
        <v>4623</v>
      </c>
      <c r="C667" s="6" t="s">
        <v>4077</v>
      </c>
      <c r="D667" s="6">
        <v>122.377321757</v>
      </c>
      <c r="E667" s="6">
        <v>1.22377321757</v>
      </c>
      <c r="F667" s="6">
        <v>4.9349657487699998</v>
      </c>
      <c r="G667" s="6">
        <v>1873</v>
      </c>
    </row>
    <row r="668" spans="1:7">
      <c r="A668" s="6" t="s">
        <v>1979</v>
      </c>
      <c r="B668" s="6" t="s">
        <v>4624</v>
      </c>
      <c r="C668" s="6" t="s">
        <v>4076</v>
      </c>
      <c r="D668" s="6">
        <v>68.808305457599999</v>
      </c>
      <c r="E668" s="6">
        <v>0.68808305457600005</v>
      </c>
      <c r="F668" s="6">
        <v>4.4171764160000002</v>
      </c>
      <c r="G668" s="6">
        <v>212.17</v>
      </c>
    </row>
    <row r="669" spans="1:7">
      <c r="A669" s="6" t="s">
        <v>3825</v>
      </c>
      <c r="B669" s="6" t="s">
        <v>4625</v>
      </c>
      <c r="C669" s="6" t="s">
        <v>4077</v>
      </c>
      <c r="D669" s="6">
        <v>118.405652147</v>
      </c>
      <c r="E669" s="6">
        <v>1.1840565214700001</v>
      </c>
      <c r="F669" s="6">
        <v>23.6706403974</v>
      </c>
      <c r="G669" s="6">
        <v>2048</v>
      </c>
    </row>
    <row r="670" spans="1:7">
      <c r="A670" s="6" t="s">
        <v>1984</v>
      </c>
      <c r="B670" s="6" t="s">
        <v>4626</v>
      </c>
      <c r="C670" s="6" t="s">
        <v>4076</v>
      </c>
      <c r="D670" s="6">
        <v>177.50119009400001</v>
      </c>
      <c r="E670" s="6">
        <v>1.7750119009400001</v>
      </c>
      <c r="F670" s="6">
        <v>14.5443814598</v>
      </c>
      <c r="G670" s="6">
        <v>241.34</v>
      </c>
    </row>
    <row r="671" spans="1:7">
      <c r="A671" s="6" t="s">
        <v>1989</v>
      </c>
      <c r="B671" s="6" t="s">
        <v>4627</v>
      </c>
      <c r="C671" s="6" t="s">
        <v>4076</v>
      </c>
      <c r="D671" s="6">
        <v>240.78067557700001</v>
      </c>
      <c r="E671" s="6">
        <v>2.4078067557699998</v>
      </c>
      <c r="F671" s="6">
        <v>9.0749389909500007</v>
      </c>
      <c r="G671" s="6">
        <v>300.35000000000002</v>
      </c>
    </row>
    <row r="672" spans="1:7">
      <c r="A672" s="6" t="s">
        <v>3826</v>
      </c>
      <c r="B672" s="6" t="s">
        <v>4628</v>
      </c>
      <c r="C672" s="6" t="s">
        <v>4076</v>
      </c>
      <c r="D672" s="6">
        <v>742.95812599600004</v>
      </c>
      <c r="E672" s="6">
        <v>7.42958125996</v>
      </c>
      <c r="F672" s="6">
        <v>13.787315751</v>
      </c>
      <c r="G672" s="6">
        <v>448.36</v>
      </c>
    </row>
    <row r="673" spans="1:7">
      <c r="A673" s="6" t="s">
        <v>1994</v>
      </c>
      <c r="B673" s="6" t="s">
        <v>4629</v>
      </c>
      <c r="C673" s="6" t="s">
        <v>4077</v>
      </c>
      <c r="D673" s="6">
        <v>92.162013072099995</v>
      </c>
      <c r="E673" s="6">
        <v>0.92162013072100002</v>
      </c>
      <c r="F673" s="6">
        <v>4.6761918040900001</v>
      </c>
      <c r="G673" s="6">
        <v>858.99</v>
      </c>
    </row>
    <row r="674" spans="1:7">
      <c r="A674" s="6" t="s">
        <v>3827</v>
      </c>
      <c r="C674" s="6" t="s">
        <v>4076</v>
      </c>
      <c r="D674" s="6">
        <v>5.0872772789400003</v>
      </c>
      <c r="E674" s="6">
        <v>5.08727727894E-2</v>
      </c>
      <c r="F674" s="6">
        <v>1.0381017048900001</v>
      </c>
      <c r="G674" s="6">
        <v>300.58999999999997</v>
      </c>
    </row>
    <row r="675" spans="1:7">
      <c r="A675" s="6" t="s">
        <v>1999</v>
      </c>
      <c r="B675" s="6" t="s">
        <v>4630</v>
      </c>
      <c r="C675" s="6" t="s">
        <v>4077</v>
      </c>
      <c r="D675" s="6">
        <v>63.1960456288</v>
      </c>
      <c r="E675" s="6">
        <v>0.63196045628800002</v>
      </c>
      <c r="F675" s="6">
        <v>3.8307921249199999</v>
      </c>
      <c r="G675" s="6">
        <v>186.74</v>
      </c>
    </row>
    <row r="676" spans="1:7">
      <c r="A676" s="6" t="s">
        <v>3828</v>
      </c>
      <c r="B676" s="6" t="s">
        <v>4631</v>
      </c>
      <c r="C676" s="6" t="s">
        <v>4077</v>
      </c>
      <c r="D676" s="6">
        <v>57.847140871400001</v>
      </c>
      <c r="E676" s="6">
        <v>0.57847140871400005</v>
      </c>
      <c r="F676" s="6">
        <v>3.2318642192999998</v>
      </c>
      <c r="G676" s="6">
        <v>1460.01</v>
      </c>
    </row>
    <row r="677" spans="1:7">
      <c r="A677" s="6" t="s">
        <v>3829</v>
      </c>
      <c r="B677" s="6" t="s">
        <v>4632</v>
      </c>
      <c r="C677" s="6" t="s">
        <v>4076</v>
      </c>
      <c r="D677" s="6">
        <v>201.95266924399999</v>
      </c>
      <c r="E677" s="6">
        <v>2.0195266924399999</v>
      </c>
      <c r="F677" s="6">
        <v>6.0590369805600002</v>
      </c>
      <c r="G677" s="6">
        <v>1140.27</v>
      </c>
    </row>
    <row r="678" spans="1:7">
      <c r="A678" s="6" t="s">
        <v>3830</v>
      </c>
      <c r="B678" s="6" t="s">
        <v>4633</v>
      </c>
      <c r="C678" s="6" t="s">
        <v>4076</v>
      </c>
      <c r="D678" s="6">
        <v>44.463942018799997</v>
      </c>
      <c r="E678" s="6">
        <v>0.44463942018800001</v>
      </c>
      <c r="F678" s="6">
        <v>3.4458657488000002</v>
      </c>
      <c r="G678" s="6">
        <v>377.78</v>
      </c>
    </row>
    <row r="679" spans="1:7">
      <c r="A679" s="6" t="s">
        <v>2004</v>
      </c>
      <c r="B679" s="6" t="s">
        <v>4634</v>
      </c>
      <c r="C679" s="6" t="s">
        <v>4077</v>
      </c>
      <c r="D679" s="6">
        <v>56.845692674799999</v>
      </c>
      <c r="E679" s="6">
        <v>0.56845692674799997</v>
      </c>
      <c r="F679" s="6">
        <v>4.6072124085899997</v>
      </c>
      <c r="G679" s="6">
        <v>2505.8000000000002</v>
      </c>
    </row>
    <row r="680" spans="1:7">
      <c r="A680" s="6" t="s">
        <v>3831</v>
      </c>
      <c r="B680" s="6" t="s">
        <v>4635</v>
      </c>
      <c r="C680" s="6" t="s">
        <v>4076</v>
      </c>
      <c r="D680" s="6">
        <v>2792.6378560100002</v>
      </c>
      <c r="E680" s="6">
        <v>27.926378560100002</v>
      </c>
      <c r="F680" s="6">
        <v>35.189251715300003</v>
      </c>
      <c r="G680" s="6">
        <v>961</v>
      </c>
    </row>
    <row r="681" spans="1:7">
      <c r="A681" s="6" t="s">
        <v>2009</v>
      </c>
      <c r="C681" s="6" t="s">
        <v>4076</v>
      </c>
      <c r="D681" s="6">
        <v>12.915220269200001</v>
      </c>
      <c r="E681" s="6">
        <v>0.12915220269200001</v>
      </c>
      <c r="F681" s="6">
        <v>1.49556475859</v>
      </c>
      <c r="G681" s="6">
        <v>534.11</v>
      </c>
    </row>
    <row r="682" spans="1:7">
      <c r="A682" s="6" t="s">
        <v>3832</v>
      </c>
      <c r="B682" s="6" t="s">
        <v>4636</v>
      </c>
      <c r="C682" s="6" t="s">
        <v>4076</v>
      </c>
      <c r="D682" s="6">
        <v>105.583275429</v>
      </c>
      <c r="E682" s="6">
        <v>1.0558327542899999</v>
      </c>
      <c r="F682" s="6">
        <v>7.7869622384800001</v>
      </c>
      <c r="G682" s="6">
        <v>273.24</v>
      </c>
    </row>
    <row r="683" spans="1:7">
      <c r="A683" s="6" t="s">
        <v>2014</v>
      </c>
      <c r="B683" s="6" t="s">
        <v>4637</v>
      </c>
      <c r="C683" s="6" t="s">
        <v>4076</v>
      </c>
      <c r="D683" s="6">
        <v>16.745378973699999</v>
      </c>
      <c r="E683" s="6">
        <v>0.16745378973700001</v>
      </c>
      <c r="F683" s="6">
        <v>1.93198589321</v>
      </c>
      <c r="G683" s="6">
        <v>241.97</v>
      </c>
    </row>
    <row r="684" spans="1:7">
      <c r="A684" s="6" t="s">
        <v>2019</v>
      </c>
      <c r="B684" s="6" t="s">
        <v>4638</v>
      </c>
      <c r="C684" s="6" t="s">
        <v>4077</v>
      </c>
      <c r="D684" s="6">
        <v>147.73875122199999</v>
      </c>
      <c r="E684" s="6">
        <v>1.47738751222</v>
      </c>
      <c r="F684" s="6">
        <v>20.6258860654</v>
      </c>
      <c r="G684" s="6">
        <v>262.70999999999998</v>
      </c>
    </row>
    <row r="685" spans="1:7">
      <c r="A685" s="6" t="s">
        <v>3833</v>
      </c>
      <c r="B685" s="6" t="s">
        <v>4516</v>
      </c>
      <c r="C685" s="6" t="s">
        <v>4076</v>
      </c>
      <c r="D685" s="6">
        <v>35.880471417199999</v>
      </c>
      <c r="E685" s="6">
        <v>0.35880471417199999</v>
      </c>
      <c r="F685" s="6">
        <v>2.2018001091400001</v>
      </c>
      <c r="G685" s="6">
        <v>502.08</v>
      </c>
    </row>
    <row r="686" spans="1:7">
      <c r="A686" s="6" t="s">
        <v>3834</v>
      </c>
      <c r="B686" s="6" t="s">
        <v>4639</v>
      </c>
      <c r="C686" s="6" t="s">
        <v>4076</v>
      </c>
      <c r="D686" s="6">
        <v>232.86226536999999</v>
      </c>
      <c r="E686" s="6">
        <v>2.3286226537000001</v>
      </c>
      <c r="F686" s="6">
        <v>9.2667290940899996</v>
      </c>
      <c r="G686" s="6">
        <v>294.94</v>
      </c>
    </row>
    <row r="687" spans="1:7">
      <c r="A687" s="6" t="s">
        <v>2024</v>
      </c>
      <c r="B687" s="6" t="s">
        <v>4640</v>
      </c>
      <c r="C687" s="6" t="s">
        <v>4077</v>
      </c>
      <c r="D687" s="6">
        <v>143.82613509800001</v>
      </c>
      <c r="E687" s="6">
        <v>1.43826135098</v>
      </c>
      <c r="F687" s="6">
        <v>13.2288418922</v>
      </c>
      <c r="G687" s="6">
        <v>1830</v>
      </c>
    </row>
    <row r="688" spans="1:7">
      <c r="A688" s="6" t="s">
        <v>2029</v>
      </c>
      <c r="B688" s="6" t="s">
        <v>4641</v>
      </c>
      <c r="C688" s="6" t="s">
        <v>4077</v>
      </c>
      <c r="D688" s="6">
        <v>6.3155489746200004</v>
      </c>
      <c r="E688" s="6">
        <v>6.31554897462E-2</v>
      </c>
      <c r="F688" s="6">
        <v>1.3082420782399999</v>
      </c>
      <c r="G688" s="6">
        <v>249.35</v>
      </c>
    </row>
    <row r="689" spans="1:7">
      <c r="A689" s="6" t="s">
        <v>2034</v>
      </c>
      <c r="B689" s="6" t="s">
        <v>4407</v>
      </c>
      <c r="C689" s="6" t="s">
        <v>4076</v>
      </c>
      <c r="D689" s="6">
        <v>272.77592267699998</v>
      </c>
      <c r="E689" s="6">
        <v>2.7277592267699999</v>
      </c>
      <c r="F689" s="6">
        <v>23.281202350800001</v>
      </c>
      <c r="G689" s="6">
        <v>385.45</v>
      </c>
    </row>
    <row r="690" spans="1:7">
      <c r="A690" s="6" t="s">
        <v>3835</v>
      </c>
      <c r="B690" s="6" t="s">
        <v>4642</v>
      </c>
      <c r="C690" s="6" t="s">
        <v>4076</v>
      </c>
      <c r="D690" s="6">
        <v>428.30242560400001</v>
      </c>
      <c r="E690" s="6">
        <v>4.28302425604</v>
      </c>
      <c r="F690" s="6">
        <v>9.1775863274899994</v>
      </c>
      <c r="G690" s="6">
        <v>322.88</v>
      </c>
    </row>
    <row r="691" spans="1:7">
      <c r="A691" s="6" t="s">
        <v>2039</v>
      </c>
      <c r="B691" s="6" t="s">
        <v>4643</v>
      </c>
      <c r="C691" s="6" t="s">
        <v>4077</v>
      </c>
      <c r="D691" s="6">
        <v>17.334837439099999</v>
      </c>
      <c r="E691" s="6">
        <v>0.17334837439100001</v>
      </c>
      <c r="F691" s="6">
        <v>2.91338334867</v>
      </c>
      <c r="G691" s="6">
        <v>48.24</v>
      </c>
    </row>
    <row r="692" spans="1:7">
      <c r="A692" s="6" t="s">
        <v>3836</v>
      </c>
      <c r="B692" s="6" t="s">
        <v>4644</v>
      </c>
      <c r="C692" s="6" t="s">
        <v>4077</v>
      </c>
      <c r="D692" s="6">
        <v>34.782929429100001</v>
      </c>
      <c r="E692" s="6">
        <v>0.34782929429100001</v>
      </c>
      <c r="F692" s="6">
        <v>4.6319475189899997</v>
      </c>
      <c r="G692" s="6">
        <v>238.86</v>
      </c>
    </row>
    <row r="693" spans="1:7">
      <c r="A693" s="6" t="s">
        <v>3837</v>
      </c>
      <c r="B693" s="6" t="s">
        <v>4645</v>
      </c>
      <c r="C693" s="6" t="s">
        <v>4077</v>
      </c>
      <c r="D693" s="6">
        <v>20.755388463599999</v>
      </c>
      <c r="E693" s="6">
        <v>0.207553884636</v>
      </c>
      <c r="F693" s="6">
        <v>2.8842785575600001</v>
      </c>
      <c r="G693" s="6">
        <v>54.74</v>
      </c>
    </row>
    <row r="694" spans="1:7">
      <c r="A694" s="6" t="s">
        <v>2044</v>
      </c>
      <c r="B694" s="6" t="s">
        <v>4646</v>
      </c>
      <c r="C694" s="6" t="s">
        <v>4076</v>
      </c>
      <c r="D694" s="6">
        <v>10.958933610500001</v>
      </c>
      <c r="E694" s="6">
        <v>0.109589336105</v>
      </c>
      <c r="F694" s="6">
        <v>1.6770331402200001</v>
      </c>
      <c r="G694" s="6">
        <v>3277.17</v>
      </c>
    </row>
    <row r="695" spans="1:7">
      <c r="A695" s="6" t="s">
        <v>3838</v>
      </c>
      <c r="B695" s="6" t="s">
        <v>4647</v>
      </c>
      <c r="C695" s="6" t="s">
        <v>4076</v>
      </c>
      <c r="D695" s="6">
        <v>276.80843576299998</v>
      </c>
      <c r="E695" s="6">
        <v>2.7680843576299998</v>
      </c>
      <c r="F695" s="6">
        <v>14.5179706818</v>
      </c>
      <c r="G695" s="6">
        <v>1.25</v>
      </c>
    </row>
    <row r="696" spans="1:7">
      <c r="A696" s="6" t="s">
        <v>3839</v>
      </c>
      <c r="B696" s="6" t="s">
        <v>4648</v>
      </c>
      <c r="C696" s="6" t="s">
        <v>4076</v>
      </c>
      <c r="D696" s="6">
        <v>30.353095376599999</v>
      </c>
      <c r="E696" s="6">
        <v>0.30353095376599998</v>
      </c>
      <c r="F696" s="6">
        <v>2.18511987673</v>
      </c>
      <c r="G696" s="6">
        <v>438.73</v>
      </c>
    </row>
    <row r="697" spans="1:7">
      <c r="A697" s="6" t="s">
        <v>2049</v>
      </c>
      <c r="B697" s="6" t="s">
        <v>4649</v>
      </c>
      <c r="C697" s="6" t="s">
        <v>4077</v>
      </c>
      <c r="D697" s="6">
        <v>3230.2771642399998</v>
      </c>
      <c r="E697" s="6">
        <v>32.302771642400003</v>
      </c>
      <c r="F697" s="6">
        <v>44.536612536100002</v>
      </c>
      <c r="G697" s="6">
        <v>115.1</v>
      </c>
    </row>
    <row r="698" spans="1:7">
      <c r="A698" s="6" t="s">
        <v>3840</v>
      </c>
      <c r="B698" s="6" t="s">
        <v>4650</v>
      </c>
      <c r="C698" s="6" t="s">
        <v>4077</v>
      </c>
      <c r="D698" s="6">
        <v>63.030379043799996</v>
      </c>
      <c r="E698" s="6">
        <v>0.630303790438</v>
      </c>
      <c r="F698" s="6">
        <v>5.14350451437</v>
      </c>
      <c r="G698" s="6">
        <v>194.9</v>
      </c>
    </row>
    <row r="699" spans="1:7">
      <c r="A699" s="6" t="s">
        <v>3841</v>
      </c>
      <c r="B699" s="6" t="s">
        <v>4651</v>
      </c>
      <c r="C699" s="6" t="s">
        <v>4076</v>
      </c>
      <c r="D699" s="6">
        <v>129.11707496099999</v>
      </c>
      <c r="E699" s="6">
        <v>1.29117074961</v>
      </c>
      <c r="F699" s="6">
        <v>8.5411852728</v>
      </c>
      <c r="G699" s="6">
        <v>222.37</v>
      </c>
    </row>
    <row r="700" spans="1:7">
      <c r="A700" s="6" t="s">
        <v>3842</v>
      </c>
      <c r="B700" s="6" t="s">
        <v>4271</v>
      </c>
      <c r="C700" s="6" t="s">
        <v>4076</v>
      </c>
      <c r="D700" s="6">
        <v>34.539847556700003</v>
      </c>
      <c r="E700" s="6">
        <v>0.34539847556699999</v>
      </c>
      <c r="F700" s="6">
        <v>2.5582912072199999</v>
      </c>
      <c r="G700" s="6">
        <v>405.95</v>
      </c>
    </row>
    <row r="701" spans="1:7">
      <c r="A701" s="6" t="s">
        <v>2054</v>
      </c>
      <c r="B701" s="6" t="s">
        <v>4652</v>
      </c>
      <c r="C701" s="6" t="s">
        <v>4077</v>
      </c>
      <c r="D701" s="6">
        <v>72.751542883900001</v>
      </c>
      <c r="E701" s="6">
        <v>0.727515428839</v>
      </c>
      <c r="F701" s="6">
        <v>6.3719790513100003</v>
      </c>
      <c r="G701" s="6">
        <v>254.76</v>
      </c>
    </row>
    <row r="702" spans="1:7">
      <c r="A702" s="6" t="s">
        <v>2059</v>
      </c>
      <c r="B702" s="6" t="s">
        <v>4653</v>
      </c>
      <c r="C702" s="6" t="s">
        <v>4077</v>
      </c>
      <c r="D702" s="6">
        <v>2506.86739627</v>
      </c>
      <c r="E702" s="6">
        <v>25.0686739627</v>
      </c>
      <c r="F702" s="6">
        <v>186.551067348</v>
      </c>
      <c r="G702" s="6">
        <v>118.4</v>
      </c>
    </row>
    <row r="703" spans="1:7">
      <c r="A703" s="6" t="s">
        <v>3843</v>
      </c>
      <c r="B703" s="6" t="s">
        <v>4654</v>
      </c>
      <c r="C703" s="6" t="s">
        <v>4076</v>
      </c>
      <c r="D703" s="6">
        <v>11.822769168100001</v>
      </c>
      <c r="E703" s="6">
        <v>0.118227691681</v>
      </c>
      <c r="F703" s="6">
        <v>1.3433632122200001</v>
      </c>
      <c r="G703" s="6">
        <v>229.44</v>
      </c>
    </row>
    <row r="704" spans="1:7">
      <c r="A704" s="6" t="s">
        <v>3844</v>
      </c>
      <c r="B704" s="6" t="s">
        <v>4271</v>
      </c>
      <c r="C704" s="6" t="s">
        <v>4076</v>
      </c>
      <c r="D704" s="6">
        <v>26.1330476248</v>
      </c>
      <c r="E704" s="6">
        <v>0.26133047624799999</v>
      </c>
      <c r="F704" s="6">
        <v>2.1879627619300002</v>
      </c>
      <c r="G704" s="6">
        <v>286.83</v>
      </c>
    </row>
    <row r="705" spans="1:7">
      <c r="A705" s="6" t="s">
        <v>2064</v>
      </c>
      <c r="C705" s="6" t="s">
        <v>4077</v>
      </c>
      <c r="D705" s="6">
        <v>12.852938245400001</v>
      </c>
      <c r="E705" s="6">
        <v>0.128529382454</v>
      </c>
      <c r="F705" s="6">
        <v>1.6294985864</v>
      </c>
      <c r="G705" s="6">
        <v>372.63</v>
      </c>
    </row>
    <row r="706" spans="1:7">
      <c r="A706" s="6" t="s">
        <v>2064</v>
      </c>
      <c r="C706" s="6" t="s">
        <v>4077</v>
      </c>
      <c r="D706" s="6">
        <v>12.852938245400001</v>
      </c>
      <c r="E706" s="6">
        <v>0.128529382454</v>
      </c>
      <c r="F706" s="6">
        <v>1.6294985864</v>
      </c>
      <c r="G706" s="6">
        <v>372.63</v>
      </c>
    </row>
    <row r="707" spans="1:7">
      <c r="A707" s="6" t="s">
        <v>3845</v>
      </c>
      <c r="B707" s="6" t="s">
        <v>4655</v>
      </c>
      <c r="C707" s="6" t="s">
        <v>4077</v>
      </c>
      <c r="D707" s="6">
        <v>208.69350408599999</v>
      </c>
      <c r="E707" s="6">
        <v>2.0869350408599998</v>
      </c>
      <c r="F707" s="6">
        <v>16.821505118899999</v>
      </c>
      <c r="G707" s="6">
        <v>494.21</v>
      </c>
    </row>
    <row r="708" spans="1:7">
      <c r="A708" s="6" t="s">
        <v>2071</v>
      </c>
      <c r="B708" s="6" t="s">
        <v>4656</v>
      </c>
      <c r="C708" s="6" t="s">
        <v>4076</v>
      </c>
      <c r="D708" s="6">
        <v>52.494873798900002</v>
      </c>
      <c r="E708" s="6">
        <v>0.52494873798899999</v>
      </c>
      <c r="F708" s="6">
        <v>4.6977623913100004</v>
      </c>
      <c r="G708" s="6">
        <v>621.61</v>
      </c>
    </row>
    <row r="709" spans="1:7">
      <c r="A709" s="6" t="s">
        <v>2076</v>
      </c>
      <c r="B709" s="6" t="s">
        <v>4657</v>
      </c>
      <c r="C709" s="6" t="s">
        <v>4077</v>
      </c>
      <c r="D709" s="6">
        <v>194.554458305</v>
      </c>
      <c r="E709" s="6">
        <v>1.94554458305</v>
      </c>
      <c r="F709" s="6">
        <v>8.0512899806499991</v>
      </c>
      <c r="G709" s="6">
        <v>619.78</v>
      </c>
    </row>
    <row r="710" spans="1:7">
      <c r="A710" s="6" t="s">
        <v>3846</v>
      </c>
      <c r="B710" s="6" t="s">
        <v>4399</v>
      </c>
      <c r="C710" s="6" t="s">
        <v>4077</v>
      </c>
      <c r="D710" s="6">
        <v>143.19403257799999</v>
      </c>
      <c r="E710" s="6">
        <v>1.4319403257800001</v>
      </c>
      <c r="F710" s="6">
        <v>10.703628183499999</v>
      </c>
      <c r="G710" s="6">
        <v>530.41999999999996</v>
      </c>
    </row>
    <row r="711" spans="1:7">
      <c r="A711" s="6" t="s">
        <v>2081</v>
      </c>
      <c r="B711" s="6" t="s">
        <v>4162</v>
      </c>
      <c r="C711" s="6" t="s">
        <v>4077</v>
      </c>
      <c r="D711" s="6">
        <v>56.723610175600001</v>
      </c>
      <c r="E711" s="6">
        <v>0.56723610175600003</v>
      </c>
      <c r="F711" s="6">
        <v>5.7918799653599997</v>
      </c>
      <c r="G711" s="6">
        <v>131.97999999999999</v>
      </c>
    </row>
    <row r="712" spans="1:7">
      <c r="A712" s="6" t="s">
        <v>2086</v>
      </c>
      <c r="B712" s="6" t="s">
        <v>4407</v>
      </c>
      <c r="C712" s="6" t="s">
        <v>4076</v>
      </c>
      <c r="D712" s="6">
        <v>18.445998885000002</v>
      </c>
      <c r="E712" s="6">
        <v>0.18445998885000001</v>
      </c>
      <c r="F712" s="6">
        <v>2.6465656129899999</v>
      </c>
      <c r="G712" s="6">
        <v>9.7899999999999991</v>
      </c>
    </row>
    <row r="713" spans="1:7">
      <c r="A713" s="6" t="s">
        <v>3847</v>
      </c>
      <c r="B713" s="6" t="s">
        <v>4658</v>
      </c>
      <c r="C713" s="6" t="s">
        <v>4076</v>
      </c>
      <c r="D713" s="6">
        <v>15.0631030684</v>
      </c>
      <c r="E713" s="6">
        <v>0.15063103068399999</v>
      </c>
      <c r="F713" s="6">
        <v>3.6566056125099999</v>
      </c>
      <c r="G713" s="6">
        <v>380.39</v>
      </c>
    </row>
    <row r="714" spans="1:7">
      <c r="A714" s="6" t="s">
        <v>2091</v>
      </c>
      <c r="B714" s="6" t="s">
        <v>4659</v>
      </c>
      <c r="C714" s="6" t="s">
        <v>4077</v>
      </c>
      <c r="D714" s="6">
        <v>69.980566952800004</v>
      </c>
      <c r="E714" s="6">
        <v>0.69980566952800005</v>
      </c>
      <c r="F714" s="6">
        <v>3.35255813761</v>
      </c>
      <c r="G714" s="6">
        <v>155.46</v>
      </c>
    </row>
    <row r="715" spans="1:7">
      <c r="A715" s="6" t="s">
        <v>2096</v>
      </c>
      <c r="B715" s="6" t="s">
        <v>4660</v>
      </c>
      <c r="C715" s="6" t="s">
        <v>4077</v>
      </c>
      <c r="D715" s="6">
        <v>12.7423130527</v>
      </c>
      <c r="E715" s="6">
        <v>0.12742313052699999</v>
      </c>
      <c r="F715" s="6">
        <v>1.4361996889899999</v>
      </c>
      <c r="G715" s="6">
        <v>253.44</v>
      </c>
    </row>
    <row r="716" spans="1:7">
      <c r="A716" s="6" t="s">
        <v>2101</v>
      </c>
      <c r="C716" s="6" t="s">
        <v>4077</v>
      </c>
      <c r="D716" s="6">
        <v>13.6471544395</v>
      </c>
      <c r="E716" s="6">
        <v>0.13647154439500001</v>
      </c>
      <c r="F716" s="6">
        <v>1.9007186895099999</v>
      </c>
      <c r="G716" s="6">
        <v>206.81</v>
      </c>
    </row>
    <row r="717" spans="1:7">
      <c r="A717" s="6" t="s">
        <v>2106</v>
      </c>
      <c r="B717" s="6" t="s">
        <v>4661</v>
      </c>
      <c r="C717" s="6" t="s">
        <v>4077</v>
      </c>
      <c r="D717" s="6">
        <v>18.493555998000001</v>
      </c>
      <c r="E717" s="6">
        <v>0.18493555998</v>
      </c>
      <c r="F717" s="6">
        <v>1.75608938352</v>
      </c>
      <c r="G717" s="6">
        <v>1980.04</v>
      </c>
    </row>
    <row r="718" spans="1:7">
      <c r="A718" s="6" t="s">
        <v>3848</v>
      </c>
      <c r="B718" s="6" t="s">
        <v>4662</v>
      </c>
      <c r="C718" s="6" t="s">
        <v>4076</v>
      </c>
      <c r="D718" s="6">
        <v>537.027038447</v>
      </c>
      <c r="E718" s="6">
        <v>5.3702703844700004</v>
      </c>
      <c r="F718" s="6">
        <v>14.1014068752</v>
      </c>
      <c r="G718" s="6">
        <v>129.68</v>
      </c>
    </row>
    <row r="719" spans="1:7">
      <c r="A719" s="6" t="s">
        <v>2111</v>
      </c>
      <c r="B719" s="6" t="s">
        <v>4663</v>
      </c>
      <c r="C719" s="6" t="s">
        <v>4076</v>
      </c>
      <c r="D719" s="6">
        <v>72.680440224400002</v>
      </c>
      <c r="E719" s="6">
        <v>0.726804402244</v>
      </c>
      <c r="F719" s="6">
        <v>6.9876281243699996</v>
      </c>
      <c r="G719" s="6">
        <v>361.19</v>
      </c>
    </row>
    <row r="720" spans="1:7">
      <c r="A720" s="6" t="s">
        <v>2116</v>
      </c>
      <c r="B720" s="6" t="s">
        <v>4664</v>
      </c>
      <c r="C720" s="6" t="s">
        <v>4077</v>
      </c>
      <c r="D720" s="6">
        <v>38.133884973000001</v>
      </c>
      <c r="E720" s="6">
        <v>0.38133884972999998</v>
      </c>
      <c r="F720" s="6">
        <v>4.4541189121400002</v>
      </c>
      <c r="G720" s="6">
        <v>214.01</v>
      </c>
    </row>
    <row r="721" spans="1:7">
      <c r="A721" s="6" t="s">
        <v>2121</v>
      </c>
      <c r="B721" s="6" t="s">
        <v>4665</v>
      </c>
      <c r="C721" s="6" t="s">
        <v>4077</v>
      </c>
      <c r="D721" s="6">
        <v>280.581717798</v>
      </c>
      <c r="E721" s="6">
        <v>2.8058171779799999</v>
      </c>
      <c r="F721" s="6">
        <v>43.254423965199997</v>
      </c>
      <c r="G721" s="6">
        <v>161.97</v>
      </c>
    </row>
    <row r="722" spans="1:7">
      <c r="A722" s="6" t="s">
        <v>3849</v>
      </c>
      <c r="B722" s="6" t="s">
        <v>4666</v>
      </c>
      <c r="C722" s="6" t="s">
        <v>4076</v>
      </c>
      <c r="D722" s="6">
        <v>21.193643915599999</v>
      </c>
      <c r="E722" s="6">
        <v>0.21193643915599999</v>
      </c>
      <c r="F722" s="6">
        <v>3.2071560610400001</v>
      </c>
      <c r="G722" s="6">
        <v>269.45999999999998</v>
      </c>
    </row>
    <row r="723" spans="1:7">
      <c r="A723" s="6" t="s">
        <v>2126</v>
      </c>
      <c r="B723" s="6" t="s">
        <v>4667</v>
      </c>
      <c r="C723" s="6" t="s">
        <v>4076</v>
      </c>
      <c r="D723" s="6">
        <v>86.279526301000004</v>
      </c>
      <c r="E723" s="6">
        <v>0.86279526300999998</v>
      </c>
      <c r="F723" s="6">
        <v>9.5978491093099993</v>
      </c>
      <c r="G723" s="6">
        <v>270.12</v>
      </c>
    </row>
    <row r="724" spans="1:7">
      <c r="A724" s="6" t="s">
        <v>3850</v>
      </c>
      <c r="B724" s="6" t="s">
        <v>4668</v>
      </c>
      <c r="C724" s="6" t="s">
        <v>4076</v>
      </c>
      <c r="D724" s="6">
        <v>158.852266413</v>
      </c>
      <c r="E724" s="6">
        <v>1.5885226641300001</v>
      </c>
      <c r="F724" s="6">
        <v>7.31884126945</v>
      </c>
      <c r="G724" s="6">
        <v>872.35</v>
      </c>
    </row>
    <row r="725" spans="1:7">
      <c r="A725" s="6" t="s">
        <v>2130</v>
      </c>
      <c r="B725" s="6" t="s">
        <v>4669</v>
      </c>
      <c r="C725" s="6" t="s">
        <v>4076</v>
      </c>
      <c r="D725" s="6">
        <v>382.93934097499999</v>
      </c>
      <c r="E725" s="6">
        <v>3.8293934097500002</v>
      </c>
      <c r="F725" s="6">
        <v>8.6481278465799996</v>
      </c>
      <c r="G725" s="6">
        <v>11.04</v>
      </c>
    </row>
    <row r="726" spans="1:7">
      <c r="A726" s="6" t="s">
        <v>3851</v>
      </c>
      <c r="B726" s="6" t="s">
        <v>4605</v>
      </c>
      <c r="C726" s="6" t="s">
        <v>4076</v>
      </c>
      <c r="D726" s="6">
        <v>45.736866970900003</v>
      </c>
      <c r="E726" s="6">
        <v>0.45736866970899998</v>
      </c>
      <c r="F726" s="6">
        <v>3.5986680826700002</v>
      </c>
      <c r="G726" s="6">
        <v>409.3</v>
      </c>
    </row>
    <row r="727" spans="1:7">
      <c r="A727" s="6" t="s">
        <v>2135</v>
      </c>
      <c r="C727" s="6" t="s">
        <v>4077</v>
      </c>
      <c r="D727" s="6">
        <v>16.102217220499998</v>
      </c>
      <c r="E727" s="6">
        <v>0.16102217220500001</v>
      </c>
      <c r="F727" s="6">
        <v>2.34428199818</v>
      </c>
      <c r="G727" s="6">
        <v>391.96</v>
      </c>
    </row>
    <row r="728" spans="1:7">
      <c r="A728" s="6" t="s">
        <v>3852</v>
      </c>
      <c r="B728" s="6" t="s">
        <v>4670</v>
      </c>
      <c r="C728" s="6" t="s">
        <v>4076</v>
      </c>
      <c r="D728" s="6">
        <v>30.021347908999999</v>
      </c>
      <c r="E728" s="6">
        <v>0.30021347909000001</v>
      </c>
      <c r="F728" s="6">
        <v>2.5231372703699999</v>
      </c>
      <c r="G728" s="6">
        <v>269.27</v>
      </c>
    </row>
    <row r="729" spans="1:7">
      <c r="A729" s="6" t="s">
        <v>3853</v>
      </c>
      <c r="B729" s="6" t="s">
        <v>4671</v>
      </c>
      <c r="C729" s="6" t="s">
        <v>4076</v>
      </c>
      <c r="D729" s="6">
        <v>16.5405249714</v>
      </c>
      <c r="E729" s="6">
        <v>0.165405249714</v>
      </c>
      <c r="F729" s="6">
        <v>1.8293592005199999</v>
      </c>
      <c r="G729" s="6">
        <v>3210.57</v>
      </c>
    </row>
    <row r="730" spans="1:7">
      <c r="A730" s="6" t="s">
        <v>3854</v>
      </c>
      <c r="B730" s="6" t="s">
        <v>4672</v>
      </c>
      <c r="C730" s="6" t="s">
        <v>4077</v>
      </c>
      <c r="D730" s="6">
        <v>276.23462075700002</v>
      </c>
      <c r="E730" s="6">
        <v>2.7623462075699998</v>
      </c>
      <c r="F730" s="6">
        <v>16.355704960899999</v>
      </c>
      <c r="G730" s="6">
        <v>1570.27</v>
      </c>
    </row>
    <row r="731" spans="1:7">
      <c r="A731" s="6" t="s">
        <v>3855</v>
      </c>
      <c r="B731" s="6" t="s">
        <v>4673</v>
      </c>
      <c r="C731" s="6" t="s">
        <v>4076</v>
      </c>
      <c r="D731" s="6">
        <v>252.30005824</v>
      </c>
      <c r="E731" s="6">
        <v>2.5230005823999999</v>
      </c>
      <c r="F731" s="6">
        <v>18.615522862999999</v>
      </c>
      <c r="G731" s="6">
        <v>372.34</v>
      </c>
    </row>
    <row r="732" spans="1:7">
      <c r="A732" s="6" t="s">
        <v>2140</v>
      </c>
      <c r="B732" s="6" t="s">
        <v>4674</v>
      </c>
      <c r="C732" s="6" t="s">
        <v>4077</v>
      </c>
      <c r="D732" s="6">
        <v>54.314850205500001</v>
      </c>
      <c r="E732" s="6">
        <v>0.54314850205499998</v>
      </c>
      <c r="F732" s="6">
        <v>10.6399449251</v>
      </c>
      <c r="G732" s="6">
        <v>232.26</v>
      </c>
    </row>
    <row r="733" spans="1:7">
      <c r="A733" s="6" t="s">
        <v>2145</v>
      </c>
      <c r="B733" s="6" t="s">
        <v>4675</v>
      </c>
      <c r="C733" s="6" t="s">
        <v>4077</v>
      </c>
      <c r="D733" s="6">
        <v>13.756178457700001</v>
      </c>
      <c r="E733" s="6">
        <v>0.137561784577</v>
      </c>
      <c r="F733" s="6">
        <v>2.6600697427600002</v>
      </c>
      <c r="G733" s="6">
        <v>1752.34</v>
      </c>
    </row>
    <row r="734" spans="1:7">
      <c r="A734" s="6" t="s">
        <v>3856</v>
      </c>
      <c r="B734" s="6" t="s">
        <v>4676</v>
      </c>
      <c r="C734" s="6" t="s">
        <v>4077</v>
      </c>
      <c r="D734" s="6">
        <v>50.171009047799998</v>
      </c>
      <c r="E734" s="6">
        <v>0.50171009047799997</v>
      </c>
      <c r="F734" s="6">
        <v>7.1864919219100001</v>
      </c>
      <c r="G734" s="6">
        <v>238.83</v>
      </c>
    </row>
    <row r="735" spans="1:7">
      <c r="A735" s="6" t="s">
        <v>3857</v>
      </c>
      <c r="B735" s="6" t="s">
        <v>4677</v>
      </c>
      <c r="C735" s="6" t="s">
        <v>4077</v>
      </c>
      <c r="D735" s="6">
        <v>21.369126307399998</v>
      </c>
      <c r="E735" s="6">
        <v>0.21369126307399999</v>
      </c>
      <c r="F735" s="6">
        <v>3.7192725543299998</v>
      </c>
      <c r="G735" s="6">
        <v>3.21</v>
      </c>
    </row>
    <row r="736" spans="1:7">
      <c r="A736" s="6" t="s">
        <v>2150</v>
      </c>
      <c r="B736" s="6" t="s">
        <v>4678</v>
      </c>
      <c r="C736" s="6" t="s">
        <v>4077</v>
      </c>
      <c r="D736" s="6">
        <v>74.834423999999999</v>
      </c>
      <c r="E736" s="6">
        <v>0.74834420000000001</v>
      </c>
      <c r="F736" s="6">
        <v>7.7058400000000002</v>
      </c>
      <c r="G736" s="6">
        <v>1975</v>
      </c>
    </row>
    <row r="737" spans="1:7">
      <c r="A737" s="6" t="s">
        <v>2155</v>
      </c>
      <c r="B737" s="6" t="s">
        <v>4679</v>
      </c>
      <c r="C737" s="6" t="s">
        <v>4076</v>
      </c>
      <c r="D737" s="6">
        <v>20.6734633266</v>
      </c>
      <c r="E737" s="6">
        <v>0.206734633266</v>
      </c>
      <c r="F737" s="6">
        <v>1.6900610387199999</v>
      </c>
      <c r="G737" s="6">
        <v>437.09</v>
      </c>
    </row>
    <row r="738" spans="1:7">
      <c r="A738" s="6" t="s">
        <v>2160</v>
      </c>
      <c r="B738" s="6" t="s">
        <v>4680</v>
      </c>
      <c r="C738" s="6" t="s">
        <v>4077</v>
      </c>
      <c r="D738" s="6">
        <v>32.683471376100002</v>
      </c>
      <c r="E738" s="6">
        <v>0.32683471376099998</v>
      </c>
      <c r="F738" s="6">
        <v>4.3494454987599998</v>
      </c>
      <c r="G738" s="6">
        <v>55.92</v>
      </c>
    </row>
    <row r="739" spans="1:7">
      <c r="A739" s="6" t="s">
        <v>2165</v>
      </c>
      <c r="B739" s="6" t="s">
        <v>4681</v>
      </c>
      <c r="C739" s="6" t="s">
        <v>4076</v>
      </c>
      <c r="D739" s="6">
        <v>53.763546704900001</v>
      </c>
      <c r="E739" s="6">
        <v>0.537635467049</v>
      </c>
      <c r="F739" s="6">
        <v>3.8625111412800002</v>
      </c>
      <c r="G739" s="6">
        <v>592.66999999999996</v>
      </c>
    </row>
    <row r="740" spans="1:7">
      <c r="A740" s="6" t="s">
        <v>2170</v>
      </c>
      <c r="B740" s="6" t="s">
        <v>4682</v>
      </c>
      <c r="C740" s="6" t="s">
        <v>4076</v>
      </c>
      <c r="D740" s="6">
        <v>19994.2820092</v>
      </c>
      <c r="E740" s="6">
        <v>199.94282009200001</v>
      </c>
      <c r="F740" s="6">
        <v>232.27678816900001</v>
      </c>
      <c r="G740" s="6">
        <v>434.35</v>
      </c>
    </row>
    <row r="741" spans="1:7">
      <c r="A741" s="6" t="s">
        <v>3858</v>
      </c>
      <c r="B741" s="6" t="s">
        <v>4683</v>
      </c>
      <c r="C741" s="6" t="s">
        <v>4077</v>
      </c>
      <c r="D741" s="6">
        <v>14.4621332415</v>
      </c>
      <c r="E741" s="6">
        <v>0.144621332415</v>
      </c>
      <c r="F741" s="6">
        <v>1.5098563357999999</v>
      </c>
      <c r="G741" s="6">
        <v>2868.2</v>
      </c>
    </row>
    <row r="742" spans="1:7">
      <c r="A742" s="6" t="s">
        <v>3859</v>
      </c>
      <c r="B742" s="6" t="s">
        <v>4684</v>
      </c>
      <c r="C742" s="6" t="s">
        <v>4076</v>
      </c>
      <c r="D742" s="6">
        <v>6.2332099025199996</v>
      </c>
      <c r="E742" s="6">
        <v>6.2332099025199997E-2</v>
      </c>
      <c r="F742" s="6">
        <v>1.01803331648</v>
      </c>
      <c r="G742" s="6">
        <v>839</v>
      </c>
    </row>
    <row r="743" spans="1:7">
      <c r="A743" s="6" t="s">
        <v>3860</v>
      </c>
      <c r="B743" s="6" t="s">
        <v>4111</v>
      </c>
      <c r="C743" s="6" t="s">
        <v>4076</v>
      </c>
      <c r="D743" s="6">
        <v>7.1423495155500003</v>
      </c>
      <c r="E743" s="6">
        <v>7.1423495155500005E-2</v>
      </c>
      <c r="F743" s="6">
        <v>1.3374139705999999</v>
      </c>
      <c r="G743" s="6">
        <v>300.95999999999998</v>
      </c>
    </row>
    <row r="744" spans="1:7">
      <c r="A744" s="6" t="s">
        <v>3861</v>
      </c>
      <c r="B744" s="6" t="s">
        <v>4685</v>
      </c>
      <c r="C744" s="6" t="s">
        <v>4077</v>
      </c>
      <c r="D744" s="6">
        <v>6223.0811490300002</v>
      </c>
      <c r="E744" s="6">
        <v>62.230811490299999</v>
      </c>
      <c r="F744" s="6">
        <v>271.89317606600002</v>
      </c>
      <c r="G744" s="6">
        <v>1855</v>
      </c>
    </row>
    <row r="745" spans="1:7">
      <c r="A745" s="6" t="s">
        <v>2175</v>
      </c>
      <c r="B745" s="6" t="s">
        <v>4686</v>
      </c>
      <c r="C745" s="6" t="s">
        <v>4077</v>
      </c>
      <c r="D745" s="6">
        <v>10488.476133100001</v>
      </c>
      <c r="E745" s="6">
        <v>104.88476133100001</v>
      </c>
      <c r="F745" s="6">
        <v>187.863254485</v>
      </c>
      <c r="G745" s="6">
        <v>80.44</v>
      </c>
    </row>
    <row r="746" spans="1:7">
      <c r="A746" s="6" t="s">
        <v>2180</v>
      </c>
      <c r="B746" s="6" t="s">
        <v>4687</v>
      </c>
      <c r="C746" s="6" t="s">
        <v>4077</v>
      </c>
      <c r="D746" s="6">
        <v>101.945996541</v>
      </c>
      <c r="E746" s="6">
        <v>1.0194599654100001</v>
      </c>
      <c r="F746" s="6">
        <v>7.1688816165500002</v>
      </c>
      <c r="G746" s="6">
        <v>350.58</v>
      </c>
    </row>
    <row r="747" spans="1:7">
      <c r="A747" s="6" t="s">
        <v>2185</v>
      </c>
      <c r="B747" s="6" t="s">
        <v>4688</v>
      </c>
      <c r="C747" s="6" t="s">
        <v>4077</v>
      </c>
      <c r="D747" s="6">
        <v>11.198609057400001</v>
      </c>
      <c r="E747" s="6">
        <v>0.111986090574</v>
      </c>
      <c r="F747" s="6">
        <v>4.0299697543199997</v>
      </c>
      <c r="G747" s="6">
        <v>1296.3599999999999</v>
      </c>
    </row>
    <row r="748" spans="1:7">
      <c r="A748" s="6" t="s">
        <v>3862</v>
      </c>
      <c r="B748" s="6" t="s">
        <v>4689</v>
      </c>
      <c r="C748" s="6" t="s">
        <v>4076</v>
      </c>
      <c r="D748" s="6">
        <v>219.28392743500001</v>
      </c>
      <c r="E748" s="6">
        <v>2.1928392743499998</v>
      </c>
      <c r="F748" s="6">
        <v>18.8818913701</v>
      </c>
      <c r="G748" s="6">
        <v>149.07</v>
      </c>
    </row>
    <row r="749" spans="1:7">
      <c r="A749" s="6" t="s">
        <v>2190</v>
      </c>
      <c r="B749" s="6" t="s">
        <v>4690</v>
      </c>
      <c r="C749" s="6" t="s">
        <v>4077</v>
      </c>
      <c r="D749" s="6">
        <v>3550.8680515699998</v>
      </c>
      <c r="E749" s="6">
        <v>35.5086805157</v>
      </c>
      <c r="F749" s="6">
        <v>134.56548426800001</v>
      </c>
      <c r="G749" s="6">
        <v>1280.5</v>
      </c>
    </row>
    <row r="750" spans="1:7">
      <c r="A750" s="6" t="s">
        <v>2195</v>
      </c>
      <c r="B750" s="6" t="s">
        <v>4691</v>
      </c>
      <c r="C750" s="6" t="s">
        <v>4076</v>
      </c>
      <c r="D750" s="6">
        <v>349.81613133799999</v>
      </c>
      <c r="E750" s="6">
        <v>3.4981613133799998</v>
      </c>
      <c r="F750" s="6">
        <v>12.1205178912</v>
      </c>
      <c r="G750" s="6">
        <v>304.58999999999997</v>
      </c>
    </row>
    <row r="751" spans="1:7">
      <c r="A751" s="6" t="s">
        <v>2200</v>
      </c>
      <c r="B751" s="6" t="s">
        <v>4516</v>
      </c>
      <c r="C751" s="6" t="s">
        <v>4077</v>
      </c>
      <c r="D751" s="6">
        <v>20.530197272999999</v>
      </c>
      <c r="E751" s="6">
        <v>0.20530197273</v>
      </c>
      <c r="F751" s="6">
        <v>2.79819637142</v>
      </c>
      <c r="G751" s="6">
        <v>256.36</v>
      </c>
    </row>
    <row r="752" spans="1:7">
      <c r="A752" s="6" t="s">
        <v>2204</v>
      </c>
      <c r="B752" s="6" t="s">
        <v>4692</v>
      </c>
      <c r="C752" s="6" t="s">
        <v>4077</v>
      </c>
      <c r="D752" s="6">
        <v>69.033874591</v>
      </c>
      <c r="E752" s="6">
        <v>0.69033874591</v>
      </c>
      <c r="F752" s="6">
        <v>8.0878351890900007</v>
      </c>
      <c r="G752" s="6">
        <v>176.78</v>
      </c>
    </row>
    <row r="753" spans="1:7">
      <c r="A753" s="6" t="s">
        <v>2209</v>
      </c>
      <c r="B753" s="6" t="s">
        <v>4693</v>
      </c>
      <c r="C753" s="6" t="s">
        <v>4076</v>
      </c>
      <c r="D753" s="6">
        <v>61.810268947300003</v>
      </c>
      <c r="E753" s="6">
        <v>0.61810268947299996</v>
      </c>
      <c r="F753" s="6">
        <v>3.9370193963300002</v>
      </c>
      <c r="G753" s="6">
        <v>531.23</v>
      </c>
    </row>
    <row r="754" spans="1:7">
      <c r="A754" s="6" t="s">
        <v>2214</v>
      </c>
      <c r="B754" s="6" t="s">
        <v>4694</v>
      </c>
      <c r="C754" s="6" t="s">
        <v>4077</v>
      </c>
      <c r="D754" s="6">
        <v>471.74972262900002</v>
      </c>
      <c r="E754" s="6">
        <v>4.7174972262899999</v>
      </c>
      <c r="F754" s="6">
        <v>13.5420263224</v>
      </c>
      <c r="G754" s="6">
        <v>2131</v>
      </c>
    </row>
    <row r="755" spans="1:7">
      <c r="A755" s="6" t="s">
        <v>2219</v>
      </c>
      <c r="B755" s="6" t="s">
        <v>4695</v>
      </c>
      <c r="C755" s="6" t="s">
        <v>4077</v>
      </c>
      <c r="D755" s="6">
        <v>2322.2245722500002</v>
      </c>
      <c r="E755" s="6">
        <v>23.222245722499999</v>
      </c>
      <c r="F755" s="6">
        <v>144.242993007</v>
      </c>
      <c r="G755" s="6">
        <v>75.03</v>
      </c>
    </row>
    <row r="756" spans="1:7">
      <c r="A756" s="6" t="s">
        <v>3863</v>
      </c>
      <c r="B756" s="6" t="s">
        <v>4696</v>
      </c>
      <c r="C756" s="6" t="s">
        <v>4076</v>
      </c>
      <c r="D756" s="6">
        <v>54.369829441</v>
      </c>
      <c r="E756" s="6">
        <v>0.54369829440999995</v>
      </c>
      <c r="F756" s="6">
        <v>3.4807205482799999</v>
      </c>
      <c r="G756" s="6">
        <v>415.2</v>
      </c>
    </row>
    <row r="757" spans="1:7">
      <c r="A757" s="6" t="s">
        <v>2224</v>
      </c>
      <c r="B757" s="6" t="s">
        <v>4697</v>
      </c>
      <c r="C757" s="6" t="s">
        <v>4077</v>
      </c>
      <c r="D757" s="6">
        <v>148.14738244</v>
      </c>
      <c r="E757" s="6">
        <v>1.4814738244000001</v>
      </c>
      <c r="F757" s="6">
        <v>8.4053346863599998</v>
      </c>
      <c r="G757" s="6">
        <v>1939.1</v>
      </c>
    </row>
    <row r="758" spans="1:7">
      <c r="A758" s="6" t="s">
        <v>2229</v>
      </c>
      <c r="B758" s="6" t="s">
        <v>4698</v>
      </c>
      <c r="C758" s="6" t="s">
        <v>4077</v>
      </c>
      <c r="D758" s="6">
        <v>20.2213207082</v>
      </c>
      <c r="E758" s="6">
        <v>0.202213207082</v>
      </c>
      <c r="F758" s="6">
        <v>6.0222716910200003</v>
      </c>
      <c r="G758" s="6">
        <v>134.72</v>
      </c>
    </row>
    <row r="759" spans="1:7">
      <c r="A759" s="6" t="s">
        <v>2234</v>
      </c>
      <c r="B759" s="6" t="s">
        <v>4699</v>
      </c>
      <c r="C759" s="6" t="s">
        <v>4077</v>
      </c>
      <c r="D759" s="6">
        <v>16.640666082999999</v>
      </c>
      <c r="E759" s="6">
        <v>0.16640666083</v>
      </c>
      <c r="F759" s="6">
        <v>2.1755372070600001</v>
      </c>
      <c r="G759" s="6">
        <v>279.33999999999997</v>
      </c>
    </row>
    <row r="760" spans="1:7">
      <c r="A760" s="6" t="s">
        <v>2239</v>
      </c>
      <c r="B760" s="6" t="s">
        <v>4627</v>
      </c>
      <c r="C760" s="6" t="s">
        <v>4076</v>
      </c>
      <c r="D760" s="6">
        <v>1396.2099425399999</v>
      </c>
      <c r="E760" s="6">
        <v>13.9620994254</v>
      </c>
      <c r="F760" s="6">
        <v>40.819921564700003</v>
      </c>
      <c r="G760" s="6">
        <v>181.95</v>
      </c>
    </row>
    <row r="761" spans="1:7">
      <c r="A761" s="6" t="s">
        <v>2239</v>
      </c>
      <c r="B761" s="6" t="s">
        <v>4627</v>
      </c>
      <c r="C761" s="6" t="s">
        <v>4076</v>
      </c>
      <c r="D761" s="6">
        <v>1396.2099425399999</v>
      </c>
      <c r="E761" s="6">
        <v>13.9620994254</v>
      </c>
      <c r="F761" s="6">
        <v>40.819921564700003</v>
      </c>
      <c r="G761" s="6">
        <v>181.95</v>
      </c>
    </row>
    <row r="762" spans="1:7">
      <c r="A762" s="6" t="s">
        <v>2246</v>
      </c>
      <c r="B762" s="6" t="s">
        <v>4700</v>
      </c>
      <c r="C762" s="6" t="s">
        <v>4077</v>
      </c>
      <c r="D762" s="6">
        <v>9.5190152681400004</v>
      </c>
      <c r="E762" s="6">
        <v>9.5190152681400006E-2</v>
      </c>
      <c r="F762" s="6">
        <v>1.575451462</v>
      </c>
      <c r="G762" s="6">
        <v>277.48</v>
      </c>
    </row>
    <row r="763" spans="1:7">
      <c r="A763" s="6" t="s">
        <v>3864</v>
      </c>
      <c r="B763" s="6" t="s">
        <v>4701</v>
      </c>
      <c r="C763" s="6" t="s">
        <v>4076</v>
      </c>
      <c r="D763" s="6">
        <v>217.971710699</v>
      </c>
      <c r="E763" s="6">
        <v>2.1797171069900001</v>
      </c>
      <c r="F763" s="6">
        <v>16.162179780100001</v>
      </c>
      <c r="G763" s="6">
        <v>1216.3800000000001</v>
      </c>
    </row>
    <row r="764" spans="1:7">
      <c r="A764" s="6" t="s">
        <v>3865</v>
      </c>
      <c r="B764" s="6" t="s">
        <v>4702</v>
      </c>
      <c r="C764" s="6" t="s">
        <v>4077</v>
      </c>
      <c r="D764" s="6">
        <v>72.496235668200001</v>
      </c>
      <c r="E764" s="6">
        <v>0.72496235668200004</v>
      </c>
      <c r="F764" s="6">
        <v>5.6168388955799999</v>
      </c>
      <c r="G764" s="6">
        <v>1487.14</v>
      </c>
    </row>
    <row r="765" spans="1:7">
      <c r="A765" s="6" t="s">
        <v>2251</v>
      </c>
      <c r="B765" s="6" t="s">
        <v>4703</v>
      </c>
      <c r="C765" s="6" t="s">
        <v>4076</v>
      </c>
      <c r="D765" s="6">
        <v>30.920019942700002</v>
      </c>
      <c r="E765" s="6">
        <v>0.309200199427</v>
      </c>
      <c r="F765" s="6">
        <v>3.2025917565099999</v>
      </c>
      <c r="G765" s="6">
        <v>444.62</v>
      </c>
    </row>
    <row r="766" spans="1:7">
      <c r="A766" s="6" t="s">
        <v>2256</v>
      </c>
      <c r="C766" s="6" t="s">
        <v>4076</v>
      </c>
      <c r="D766" s="6">
        <v>8.3033501737499993</v>
      </c>
      <c r="E766" s="6">
        <v>8.3033501737500001E-2</v>
      </c>
      <c r="F766" s="6">
        <v>1.11985110862</v>
      </c>
      <c r="G766" s="6">
        <v>1187</v>
      </c>
    </row>
    <row r="767" spans="1:7">
      <c r="A767" s="6" t="s">
        <v>2261</v>
      </c>
      <c r="B767" s="6" t="s">
        <v>4704</v>
      </c>
      <c r="C767" s="6" t="s">
        <v>4077</v>
      </c>
      <c r="D767" s="6">
        <v>60.887190732000001</v>
      </c>
      <c r="E767" s="6">
        <v>0.60887190731999996</v>
      </c>
      <c r="F767" s="6">
        <v>4.0014885689100002</v>
      </c>
      <c r="G767" s="6">
        <v>782.59</v>
      </c>
    </row>
    <row r="768" spans="1:7">
      <c r="A768" s="6" t="s">
        <v>3866</v>
      </c>
      <c r="B768" s="6" t="s">
        <v>4705</v>
      </c>
      <c r="C768" s="6" t="s">
        <v>4076</v>
      </c>
      <c r="D768" s="6">
        <v>39.886818956500001</v>
      </c>
      <c r="E768" s="6">
        <v>0.39886818956499998</v>
      </c>
      <c r="F768" s="6">
        <v>3.5632735820399999</v>
      </c>
      <c r="G768" s="6">
        <v>428.28</v>
      </c>
    </row>
    <row r="769" spans="1:7">
      <c r="A769" s="6" t="s">
        <v>3867</v>
      </c>
      <c r="B769" s="6" t="s">
        <v>4706</v>
      </c>
      <c r="C769" s="6" t="s">
        <v>4077</v>
      </c>
      <c r="D769" s="6">
        <v>3121.56669934</v>
      </c>
      <c r="E769" s="6">
        <v>31.215666993399999</v>
      </c>
      <c r="F769" s="6">
        <v>260.74630640800001</v>
      </c>
      <c r="G769" s="6">
        <v>526.88</v>
      </c>
    </row>
    <row r="770" spans="1:7">
      <c r="A770" s="6" t="s">
        <v>3868</v>
      </c>
      <c r="B770" s="6" t="s">
        <v>4707</v>
      </c>
      <c r="C770" s="6" t="s">
        <v>4076</v>
      </c>
      <c r="D770" s="6">
        <v>39.152720321099999</v>
      </c>
      <c r="E770" s="6">
        <v>0.39152720321099999</v>
      </c>
      <c r="F770" s="6">
        <v>2.48706956364</v>
      </c>
      <c r="G770" s="6">
        <v>19.8</v>
      </c>
    </row>
    <row r="771" spans="1:7">
      <c r="A771" s="6" t="s">
        <v>3869</v>
      </c>
      <c r="B771" s="6" t="s">
        <v>4708</v>
      </c>
      <c r="C771" s="6" t="s">
        <v>4077</v>
      </c>
      <c r="D771" s="6">
        <v>5253.9043410000004</v>
      </c>
      <c r="E771" s="6">
        <v>52.539043409999998</v>
      </c>
      <c r="F771" s="6">
        <v>298.44780286399998</v>
      </c>
      <c r="G771" s="6">
        <v>1109</v>
      </c>
    </row>
    <row r="772" spans="1:7">
      <c r="A772" s="6" t="s">
        <v>2266</v>
      </c>
      <c r="B772" s="6" t="s">
        <v>4709</v>
      </c>
      <c r="C772" s="6" t="s">
        <v>4076</v>
      </c>
      <c r="D772" s="6">
        <v>744.97688447899998</v>
      </c>
      <c r="E772" s="6">
        <v>7.4497688447900003</v>
      </c>
      <c r="F772" s="6">
        <v>11.645755618200001</v>
      </c>
      <c r="G772" s="6">
        <v>223.18</v>
      </c>
    </row>
    <row r="773" spans="1:7">
      <c r="A773" s="6" t="s">
        <v>2266</v>
      </c>
      <c r="B773" s="6" t="s">
        <v>4709</v>
      </c>
      <c r="C773" s="6" t="s">
        <v>4076</v>
      </c>
      <c r="D773" s="6">
        <v>744.97688447899998</v>
      </c>
      <c r="E773" s="6">
        <v>7.4497688447900003</v>
      </c>
      <c r="F773" s="6">
        <v>11.645755618200001</v>
      </c>
      <c r="G773" s="6">
        <v>223.18</v>
      </c>
    </row>
    <row r="774" spans="1:7">
      <c r="A774" s="6" t="s">
        <v>2271</v>
      </c>
      <c r="B774" s="6" t="s">
        <v>4710</v>
      </c>
      <c r="C774" s="6" t="s">
        <v>4077</v>
      </c>
      <c r="D774" s="6">
        <v>8.8241244669400007</v>
      </c>
      <c r="E774" s="6">
        <v>8.8241244669400004E-2</v>
      </c>
      <c r="F774" s="6">
        <v>1.2580826010299999</v>
      </c>
      <c r="G774" s="6">
        <v>174.34</v>
      </c>
    </row>
    <row r="775" spans="1:7">
      <c r="A775" s="6" t="s">
        <v>2276</v>
      </c>
      <c r="B775" s="6" t="s">
        <v>4711</v>
      </c>
      <c r="C775" s="6" t="s">
        <v>4076</v>
      </c>
      <c r="D775" s="6">
        <v>5280.3826516400004</v>
      </c>
      <c r="E775" s="6">
        <v>52.803826516400001</v>
      </c>
      <c r="F775" s="6">
        <v>60.973931400300003</v>
      </c>
      <c r="G775" s="6">
        <v>395</v>
      </c>
    </row>
    <row r="776" spans="1:7">
      <c r="A776" s="6" t="s">
        <v>2276</v>
      </c>
      <c r="B776" s="6" t="s">
        <v>4711</v>
      </c>
      <c r="C776" s="6" t="s">
        <v>4076</v>
      </c>
      <c r="D776" s="6">
        <v>5280.3826516400004</v>
      </c>
      <c r="E776" s="6">
        <v>52.803826516400001</v>
      </c>
      <c r="F776" s="6">
        <v>60.973931400300003</v>
      </c>
      <c r="G776" s="6">
        <v>395</v>
      </c>
    </row>
    <row r="777" spans="1:7">
      <c r="A777" s="6" t="s">
        <v>2283</v>
      </c>
      <c r="B777" s="6" t="s">
        <v>4712</v>
      </c>
      <c r="C777" s="6" t="s">
        <v>4076</v>
      </c>
      <c r="D777" s="6">
        <v>152.662467238</v>
      </c>
      <c r="E777" s="6">
        <v>1.5266246723800001</v>
      </c>
      <c r="F777" s="6">
        <v>7.6491208850000003</v>
      </c>
      <c r="G777" s="6">
        <v>325.75</v>
      </c>
    </row>
    <row r="778" spans="1:7">
      <c r="A778" s="6" t="s">
        <v>3870</v>
      </c>
      <c r="B778" s="6" t="s">
        <v>4713</v>
      </c>
      <c r="C778" s="6" t="s">
        <v>4077</v>
      </c>
      <c r="D778" s="6">
        <v>651.82393959499996</v>
      </c>
      <c r="E778" s="6">
        <v>6.5182393959500002</v>
      </c>
      <c r="F778" s="6">
        <v>29.8474900398</v>
      </c>
      <c r="G778" s="6">
        <v>948.55</v>
      </c>
    </row>
    <row r="779" spans="1:7">
      <c r="A779" s="6" t="s">
        <v>2288</v>
      </c>
      <c r="B779" s="6" t="s">
        <v>4714</v>
      </c>
      <c r="C779" s="6" t="s">
        <v>4077</v>
      </c>
      <c r="D779" s="6">
        <v>12.4237529388</v>
      </c>
      <c r="E779" s="6">
        <v>0.12423752938800001</v>
      </c>
      <c r="F779" s="6">
        <v>1.9409021419700001</v>
      </c>
      <c r="G779" s="6">
        <v>266.37</v>
      </c>
    </row>
    <row r="780" spans="1:7">
      <c r="A780" s="6" t="s">
        <v>3871</v>
      </c>
      <c r="B780" s="6" t="s">
        <v>4715</v>
      </c>
      <c r="C780" s="6" t="s">
        <v>4077</v>
      </c>
      <c r="D780" s="6">
        <v>87.909661013999994</v>
      </c>
      <c r="E780" s="6">
        <v>0.87909661013999996</v>
      </c>
      <c r="F780" s="6">
        <v>5.92076560895</v>
      </c>
      <c r="G780" s="6">
        <v>347.24</v>
      </c>
    </row>
    <row r="781" spans="1:7">
      <c r="A781" s="6" t="s">
        <v>3872</v>
      </c>
      <c r="B781" s="6" t="s">
        <v>4716</v>
      </c>
      <c r="C781" s="6" t="s">
        <v>4076</v>
      </c>
      <c r="D781" s="6">
        <v>55.192611045600003</v>
      </c>
      <c r="E781" s="6">
        <v>0.55192611045600004</v>
      </c>
      <c r="F781" s="6">
        <v>4.9438632757700001</v>
      </c>
      <c r="G781" s="6">
        <v>510.14</v>
      </c>
    </row>
    <row r="782" spans="1:7">
      <c r="A782" s="6" t="s">
        <v>2293</v>
      </c>
      <c r="B782" s="6" t="s">
        <v>4717</v>
      </c>
      <c r="C782" s="6" t="s">
        <v>4077</v>
      </c>
      <c r="D782" s="6">
        <v>10.932615677999999</v>
      </c>
      <c r="E782" s="6">
        <v>0.10932615678</v>
      </c>
      <c r="F782" s="6">
        <v>1.4304303864000001</v>
      </c>
      <c r="G782" s="6">
        <v>188.09</v>
      </c>
    </row>
    <row r="783" spans="1:7">
      <c r="A783" s="6" t="s">
        <v>3873</v>
      </c>
      <c r="B783" s="6" t="s">
        <v>4718</v>
      </c>
      <c r="C783" s="6" t="s">
        <v>4077</v>
      </c>
      <c r="D783" s="6">
        <v>163.35168291900001</v>
      </c>
      <c r="E783" s="6">
        <v>1.63351682919</v>
      </c>
      <c r="F783" s="6">
        <v>12.2938048778</v>
      </c>
      <c r="G783" s="6">
        <v>226.2</v>
      </c>
    </row>
    <row r="784" spans="1:7">
      <c r="A784" s="6" t="s">
        <v>3874</v>
      </c>
      <c r="B784" s="6" t="s">
        <v>4719</v>
      </c>
      <c r="C784" s="6" t="s">
        <v>4076</v>
      </c>
      <c r="D784" s="6">
        <v>15.3344570623</v>
      </c>
      <c r="E784" s="6">
        <v>0.153344570623</v>
      </c>
      <c r="F784" s="6">
        <v>1.44500274693</v>
      </c>
      <c r="G784" s="6">
        <v>202.9</v>
      </c>
    </row>
    <row r="785" spans="1:7">
      <c r="A785" s="6" t="s">
        <v>2298</v>
      </c>
      <c r="B785" s="6" t="s">
        <v>4720</v>
      </c>
      <c r="C785" s="6" t="s">
        <v>4077</v>
      </c>
      <c r="D785" s="6">
        <v>1546.2421847999999</v>
      </c>
      <c r="E785" s="6">
        <v>15.462421848</v>
      </c>
      <c r="F785" s="6">
        <v>58.451423618900002</v>
      </c>
      <c r="G785" s="6">
        <v>408.86</v>
      </c>
    </row>
    <row r="786" spans="1:7">
      <c r="A786" s="6" t="s">
        <v>2303</v>
      </c>
      <c r="B786" s="6" t="s">
        <v>4721</v>
      </c>
      <c r="C786" s="6" t="s">
        <v>4077</v>
      </c>
      <c r="D786" s="6">
        <v>173.715298324</v>
      </c>
      <c r="E786" s="6">
        <v>1.7371529832399999</v>
      </c>
      <c r="F786" s="6">
        <v>13.428921989199999</v>
      </c>
      <c r="G786" s="6">
        <v>277.83</v>
      </c>
    </row>
    <row r="787" spans="1:7">
      <c r="A787" s="6" t="s">
        <v>2307</v>
      </c>
      <c r="B787" s="6" t="s">
        <v>4722</v>
      </c>
      <c r="C787" s="6" t="s">
        <v>4077</v>
      </c>
      <c r="D787" s="6">
        <v>71.325252329600005</v>
      </c>
      <c r="E787" s="6">
        <v>0.71325252329599997</v>
      </c>
      <c r="F787" s="6">
        <v>6.4917599989900001</v>
      </c>
      <c r="G787" s="6">
        <v>257.54000000000002</v>
      </c>
    </row>
    <row r="788" spans="1:7">
      <c r="A788" s="6" t="s">
        <v>2312</v>
      </c>
      <c r="B788" s="6" t="s">
        <v>4723</v>
      </c>
      <c r="C788" s="6" t="s">
        <v>4076</v>
      </c>
      <c r="D788" s="6">
        <v>7.7635318926799997</v>
      </c>
      <c r="E788" s="6">
        <v>7.7635318926800007E-2</v>
      </c>
      <c r="F788" s="6">
        <v>1.3940792722499999</v>
      </c>
      <c r="G788" s="6">
        <v>2412.81</v>
      </c>
    </row>
    <row r="789" spans="1:7">
      <c r="A789" s="6" t="s">
        <v>2317</v>
      </c>
      <c r="B789" s="6" t="s">
        <v>4724</v>
      </c>
      <c r="C789" s="6" t="s">
        <v>4077</v>
      </c>
      <c r="D789" s="6">
        <v>367.44149406600002</v>
      </c>
      <c r="E789" s="6">
        <v>3.6744149406600002</v>
      </c>
      <c r="F789" s="6">
        <v>10.8570003489</v>
      </c>
      <c r="G789" s="6">
        <v>1868</v>
      </c>
    </row>
    <row r="790" spans="1:7">
      <c r="A790" s="6" t="s">
        <v>3875</v>
      </c>
      <c r="B790" s="6" t="s">
        <v>4725</v>
      </c>
      <c r="C790" s="6" t="s">
        <v>4076</v>
      </c>
      <c r="D790" s="6">
        <v>907.04621190900002</v>
      </c>
      <c r="E790" s="6">
        <v>9.0704621190899992</v>
      </c>
      <c r="F790" s="6">
        <v>26.993030371500002</v>
      </c>
      <c r="G790" s="6">
        <v>365.04</v>
      </c>
    </row>
    <row r="791" spans="1:7">
      <c r="A791" s="6" t="s">
        <v>3876</v>
      </c>
      <c r="B791" s="6" t="s">
        <v>4726</v>
      </c>
      <c r="C791" s="6" t="s">
        <v>4076</v>
      </c>
      <c r="D791" s="6">
        <v>131.81431149299999</v>
      </c>
      <c r="E791" s="6">
        <v>1.31814311493</v>
      </c>
      <c r="F791" s="6">
        <v>4.4691905763099999</v>
      </c>
      <c r="G791" s="6">
        <v>260.47000000000003</v>
      </c>
    </row>
    <row r="792" spans="1:7">
      <c r="A792" s="6" t="s">
        <v>2321</v>
      </c>
      <c r="B792" s="6" t="s">
        <v>4727</v>
      </c>
      <c r="C792" s="6" t="s">
        <v>4076</v>
      </c>
      <c r="D792" s="6">
        <v>52.587745416899999</v>
      </c>
      <c r="E792" s="6">
        <v>0.525877454169</v>
      </c>
      <c r="F792" s="6">
        <v>8.0006467601000004</v>
      </c>
      <c r="G792" s="6">
        <v>2.91</v>
      </c>
    </row>
    <row r="793" spans="1:7">
      <c r="A793" s="6" t="s">
        <v>2321</v>
      </c>
      <c r="B793" s="6" t="s">
        <v>4727</v>
      </c>
      <c r="C793" s="6" t="s">
        <v>4076</v>
      </c>
      <c r="D793" s="6">
        <v>52.587745416899999</v>
      </c>
      <c r="E793" s="6">
        <v>0.525877454169</v>
      </c>
      <c r="F793" s="6">
        <v>8.0006467601000004</v>
      </c>
      <c r="G793" s="6">
        <v>2.91</v>
      </c>
    </row>
    <row r="794" spans="1:7">
      <c r="A794" s="6" t="s">
        <v>2325</v>
      </c>
      <c r="B794" s="6" t="s">
        <v>4728</v>
      </c>
      <c r="C794" s="6" t="s">
        <v>4076</v>
      </c>
      <c r="D794" s="6">
        <v>467.76184450900001</v>
      </c>
      <c r="E794" s="6">
        <v>4.6776184450900002</v>
      </c>
      <c r="F794" s="6">
        <v>13.713743900500001</v>
      </c>
      <c r="G794" s="6">
        <v>413.52</v>
      </c>
    </row>
    <row r="795" spans="1:7">
      <c r="A795" s="6" t="s">
        <v>2330</v>
      </c>
      <c r="B795" s="6" t="s">
        <v>4729</v>
      </c>
      <c r="C795" s="6" t="s">
        <v>4076</v>
      </c>
      <c r="D795" s="6">
        <v>137.970781133</v>
      </c>
      <c r="E795" s="6">
        <v>1.3797078113300001</v>
      </c>
      <c r="F795" s="6">
        <v>8.2952123601699999</v>
      </c>
      <c r="G795" s="6">
        <v>306.74</v>
      </c>
    </row>
    <row r="796" spans="1:7">
      <c r="A796" s="6" t="s">
        <v>3877</v>
      </c>
      <c r="B796" s="6" t="s">
        <v>4730</v>
      </c>
      <c r="C796" s="6" t="s">
        <v>4077</v>
      </c>
      <c r="D796" s="6">
        <v>19.4816791953</v>
      </c>
      <c r="E796" s="6">
        <v>0.194816791953</v>
      </c>
      <c r="F796" s="6">
        <v>3.2314973796799999</v>
      </c>
      <c r="G796" s="6">
        <v>187.46</v>
      </c>
    </row>
    <row r="797" spans="1:7">
      <c r="A797" s="6" t="s">
        <v>2335</v>
      </c>
      <c r="B797" s="6" t="s">
        <v>4731</v>
      </c>
      <c r="C797" s="6" t="s">
        <v>4077</v>
      </c>
      <c r="D797" s="6">
        <v>731.02113129999998</v>
      </c>
      <c r="E797" s="6">
        <v>7.3102113129999999</v>
      </c>
      <c r="F797" s="6">
        <v>20.2001283466</v>
      </c>
      <c r="G797" s="6">
        <v>818.28</v>
      </c>
    </row>
    <row r="798" spans="1:7">
      <c r="A798" s="6" t="s">
        <v>2340</v>
      </c>
      <c r="B798" s="6" t="s">
        <v>4732</v>
      </c>
      <c r="C798" s="6" t="s">
        <v>4076</v>
      </c>
      <c r="D798" s="6">
        <v>36.2313782254</v>
      </c>
      <c r="E798" s="6">
        <v>0.36231378225400002</v>
      </c>
      <c r="F798" s="6">
        <v>2.6158331211600001</v>
      </c>
      <c r="G798" s="6">
        <v>253.05</v>
      </c>
    </row>
    <row r="799" spans="1:7">
      <c r="A799" s="6" t="s">
        <v>2345</v>
      </c>
      <c r="B799" s="6" t="s">
        <v>4733</v>
      </c>
      <c r="C799" s="6" t="s">
        <v>4077</v>
      </c>
      <c r="D799" s="6">
        <v>91.061774317499996</v>
      </c>
      <c r="E799" s="6">
        <v>0.91061774317499999</v>
      </c>
      <c r="F799" s="6">
        <v>7.5925894547999997</v>
      </c>
      <c r="G799" s="6">
        <v>189.37</v>
      </c>
    </row>
    <row r="800" spans="1:7">
      <c r="A800" s="6" t="s">
        <v>2350</v>
      </c>
      <c r="B800" s="6" t="s">
        <v>4734</v>
      </c>
      <c r="C800" s="6" t="s">
        <v>4077</v>
      </c>
      <c r="D800" s="6">
        <v>611.56097011600002</v>
      </c>
      <c r="E800" s="6">
        <v>6.1156097011600004</v>
      </c>
      <c r="F800" s="6">
        <v>17.086252031099999</v>
      </c>
      <c r="G800" s="6">
        <v>1510.61</v>
      </c>
    </row>
    <row r="801" spans="1:7">
      <c r="A801" s="6" t="s">
        <v>3878</v>
      </c>
      <c r="B801" s="6" t="s">
        <v>4735</v>
      </c>
      <c r="C801" s="6" t="s">
        <v>4076</v>
      </c>
      <c r="D801" s="6">
        <v>1631.3455627599999</v>
      </c>
      <c r="E801" s="6">
        <v>16.3134556276</v>
      </c>
      <c r="F801" s="6">
        <v>21.376982890200001</v>
      </c>
      <c r="G801" s="6">
        <v>17.71</v>
      </c>
    </row>
    <row r="802" spans="1:7">
      <c r="A802" s="6" t="s">
        <v>2355</v>
      </c>
      <c r="B802" s="6" t="s">
        <v>4736</v>
      </c>
      <c r="C802" s="6" t="s">
        <v>4077</v>
      </c>
      <c r="D802" s="6">
        <v>19.460232339899999</v>
      </c>
      <c r="E802" s="6">
        <v>0.19460232339899999</v>
      </c>
      <c r="F802" s="6">
        <v>2.7887407936000002</v>
      </c>
      <c r="G802" s="6">
        <v>205.1</v>
      </c>
    </row>
    <row r="803" spans="1:7">
      <c r="A803" s="6" t="s">
        <v>3879</v>
      </c>
      <c r="B803" s="6" t="s">
        <v>4737</v>
      </c>
      <c r="C803" s="6" t="s">
        <v>4077</v>
      </c>
      <c r="D803" s="6">
        <v>67.033838121599999</v>
      </c>
      <c r="E803" s="6">
        <v>0.67033838121599998</v>
      </c>
      <c r="F803" s="6">
        <v>5.2780319888099996</v>
      </c>
      <c r="G803" s="6">
        <v>73.86</v>
      </c>
    </row>
    <row r="804" spans="1:7">
      <c r="A804" s="6" t="s">
        <v>2360</v>
      </c>
      <c r="B804" s="6" t="s">
        <v>4738</v>
      </c>
      <c r="C804" s="6" t="s">
        <v>4077</v>
      </c>
      <c r="D804" s="6">
        <v>20.0827323189</v>
      </c>
      <c r="E804" s="6">
        <v>0.20082732318900001</v>
      </c>
      <c r="F804" s="6">
        <v>2.7691221635300001</v>
      </c>
      <c r="G804" s="6">
        <v>235.12</v>
      </c>
    </row>
    <row r="805" spans="1:7">
      <c r="A805" s="6" t="s">
        <v>3880</v>
      </c>
      <c r="B805" s="6" t="s">
        <v>4739</v>
      </c>
      <c r="C805" s="6" t="s">
        <v>4077</v>
      </c>
      <c r="D805" s="6">
        <v>82.2649306956</v>
      </c>
      <c r="E805" s="6">
        <v>0.82264930695600003</v>
      </c>
      <c r="F805" s="6">
        <v>8.9147939190399992</v>
      </c>
      <c r="G805" s="6">
        <v>13.46</v>
      </c>
    </row>
    <row r="806" spans="1:7">
      <c r="A806" s="6" t="s">
        <v>2365</v>
      </c>
      <c r="B806" s="6" t="s">
        <v>4533</v>
      </c>
      <c r="C806" s="6" t="s">
        <v>4076</v>
      </c>
      <c r="D806" s="6">
        <v>14.5459372283</v>
      </c>
      <c r="E806" s="6">
        <v>0.14545937228299999</v>
      </c>
      <c r="F806" s="6">
        <v>1.5755419504499999</v>
      </c>
      <c r="G806" s="6">
        <v>30.04</v>
      </c>
    </row>
    <row r="807" spans="1:7">
      <c r="A807" s="6" t="s">
        <v>3881</v>
      </c>
      <c r="B807" s="6" t="s">
        <v>4740</v>
      </c>
      <c r="C807" s="6" t="s">
        <v>4076</v>
      </c>
      <c r="D807" s="6">
        <v>132.25999705000001</v>
      </c>
      <c r="E807" s="6">
        <v>1.3225999705</v>
      </c>
      <c r="F807" s="6">
        <v>12.5210256088</v>
      </c>
      <c r="G807" s="6">
        <v>7.51</v>
      </c>
    </row>
    <row r="808" spans="1:7">
      <c r="A808" s="6" t="s">
        <v>2370</v>
      </c>
      <c r="B808" s="6" t="s">
        <v>4741</v>
      </c>
      <c r="C808" s="6" t="s">
        <v>4077</v>
      </c>
      <c r="D808" s="6">
        <v>12.6122470846</v>
      </c>
      <c r="E808" s="6">
        <v>0.12612247084600001</v>
      </c>
      <c r="F808" s="6">
        <v>1.55052756348</v>
      </c>
      <c r="G808" s="6">
        <v>364.54</v>
      </c>
    </row>
    <row r="809" spans="1:7">
      <c r="A809" s="6" t="s">
        <v>2375</v>
      </c>
      <c r="B809" s="6" t="s">
        <v>4742</v>
      </c>
      <c r="C809" s="6" t="s">
        <v>4076</v>
      </c>
      <c r="D809" s="6">
        <v>184.43475649999999</v>
      </c>
      <c r="E809" s="6">
        <v>1.8443475650000001</v>
      </c>
      <c r="F809" s="6">
        <v>6.0697097846899997</v>
      </c>
      <c r="G809" s="6">
        <v>214.79</v>
      </c>
    </row>
    <row r="810" spans="1:7">
      <c r="A810" s="6" t="s">
        <v>3882</v>
      </c>
      <c r="B810" s="6" t="s">
        <v>4743</v>
      </c>
      <c r="C810" s="6" t="s">
        <v>4076</v>
      </c>
      <c r="D810" s="6">
        <v>88.504525697899993</v>
      </c>
      <c r="E810" s="6">
        <v>0.88504525697900005</v>
      </c>
      <c r="F810" s="6">
        <v>3.98971726048</v>
      </c>
      <c r="G810" s="6">
        <v>257.23</v>
      </c>
    </row>
    <row r="811" spans="1:7">
      <c r="A811" s="6" t="s">
        <v>2380</v>
      </c>
      <c r="B811" s="6" t="s">
        <v>4744</v>
      </c>
      <c r="C811" s="6" t="s">
        <v>4077</v>
      </c>
      <c r="D811" s="6">
        <v>705.37837714099999</v>
      </c>
      <c r="E811" s="6">
        <v>7.05378377141</v>
      </c>
      <c r="F811" s="6">
        <v>34.057642240500002</v>
      </c>
      <c r="G811" s="6">
        <v>523.04</v>
      </c>
    </row>
    <row r="812" spans="1:7">
      <c r="A812" s="6" t="s">
        <v>2385</v>
      </c>
      <c r="B812" s="6" t="s">
        <v>4745</v>
      </c>
      <c r="C812" s="6" t="s">
        <v>4077</v>
      </c>
      <c r="D812" s="6">
        <v>158.58168689199999</v>
      </c>
      <c r="E812" s="6">
        <v>1.5858168689200001</v>
      </c>
      <c r="F812" s="6">
        <v>11.1364531187</v>
      </c>
      <c r="G812" s="6">
        <v>1794</v>
      </c>
    </row>
    <row r="813" spans="1:7">
      <c r="A813" s="6" t="s">
        <v>2390</v>
      </c>
      <c r="B813" s="6" t="s">
        <v>4746</v>
      </c>
      <c r="C813" s="6" t="s">
        <v>4077</v>
      </c>
      <c r="D813" s="6">
        <v>273.11421131999998</v>
      </c>
      <c r="E813" s="6">
        <v>2.7311421132000002</v>
      </c>
      <c r="F813" s="6">
        <v>7.6177502200499996</v>
      </c>
      <c r="G813" s="6">
        <v>1267.1500000000001</v>
      </c>
    </row>
    <row r="814" spans="1:7">
      <c r="A814" s="6" t="s">
        <v>3883</v>
      </c>
      <c r="B814" s="6" t="s">
        <v>4747</v>
      </c>
      <c r="C814" s="6" t="s">
        <v>4076</v>
      </c>
      <c r="D814" s="6">
        <v>27.729840171700001</v>
      </c>
      <c r="E814" s="6">
        <v>0.27729840171699999</v>
      </c>
      <c r="F814" s="6">
        <v>2.3216919252800001</v>
      </c>
      <c r="G814" s="6">
        <v>1612.46</v>
      </c>
    </row>
    <row r="815" spans="1:7">
      <c r="A815" s="6" t="s">
        <v>3884</v>
      </c>
      <c r="B815" s="6" t="s">
        <v>4748</v>
      </c>
      <c r="C815" s="6" t="s">
        <v>4076</v>
      </c>
      <c r="D815" s="6">
        <v>63.745935359100002</v>
      </c>
      <c r="E815" s="6">
        <v>0.63745935359100003</v>
      </c>
      <c r="F815" s="6">
        <v>3.7913957323399998</v>
      </c>
      <c r="G815" s="6">
        <v>270.25</v>
      </c>
    </row>
    <row r="816" spans="1:7">
      <c r="A816" s="6" t="s">
        <v>3885</v>
      </c>
      <c r="B816" s="6" t="s">
        <v>4394</v>
      </c>
      <c r="C816" s="6" t="s">
        <v>4076</v>
      </c>
      <c r="D816" s="6">
        <v>88.646972490899998</v>
      </c>
      <c r="E816" s="6">
        <v>0.886469724909</v>
      </c>
      <c r="F816" s="6">
        <v>4.37899014053</v>
      </c>
      <c r="G816" s="6">
        <v>292.17</v>
      </c>
    </row>
    <row r="817" spans="1:7">
      <c r="A817" s="6" t="s">
        <v>3886</v>
      </c>
      <c r="B817" s="6" t="s">
        <v>4749</v>
      </c>
      <c r="C817" s="6" t="s">
        <v>4076</v>
      </c>
      <c r="D817" s="6">
        <v>300.19497499300002</v>
      </c>
      <c r="E817" s="6">
        <v>3.0019497499300001</v>
      </c>
      <c r="F817" s="6">
        <v>14.8604797349</v>
      </c>
      <c r="G817" s="6">
        <v>395.84</v>
      </c>
    </row>
    <row r="818" spans="1:7">
      <c r="A818" s="6" t="s">
        <v>2395</v>
      </c>
      <c r="B818" s="6" t="s">
        <v>4750</v>
      </c>
      <c r="C818" s="6" t="s">
        <v>4077</v>
      </c>
      <c r="D818" s="6">
        <v>7.7997154664600004</v>
      </c>
      <c r="E818" s="6">
        <v>7.7997154664599999E-2</v>
      </c>
      <c r="F818" s="6">
        <v>1.2585490984900001</v>
      </c>
      <c r="G818" s="6">
        <v>3113.97</v>
      </c>
    </row>
    <row r="819" spans="1:7">
      <c r="A819" s="6" t="s">
        <v>3887</v>
      </c>
      <c r="B819" s="6" t="s">
        <v>4751</v>
      </c>
      <c r="C819" s="6" t="s">
        <v>4077</v>
      </c>
      <c r="D819" s="6">
        <v>39.194065469000002</v>
      </c>
      <c r="E819" s="6">
        <v>0.39194065469</v>
      </c>
      <c r="F819" s="6">
        <v>4.4388822890400004</v>
      </c>
      <c r="G819" s="6">
        <v>298.77999999999997</v>
      </c>
    </row>
    <row r="820" spans="1:7">
      <c r="A820" s="6" t="s">
        <v>3888</v>
      </c>
      <c r="B820" s="6" t="s">
        <v>4752</v>
      </c>
      <c r="C820" s="6" t="s">
        <v>4077</v>
      </c>
      <c r="D820" s="6">
        <v>1966.9333064099999</v>
      </c>
      <c r="E820" s="6">
        <v>19.669333064100002</v>
      </c>
      <c r="F820" s="6">
        <v>41.530033302600003</v>
      </c>
      <c r="G820" s="6">
        <v>2063.39</v>
      </c>
    </row>
    <row r="821" spans="1:7">
      <c r="A821" s="6" t="s">
        <v>2400</v>
      </c>
      <c r="C821" s="6" t="s">
        <v>4077</v>
      </c>
      <c r="D821" s="6">
        <v>17.5906865396</v>
      </c>
      <c r="E821" s="6">
        <v>0.17590686539600001</v>
      </c>
      <c r="F821" s="6">
        <v>3.6808746267900001</v>
      </c>
      <c r="G821" s="6">
        <v>796.17</v>
      </c>
    </row>
    <row r="822" spans="1:7">
      <c r="A822" s="6" t="s">
        <v>2405</v>
      </c>
      <c r="B822" s="6" t="s">
        <v>4753</v>
      </c>
      <c r="C822" s="6" t="s">
        <v>4077</v>
      </c>
      <c r="D822" s="6">
        <v>448.95957513899998</v>
      </c>
      <c r="E822" s="6">
        <v>4.4895957513900004</v>
      </c>
      <c r="F822" s="6">
        <v>37.737977284300001</v>
      </c>
      <c r="G822" s="6">
        <v>272.8</v>
      </c>
    </row>
    <row r="823" spans="1:7">
      <c r="A823" s="6" t="s">
        <v>2410</v>
      </c>
      <c r="B823" s="6" t="s">
        <v>4754</v>
      </c>
      <c r="C823" s="6" t="s">
        <v>4076</v>
      </c>
      <c r="D823" s="6">
        <v>5.0111151036999999</v>
      </c>
      <c r="E823" s="6">
        <v>5.0111151037E-2</v>
      </c>
      <c r="F823" s="6">
        <v>2.1641824591500001</v>
      </c>
      <c r="G823" s="6">
        <v>31.76</v>
      </c>
    </row>
    <row r="824" spans="1:7">
      <c r="A824" s="6" t="s">
        <v>3889</v>
      </c>
      <c r="B824" s="6" t="s">
        <v>4755</v>
      </c>
      <c r="C824" s="6" t="s">
        <v>4077</v>
      </c>
      <c r="D824" s="6">
        <v>157.73606059599999</v>
      </c>
      <c r="E824" s="6">
        <v>1.5773606059600001</v>
      </c>
      <c r="F824" s="6">
        <v>12.178639799600001</v>
      </c>
      <c r="G824" s="6">
        <v>703.45</v>
      </c>
    </row>
    <row r="825" spans="1:7">
      <c r="A825" s="6" t="s">
        <v>2415</v>
      </c>
      <c r="B825" s="6" t="s">
        <v>4756</v>
      </c>
      <c r="C825" s="6" t="s">
        <v>4077</v>
      </c>
      <c r="D825" s="6">
        <v>67.942221786499999</v>
      </c>
      <c r="E825" s="6">
        <v>0.67942221786500001</v>
      </c>
      <c r="F825" s="6">
        <v>4.03697150094</v>
      </c>
      <c r="G825" s="6">
        <v>1617.33</v>
      </c>
    </row>
    <row r="826" spans="1:7">
      <c r="A826" s="6" t="s">
        <v>3890</v>
      </c>
      <c r="B826" s="6" t="s">
        <v>4265</v>
      </c>
      <c r="C826" s="6" t="s">
        <v>4076</v>
      </c>
      <c r="D826" s="6">
        <v>39.183996256199997</v>
      </c>
      <c r="E826" s="6">
        <v>0.39183996256199999</v>
      </c>
      <c r="F826" s="6">
        <v>3.4122792614200002</v>
      </c>
      <c r="G826" s="6">
        <v>1973.92</v>
      </c>
    </row>
    <row r="827" spans="1:7">
      <c r="A827" s="6" t="s">
        <v>2420</v>
      </c>
      <c r="B827" s="6" t="s">
        <v>4757</v>
      </c>
      <c r="C827" s="6" t="s">
        <v>4077</v>
      </c>
      <c r="D827" s="6">
        <v>87.257346541999993</v>
      </c>
      <c r="E827" s="6">
        <v>0.87257346542000003</v>
      </c>
      <c r="F827" s="6">
        <v>7.3995834579800004</v>
      </c>
      <c r="G827" s="6">
        <v>47.06</v>
      </c>
    </row>
    <row r="828" spans="1:7">
      <c r="A828" s="6" t="s">
        <v>3891</v>
      </c>
      <c r="B828" s="6" t="s">
        <v>4758</v>
      </c>
      <c r="C828" s="6" t="s">
        <v>4077</v>
      </c>
      <c r="D828" s="6">
        <v>51.028027434099997</v>
      </c>
      <c r="E828" s="6">
        <v>0.51028027434099998</v>
      </c>
      <c r="F828" s="6">
        <v>3.6090736591099999</v>
      </c>
      <c r="G828" s="6">
        <v>3029.04</v>
      </c>
    </row>
    <row r="829" spans="1:7">
      <c r="A829" s="6" t="s">
        <v>2424</v>
      </c>
      <c r="B829" s="6" t="s">
        <v>4759</v>
      </c>
      <c r="C829" s="6" t="s">
        <v>4077</v>
      </c>
      <c r="D829" s="6">
        <v>44.682125000900001</v>
      </c>
      <c r="E829" s="6">
        <v>0.44682125000900003</v>
      </c>
      <c r="F829" s="6">
        <v>4.73859941051</v>
      </c>
      <c r="G829" s="6">
        <v>203.73</v>
      </c>
    </row>
    <row r="830" spans="1:7">
      <c r="A830" s="6" t="s">
        <v>2429</v>
      </c>
      <c r="B830" s="6" t="s">
        <v>4760</v>
      </c>
      <c r="C830" s="6" t="s">
        <v>4077</v>
      </c>
      <c r="D830" s="6">
        <v>384.912555435</v>
      </c>
      <c r="E830" s="6">
        <v>3.84912555435</v>
      </c>
      <c r="F830" s="6">
        <v>17.219142021100001</v>
      </c>
      <c r="G830" s="6">
        <v>218.11</v>
      </c>
    </row>
    <row r="831" spans="1:7">
      <c r="A831" s="6" t="s">
        <v>2434</v>
      </c>
      <c r="B831" s="6" t="s">
        <v>4761</v>
      </c>
      <c r="C831" s="6" t="s">
        <v>4077</v>
      </c>
      <c r="D831" s="6">
        <v>12.999248289300001</v>
      </c>
      <c r="E831" s="6">
        <v>0.129992482893</v>
      </c>
      <c r="F831" s="6">
        <v>2.40049324669</v>
      </c>
      <c r="G831" s="6">
        <v>464.12</v>
      </c>
    </row>
    <row r="832" spans="1:7">
      <c r="A832" s="6" t="s">
        <v>3892</v>
      </c>
      <c r="B832" s="6" t="s">
        <v>4575</v>
      </c>
      <c r="C832" s="6" t="s">
        <v>4076</v>
      </c>
      <c r="D832" s="6">
        <v>22.245954471000001</v>
      </c>
      <c r="E832" s="6">
        <v>0.22245954471000001</v>
      </c>
      <c r="F832" s="6">
        <v>2.0410422087</v>
      </c>
      <c r="G832" s="6">
        <v>108.21</v>
      </c>
    </row>
    <row r="833" spans="1:7">
      <c r="A833" s="6" t="s">
        <v>2439</v>
      </c>
      <c r="B833" s="6" t="s">
        <v>4762</v>
      </c>
      <c r="C833" s="6" t="s">
        <v>4077</v>
      </c>
      <c r="D833" s="6">
        <v>76.308285144400003</v>
      </c>
      <c r="E833" s="6">
        <v>0.76308285144400001</v>
      </c>
      <c r="F833" s="6">
        <v>13.324448776900001</v>
      </c>
      <c r="G833" s="6">
        <v>300.27</v>
      </c>
    </row>
    <row r="834" spans="1:7">
      <c r="A834" s="6" t="s">
        <v>2444</v>
      </c>
      <c r="B834" s="6" t="s">
        <v>4650</v>
      </c>
      <c r="C834" s="6" t="s">
        <v>4077</v>
      </c>
      <c r="D834" s="6">
        <v>4.8979399081299997</v>
      </c>
      <c r="E834" s="6">
        <v>4.8979399081300001E-2</v>
      </c>
      <c r="F834" s="6">
        <v>1.27227198307</v>
      </c>
      <c r="G834" s="6">
        <v>340.04</v>
      </c>
    </row>
    <row r="835" spans="1:7">
      <c r="A835" s="6" t="s">
        <v>3893</v>
      </c>
      <c r="B835" s="6" t="s">
        <v>4271</v>
      </c>
      <c r="C835" s="6" t="s">
        <v>4076</v>
      </c>
      <c r="D835" s="6">
        <v>52.822299991999998</v>
      </c>
      <c r="E835" s="6">
        <v>0.52822299991999999</v>
      </c>
      <c r="F835" s="6">
        <v>3.04386506179</v>
      </c>
      <c r="G835" s="6">
        <v>287.10000000000002</v>
      </c>
    </row>
    <row r="836" spans="1:7">
      <c r="A836" s="6" t="s">
        <v>2449</v>
      </c>
      <c r="B836" s="6" t="s">
        <v>4763</v>
      </c>
      <c r="C836" s="6" t="s">
        <v>4077</v>
      </c>
      <c r="D836" s="6">
        <v>2844.0706927599999</v>
      </c>
      <c r="E836" s="6">
        <v>28.440706927600001</v>
      </c>
      <c r="F836" s="6">
        <v>191.84823496300001</v>
      </c>
      <c r="G836" s="6">
        <v>109.07</v>
      </c>
    </row>
    <row r="837" spans="1:7">
      <c r="A837" s="6" t="s">
        <v>3894</v>
      </c>
      <c r="B837" s="6" t="s">
        <v>4764</v>
      </c>
      <c r="C837" s="6" t="s">
        <v>4077</v>
      </c>
      <c r="D837" s="6">
        <v>15.722992592400001</v>
      </c>
      <c r="E837" s="6">
        <v>0.15722992592400001</v>
      </c>
      <c r="F837" s="6">
        <v>2.5723084868199999</v>
      </c>
      <c r="G837" s="6">
        <v>1695.5</v>
      </c>
    </row>
    <row r="838" spans="1:7">
      <c r="A838" s="6" t="s">
        <v>3895</v>
      </c>
      <c r="C838" s="6" t="s">
        <v>4077</v>
      </c>
      <c r="D838" s="6">
        <v>6.9658351013299997</v>
      </c>
      <c r="E838" s="6">
        <v>6.9658351013299993E-2</v>
      </c>
      <c r="F838" s="6">
        <v>1.92818681121</v>
      </c>
      <c r="G838" s="6">
        <v>692.46</v>
      </c>
    </row>
    <row r="839" spans="1:7">
      <c r="A839" s="6" t="s">
        <v>2454</v>
      </c>
      <c r="B839" s="6" t="s">
        <v>4765</v>
      </c>
      <c r="C839" s="6" t="s">
        <v>4077</v>
      </c>
      <c r="D839" s="6">
        <v>191.75493503000001</v>
      </c>
      <c r="E839" s="6">
        <v>1.9175493503000001</v>
      </c>
      <c r="F839" s="6">
        <v>16.4389488646</v>
      </c>
      <c r="G839" s="6">
        <v>414.2</v>
      </c>
    </row>
    <row r="840" spans="1:7">
      <c r="A840" s="6" t="s">
        <v>3896</v>
      </c>
      <c r="B840" s="6" t="s">
        <v>4766</v>
      </c>
      <c r="C840" s="6" t="s">
        <v>4076</v>
      </c>
      <c r="D840" s="6">
        <v>38.011338297999998</v>
      </c>
      <c r="E840" s="6">
        <v>0.38011338298000003</v>
      </c>
      <c r="F840" s="6">
        <v>2.3160031728599999</v>
      </c>
      <c r="G840" s="6">
        <v>199.5</v>
      </c>
    </row>
    <row r="841" spans="1:7">
      <c r="A841" s="6" t="s">
        <v>3897</v>
      </c>
      <c r="B841" s="6" t="s">
        <v>4767</v>
      </c>
      <c r="C841" s="6" t="s">
        <v>4077</v>
      </c>
      <c r="D841" s="6">
        <v>23.786385657899999</v>
      </c>
      <c r="E841" s="6">
        <v>0.237863856579</v>
      </c>
      <c r="F841" s="6">
        <v>4.8292223074600003</v>
      </c>
      <c r="G841" s="6">
        <v>39.81</v>
      </c>
    </row>
    <row r="842" spans="1:7">
      <c r="A842" s="6" t="s">
        <v>2459</v>
      </c>
      <c r="B842" s="6" t="s">
        <v>4768</v>
      </c>
      <c r="C842" s="6" t="s">
        <v>4077</v>
      </c>
      <c r="D842" s="6">
        <v>61.474975043100002</v>
      </c>
      <c r="E842" s="6">
        <v>0.614749750431</v>
      </c>
      <c r="F842" s="6">
        <v>5.8622055121600001</v>
      </c>
      <c r="G842" s="6">
        <v>1512</v>
      </c>
    </row>
    <row r="843" spans="1:7">
      <c r="A843" s="6" t="s">
        <v>2464</v>
      </c>
      <c r="B843" s="6" t="s">
        <v>4769</v>
      </c>
      <c r="C843" s="6" t="s">
        <v>4077</v>
      </c>
      <c r="D843" s="6">
        <v>51.217070470400003</v>
      </c>
      <c r="E843" s="6">
        <v>0.51217070470399995</v>
      </c>
      <c r="F843" s="6">
        <v>3.92495114909</v>
      </c>
      <c r="G843" s="6">
        <v>310.31</v>
      </c>
    </row>
    <row r="844" spans="1:7">
      <c r="A844" s="6" t="s">
        <v>2469</v>
      </c>
      <c r="B844" s="6" t="s">
        <v>4233</v>
      </c>
      <c r="C844" s="6" t="s">
        <v>4076</v>
      </c>
      <c r="D844" s="6">
        <v>66.924614126899996</v>
      </c>
      <c r="E844" s="6">
        <v>0.66924614126899995</v>
      </c>
      <c r="F844" s="6">
        <v>4.1286228739700004</v>
      </c>
      <c r="G844" s="6">
        <v>418.93</v>
      </c>
    </row>
    <row r="845" spans="1:7">
      <c r="A845" s="6" t="s">
        <v>3898</v>
      </c>
      <c r="B845" s="6" t="s">
        <v>4770</v>
      </c>
      <c r="C845" s="6" t="s">
        <v>4077</v>
      </c>
      <c r="D845" s="6">
        <v>4566.9237727299997</v>
      </c>
      <c r="E845" s="6">
        <v>45.669237727300001</v>
      </c>
      <c r="F845" s="6">
        <v>160.51507038099999</v>
      </c>
      <c r="G845" s="6">
        <v>1261</v>
      </c>
    </row>
    <row r="846" spans="1:7">
      <c r="A846" s="6" t="s">
        <v>2474</v>
      </c>
      <c r="B846" s="6" t="s">
        <v>4771</v>
      </c>
      <c r="C846" s="6" t="s">
        <v>4077</v>
      </c>
      <c r="D846" s="6">
        <v>42.644016658699996</v>
      </c>
      <c r="E846" s="6">
        <v>0.42644016658700001</v>
      </c>
      <c r="F846" s="6">
        <v>7.4066501788299997</v>
      </c>
      <c r="G846" s="6">
        <v>229.16</v>
      </c>
    </row>
    <row r="847" spans="1:7">
      <c r="A847" s="6" t="s">
        <v>3899</v>
      </c>
      <c r="B847" s="6" t="s">
        <v>4271</v>
      </c>
      <c r="C847" s="6" t="s">
        <v>4076</v>
      </c>
      <c r="D847" s="6">
        <v>17.406049003700002</v>
      </c>
      <c r="E847" s="6">
        <v>0.174060490037</v>
      </c>
      <c r="F847" s="6">
        <v>1.55597886048</v>
      </c>
      <c r="G847" s="6">
        <v>647</v>
      </c>
    </row>
    <row r="848" spans="1:7">
      <c r="A848" s="6" t="s">
        <v>3900</v>
      </c>
      <c r="B848" s="6" t="s">
        <v>4772</v>
      </c>
      <c r="C848" s="6" t="s">
        <v>4077</v>
      </c>
      <c r="D848" s="6">
        <v>85.669299548799998</v>
      </c>
      <c r="E848" s="6">
        <v>0.85669299548800004</v>
      </c>
      <c r="F848" s="6">
        <v>7.6401430099500001</v>
      </c>
      <c r="G848" s="6">
        <v>380.07</v>
      </c>
    </row>
    <row r="849" spans="1:7">
      <c r="A849" s="6" t="s">
        <v>2479</v>
      </c>
      <c r="B849" s="6" t="s">
        <v>4773</v>
      </c>
      <c r="C849" s="6" t="s">
        <v>4076</v>
      </c>
      <c r="D849" s="6">
        <v>98.735134833900005</v>
      </c>
      <c r="E849" s="6">
        <v>0.98735134833899996</v>
      </c>
      <c r="F849" s="6">
        <v>4.2214702747999997</v>
      </c>
      <c r="G849" s="6">
        <v>317.91000000000003</v>
      </c>
    </row>
    <row r="850" spans="1:7">
      <c r="A850" s="6" t="s">
        <v>3901</v>
      </c>
      <c r="B850" s="6" t="s">
        <v>4774</v>
      </c>
      <c r="C850" s="6" t="s">
        <v>4076</v>
      </c>
      <c r="D850" s="6">
        <v>10.341602546500001</v>
      </c>
      <c r="E850" s="6">
        <v>0.10341602546500001</v>
      </c>
      <c r="F850" s="6">
        <v>1.7118638365600001</v>
      </c>
      <c r="G850" s="6">
        <v>149.24</v>
      </c>
    </row>
    <row r="851" spans="1:7">
      <c r="A851" s="6" t="s">
        <v>2484</v>
      </c>
      <c r="B851" s="6" t="s">
        <v>4775</v>
      </c>
      <c r="C851" s="6" t="s">
        <v>4076</v>
      </c>
      <c r="D851" s="6">
        <v>103.948657224</v>
      </c>
      <c r="E851" s="6">
        <v>1.03948657224</v>
      </c>
      <c r="F851" s="6">
        <v>6.0524891324099999</v>
      </c>
      <c r="G851" s="6">
        <v>98.23</v>
      </c>
    </row>
    <row r="852" spans="1:7">
      <c r="A852" s="6" t="s">
        <v>2489</v>
      </c>
      <c r="B852" s="6" t="s">
        <v>4776</v>
      </c>
      <c r="C852" s="6" t="s">
        <v>4077</v>
      </c>
      <c r="D852" s="6">
        <v>7062.4743132599997</v>
      </c>
      <c r="E852" s="6">
        <v>70.624743132600003</v>
      </c>
      <c r="F852" s="6">
        <v>191.01979154599999</v>
      </c>
      <c r="G852" s="6">
        <v>69.44</v>
      </c>
    </row>
    <row r="853" spans="1:7">
      <c r="A853" s="6" t="s">
        <v>3902</v>
      </c>
      <c r="B853" s="6" t="s">
        <v>4777</v>
      </c>
      <c r="C853" s="6" t="s">
        <v>4077</v>
      </c>
      <c r="D853" s="6">
        <v>37.389843812899997</v>
      </c>
      <c r="E853" s="6">
        <v>0.37389843812899998</v>
      </c>
      <c r="F853" s="6">
        <v>6.5878801687899999</v>
      </c>
      <c r="G853" s="6">
        <v>849.34</v>
      </c>
    </row>
    <row r="854" spans="1:7">
      <c r="A854" s="6" t="s">
        <v>3903</v>
      </c>
      <c r="B854" s="6" t="s">
        <v>4778</v>
      </c>
      <c r="C854" s="6" t="s">
        <v>4077</v>
      </c>
      <c r="D854" s="6">
        <v>134.19057911900001</v>
      </c>
      <c r="E854" s="6">
        <v>1.3419057911900001</v>
      </c>
      <c r="F854" s="6">
        <v>8.4179622572399992</v>
      </c>
      <c r="G854" s="6">
        <v>2153.13</v>
      </c>
    </row>
    <row r="855" spans="1:7">
      <c r="A855" s="6" t="s">
        <v>2494</v>
      </c>
      <c r="B855" s="6" t="s">
        <v>4779</v>
      </c>
      <c r="C855" s="6" t="s">
        <v>4077</v>
      </c>
      <c r="D855" s="6">
        <v>141.51323086100001</v>
      </c>
      <c r="E855" s="6">
        <v>1.4151323086100001</v>
      </c>
      <c r="F855" s="6">
        <v>12.458077893600001</v>
      </c>
      <c r="G855" s="6">
        <v>499.88</v>
      </c>
    </row>
    <row r="856" spans="1:7">
      <c r="A856" s="6" t="s">
        <v>2499</v>
      </c>
      <c r="B856" s="6" t="s">
        <v>4780</v>
      </c>
      <c r="C856" s="6" t="s">
        <v>4077</v>
      </c>
      <c r="D856" s="6">
        <v>673.57934874600005</v>
      </c>
      <c r="E856" s="6">
        <v>6.7357934874599996</v>
      </c>
      <c r="F856" s="6">
        <v>18.935159609199999</v>
      </c>
      <c r="G856" s="6">
        <v>611.27</v>
      </c>
    </row>
    <row r="857" spans="1:7">
      <c r="A857" s="6" t="s">
        <v>3904</v>
      </c>
      <c r="B857" s="6" t="s">
        <v>4781</v>
      </c>
      <c r="C857" s="6" t="s">
        <v>4076</v>
      </c>
      <c r="D857" s="6">
        <v>1395.78021954</v>
      </c>
      <c r="E857" s="6">
        <v>13.957802195399999</v>
      </c>
      <c r="F857" s="6">
        <v>16.224651401700001</v>
      </c>
      <c r="G857" s="6">
        <v>22.88</v>
      </c>
    </row>
    <row r="858" spans="1:7">
      <c r="A858" s="6" t="s">
        <v>2504</v>
      </c>
      <c r="B858" s="6" t="s">
        <v>4782</v>
      </c>
      <c r="C858" s="6" t="s">
        <v>4077</v>
      </c>
      <c r="D858" s="6">
        <v>57.945220908099998</v>
      </c>
      <c r="E858" s="6">
        <v>0.57945220908100004</v>
      </c>
      <c r="F858" s="6">
        <v>4.40073264781</v>
      </c>
      <c r="G858" s="6">
        <v>128.93</v>
      </c>
    </row>
    <row r="859" spans="1:7">
      <c r="A859" s="6" t="s">
        <v>2509</v>
      </c>
      <c r="C859" s="6" t="s">
        <v>4076</v>
      </c>
      <c r="D859" s="6">
        <v>16.039926772099999</v>
      </c>
      <c r="E859" s="6">
        <v>0.16039926772099999</v>
      </c>
      <c r="F859" s="6">
        <v>2.6540628996</v>
      </c>
      <c r="G859" s="6">
        <v>527</v>
      </c>
    </row>
    <row r="860" spans="1:7">
      <c r="A860" s="6" t="s">
        <v>2514</v>
      </c>
      <c r="B860" s="6" t="s">
        <v>4783</v>
      </c>
      <c r="C860" s="6" t="s">
        <v>4077</v>
      </c>
      <c r="D860" s="6">
        <v>650.47585261400002</v>
      </c>
      <c r="E860" s="6">
        <v>6.5047585261399998</v>
      </c>
      <c r="F860" s="6">
        <v>28.279664576599998</v>
      </c>
      <c r="G860" s="6">
        <v>229.32</v>
      </c>
    </row>
    <row r="861" spans="1:7">
      <c r="A861" s="6" t="s">
        <v>3905</v>
      </c>
      <c r="B861" s="6" t="s">
        <v>4784</v>
      </c>
      <c r="C861" s="6" t="s">
        <v>4077</v>
      </c>
      <c r="D861" s="6">
        <v>52.998123106999998</v>
      </c>
      <c r="E861" s="6">
        <v>0.52998123106999995</v>
      </c>
      <c r="F861" s="6">
        <v>4.5235446831499999</v>
      </c>
      <c r="G861" s="6">
        <v>1995.13</v>
      </c>
    </row>
    <row r="862" spans="1:7">
      <c r="A862" s="6" t="s">
        <v>3906</v>
      </c>
      <c r="C862" s="6" t="s">
        <v>4077</v>
      </c>
      <c r="D862" s="6">
        <v>4.1843997719899999</v>
      </c>
      <c r="E862" s="6">
        <v>4.1843997719900002E-2</v>
      </c>
      <c r="F862" s="6">
        <v>1.03507100666</v>
      </c>
      <c r="G862" s="6">
        <v>1152</v>
      </c>
    </row>
    <row r="863" spans="1:7">
      <c r="A863" s="6" t="s">
        <v>3907</v>
      </c>
      <c r="B863" s="6" t="s">
        <v>4785</v>
      </c>
      <c r="C863" s="6" t="s">
        <v>4076</v>
      </c>
      <c r="D863" s="6">
        <v>547.45935101199996</v>
      </c>
      <c r="E863" s="6">
        <v>5.4745935101200001</v>
      </c>
      <c r="F863" s="6">
        <v>29.7048890507</v>
      </c>
      <c r="G863" s="6">
        <v>296.10000000000002</v>
      </c>
    </row>
    <row r="864" spans="1:7">
      <c r="A864" s="6" t="s">
        <v>3908</v>
      </c>
      <c r="B864" s="6" t="s">
        <v>4786</v>
      </c>
      <c r="C864" s="6" t="s">
        <v>4076</v>
      </c>
      <c r="D864" s="6">
        <v>63.874722511100003</v>
      </c>
      <c r="E864" s="6">
        <v>0.63874722511100002</v>
      </c>
      <c r="F864" s="6">
        <v>4.3870769744000002</v>
      </c>
      <c r="G864" s="6">
        <v>91.76</v>
      </c>
    </row>
    <row r="865" spans="1:7">
      <c r="A865" s="6" t="s">
        <v>2519</v>
      </c>
      <c r="B865" s="6" t="s">
        <v>4787</v>
      </c>
      <c r="C865" s="6" t="s">
        <v>4077</v>
      </c>
      <c r="D865" s="6">
        <v>61.459527038799997</v>
      </c>
      <c r="E865" s="6">
        <v>0.61459527038799999</v>
      </c>
      <c r="F865" s="6">
        <v>5.20309584523</v>
      </c>
      <c r="G865" s="6">
        <v>1573</v>
      </c>
    </row>
    <row r="866" spans="1:7">
      <c r="A866" s="6" t="s">
        <v>3909</v>
      </c>
      <c r="B866" s="6" t="s">
        <v>4788</v>
      </c>
      <c r="C866" s="6" t="s">
        <v>4077</v>
      </c>
      <c r="D866" s="6">
        <v>302.94033204800002</v>
      </c>
      <c r="E866" s="6">
        <v>3.0294033204800002</v>
      </c>
      <c r="F866" s="6">
        <v>7.8321163672700003</v>
      </c>
      <c r="G866" s="6">
        <v>1510.3</v>
      </c>
    </row>
    <row r="867" spans="1:7">
      <c r="A867" s="6" t="s">
        <v>3910</v>
      </c>
      <c r="B867" s="6" t="s">
        <v>4789</v>
      </c>
      <c r="C867" s="6" t="s">
        <v>4076</v>
      </c>
      <c r="D867" s="6">
        <v>51.217750277199997</v>
      </c>
      <c r="E867" s="6">
        <v>0.51217750277200003</v>
      </c>
      <c r="F867" s="6">
        <v>3.5324749406999998</v>
      </c>
      <c r="G867" s="6">
        <v>1160.28</v>
      </c>
    </row>
    <row r="868" spans="1:7">
      <c r="A868" s="6" t="s">
        <v>2524</v>
      </c>
      <c r="B868" s="6" t="s">
        <v>4790</v>
      </c>
      <c r="C868" s="6" t="s">
        <v>4077</v>
      </c>
      <c r="D868" s="6">
        <v>21.7433307222</v>
      </c>
      <c r="E868" s="6">
        <v>0.21743330722199999</v>
      </c>
      <c r="F868" s="6">
        <v>2.6949657412899999</v>
      </c>
      <c r="G868" s="6">
        <v>1015.61</v>
      </c>
    </row>
    <row r="869" spans="1:7">
      <c r="A869" s="6" t="s">
        <v>3911</v>
      </c>
      <c r="B869" s="6" t="s">
        <v>4791</v>
      </c>
      <c r="C869" s="6" t="s">
        <v>4077</v>
      </c>
      <c r="D869" s="6">
        <v>887.14300996300005</v>
      </c>
      <c r="E869" s="6">
        <v>8.8714300996300004</v>
      </c>
      <c r="F869" s="6">
        <v>43.827403758999999</v>
      </c>
      <c r="G869" s="6">
        <v>583</v>
      </c>
    </row>
    <row r="870" spans="1:7">
      <c r="A870" s="6" t="s">
        <v>2529</v>
      </c>
      <c r="B870" s="6" t="s">
        <v>4792</v>
      </c>
      <c r="C870" s="6" t="s">
        <v>4077</v>
      </c>
      <c r="D870" s="6">
        <v>6276.0104567199996</v>
      </c>
      <c r="E870" s="6">
        <v>62.760104567200003</v>
      </c>
      <c r="F870" s="6">
        <v>154.16421970299999</v>
      </c>
      <c r="G870" s="6">
        <v>42.57</v>
      </c>
    </row>
    <row r="871" spans="1:7">
      <c r="A871" s="6" t="s">
        <v>3912</v>
      </c>
      <c r="B871" s="6" t="s">
        <v>4793</v>
      </c>
      <c r="C871" s="6" t="s">
        <v>4076</v>
      </c>
      <c r="D871" s="6">
        <v>63.109812327599997</v>
      </c>
      <c r="E871" s="6">
        <v>0.63109812327600001</v>
      </c>
      <c r="F871" s="6">
        <v>10.106724724999999</v>
      </c>
      <c r="G871" s="6">
        <v>3014.02</v>
      </c>
    </row>
    <row r="872" spans="1:7">
      <c r="A872" s="6" t="s">
        <v>3913</v>
      </c>
      <c r="B872" s="6" t="s">
        <v>4794</v>
      </c>
      <c r="C872" s="6" t="s">
        <v>4076</v>
      </c>
      <c r="D872" s="6">
        <v>93.247644498900002</v>
      </c>
      <c r="E872" s="6">
        <v>0.93247644498899995</v>
      </c>
      <c r="F872" s="6">
        <v>4.1458030063300004</v>
      </c>
      <c r="G872" s="6">
        <v>48.57</v>
      </c>
    </row>
    <row r="873" spans="1:7">
      <c r="A873" s="6" t="s">
        <v>2534</v>
      </c>
      <c r="B873" s="6" t="s">
        <v>4795</v>
      </c>
      <c r="C873" s="6" t="s">
        <v>4077</v>
      </c>
      <c r="D873" s="6">
        <v>4.6964077244300002</v>
      </c>
      <c r="E873" s="6">
        <v>4.6964077244299997E-2</v>
      </c>
      <c r="F873" s="6">
        <v>0.84211963237300003</v>
      </c>
      <c r="G873" s="6">
        <v>94.67</v>
      </c>
    </row>
    <row r="874" spans="1:7">
      <c r="A874" s="6" t="s">
        <v>3914</v>
      </c>
      <c r="B874" s="6" t="s">
        <v>4796</v>
      </c>
      <c r="C874" s="6" t="s">
        <v>4076</v>
      </c>
      <c r="D874" s="6">
        <v>239.26139355399999</v>
      </c>
      <c r="E874" s="6">
        <v>2.39261393554</v>
      </c>
      <c r="F874" s="6">
        <v>18.7773859544</v>
      </c>
      <c r="G874" s="6">
        <v>176.99</v>
      </c>
    </row>
    <row r="875" spans="1:7">
      <c r="A875" s="6" t="s">
        <v>2539</v>
      </c>
      <c r="B875" s="6" t="s">
        <v>4797</v>
      </c>
      <c r="C875" s="6" t="s">
        <v>4077</v>
      </c>
      <c r="D875" s="6">
        <v>240.92441020699999</v>
      </c>
      <c r="E875" s="6">
        <v>2.4092441020700002</v>
      </c>
      <c r="F875" s="6">
        <v>9.2058267050199998</v>
      </c>
      <c r="G875" s="6">
        <v>216.79</v>
      </c>
    </row>
    <row r="876" spans="1:7">
      <c r="A876" s="6" t="s">
        <v>2544</v>
      </c>
      <c r="B876" s="6" t="s">
        <v>4798</v>
      </c>
      <c r="C876" s="6" t="s">
        <v>4077</v>
      </c>
      <c r="D876" s="6">
        <v>93.493249231299998</v>
      </c>
      <c r="E876" s="6">
        <v>0.93493249231300002</v>
      </c>
      <c r="F876" s="6">
        <v>7.8094940421099999</v>
      </c>
      <c r="G876" s="6">
        <v>2298</v>
      </c>
    </row>
    <row r="877" spans="1:7">
      <c r="A877" s="6" t="s">
        <v>2549</v>
      </c>
      <c r="B877" s="6" t="s">
        <v>4799</v>
      </c>
      <c r="C877" s="6" t="s">
        <v>4077</v>
      </c>
      <c r="D877" s="6">
        <v>1948.53692553</v>
      </c>
      <c r="E877" s="6">
        <v>19.4853692553</v>
      </c>
      <c r="F877" s="6">
        <v>29.0097918548</v>
      </c>
      <c r="G877" s="6">
        <v>1689.24</v>
      </c>
    </row>
    <row r="878" spans="1:7">
      <c r="A878" s="6" t="s">
        <v>2554</v>
      </c>
      <c r="B878" s="6" t="s">
        <v>4800</v>
      </c>
      <c r="C878" s="6" t="s">
        <v>4076</v>
      </c>
      <c r="D878" s="6">
        <v>20.126576675399999</v>
      </c>
      <c r="E878" s="6">
        <v>0.20126576675399999</v>
      </c>
      <c r="F878" s="6">
        <v>1.81192972033</v>
      </c>
      <c r="G878" s="6">
        <v>384.84</v>
      </c>
    </row>
    <row r="879" spans="1:7">
      <c r="A879" s="6" t="s">
        <v>2559</v>
      </c>
      <c r="B879" s="6" t="s">
        <v>4801</v>
      </c>
      <c r="C879" s="6" t="s">
        <v>4076</v>
      </c>
      <c r="D879" s="6">
        <v>90.746699837199998</v>
      </c>
      <c r="E879" s="6">
        <v>0.90746699837199996</v>
      </c>
      <c r="F879" s="6">
        <v>5.5996130096099996</v>
      </c>
      <c r="G879" s="6">
        <v>1416.73</v>
      </c>
    </row>
    <row r="880" spans="1:7">
      <c r="A880" s="6" t="s">
        <v>3915</v>
      </c>
      <c r="B880" s="6" t="s">
        <v>4802</v>
      </c>
      <c r="C880" s="6" t="s">
        <v>4077</v>
      </c>
      <c r="D880" s="6">
        <v>20696.4134586</v>
      </c>
      <c r="E880" s="6">
        <v>206.964134586</v>
      </c>
      <c r="F880" s="6">
        <v>1390.7326097499999</v>
      </c>
      <c r="G880" s="6">
        <v>201.08</v>
      </c>
    </row>
    <row r="881" spans="1:7">
      <c r="A881" s="6" t="s">
        <v>2564</v>
      </c>
      <c r="B881" s="6" t="s">
        <v>4803</v>
      </c>
      <c r="C881" s="6" t="s">
        <v>4076</v>
      </c>
      <c r="D881" s="6">
        <v>81.452774072300002</v>
      </c>
      <c r="E881" s="6">
        <v>0.81452774072300005</v>
      </c>
      <c r="F881" s="6">
        <v>4.6837103151399999</v>
      </c>
      <c r="G881" s="6">
        <v>2168</v>
      </c>
    </row>
    <row r="882" spans="1:7">
      <c r="A882" s="6" t="s">
        <v>3916</v>
      </c>
      <c r="B882" s="6" t="s">
        <v>4804</v>
      </c>
      <c r="C882" s="6" t="s">
        <v>4076</v>
      </c>
      <c r="D882" s="6">
        <v>16.021768615199999</v>
      </c>
      <c r="E882" s="6">
        <v>0.16021768615199999</v>
      </c>
      <c r="F882" s="6">
        <v>1.94089836753</v>
      </c>
      <c r="G882" s="6">
        <v>269.67</v>
      </c>
    </row>
    <row r="883" spans="1:7">
      <c r="A883" s="6" t="s">
        <v>2569</v>
      </c>
      <c r="B883" s="6" t="s">
        <v>4805</v>
      </c>
      <c r="C883" s="6" t="s">
        <v>4077</v>
      </c>
      <c r="D883" s="6">
        <v>1378.3818973100001</v>
      </c>
      <c r="E883" s="6">
        <v>13.783818973100001</v>
      </c>
      <c r="F883" s="6">
        <v>210.76507313499999</v>
      </c>
      <c r="G883" s="6">
        <v>117.27</v>
      </c>
    </row>
    <row r="884" spans="1:7">
      <c r="A884" s="6" t="s">
        <v>2573</v>
      </c>
      <c r="B884" s="6" t="s">
        <v>4806</v>
      </c>
      <c r="C884" s="6" t="s">
        <v>4077</v>
      </c>
      <c r="D884" s="6">
        <v>35.7000719121</v>
      </c>
      <c r="E884" s="6">
        <v>0.35700071912100001</v>
      </c>
      <c r="F884" s="6">
        <v>3.76622519997</v>
      </c>
      <c r="G884" s="6">
        <v>234.74</v>
      </c>
    </row>
    <row r="885" spans="1:7">
      <c r="A885" s="6" t="s">
        <v>2578</v>
      </c>
      <c r="B885" s="6" t="s">
        <v>4807</v>
      </c>
      <c r="C885" s="6" t="s">
        <v>4077</v>
      </c>
      <c r="D885" s="6">
        <v>12.796469849699999</v>
      </c>
      <c r="E885" s="6">
        <v>0.12796469849700001</v>
      </c>
      <c r="F885" s="6">
        <v>2.11975737643</v>
      </c>
      <c r="G885" s="6">
        <v>495.65</v>
      </c>
    </row>
    <row r="886" spans="1:7">
      <c r="A886" s="6" t="s">
        <v>2583</v>
      </c>
      <c r="B886" s="6" t="s">
        <v>4808</v>
      </c>
      <c r="C886" s="6" t="s">
        <v>4077</v>
      </c>
      <c r="D886" s="6">
        <v>11681.1671147</v>
      </c>
      <c r="E886" s="6">
        <v>116.811671147</v>
      </c>
      <c r="F886" s="6">
        <v>678.24990606899996</v>
      </c>
      <c r="G886" s="6">
        <v>304.64</v>
      </c>
    </row>
    <row r="887" spans="1:7">
      <c r="A887" s="6" t="s">
        <v>2588</v>
      </c>
      <c r="B887" s="6" t="s">
        <v>4809</v>
      </c>
      <c r="C887" s="6" t="s">
        <v>4077</v>
      </c>
      <c r="D887" s="6">
        <v>13.839600088599999</v>
      </c>
      <c r="E887" s="6">
        <v>0.13839600088599999</v>
      </c>
      <c r="F887" s="6">
        <v>2.3692200612400001</v>
      </c>
      <c r="G887" s="6">
        <v>145.99</v>
      </c>
    </row>
    <row r="888" spans="1:7">
      <c r="A888" s="6" t="s">
        <v>3917</v>
      </c>
      <c r="B888" s="6" t="s">
        <v>4810</v>
      </c>
      <c r="C888" s="6" t="s">
        <v>4076</v>
      </c>
      <c r="D888" s="6">
        <v>7.5246951103699997</v>
      </c>
      <c r="E888" s="6">
        <v>7.5246951103699999E-2</v>
      </c>
      <c r="F888" s="6">
        <v>1.25906715945</v>
      </c>
      <c r="G888" s="6">
        <v>2200.6799999999998</v>
      </c>
    </row>
    <row r="889" spans="1:7">
      <c r="A889" s="6" t="s">
        <v>3918</v>
      </c>
      <c r="B889" s="6" t="s">
        <v>4811</v>
      </c>
      <c r="C889" s="6" t="s">
        <v>4077</v>
      </c>
      <c r="D889" s="6">
        <v>26.122733884300001</v>
      </c>
      <c r="E889" s="6">
        <v>0.26122733884299998</v>
      </c>
      <c r="F889" s="6">
        <v>2.4020735282299999</v>
      </c>
      <c r="G889" s="6">
        <v>2473</v>
      </c>
    </row>
    <row r="890" spans="1:7">
      <c r="A890" s="6" t="s">
        <v>2593</v>
      </c>
      <c r="B890" s="6" t="s">
        <v>4812</v>
      </c>
      <c r="C890" s="6" t="s">
        <v>4076</v>
      </c>
      <c r="D890" s="6">
        <v>40.816250939100001</v>
      </c>
      <c r="E890" s="6">
        <v>0.40816250939100002</v>
      </c>
      <c r="F890" s="6">
        <v>3.30038904277</v>
      </c>
      <c r="G890" s="6">
        <v>298.88</v>
      </c>
    </row>
    <row r="891" spans="1:7">
      <c r="A891" s="6" t="s">
        <v>2598</v>
      </c>
      <c r="B891" s="6" t="s">
        <v>4813</v>
      </c>
      <c r="C891" s="6" t="s">
        <v>4077</v>
      </c>
      <c r="D891" s="6">
        <v>124.181689929</v>
      </c>
      <c r="E891" s="6">
        <v>1.2418168992900001</v>
      </c>
      <c r="F891" s="6">
        <v>14.0196379684</v>
      </c>
      <c r="G891" s="6">
        <v>255.24</v>
      </c>
    </row>
    <row r="892" spans="1:7">
      <c r="A892" s="6" t="s">
        <v>2598</v>
      </c>
      <c r="B892" s="6" t="s">
        <v>4813</v>
      </c>
      <c r="C892" s="6" t="s">
        <v>4077</v>
      </c>
      <c r="D892" s="6">
        <v>124.181689929</v>
      </c>
      <c r="E892" s="6">
        <v>1.2418168992900001</v>
      </c>
      <c r="F892" s="6">
        <v>14.0196379684</v>
      </c>
      <c r="G892" s="6">
        <v>255.24</v>
      </c>
    </row>
    <row r="893" spans="1:7">
      <c r="A893" s="6" t="s">
        <v>2603</v>
      </c>
      <c r="B893" s="6" t="s">
        <v>4814</v>
      </c>
      <c r="C893" s="6" t="s">
        <v>4076</v>
      </c>
      <c r="D893" s="6">
        <v>2027.73847587</v>
      </c>
      <c r="E893" s="6">
        <v>20.277384758699998</v>
      </c>
      <c r="F893" s="6">
        <v>22.990338004200002</v>
      </c>
      <c r="G893" s="6">
        <v>521.79999999999995</v>
      </c>
    </row>
    <row r="894" spans="1:7">
      <c r="A894" s="6" t="s">
        <v>3919</v>
      </c>
      <c r="B894" s="6" t="s">
        <v>4815</v>
      </c>
      <c r="C894" s="6" t="s">
        <v>4076</v>
      </c>
      <c r="D894" s="6">
        <v>12.5689680211</v>
      </c>
      <c r="E894" s="6">
        <v>0.12568968021099999</v>
      </c>
      <c r="F894" s="6">
        <v>1.5591502207100001</v>
      </c>
      <c r="G894" s="6">
        <v>251.99</v>
      </c>
    </row>
    <row r="895" spans="1:7">
      <c r="A895" s="6" t="s">
        <v>3920</v>
      </c>
      <c r="B895" s="6" t="s">
        <v>4816</v>
      </c>
      <c r="C895" s="6" t="s">
        <v>4076</v>
      </c>
      <c r="D895" s="6">
        <v>13.544220603399999</v>
      </c>
      <c r="E895" s="6">
        <v>0.13544220603400001</v>
      </c>
      <c r="F895" s="6">
        <v>1.89974089333</v>
      </c>
      <c r="G895" s="6">
        <v>3403</v>
      </c>
    </row>
    <row r="896" spans="1:7">
      <c r="A896" s="6" t="s">
        <v>3921</v>
      </c>
      <c r="B896" s="6" t="s">
        <v>4817</v>
      </c>
      <c r="C896" s="6" t="s">
        <v>4076</v>
      </c>
      <c r="D896" s="6">
        <v>717.82850350800004</v>
      </c>
      <c r="E896" s="6">
        <v>7.17828503508</v>
      </c>
      <c r="F896" s="6">
        <v>15.9771702267</v>
      </c>
      <c r="G896" s="6">
        <v>379.8</v>
      </c>
    </row>
    <row r="897" spans="1:7">
      <c r="A897" s="6" t="s">
        <v>2608</v>
      </c>
      <c r="B897" s="6" t="s">
        <v>4818</v>
      </c>
      <c r="C897" s="6" t="s">
        <v>4077</v>
      </c>
      <c r="D897" s="6">
        <v>30.393557660900001</v>
      </c>
      <c r="E897" s="6">
        <v>0.303935576609</v>
      </c>
      <c r="F897" s="6">
        <v>2.7012978942200001</v>
      </c>
      <c r="G897" s="6">
        <v>247.51</v>
      </c>
    </row>
    <row r="898" spans="1:7">
      <c r="A898" s="6" t="s">
        <v>3922</v>
      </c>
      <c r="B898" s="6" t="s">
        <v>4819</v>
      </c>
      <c r="C898" s="6" t="s">
        <v>4076</v>
      </c>
      <c r="D898" s="6">
        <v>4.1956435461100003</v>
      </c>
      <c r="E898" s="6">
        <v>4.1956435461099999E-2</v>
      </c>
      <c r="F898" s="6">
        <v>1.13974787457</v>
      </c>
      <c r="G898" s="6">
        <v>265.18</v>
      </c>
    </row>
    <row r="899" spans="1:7">
      <c r="A899" s="6" t="s">
        <v>3923</v>
      </c>
      <c r="B899" s="6" t="s">
        <v>4820</v>
      </c>
      <c r="C899" s="6" t="s">
        <v>4076</v>
      </c>
      <c r="D899" s="6">
        <v>95.669505286800003</v>
      </c>
      <c r="E899" s="6">
        <v>0.95669505286800005</v>
      </c>
      <c r="F899" s="6">
        <v>6.5023400856700002</v>
      </c>
      <c r="G899" s="6">
        <v>260.38</v>
      </c>
    </row>
    <row r="900" spans="1:7">
      <c r="A900" s="6" t="s">
        <v>2613</v>
      </c>
      <c r="B900" s="6" t="s">
        <v>4821</v>
      </c>
      <c r="C900" s="6" t="s">
        <v>4077</v>
      </c>
      <c r="D900" s="6">
        <v>10.358913149099999</v>
      </c>
      <c r="E900" s="6">
        <v>0.10358913149100001</v>
      </c>
      <c r="F900" s="6">
        <v>1.65402642914</v>
      </c>
      <c r="G900" s="6">
        <v>446.04</v>
      </c>
    </row>
    <row r="901" spans="1:7">
      <c r="A901" s="6" t="s">
        <v>2618</v>
      </c>
      <c r="B901" s="6" t="s">
        <v>4822</v>
      </c>
      <c r="C901" s="6" t="s">
        <v>4077</v>
      </c>
      <c r="D901" s="6">
        <v>9.8445955966300005</v>
      </c>
      <c r="E901" s="6">
        <v>9.84459559663E-2</v>
      </c>
      <c r="F901" s="6">
        <v>2.11605287696</v>
      </c>
      <c r="G901" s="6">
        <v>284.04000000000002</v>
      </c>
    </row>
    <row r="902" spans="1:7">
      <c r="A902" s="6" t="s">
        <v>3924</v>
      </c>
      <c r="B902" s="6" t="s">
        <v>4823</v>
      </c>
      <c r="C902" s="6" t="s">
        <v>4077</v>
      </c>
      <c r="D902" s="6">
        <v>2267.0704175400001</v>
      </c>
      <c r="E902" s="6">
        <v>22.670704175400001</v>
      </c>
      <c r="F902" s="6">
        <v>135.741759387</v>
      </c>
      <c r="G902" s="6">
        <v>255.73</v>
      </c>
    </row>
    <row r="903" spans="1:7">
      <c r="A903" s="6" t="s">
        <v>3925</v>
      </c>
      <c r="C903" s="6" t="s">
        <v>4076</v>
      </c>
      <c r="D903" s="6">
        <v>33.427181776700003</v>
      </c>
      <c r="E903" s="6">
        <v>0.33427181776699999</v>
      </c>
      <c r="F903" s="6">
        <v>4.7020412444100002</v>
      </c>
      <c r="G903" s="6">
        <v>577.70000000000005</v>
      </c>
    </row>
    <row r="904" spans="1:7">
      <c r="A904" s="6" t="s">
        <v>3926</v>
      </c>
      <c r="B904" s="6" t="s">
        <v>4824</v>
      </c>
      <c r="C904" s="6" t="s">
        <v>4077</v>
      </c>
      <c r="D904" s="6">
        <v>53.801942106399999</v>
      </c>
      <c r="E904" s="6">
        <v>0.53801942106400003</v>
      </c>
      <c r="F904" s="6">
        <v>3.7146842263900002</v>
      </c>
      <c r="G904" s="6">
        <v>1770.55</v>
      </c>
    </row>
    <row r="905" spans="1:7">
      <c r="A905" s="6" t="s">
        <v>3927</v>
      </c>
      <c r="B905" s="6" t="s">
        <v>4825</v>
      </c>
      <c r="C905" s="6" t="s">
        <v>4077</v>
      </c>
      <c r="D905" s="6">
        <v>19.098466091599999</v>
      </c>
      <c r="E905" s="6">
        <v>0.190984660916</v>
      </c>
      <c r="F905" s="6">
        <v>3.8129697979600001</v>
      </c>
      <c r="G905" s="6">
        <v>169.97</v>
      </c>
    </row>
    <row r="906" spans="1:7">
      <c r="A906" s="6" t="s">
        <v>3928</v>
      </c>
      <c r="B906" s="6" t="s">
        <v>4826</v>
      </c>
      <c r="C906" s="6" t="s">
        <v>4076</v>
      </c>
      <c r="D906" s="6">
        <v>6348.8785145000002</v>
      </c>
      <c r="E906" s="6">
        <v>63.488785145000001</v>
      </c>
      <c r="F906" s="6">
        <v>138.984007453</v>
      </c>
      <c r="G906" s="6">
        <v>17.7</v>
      </c>
    </row>
    <row r="907" spans="1:7">
      <c r="A907" s="6" t="s">
        <v>2623</v>
      </c>
      <c r="C907" s="6" t="s">
        <v>4076</v>
      </c>
      <c r="D907" s="6">
        <v>6.4156773206400004</v>
      </c>
      <c r="E907" s="6">
        <v>6.4156773206399995E-2</v>
      </c>
      <c r="F907" s="6">
        <v>1.2051473502100001</v>
      </c>
      <c r="G907" s="6">
        <v>49.92</v>
      </c>
    </row>
    <row r="908" spans="1:7">
      <c r="A908" s="6" t="s">
        <v>3929</v>
      </c>
      <c r="B908" s="6" t="s">
        <v>4827</v>
      </c>
      <c r="C908" s="6" t="s">
        <v>4076</v>
      </c>
      <c r="D908" s="6">
        <v>176.347380477</v>
      </c>
      <c r="E908" s="6">
        <v>1.76347380477</v>
      </c>
      <c r="F908" s="6">
        <v>8.8992573119199996</v>
      </c>
      <c r="G908" s="6">
        <v>370.08</v>
      </c>
    </row>
    <row r="909" spans="1:7">
      <c r="A909" s="6" t="s">
        <v>3930</v>
      </c>
      <c r="B909" s="6" t="s">
        <v>4828</v>
      </c>
      <c r="C909" s="6" t="s">
        <v>4077</v>
      </c>
      <c r="D909" s="6">
        <v>79.541036485399999</v>
      </c>
      <c r="E909" s="6">
        <v>0.79541036485399996</v>
      </c>
      <c r="F909" s="6">
        <v>5.1914554660299999</v>
      </c>
      <c r="G909" s="6">
        <v>2494.1999999999998</v>
      </c>
    </row>
    <row r="910" spans="1:7">
      <c r="A910" s="6" t="s">
        <v>2628</v>
      </c>
      <c r="B910" s="6" t="s">
        <v>4829</v>
      </c>
      <c r="C910" s="6" t="s">
        <v>4077</v>
      </c>
      <c r="D910" s="6">
        <v>100.434290662</v>
      </c>
      <c r="E910" s="6">
        <v>1.00434290662</v>
      </c>
      <c r="F910" s="6">
        <v>9.2432083199400008</v>
      </c>
      <c r="G910" s="6">
        <v>230.34</v>
      </c>
    </row>
    <row r="911" spans="1:7">
      <c r="A911" s="6" t="s">
        <v>2633</v>
      </c>
      <c r="B911" s="6" t="s">
        <v>4830</v>
      </c>
      <c r="C911" s="6" t="s">
        <v>4077</v>
      </c>
      <c r="D911" s="6">
        <v>23.0486948502</v>
      </c>
      <c r="E911" s="6">
        <v>0.23048694850199999</v>
      </c>
      <c r="F911" s="6">
        <v>4.4279547844899998</v>
      </c>
      <c r="G911" s="6">
        <v>1.89</v>
      </c>
    </row>
    <row r="912" spans="1:7">
      <c r="A912" s="6" t="s">
        <v>3931</v>
      </c>
      <c r="B912" s="6" t="s">
        <v>4801</v>
      </c>
      <c r="C912" s="6" t="s">
        <v>4076</v>
      </c>
      <c r="D912" s="6">
        <v>49.5594181815</v>
      </c>
      <c r="E912" s="6">
        <v>0.49559418181499998</v>
      </c>
      <c r="F912" s="6">
        <v>4.7011895799300003</v>
      </c>
      <c r="G912" s="6">
        <v>386.03</v>
      </c>
    </row>
    <row r="913" spans="1:7">
      <c r="A913" s="6" t="s">
        <v>2638</v>
      </c>
      <c r="B913" s="6" t="s">
        <v>4831</v>
      </c>
      <c r="C913" s="6" t="s">
        <v>4077</v>
      </c>
      <c r="D913" s="6">
        <v>702.02791174000004</v>
      </c>
      <c r="E913" s="6">
        <v>7.0202791174000003</v>
      </c>
      <c r="F913" s="6">
        <v>17.037153221200001</v>
      </c>
      <c r="G913" s="6">
        <v>3008</v>
      </c>
    </row>
    <row r="914" spans="1:7">
      <c r="A914" s="6" t="s">
        <v>3932</v>
      </c>
      <c r="B914" s="6" t="s">
        <v>4832</v>
      </c>
      <c r="C914" s="6" t="s">
        <v>4077</v>
      </c>
      <c r="D914" s="6">
        <v>181.369015297</v>
      </c>
      <c r="E914" s="6">
        <v>1.81369015297</v>
      </c>
      <c r="F914" s="6">
        <v>9.4411172216200008</v>
      </c>
      <c r="G914" s="6">
        <v>2754</v>
      </c>
    </row>
    <row r="915" spans="1:7">
      <c r="A915" s="6" t="s">
        <v>3933</v>
      </c>
      <c r="B915" s="6" t="s">
        <v>4833</v>
      </c>
      <c r="C915" s="6" t="s">
        <v>4076</v>
      </c>
      <c r="D915" s="6">
        <v>22.589976714900001</v>
      </c>
      <c r="E915" s="6">
        <v>0.22589976714900001</v>
      </c>
      <c r="F915" s="6">
        <v>2.48322497808</v>
      </c>
      <c r="G915" s="6">
        <v>262.61</v>
      </c>
    </row>
    <row r="916" spans="1:7">
      <c r="A916" s="6" t="s">
        <v>2643</v>
      </c>
      <c r="B916" s="6" t="s">
        <v>4834</v>
      </c>
      <c r="C916" s="6" t="s">
        <v>4076</v>
      </c>
      <c r="D916" s="6">
        <v>77.703989423199999</v>
      </c>
      <c r="E916" s="6">
        <v>0.77703989423200004</v>
      </c>
      <c r="F916" s="6">
        <v>5.9519367800499996</v>
      </c>
      <c r="G916" s="6">
        <v>198.1</v>
      </c>
    </row>
    <row r="917" spans="1:7">
      <c r="A917" s="6" t="s">
        <v>3934</v>
      </c>
      <c r="B917" s="6" t="s">
        <v>4835</v>
      </c>
      <c r="C917" s="6" t="s">
        <v>4076</v>
      </c>
      <c r="D917" s="6">
        <v>109.072778699</v>
      </c>
      <c r="E917" s="6">
        <v>1.0907277869900001</v>
      </c>
      <c r="F917" s="6">
        <v>7.7609717490800003</v>
      </c>
      <c r="G917" s="6">
        <v>203.67</v>
      </c>
    </row>
    <row r="918" spans="1:7">
      <c r="A918" s="6" t="s">
        <v>2648</v>
      </c>
      <c r="B918" s="6" t="s">
        <v>4836</v>
      </c>
      <c r="C918" s="6" t="s">
        <v>4077</v>
      </c>
      <c r="D918" s="6">
        <v>88.987906565499998</v>
      </c>
      <c r="E918" s="6">
        <v>0.88987906565499997</v>
      </c>
      <c r="F918" s="6">
        <v>16.0380091862</v>
      </c>
      <c r="G918" s="6">
        <v>184.4</v>
      </c>
    </row>
    <row r="919" spans="1:7">
      <c r="A919" s="6" t="s">
        <v>3935</v>
      </c>
      <c r="B919" s="6" t="s">
        <v>4837</v>
      </c>
      <c r="C919" s="6" t="s">
        <v>4077</v>
      </c>
      <c r="D919" s="6">
        <v>335.34176276699998</v>
      </c>
      <c r="E919" s="6">
        <v>3.3534176276699998</v>
      </c>
      <c r="F919" s="6">
        <v>32.514247112699998</v>
      </c>
      <c r="G919" s="6">
        <v>51.12</v>
      </c>
    </row>
    <row r="920" spans="1:7">
      <c r="A920" s="6" t="s">
        <v>2653</v>
      </c>
      <c r="B920" s="6" t="s">
        <v>4838</v>
      </c>
      <c r="C920" s="6" t="s">
        <v>4077</v>
      </c>
      <c r="D920" s="6">
        <v>63.784736591300003</v>
      </c>
      <c r="E920" s="6">
        <v>0.63784736591299995</v>
      </c>
      <c r="F920" s="6">
        <v>4.6922361399900003</v>
      </c>
      <c r="G920" s="6">
        <v>274.5</v>
      </c>
    </row>
    <row r="921" spans="1:7">
      <c r="A921" s="6" t="s">
        <v>2658</v>
      </c>
      <c r="B921" s="6" t="s">
        <v>4839</v>
      </c>
      <c r="C921" s="6" t="s">
        <v>4077</v>
      </c>
      <c r="D921" s="6">
        <v>4.0898430178399998</v>
      </c>
      <c r="E921" s="6">
        <v>4.0898430178400003E-2</v>
      </c>
      <c r="F921" s="6">
        <v>0.77998608689600002</v>
      </c>
      <c r="G921" s="6">
        <v>709.42</v>
      </c>
    </row>
    <row r="922" spans="1:7">
      <c r="A922" s="6" t="s">
        <v>3936</v>
      </c>
      <c r="B922" s="6" t="s">
        <v>4327</v>
      </c>
      <c r="C922" s="6" t="s">
        <v>4077</v>
      </c>
      <c r="D922" s="6">
        <v>16.785299909100001</v>
      </c>
      <c r="E922" s="6">
        <v>0.16785299909099999</v>
      </c>
      <c r="F922" s="6">
        <v>2.73300938046</v>
      </c>
      <c r="G922" s="6">
        <v>592.76</v>
      </c>
    </row>
    <row r="923" spans="1:7">
      <c r="A923" s="6" t="s">
        <v>2663</v>
      </c>
      <c r="B923" s="6" t="s">
        <v>4840</v>
      </c>
      <c r="C923" s="6" t="s">
        <v>4076</v>
      </c>
      <c r="D923" s="6">
        <v>201.772527994</v>
      </c>
      <c r="E923" s="6">
        <v>2.0177252799400001</v>
      </c>
      <c r="F923" s="6">
        <v>9.4472494648299996</v>
      </c>
      <c r="G923" s="6">
        <v>647.4</v>
      </c>
    </row>
    <row r="924" spans="1:7">
      <c r="A924" s="6" t="s">
        <v>3937</v>
      </c>
      <c r="B924" s="6" t="s">
        <v>4841</v>
      </c>
      <c r="C924" s="6" t="s">
        <v>4076</v>
      </c>
      <c r="D924" s="6">
        <v>10737.8312038</v>
      </c>
      <c r="E924" s="6">
        <v>107.378312038</v>
      </c>
      <c r="F924" s="6">
        <v>372.941052254</v>
      </c>
      <c r="G924" s="6">
        <v>51.21</v>
      </c>
    </row>
    <row r="925" spans="1:7">
      <c r="A925" s="6" t="s">
        <v>2668</v>
      </c>
      <c r="B925" s="6" t="s">
        <v>4842</v>
      </c>
      <c r="C925" s="6" t="s">
        <v>4077</v>
      </c>
      <c r="D925" s="6">
        <v>191.875053896</v>
      </c>
      <c r="E925" s="6">
        <v>1.9187505389599999</v>
      </c>
      <c r="F925" s="6">
        <v>10.502377190700001</v>
      </c>
      <c r="G925" s="6">
        <v>244.31</v>
      </c>
    </row>
    <row r="926" spans="1:7">
      <c r="A926" s="6" t="s">
        <v>2673</v>
      </c>
      <c r="B926" s="6" t="s">
        <v>4843</v>
      </c>
      <c r="C926" s="6" t="s">
        <v>4077</v>
      </c>
      <c r="D926" s="6">
        <v>970.98131112600004</v>
      </c>
      <c r="E926" s="6">
        <v>9.7098131112600008</v>
      </c>
      <c r="F926" s="6">
        <v>25.884268549200002</v>
      </c>
      <c r="G926" s="6">
        <v>365.6</v>
      </c>
    </row>
    <row r="927" spans="1:7">
      <c r="A927" s="6" t="s">
        <v>3938</v>
      </c>
      <c r="B927" s="6" t="s">
        <v>4844</v>
      </c>
      <c r="C927" s="6" t="s">
        <v>4077</v>
      </c>
      <c r="D927" s="6">
        <v>105.785001964</v>
      </c>
      <c r="E927" s="6">
        <v>1.05785001964</v>
      </c>
      <c r="F927" s="6">
        <v>9.0814714205900007</v>
      </c>
      <c r="G927" s="6">
        <v>74.14</v>
      </c>
    </row>
    <row r="928" spans="1:7">
      <c r="A928" s="6" t="s">
        <v>2678</v>
      </c>
      <c r="B928" s="6" t="s">
        <v>4845</v>
      </c>
      <c r="C928" s="6" t="s">
        <v>4077</v>
      </c>
      <c r="D928" s="6">
        <v>3987.6071247700002</v>
      </c>
      <c r="E928" s="6">
        <v>39.876071247699997</v>
      </c>
      <c r="F928" s="6">
        <v>29.887428011200001</v>
      </c>
      <c r="G928" s="6">
        <v>1287.17</v>
      </c>
    </row>
    <row r="929" spans="1:7">
      <c r="A929" s="6" t="s">
        <v>2683</v>
      </c>
      <c r="B929" s="6" t="s">
        <v>4846</v>
      </c>
      <c r="C929" s="6" t="s">
        <v>4076</v>
      </c>
      <c r="D929" s="6">
        <v>146.63173521600001</v>
      </c>
      <c r="E929" s="6">
        <v>1.4663173521599999</v>
      </c>
      <c r="F929" s="6">
        <v>10.1176908618</v>
      </c>
      <c r="G929" s="6">
        <v>583.89</v>
      </c>
    </row>
    <row r="930" spans="1:7">
      <c r="A930" s="6" t="s">
        <v>2688</v>
      </c>
      <c r="B930" s="6" t="s">
        <v>4847</v>
      </c>
      <c r="C930" s="6" t="s">
        <v>4077</v>
      </c>
      <c r="D930" s="6">
        <v>57597.959318200003</v>
      </c>
      <c r="E930" s="6">
        <v>575.97959318200003</v>
      </c>
      <c r="F930" s="6">
        <v>2029.08031338</v>
      </c>
      <c r="G930" s="6">
        <v>159.29</v>
      </c>
    </row>
    <row r="931" spans="1:7">
      <c r="A931" s="6" t="s">
        <v>3939</v>
      </c>
      <c r="B931" s="6" t="s">
        <v>4848</v>
      </c>
      <c r="C931" s="6" t="s">
        <v>4076</v>
      </c>
      <c r="D931" s="6">
        <v>66.548966658099999</v>
      </c>
      <c r="E931" s="6">
        <v>0.66548966658099995</v>
      </c>
      <c r="F931" s="6">
        <v>6.5170388488800004</v>
      </c>
      <c r="G931" s="6">
        <v>2972.54</v>
      </c>
    </row>
    <row r="932" spans="1:7">
      <c r="A932" s="6" t="s">
        <v>2693</v>
      </c>
      <c r="B932" s="6" t="s">
        <v>4849</v>
      </c>
      <c r="C932" s="6" t="s">
        <v>4077</v>
      </c>
      <c r="D932" s="6">
        <v>12.710506818700001</v>
      </c>
      <c r="E932" s="6">
        <v>0.12710506818699999</v>
      </c>
      <c r="F932" s="6">
        <v>2.1484156263899998</v>
      </c>
      <c r="G932" s="6">
        <v>90.62</v>
      </c>
    </row>
    <row r="933" spans="1:7">
      <c r="A933" s="6" t="s">
        <v>2698</v>
      </c>
      <c r="B933" s="6" t="s">
        <v>4850</v>
      </c>
      <c r="C933" s="6" t="s">
        <v>4077</v>
      </c>
      <c r="D933" s="6">
        <v>127.30061902600001</v>
      </c>
      <c r="E933" s="6">
        <v>1.2730061902600001</v>
      </c>
      <c r="F933" s="6">
        <v>9.8319100536399997</v>
      </c>
      <c r="G933" s="6">
        <v>685.82</v>
      </c>
    </row>
    <row r="934" spans="1:7">
      <c r="A934" s="6" t="s">
        <v>2703</v>
      </c>
      <c r="B934" s="6" t="s">
        <v>4851</v>
      </c>
      <c r="C934" s="6" t="s">
        <v>4076</v>
      </c>
      <c r="D934" s="6">
        <v>166.293744395</v>
      </c>
      <c r="E934" s="6">
        <v>1.66293744395</v>
      </c>
      <c r="F934" s="6">
        <v>5.9920368342200003</v>
      </c>
      <c r="G934" s="6">
        <v>35.69</v>
      </c>
    </row>
    <row r="935" spans="1:7">
      <c r="A935" s="6" t="s">
        <v>3940</v>
      </c>
      <c r="B935" s="6" t="s">
        <v>4271</v>
      </c>
      <c r="C935" s="6" t="s">
        <v>4076</v>
      </c>
      <c r="D935" s="6">
        <v>10.190575747900001</v>
      </c>
      <c r="E935" s="6">
        <v>0.10190575747900001</v>
      </c>
      <c r="F935" s="6">
        <v>1.2755777232600001</v>
      </c>
      <c r="G935" s="6">
        <v>309.77</v>
      </c>
    </row>
    <row r="936" spans="1:7">
      <c r="A936" s="6" t="s">
        <v>3941</v>
      </c>
      <c r="B936" s="6" t="s">
        <v>4852</v>
      </c>
      <c r="C936" s="6" t="s">
        <v>4076</v>
      </c>
      <c r="D936" s="6">
        <v>92.674592128900002</v>
      </c>
      <c r="E936" s="6">
        <v>0.92674592128900002</v>
      </c>
      <c r="F936" s="6">
        <v>4.83492514869</v>
      </c>
      <c r="G936" s="6">
        <v>1152.46</v>
      </c>
    </row>
    <row r="937" spans="1:7">
      <c r="A937" s="6" t="s">
        <v>2708</v>
      </c>
      <c r="B937" s="6" t="s">
        <v>4853</v>
      </c>
      <c r="C937" s="6" t="s">
        <v>4077</v>
      </c>
      <c r="D937" s="6">
        <v>94.738803875800002</v>
      </c>
      <c r="E937" s="6">
        <v>0.94738803875800004</v>
      </c>
      <c r="F937" s="6">
        <v>4.4739811110699996</v>
      </c>
      <c r="G937" s="6">
        <v>80.86</v>
      </c>
    </row>
    <row r="938" spans="1:7">
      <c r="A938" s="6" t="s">
        <v>2713</v>
      </c>
      <c r="B938" s="6" t="s">
        <v>4854</v>
      </c>
      <c r="C938" s="6" t="s">
        <v>4077</v>
      </c>
      <c r="D938" s="6">
        <v>19.319250366199999</v>
      </c>
      <c r="E938" s="6">
        <v>0.193192503662</v>
      </c>
      <c r="F938" s="6">
        <v>2.2363967750999998</v>
      </c>
      <c r="G938" s="6">
        <v>159.9</v>
      </c>
    </row>
    <row r="939" spans="1:7">
      <c r="A939" s="6" t="s">
        <v>2718</v>
      </c>
      <c r="B939" s="6" t="s">
        <v>4855</v>
      </c>
      <c r="C939" s="6" t="s">
        <v>4077</v>
      </c>
      <c r="D939" s="6">
        <v>217.48824232000001</v>
      </c>
      <c r="E939" s="6">
        <v>2.1748824232000001</v>
      </c>
      <c r="F939" s="6">
        <v>6.68190275098</v>
      </c>
      <c r="G939" s="6">
        <v>1576.75</v>
      </c>
    </row>
    <row r="940" spans="1:7">
      <c r="A940" s="6" t="s">
        <v>3942</v>
      </c>
      <c r="B940" s="6" t="s">
        <v>4856</v>
      </c>
      <c r="C940" s="6" t="s">
        <v>4077</v>
      </c>
      <c r="D940" s="6">
        <v>54.884161257700001</v>
      </c>
      <c r="E940" s="6">
        <v>0.54884161257700004</v>
      </c>
      <c r="F940" s="6">
        <v>4.2316610198399998</v>
      </c>
      <c r="G940" s="6">
        <v>845.16</v>
      </c>
    </row>
    <row r="941" spans="1:7">
      <c r="A941" s="6" t="s">
        <v>3943</v>
      </c>
      <c r="B941" s="6" t="s">
        <v>4857</v>
      </c>
      <c r="C941" s="6" t="s">
        <v>4076</v>
      </c>
      <c r="D941" s="6">
        <v>150.984747535</v>
      </c>
      <c r="E941" s="6">
        <v>1.50984747535</v>
      </c>
      <c r="F941" s="6">
        <v>7.1144400889200003</v>
      </c>
      <c r="G941" s="6">
        <v>912.11</v>
      </c>
    </row>
    <row r="942" spans="1:7">
      <c r="A942" s="6" t="s">
        <v>3944</v>
      </c>
      <c r="B942" s="6" t="s">
        <v>4858</v>
      </c>
      <c r="C942" s="6" t="s">
        <v>4076</v>
      </c>
      <c r="D942" s="6">
        <v>7044.94068367</v>
      </c>
      <c r="E942" s="6">
        <v>70.449406836700007</v>
      </c>
      <c r="F942" s="6">
        <v>63.590023156599997</v>
      </c>
      <c r="G942" s="6">
        <v>0.17</v>
      </c>
    </row>
    <row r="943" spans="1:7">
      <c r="A943" s="6" t="s">
        <v>2723</v>
      </c>
      <c r="B943" s="6" t="s">
        <v>4859</v>
      </c>
      <c r="C943" s="6" t="s">
        <v>4077</v>
      </c>
      <c r="D943" s="6">
        <v>100.327425424</v>
      </c>
      <c r="E943" s="6">
        <v>1.0032742542399999</v>
      </c>
      <c r="F943" s="6">
        <v>7.0064881700299999</v>
      </c>
      <c r="G943" s="6">
        <v>1678.23</v>
      </c>
    </row>
    <row r="944" spans="1:7">
      <c r="A944" s="6" t="s">
        <v>2728</v>
      </c>
      <c r="B944" s="6" t="s">
        <v>4860</v>
      </c>
      <c r="C944" s="6" t="s">
        <v>4077</v>
      </c>
      <c r="D944" s="6">
        <v>698.36924096400003</v>
      </c>
      <c r="E944" s="6">
        <v>6.9836924096399997</v>
      </c>
      <c r="F944" s="6">
        <v>59.6346651442</v>
      </c>
      <c r="G944" s="6">
        <v>25.97</v>
      </c>
    </row>
    <row r="945" spans="1:7">
      <c r="A945" s="6" t="s">
        <v>2733</v>
      </c>
      <c r="B945" s="6" t="s">
        <v>4861</v>
      </c>
      <c r="C945" s="6" t="s">
        <v>4077</v>
      </c>
      <c r="D945" s="6">
        <v>16.770563955299998</v>
      </c>
      <c r="E945" s="6">
        <v>0.167705639553</v>
      </c>
      <c r="F945" s="6">
        <v>2.0873769289199999</v>
      </c>
      <c r="G945" s="6">
        <v>1468</v>
      </c>
    </row>
    <row r="946" spans="1:7">
      <c r="A946" s="6" t="s">
        <v>3945</v>
      </c>
      <c r="B946" s="6" t="s">
        <v>4862</v>
      </c>
      <c r="C946" s="6" t="s">
        <v>4076</v>
      </c>
      <c r="D946" s="6">
        <v>22.2176274097</v>
      </c>
      <c r="E946" s="6">
        <v>0.222176274097</v>
      </c>
      <c r="F946" s="6">
        <v>2.22122815073</v>
      </c>
      <c r="G946" s="6">
        <v>259.10000000000002</v>
      </c>
    </row>
    <row r="947" spans="1:7">
      <c r="A947" s="6" t="s">
        <v>2738</v>
      </c>
      <c r="B947" s="6" t="s">
        <v>4863</v>
      </c>
      <c r="C947" s="6" t="s">
        <v>4077</v>
      </c>
      <c r="D947" s="6">
        <v>533.12389034</v>
      </c>
      <c r="E947" s="6">
        <v>5.3312389034000001</v>
      </c>
      <c r="F947" s="6">
        <v>26.922234478099998</v>
      </c>
      <c r="G947" s="6">
        <v>281.08999999999997</v>
      </c>
    </row>
    <row r="948" spans="1:7">
      <c r="A948" s="6" t="s">
        <v>2743</v>
      </c>
      <c r="B948" s="6" t="s">
        <v>4864</v>
      </c>
      <c r="C948" s="6" t="s">
        <v>4077</v>
      </c>
      <c r="D948" s="6">
        <v>22.420682791699999</v>
      </c>
      <c r="E948" s="6">
        <v>0.224206827917</v>
      </c>
      <c r="F948" s="6">
        <v>4.7664942616300001</v>
      </c>
      <c r="G948" s="6">
        <v>317.68</v>
      </c>
    </row>
    <row r="949" spans="1:7">
      <c r="A949" s="6" t="s">
        <v>2748</v>
      </c>
      <c r="B949" s="6" t="s">
        <v>4865</v>
      </c>
      <c r="C949" s="6" t="s">
        <v>4076</v>
      </c>
      <c r="D949" s="6">
        <v>1551.85900285</v>
      </c>
      <c r="E949" s="6">
        <v>15.5185900285</v>
      </c>
      <c r="F949" s="6">
        <v>34.964033176699999</v>
      </c>
      <c r="G949" s="6">
        <v>225.08</v>
      </c>
    </row>
    <row r="950" spans="1:7">
      <c r="A950" s="6" t="s">
        <v>2753</v>
      </c>
      <c r="B950" s="6" t="s">
        <v>4866</v>
      </c>
      <c r="C950" s="6" t="s">
        <v>4077</v>
      </c>
      <c r="D950" s="6">
        <v>536.64119290199994</v>
      </c>
      <c r="E950" s="6">
        <v>5.3664119290199999</v>
      </c>
      <c r="F950" s="6">
        <v>17.483934306199998</v>
      </c>
      <c r="G950" s="6">
        <v>1695</v>
      </c>
    </row>
    <row r="951" spans="1:7">
      <c r="A951" s="6" t="s">
        <v>2758</v>
      </c>
      <c r="B951" s="6" t="s">
        <v>4867</v>
      </c>
      <c r="C951" s="6" t="s">
        <v>4076</v>
      </c>
      <c r="D951" s="6">
        <v>1472.93362746</v>
      </c>
      <c r="E951" s="6">
        <v>14.7293362746</v>
      </c>
      <c r="F951" s="6">
        <v>27.650570588000001</v>
      </c>
      <c r="G951" s="6">
        <v>502.57</v>
      </c>
    </row>
    <row r="952" spans="1:7">
      <c r="A952" s="6" t="s">
        <v>2763</v>
      </c>
      <c r="B952" s="6" t="s">
        <v>4868</v>
      </c>
      <c r="C952" s="6" t="s">
        <v>4077</v>
      </c>
      <c r="D952" s="6">
        <v>39.996653196399997</v>
      </c>
      <c r="E952" s="6">
        <v>0.399966531964</v>
      </c>
      <c r="F952" s="6">
        <v>5.5121901639099997</v>
      </c>
      <c r="G952" s="6">
        <v>218.59</v>
      </c>
    </row>
    <row r="953" spans="1:7">
      <c r="A953" s="6" t="s">
        <v>2768</v>
      </c>
      <c r="B953" s="6" t="s">
        <v>4869</v>
      </c>
      <c r="C953" s="6" t="s">
        <v>4077</v>
      </c>
      <c r="D953" s="6">
        <v>881.76820439300002</v>
      </c>
      <c r="E953" s="6">
        <v>8.8176820439300005</v>
      </c>
      <c r="F953" s="6">
        <v>37.478846661200002</v>
      </c>
      <c r="G953" s="6">
        <v>1413.13</v>
      </c>
    </row>
    <row r="954" spans="1:7">
      <c r="A954" s="6" t="s">
        <v>3946</v>
      </c>
      <c r="B954" s="6" t="s">
        <v>4870</v>
      </c>
      <c r="C954" s="6" t="s">
        <v>4076</v>
      </c>
      <c r="D954" s="6">
        <v>32.898344931799997</v>
      </c>
      <c r="E954" s="6">
        <v>0.328983449318</v>
      </c>
      <c r="F954" s="6">
        <v>3.06953796702</v>
      </c>
      <c r="G954" s="6">
        <v>1655.84</v>
      </c>
    </row>
    <row r="955" spans="1:7">
      <c r="A955" s="6" t="s">
        <v>2773</v>
      </c>
      <c r="B955" s="6" t="s">
        <v>4871</v>
      </c>
      <c r="C955" s="6" t="s">
        <v>4077</v>
      </c>
      <c r="D955" s="6">
        <v>50.609598584899999</v>
      </c>
      <c r="E955" s="6">
        <v>0.50609598584899995</v>
      </c>
      <c r="F955" s="6">
        <v>6.3773587422600002</v>
      </c>
      <c r="G955" s="6">
        <v>82.78</v>
      </c>
    </row>
    <row r="956" spans="1:7">
      <c r="A956" s="6" t="s">
        <v>2778</v>
      </c>
      <c r="B956" s="6" t="s">
        <v>4835</v>
      </c>
      <c r="C956" s="6" t="s">
        <v>4077</v>
      </c>
      <c r="D956" s="6">
        <v>15.1942499921</v>
      </c>
      <c r="E956" s="6">
        <v>0.15194249992100001</v>
      </c>
      <c r="F956" s="6">
        <v>2.5352275661800001</v>
      </c>
      <c r="G956" s="6">
        <v>137.66</v>
      </c>
    </row>
    <row r="957" spans="1:7">
      <c r="A957" s="6" t="s">
        <v>3947</v>
      </c>
      <c r="B957" s="6" t="s">
        <v>4872</v>
      </c>
      <c r="C957" s="6" t="s">
        <v>4076</v>
      </c>
      <c r="D957" s="6">
        <v>31.728264831699999</v>
      </c>
      <c r="E957" s="6">
        <v>0.31728264831699998</v>
      </c>
      <c r="F957" s="6">
        <v>3.0988815245299999</v>
      </c>
      <c r="G957" s="6">
        <v>312.08</v>
      </c>
    </row>
    <row r="958" spans="1:7">
      <c r="A958" s="6" t="s">
        <v>2783</v>
      </c>
      <c r="B958" s="6" t="s">
        <v>4873</v>
      </c>
      <c r="C958" s="6" t="s">
        <v>4077</v>
      </c>
      <c r="D958" s="6">
        <v>144.16526889100001</v>
      </c>
      <c r="E958" s="6">
        <v>1.4416526889100001</v>
      </c>
      <c r="F958" s="6">
        <v>19.364378904700001</v>
      </c>
      <c r="G958" s="6">
        <v>1571.27</v>
      </c>
    </row>
    <row r="959" spans="1:7">
      <c r="A959" s="6" t="s">
        <v>2788</v>
      </c>
      <c r="B959" s="6" t="s">
        <v>4874</v>
      </c>
      <c r="C959" s="6" t="s">
        <v>4077</v>
      </c>
      <c r="D959" s="6">
        <v>174.90110646100001</v>
      </c>
      <c r="E959" s="6">
        <v>1.7490110646100001</v>
      </c>
      <c r="F959" s="6">
        <v>15.5911793123</v>
      </c>
      <c r="G959" s="6">
        <v>149.38</v>
      </c>
    </row>
    <row r="960" spans="1:7">
      <c r="A960" s="6" t="s">
        <v>3948</v>
      </c>
      <c r="B960" s="6" t="s">
        <v>4652</v>
      </c>
      <c r="C960" s="6" t="s">
        <v>4076</v>
      </c>
      <c r="D960" s="6">
        <v>177.87164738999999</v>
      </c>
      <c r="E960" s="6">
        <v>1.7787164739000001</v>
      </c>
      <c r="F960" s="6">
        <v>10.931670109500001</v>
      </c>
      <c r="G960" s="6">
        <v>890.33</v>
      </c>
    </row>
    <row r="961" spans="1:7">
      <c r="A961" s="6" t="s">
        <v>2793</v>
      </c>
      <c r="B961" s="6" t="s">
        <v>4875</v>
      </c>
      <c r="C961" s="6" t="s">
        <v>4076</v>
      </c>
      <c r="D961" s="6">
        <v>256.40822392199999</v>
      </c>
      <c r="E961" s="6">
        <v>2.5640822392199998</v>
      </c>
      <c r="F961" s="6">
        <v>15.1708136515</v>
      </c>
      <c r="G961" s="6">
        <v>1190</v>
      </c>
    </row>
    <row r="962" spans="1:7">
      <c r="A962" s="6" t="s">
        <v>2798</v>
      </c>
      <c r="B962" s="6" t="s">
        <v>4876</v>
      </c>
      <c r="C962" s="6" t="s">
        <v>4077</v>
      </c>
      <c r="D962" s="6">
        <v>1062.11111183</v>
      </c>
      <c r="E962" s="6">
        <v>10.6211111183</v>
      </c>
      <c r="F962" s="6">
        <v>48.045753297799997</v>
      </c>
      <c r="G962" s="6">
        <v>471.43</v>
      </c>
    </row>
    <row r="963" spans="1:7">
      <c r="A963" s="6" t="s">
        <v>2803</v>
      </c>
      <c r="B963" s="6" t="s">
        <v>4877</v>
      </c>
      <c r="C963" s="6" t="s">
        <v>4077</v>
      </c>
      <c r="D963" s="6">
        <v>2155.0926693800002</v>
      </c>
      <c r="E963" s="6">
        <v>21.550926693800001</v>
      </c>
      <c r="F963" s="6">
        <v>56.662952951999998</v>
      </c>
      <c r="G963" s="6">
        <v>392</v>
      </c>
    </row>
    <row r="964" spans="1:7">
      <c r="A964" s="6" t="s">
        <v>2808</v>
      </c>
      <c r="B964" s="6" t="s">
        <v>4878</v>
      </c>
      <c r="C964" s="6" t="s">
        <v>4077</v>
      </c>
      <c r="D964" s="6">
        <v>1146.9827485999999</v>
      </c>
      <c r="E964" s="6">
        <v>11.469827486</v>
      </c>
      <c r="F964" s="6">
        <v>47.531406629999999</v>
      </c>
      <c r="G964" s="6">
        <v>212.12</v>
      </c>
    </row>
    <row r="965" spans="1:7">
      <c r="A965" s="6" t="s">
        <v>2813</v>
      </c>
      <c r="B965" s="6" t="s">
        <v>4879</v>
      </c>
      <c r="C965" s="6" t="s">
        <v>4077</v>
      </c>
      <c r="D965" s="6">
        <v>87.767309677200004</v>
      </c>
      <c r="E965" s="6">
        <v>0.87767309677200001</v>
      </c>
      <c r="F965" s="6">
        <v>5.10827565629</v>
      </c>
      <c r="G965" s="6">
        <v>768.42</v>
      </c>
    </row>
    <row r="966" spans="1:7">
      <c r="A966" s="6" t="s">
        <v>2818</v>
      </c>
      <c r="B966" s="6" t="s">
        <v>4880</v>
      </c>
      <c r="C966" s="6" t="s">
        <v>4076</v>
      </c>
      <c r="D966" s="6">
        <v>2359.1510353200001</v>
      </c>
      <c r="E966" s="6">
        <v>23.5915103532</v>
      </c>
      <c r="F966" s="6">
        <v>65.340023054300005</v>
      </c>
      <c r="G966" s="6">
        <v>425.51</v>
      </c>
    </row>
    <row r="967" spans="1:7">
      <c r="A967" s="6" t="s">
        <v>2822</v>
      </c>
      <c r="B967" s="6" t="s">
        <v>4881</v>
      </c>
      <c r="C967" s="6" t="s">
        <v>4076</v>
      </c>
      <c r="D967" s="6">
        <v>12489.8239029</v>
      </c>
      <c r="E967" s="6">
        <v>124.898239029</v>
      </c>
      <c r="F967" s="6">
        <v>228.21435440299999</v>
      </c>
      <c r="G967" s="6">
        <v>647.70000000000005</v>
      </c>
    </row>
    <row r="968" spans="1:7">
      <c r="A968" s="6" t="s">
        <v>2827</v>
      </c>
      <c r="B968" s="6" t="s">
        <v>4882</v>
      </c>
      <c r="C968" s="6" t="s">
        <v>4077</v>
      </c>
      <c r="D968" s="6">
        <v>393.03658602500002</v>
      </c>
      <c r="E968" s="6">
        <v>3.9303658602499998</v>
      </c>
      <c r="F968" s="6">
        <v>17.502342361</v>
      </c>
      <c r="G968" s="6">
        <v>1593</v>
      </c>
    </row>
    <row r="969" spans="1:7">
      <c r="A969" s="6" t="s">
        <v>2832</v>
      </c>
      <c r="B969" s="6" t="s">
        <v>4883</v>
      </c>
      <c r="C969" s="6" t="s">
        <v>4077</v>
      </c>
      <c r="D969" s="6">
        <v>4.8699299724799996</v>
      </c>
      <c r="E969" s="6">
        <v>4.8699299724799999E-2</v>
      </c>
      <c r="F969" s="6">
        <v>1.1564574273099999</v>
      </c>
      <c r="G969" s="6">
        <v>115.81</v>
      </c>
    </row>
    <row r="970" spans="1:7">
      <c r="A970" s="6" t="s">
        <v>2837</v>
      </c>
      <c r="B970" s="6" t="s">
        <v>4884</v>
      </c>
      <c r="C970" s="6" t="s">
        <v>4076</v>
      </c>
      <c r="D970" s="6">
        <v>52.590793704500001</v>
      </c>
      <c r="E970" s="6">
        <v>0.52590793704500005</v>
      </c>
      <c r="F970" s="6">
        <v>5.0177413669000002</v>
      </c>
      <c r="G970" s="6">
        <v>525.63</v>
      </c>
    </row>
    <row r="971" spans="1:7">
      <c r="A971" s="6" t="s">
        <v>2837</v>
      </c>
      <c r="B971" s="6" t="s">
        <v>4884</v>
      </c>
      <c r="C971" s="6" t="s">
        <v>4076</v>
      </c>
      <c r="D971" s="6">
        <v>52.590793704500001</v>
      </c>
      <c r="E971" s="6">
        <v>0.52590793704500005</v>
      </c>
      <c r="F971" s="6">
        <v>5.0177413669000002</v>
      </c>
      <c r="G971" s="6">
        <v>525.63</v>
      </c>
    </row>
    <row r="972" spans="1:7">
      <c r="A972" s="6" t="s">
        <v>2844</v>
      </c>
      <c r="B972" s="6" t="s">
        <v>4885</v>
      </c>
      <c r="C972" s="6" t="s">
        <v>4077</v>
      </c>
      <c r="D972" s="6">
        <v>56.640411448499997</v>
      </c>
      <c r="E972" s="6">
        <v>0.56640411448500005</v>
      </c>
      <c r="F972" s="6">
        <v>4.9154613252199999</v>
      </c>
      <c r="G972" s="6">
        <v>1651</v>
      </c>
    </row>
    <row r="973" spans="1:7">
      <c r="A973" s="6" t="s">
        <v>3949</v>
      </c>
      <c r="B973" s="6" t="s">
        <v>4886</v>
      </c>
      <c r="C973" s="6" t="s">
        <v>4076</v>
      </c>
      <c r="D973" s="6">
        <v>54.115120292</v>
      </c>
      <c r="E973" s="6">
        <v>0.54115120291999996</v>
      </c>
      <c r="F973" s="6">
        <v>5.3186888044799998</v>
      </c>
      <c r="G973" s="6">
        <v>583.97</v>
      </c>
    </row>
    <row r="974" spans="1:7">
      <c r="A974" s="6" t="s">
        <v>2849</v>
      </c>
      <c r="B974" s="6" t="s">
        <v>4887</v>
      </c>
      <c r="C974" s="6" t="s">
        <v>4077</v>
      </c>
      <c r="D974" s="6">
        <v>30.748144258699998</v>
      </c>
      <c r="E974" s="6">
        <v>0.307481442587</v>
      </c>
      <c r="F974" s="6">
        <v>3.1480145449600001</v>
      </c>
      <c r="G974" s="6">
        <v>55.3</v>
      </c>
    </row>
    <row r="975" spans="1:7">
      <c r="A975" s="6" t="s">
        <v>2854</v>
      </c>
      <c r="B975" s="6" t="s">
        <v>4888</v>
      </c>
      <c r="C975" s="6" t="s">
        <v>4077</v>
      </c>
      <c r="D975" s="6">
        <v>15.0139492181</v>
      </c>
      <c r="E975" s="6">
        <v>0.15013949218100001</v>
      </c>
      <c r="F975" s="6">
        <v>1.9309600329700001</v>
      </c>
      <c r="G975" s="6">
        <v>2339.29</v>
      </c>
    </row>
    <row r="976" spans="1:7">
      <c r="A976" s="6" t="s">
        <v>2859</v>
      </c>
      <c r="B976" s="6" t="s">
        <v>4889</v>
      </c>
      <c r="C976" s="6" t="s">
        <v>4076</v>
      </c>
      <c r="D976" s="6">
        <v>6.61837599467</v>
      </c>
      <c r="E976" s="6">
        <v>6.6183759946700005E-2</v>
      </c>
      <c r="F976" s="6">
        <v>1.60987325619</v>
      </c>
      <c r="G976" s="6">
        <v>238.24</v>
      </c>
    </row>
    <row r="977" spans="1:7">
      <c r="A977" s="6" t="s">
        <v>2864</v>
      </c>
      <c r="B977" s="6" t="s">
        <v>4890</v>
      </c>
      <c r="C977" s="6" t="s">
        <v>4077</v>
      </c>
      <c r="D977" s="6">
        <v>29.704323367499999</v>
      </c>
      <c r="E977" s="6">
        <v>0.29704323367500002</v>
      </c>
      <c r="F977" s="6">
        <v>3.5387132223300002</v>
      </c>
      <c r="G977" s="6">
        <v>1189.99</v>
      </c>
    </row>
    <row r="978" spans="1:7">
      <c r="A978" s="6" t="s">
        <v>2869</v>
      </c>
      <c r="B978" s="6" t="s">
        <v>4891</v>
      </c>
      <c r="C978" s="6" t="s">
        <v>4076</v>
      </c>
      <c r="D978" s="6">
        <v>83.451828885300003</v>
      </c>
      <c r="E978" s="6">
        <v>0.83451828885299995</v>
      </c>
      <c r="F978" s="6">
        <v>6.5626273884800002</v>
      </c>
      <c r="G978" s="6">
        <v>425.32</v>
      </c>
    </row>
    <row r="979" spans="1:7">
      <c r="A979" s="6" t="s">
        <v>3950</v>
      </c>
      <c r="B979" s="6" t="s">
        <v>4892</v>
      </c>
      <c r="C979" s="6" t="s">
        <v>4076</v>
      </c>
      <c r="D979" s="6">
        <v>82.017147363399999</v>
      </c>
      <c r="E979" s="6">
        <v>0.820171473634</v>
      </c>
      <c r="F979" s="6">
        <v>6.5942598759599997</v>
      </c>
      <c r="G979" s="6">
        <v>1015</v>
      </c>
    </row>
    <row r="980" spans="1:7">
      <c r="A980" s="6" t="s">
        <v>2874</v>
      </c>
      <c r="B980" s="6" t="s">
        <v>4893</v>
      </c>
      <c r="C980" s="6" t="s">
        <v>4077</v>
      </c>
      <c r="D980" s="6">
        <v>93.282487825000004</v>
      </c>
      <c r="E980" s="6">
        <v>0.93282487825000004</v>
      </c>
      <c r="F980" s="6">
        <v>10.260710921099999</v>
      </c>
      <c r="G980" s="6">
        <v>278.75</v>
      </c>
    </row>
    <row r="981" spans="1:7">
      <c r="A981" s="6" t="s">
        <v>3951</v>
      </c>
      <c r="B981" s="6" t="s">
        <v>4894</v>
      </c>
      <c r="C981" s="6" t="s">
        <v>4077</v>
      </c>
      <c r="D981" s="6">
        <v>4.3806625074000003</v>
      </c>
      <c r="E981" s="6">
        <v>4.3806625074000002E-2</v>
      </c>
      <c r="F981" s="6">
        <v>0.94479614157799996</v>
      </c>
      <c r="G981" s="6">
        <v>153.21</v>
      </c>
    </row>
    <row r="982" spans="1:7">
      <c r="A982" s="6" t="s">
        <v>2879</v>
      </c>
      <c r="B982" s="6" t="s">
        <v>4895</v>
      </c>
      <c r="C982" s="6" t="s">
        <v>4077</v>
      </c>
      <c r="D982" s="6">
        <v>3360.4244964899999</v>
      </c>
      <c r="E982" s="6">
        <v>33.604244964899998</v>
      </c>
      <c r="F982" s="6">
        <v>133.25909878499999</v>
      </c>
      <c r="G982" s="6">
        <v>20.82</v>
      </c>
    </row>
    <row r="983" spans="1:7">
      <c r="A983" s="6" t="s">
        <v>2884</v>
      </c>
      <c r="B983" s="6" t="s">
        <v>4111</v>
      </c>
      <c r="C983" s="6" t="s">
        <v>4077</v>
      </c>
      <c r="D983" s="6">
        <v>35.105248859600003</v>
      </c>
      <c r="E983" s="6">
        <v>0.35105248859600002</v>
      </c>
      <c r="F983" s="6">
        <v>3.9157955305800001</v>
      </c>
      <c r="G983" s="6">
        <v>156.34</v>
      </c>
    </row>
    <row r="984" spans="1:7">
      <c r="A984" s="6" t="s">
        <v>3952</v>
      </c>
      <c r="B984" s="6" t="s">
        <v>4896</v>
      </c>
      <c r="C984" s="6" t="s">
        <v>4076</v>
      </c>
      <c r="D984" s="6">
        <v>43.389626519099998</v>
      </c>
      <c r="E984" s="6">
        <v>0.433896265191</v>
      </c>
      <c r="F984" s="6">
        <v>4.3069649814900002</v>
      </c>
      <c r="G984" s="6">
        <v>437.7</v>
      </c>
    </row>
    <row r="985" spans="1:7">
      <c r="A985" s="6" t="s">
        <v>2889</v>
      </c>
      <c r="B985" s="6" t="s">
        <v>4897</v>
      </c>
      <c r="C985" s="6" t="s">
        <v>4077</v>
      </c>
      <c r="D985" s="6">
        <v>256.49423816000001</v>
      </c>
      <c r="E985" s="6">
        <v>2.5649423815999999</v>
      </c>
      <c r="F985" s="6">
        <v>16.846686375000001</v>
      </c>
      <c r="G985" s="6">
        <v>684.22</v>
      </c>
    </row>
    <row r="986" spans="1:7">
      <c r="A986" s="6" t="s">
        <v>2894</v>
      </c>
      <c r="B986" s="6" t="s">
        <v>4898</v>
      </c>
      <c r="C986" s="6" t="s">
        <v>4076</v>
      </c>
      <c r="D986" s="6">
        <v>12.547777844700001</v>
      </c>
      <c r="E986" s="6">
        <v>0.125477778447</v>
      </c>
      <c r="F986" s="6">
        <v>1.7376910383699999</v>
      </c>
      <c r="G986" s="6">
        <v>594.9</v>
      </c>
    </row>
    <row r="987" spans="1:7">
      <c r="A987" s="6" t="s">
        <v>3953</v>
      </c>
      <c r="B987" s="6" t="s">
        <v>4899</v>
      </c>
      <c r="C987" s="6" t="s">
        <v>4076</v>
      </c>
      <c r="D987" s="6">
        <v>24.534179750300002</v>
      </c>
      <c r="E987" s="6">
        <v>0.245341797503</v>
      </c>
      <c r="F987" s="6">
        <v>2.0435746048699999</v>
      </c>
      <c r="G987" s="6">
        <v>556.59</v>
      </c>
    </row>
    <row r="988" spans="1:7">
      <c r="A988" s="6" t="s">
        <v>3954</v>
      </c>
      <c r="B988" s="6" t="s">
        <v>4900</v>
      </c>
      <c r="C988" s="6" t="s">
        <v>4077</v>
      </c>
      <c r="D988" s="6">
        <v>5325.7187654099998</v>
      </c>
      <c r="E988" s="6">
        <v>53.257187654100001</v>
      </c>
      <c r="F988" s="6">
        <v>532.02456639100001</v>
      </c>
      <c r="G988" s="6">
        <v>38.119999999999997</v>
      </c>
    </row>
    <row r="989" spans="1:7">
      <c r="A989" s="6" t="s">
        <v>3955</v>
      </c>
      <c r="B989" s="6" t="s">
        <v>4147</v>
      </c>
      <c r="C989" s="6" t="s">
        <v>4077</v>
      </c>
      <c r="D989" s="6">
        <v>50.115287752500002</v>
      </c>
      <c r="E989" s="6">
        <v>0.50115287752500004</v>
      </c>
      <c r="F989" s="6">
        <v>6.9286446172199998</v>
      </c>
      <c r="G989" s="6">
        <v>26.76</v>
      </c>
    </row>
    <row r="990" spans="1:7">
      <c r="A990" s="6" t="s">
        <v>2899</v>
      </c>
      <c r="B990" s="6" t="s">
        <v>4901</v>
      </c>
      <c r="C990" s="6" t="s">
        <v>4077</v>
      </c>
      <c r="D990" s="6">
        <v>6.3414236133599999</v>
      </c>
      <c r="E990" s="6">
        <v>6.3414236133600005E-2</v>
      </c>
      <c r="F990" s="6">
        <v>0.96328971807099995</v>
      </c>
      <c r="G990" s="6">
        <v>67.94</v>
      </c>
    </row>
    <row r="991" spans="1:7">
      <c r="A991" s="6" t="s">
        <v>2904</v>
      </c>
      <c r="B991" s="6" t="s">
        <v>4902</v>
      </c>
      <c r="C991" s="6" t="s">
        <v>4077</v>
      </c>
      <c r="D991" s="6">
        <v>868.213780832</v>
      </c>
      <c r="E991" s="6">
        <v>8.6821378083200003</v>
      </c>
      <c r="F991" s="6">
        <v>34.0806311272</v>
      </c>
      <c r="G991" s="6">
        <v>2059.87</v>
      </c>
    </row>
    <row r="992" spans="1:7">
      <c r="A992" s="6" t="s">
        <v>3956</v>
      </c>
      <c r="B992" s="6" t="s">
        <v>4903</v>
      </c>
      <c r="C992" s="6" t="s">
        <v>4076</v>
      </c>
      <c r="D992" s="6">
        <v>182.14784247599999</v>
      </c>
      <c r="E992" s="6">
        <v>1.82147842476</v>
      </c>
      <c r="F992" s="6">
        <v>7.0138498446600002</v>
      </c>
      <c r="G992" s="6">
        <v>557.78</v>
      </c>
    </row>
    <row r="993" spans="1:7">
      <c r="A993" s="6" t="s">
        <v>3957</v>
      </c>
      <c r="B993" s="6" t="s">
        <v>4399</v>
      </c>
      <c r="C993" s="6" t="s">
        <v>4077</v>
      </c>
      <c r="D993" s="6">
        <v>12.752627758099999</v>
      </c>
      <c r="E993" s="6">
        <v>0.12752627758099999</v>
      </c>
      <c r="F993" s="6">
        <v>1.8733540584799999</v>
      </c>
      <c r="G993" s="6">
        <v>779.28</v>
      </c>
    </row>
    <row r="994" spans="1:7">
      <c r="A994" s="6" t="s">
        <v>3958</v>
      </c>
      <c r="B994" s="6" t="s">
        <v>4904</v>
      </c>
      <c r="C994" s="6" t="s">
        <v>4076</v>
      </c>
      <c r="D994" s="6">
        <v>12408.325679400001</v>
      </c>
      <c r="E994" s="6">
        <v>124.08325679399999</v>
      </c>
      <c r="F994" s="6">
        <v>58.451693773099997</v>
      </c>
      <c r="G994" s="6">
        <v>19.850000000000001</v>
      </c>
    </row>
    <row r="995" spans="1:7">
      <c r="A995" s="6" t="s">
        <v>2909</v>
      </c>
      <c r="B995" s="6" t="s">
        <v>4905</v>
      </c>
      <c r="C995" s="6" t="s">
        <v>4077</v>
      </c>
      <c r="D995" s="6">
        <v>13.8661616445</v>
      </c>
      <c r="E995" s="6">
        <v>0.138661616445</v>
      </c>
      <c r="F995" s="6">
        <v>1.98996970788</v>
      </c>
      <c r="G995" s="6">
        <v>273.8</v>
      </c>
    </row>
    <row r="996" spans="1:7">
      <c r="A996" s="6" t="s">
        <v>2914</v>
      </c>
      <c r="B996" s="6" t="s">
        <v>4906</v>
      </c>
      <c r="C996" s="6" t="s">
        <v>4076</v>
      </c>
      <c r="D996" s="6">
        <v>20.867376083900002</v>
      </c>
      <c r="E996" s="6">
        <v>0.20867376083899999</v>
      </c>
      <c r="F996" s="6">
        <v>1.88790879309</v>
      </c>
      <c r="G996" s="6">
        <v>536.67999999999995</v>
      </c>
    </row>
    <row r="997" spans="1:7">
      <c r="A997" s="6" t="s">
        <v>2919</v>
      </c>
      <c r="B997" s="6" t="s">
        <v>4907</v>
      </c>
      <c r="C997" s="6" t="s">
        <v>4076</v>
      </c>
      <c r="D997" s="6">
        <v>70.192172526199997</v>
      </c>
      <c r="E997" s="6">
        <v>0.70192172526200003</v>
      </c>
      <c r="F997" s="6">
        <v>3.55881006664</v>
      </c>
      <c r="G997" s="6">
        <v>593.51</v>
      </c>
    </row>
    <row r="998" spans="1:7">
      <c r="A998" s="6" t="s">
        <v>3959</v>
      </c>
      <c r="B998" s="6" t="s">
        <v>4908</v>
      </c>
      <c r="C998" s="6" t="s">
        <v>4077</v>
      </c>
      <c r="D998" s="6">
        <v>31.811311976799999</v>
      </c>
      <c r="E998" s="6">
        <v>0.318113119768</v>
      </c>
      <c r="F998" s="6">
        <v>4.71554152666</v>
      </c>
      <c r="G998" s="6">
        <v>4.1100000000000003</v>
      </c>
    </row>
    <row r="999" spans="1:7">
      <c r="A999" s="6" t="s">
        <v>2923</v>
      </c>
      <c r="B999" s="6" t="s">
        <v>4909</v>
      </c>
      <c r="C999" s="6" t="s">
        <v>4076</v>
      </c>
      <c r="D999" s="6">
        <v>145.45476054700001</v>
      </c>
      <c r="E999" s="6">
        <v>1.4545476054699999</v>
      </c>
      <c r="F999" s="6">
        <v>5.8673041123700003</v>
      </c>
      <c r="G999" s="6">
        <v>512.94000000000005</v>
      </c>
    </row>
    <row r="1000" spans="1:7">
      <c r="A1000" s="6" t="s">
        <v>2928</v>
      </c>
      <c r="B1000" s="6" t="s">
        <v>4910</v>
      </c>
      <c r="C1000" s="6" t="s">
        <v>4077</v>
      </c>
      <c r="D1000" s="6">
        <v>3371.8143592599999</v>
      </c>
      <c r="E1000" s="6">
        <v>33.718143592600001</v>
      </c>
      <c r="F1000" s="6">
        <v>188.090823035</v>
      </c>
      <c r="G1000" s="6">
        <v>256.60000000000002</v>
      </c>
    </row>
    <row r="1001" spans="1:7">
      <c r="A1001" s="6" t="s">
        <v>2933</v>
      </c>
      <c r="B1001" s="6" t="s">
        <v>4911</v>
      </c>
      <c r="C1001" s="6" t="s">
        <v>4077</v>
      </c>
      <c r="D1001" s="6">
        <v>23.002426078999999</v>
      </c>
      <c r="E1001" s="6">
        <v>0.23002426078999999</v>
      </c>
      <c r="F1001" s="6">
        <v>2.4951387651700001</v>
      </c>
      <c r="G1001" s="6">
        <v>79.53</v>
      </c>
    </row>
    <row r="1002" spans="1:7">
      <c r="A1002" s="6" t="s">
        <v>2938</v>
      </c>
      <c r="B1002" s="6" t="s">
        <v>4513</v>
      </c>
      <c r="C1002" s="6" t="s">
        <v>4076</v>
      </c>
      <c r="D1002" s="6">
        <v>53.029139187299997</v>
      </c>
      <c r="E1002" s="6">
        <v>0.53029139187300001</v>
      </c>
      <c r="F1002" s="6">
        <v>3.6917966304599998</v>
      </c>
      <c r="G1002" s="6">
        <v>309.83999999999997</v>
      </c>
    </row>
    <row r="1003" spans="1:7">
      <c r="A1003" s="6" t="s">
        <v>2943</v>
      </c>
      <c r="B1003" s="6" t="s">
        <v>4912</v>
      </c>
      <c r="C1003" s="6" t="s">
        <v>4076</v>
      </c>
      <c r="D1003" s="6">
        <v>56.910624147599997</v>
      </c>
      <c r="E1003" s="6">
        <v>0.56910624147599997</v>
      </c>
      <c r="F1003" s="6">
        <v>2.99471432599</v>
      </c>
      <c r="G1003" s="6">
        <v>36.33</v>
      </c>
    </row>
    <row r="1004" spans="1:7">
      <c r="A1004" s="6" t="s">
        <v>2948</v>
      </c>
      <c r="B1004" s="6" t="s">
        <v>4913</v>
      </c>
      <c r="C1004" s="6" t="s">
        <v>4076</v>
      </c>
      <c r="D1004" s="6">
        <v>83.230664981000004</v>
      </c>
      <c r="E1004" s="6">
        <v>0.83230664981000002</v>
      </c>
      <c r="F1004" s="6">
        <v>3.65593754472</v>
      </c>
      <c r="G1004" s="6">
        <v>1388</v>
      </c>
    </row>
    <row r="1005" spans="1:7">
      <c r="A1005" s="6" t="s">
        <v>2953</v>
      </c>
      <c r="B1005" s="6" t="s">
        <v>4914</v>
      </c>
      <c r="C1005" s="6" t="s">
        <v>4076</v>
      </c>
      <c r="D1005" s="6">
        <v>42.972363721100002</v>
      </c>
      <c r="E1005" s="6">
        <v>0.42972363721099999</v>
      </c>
      <c r="F1005" s="6">
        <v>5.2914793180400004</v>
      </c>
      <c r="G1005" s="6">
        <v>1109</v>
      </c>
    </row>
    <row r="1006" spans="1:7">
      <c r="A1006" s="6" t="s">
        <v>2958</v>
      </c>
      <c r="B1006" s="6" t="s">
        <v>4915</v>
      </c>
      <c r="C1006" s="6" t="s">
        <v>4077</v>
      </c>
      <c r="D1006" s="6">
        <v>774.93579674499995</v>
      </c>
      <c r="E1006" s="6">
        <v>7.7493579674499999</v>
      </c>
      <c r="F1006" s="6">
        <v>18.454787829400001</v>
      </c>
      <c r="G1006" s="6">
        <v>1527.26</v>
      </c>
    </row>
    <row r="1007" spans="1:7">
      <c r="A1007" s="6" t="s">
        <v>2963</v>
      </c>
      <c r="B1007" s="6" t="s">
        <v>4916</v>
      </c>
      <c r="C1007" s="6" t="s">
        <v>4077</v>
      </c>
      <c r="D1007" s="6">
        <v>2252.6476279499998</v>
      </c>
      <c r="E1007" s="6">
        <v>22.526476279499999</v>
      </c>
      <c r="F1007" s="6">
        <v>226.04409578600001</v>
      </c>
      <c r="G1007" s="6">
        <v>57.03</v>
      </c>
    </row>
    <row r="1008" spans="1:7">
      <c r="A1008" s="6" t="s">
        <v>3960</v>
      </c>
      <c r="B1008" s="6" t="s">
        <v>4917</v>
      </c>
      <c r="C1008" s="6" t="s">
        <v>4076</v>
      </c>
      <c r="D1008" s="6">
        <v>17.622945401999999</v>
      </c>
      <c r="E1008" s="6">
        <v>0.17622945402000001</v>
      </c>
      <c r="F1008" s="6">
        <v>4.3685134521300002</v>
      </c>
      <c r="G1008" s="6">
        <v>6.52</v>
      </c>
    </row>
    <row r="1009" spans="1:7">
      <c r="A1009" s="6" t="s">
        <v>2968</v>
      </c>
      <c r="B1009" s="6" t="s">
        <v>4918</v>
      </c>
      <c r="C1009" s="6" t="s">
        <v>4077</v>
      </c>
      <c r="D1009" s="6">
        <v>6.9282409496200001</v>
      </c>
      <c r="E1009" s="6">
        <v>6.9282409496200001E-2</v>
      </c>
      <c r="F1009" s="6">
        <v>1.4307914425699999</v>
      </c>
      <c r="G1009" s="6">
        <v>212.34</v>
      </c>
    </row>
    <row r="1010" spans="1:7">
      <c r="A1010" s="6" t="s">
        <v>3961</v>
      </c>
      <c r="B1010" s="6" t="s">
        <v>4919</v>
      </c>
      <c r="C1010" s="6" t="s">
        <v>4077</v>
      </c>
      <c r="D1010" s="6">
        <v>24.138405102</v>
      </c>
      <c r="E1010" s="6">
        <v>0.24138405101999999</v>
      </c>
      <c r="F1010" s="6">
        <v>5.23072547716</v>
      </c>
      <c r="G1010" s="6">
        <v>2220</v>
      </c>
    </row>
    <row r="1011" spans="1:7">
      <c r="A1011" s="6" t="s">
        <v>3962</v>
      </c>
      <c r="B1011" s="6" t="s">
        <v>4920</v>
      </c>
      <c r="C1011" s="6" t="s">
        <v>4077</v>
      </c>
      <c r="D1011" s="6">
        <v>31.258662425400001</v>
      </c>
      <c r="E1011" s="6">
        <v>0.31258662425400002</v>
      </c>
      <c r="F1011" s="6">
        <v>4.4907288225600004</v>
      </c>
      <c r="G1011" s="6">
        <v>229.81</v>
      </c>
    </row>
    <row r="1012" spans="1:7">
      <c r="A1012" s="6" t="s">
        <v>2973</v>
      </c>
      <c r="B1012" s="6" t="s">
        <v>4921</v>
      </c>
      <c r="C1012" s="6" t="s">
        <v>4076</v>
      </c>
      <c r="D1012" s="6">
        <v>120.36925801</v>
      </c>
      <c r="E1012" s="6">
        <v>1.2036925801</v>
      </c>
      <c r="F1012" s="6">
        <v>9.3937945032800005</v>
      </c>
      <c r="G1012" s="6">
        <v>682.11</v>
      </c>
    </row>
    <row r="1013" spans="1:7">
      <c r="A1013" s="6" t="s">
        <v>3963</v>
      </c>
      <c r="B1013" s="6" t="s">
        <v>4575</v>
      </c>
      <c r="C1013" s="6" t="s">
        <v>4076</v>
      </c>
      <c r="D1013" s="6">
        <v>1147.6021467</v>
      </c>
      <c r="E1013" s="6">
        <v>11.476021467000001</v>
      </c>
      <c r="F1013" s="6">
        <v>22.6023103763</v>
      </c>
      <c r="G1013" s="6">
        <v>2371.0700000000002</v>
      </c>
    </row>
    <row r="1014" spans="1:7">
      <c r="A1014" s="6" t="s">
        <v>2978</v>
      </c>
      <c r="B1014" s="6" t="s">
        <v>4922</v>
      </c>
      <c r="C1014" s="6" t="s">
        <v>4077</v>
      </c>
      <c r="D1014" s="6">
        <v>24.968019653900001</v>
      </c>
      <c r="E1014" s="6">
        <v>0.249680196539</v>
      </c>
      <c r="F1014" s="6">
        <v>5.5541252741999996</v>
      </c>
      <c r="G1014" s="6">
        <v>1.64</v>
      </c>
    </row>
    <row r="1015" spans="1:7">
      <c r="A1015" s="6" t="s">
        <v>3964</v>
      </c>
      <c r="B1015" s="6" t="s">
        <v>4923</v>
      </c>
      <c r="C1015" s="6" t="s">
        <v>4076</v>
      </c>
      <c r="D1015" s="6">
        <v>7.1850017894400002</v>
      </c>
      <c r="E1015" s="6">
        <v>7.1850017894400001E-2</v>
      </c>
      <c r="F1015" s="6">
        <v>1.08241821391</v>
      </c>
      <c r="G1015" s="6">
        <v>63.56</v>
      </c>
    </row>
    <row r="1016" spans="1:7">
      <c r="A1016" s="6" t="s">
        <v>2983</v>
      </c>
      <c r="B1016" s="6" t="s">
        <v>4924</v>
      </c>
      <c r="C1016" s="6" t="s">
        <v>4077</v>
      </c>
      <c r="D1016" s="6">
        <v>12.0427423206</v>
      </c>
      <c r="E1016" s="6">
        <v>0.120427423206</v>
      </c>
      <c r="F1016" s="6">
        <v>1.5012585214600001</v>
      </c>
      <c r="G1016" s="6">
        <v>1604.99</v>
      </c>
    </row>
    <row r="1017" spans="1:7">
      <c r="A1017" s="6" t="s">
        <v>2988</v>
      </c>
      <c r="B1017" s="6" t="s">
        <v>4925</v>
      </c>
      <c r="C1017" s="6" t="s">
        <v>4076</v>
      </c>
      <c r="D1017" s="6">
        <v>31.503870145299999</v>
      </c>
      <c r="E1017" s="6">
        <v>0.315038701453</v>
      </c>
      <c r="F1017" s="6">
        <v>2.6646692678299999</v>
      </c>
      <c r="G1017" s="6">
        <v>286.48</v>
      </c>
    </row>
    <row r="1018" spans="1:7">
      <c r="A1018" s="6" t="s">
        <v>3965</v>
      </c>
      <c r="B1018" s="6" t="s">
        <v>4926</v>
      </c>
      <c r="C1018" s="6" t="s">
        <v>4076</v>
      </c>
      <c r="D1018" s="6">
        <v>194.034127867</v>
      </c>
      <c r="E1018" s="6">
        <v>1.9403412786700001</v>
      </c>
      <c r="F1018" s="6">
        <v>7.8590132377700002</v>
      </c>
      <c r="G1018" s="6">
        <v>255.79</v>
      </c>
    </row>
    <row r="1019" spans="1:7">
      <c r="A1019" s="6" t="s">
        <v>3966</v>
      </c>
      <c r="B1019" s="6" t="s">
        <v>4927</v>
      </c>
      <c r="C1019" s="6" t="s">
        <v>4076</v>
      </c>
      <c r="D1019" s="6">
        <v>39.329509046699997</v>
      </c>
      <c r="E1019" s="6">
        <v>0.39329509046700001</v>
      </c>
      <c r="F1019" s="6">
        <v>3.2317011675399998</v>
      </c>
      <c r="G1019" s="6">
        <v>694.9</v>
      </c>
    </row>
    <row r="1020" spans="1:7">
      <c r="A1020" s="6" t="s">
        <v>2993</v>
      </c>
      <c r="B1020" s="6" t="s">
        <v>4928</v>
      </c>
      <c r="C1020" s="6" t="s">
        <v>4077</v>
      </c>
      <c r="D1020" s="6">
        <v>25.965516226599998</v>
      </c>
      <c r="E1020" s="6">
        <v>0.25965516226599999</v>
      </c>
      <c r="F1020" s="6">
        <v>3.16053795876</v>
      </c>
      <c r="G1020" s="6">
        <v>2108.8200000000002</v>
      </c>
    </row>
    <row r="1021" spans="1:7">
      <c r="A1021" s="6" t="s">
        <v>2998</v>
      </c>
      <c r="B1021" s="6" t="s">
        <v>4929</v>
      </c>
      <c r="C1021" s="6" t="s">
        <v>4077</v>
      </c>
      <c r="D1021" s="6">
        <v>5312.0292949300001</v>
      </c>
      <c r="E1021" s="6">
        <v>53.120292949300001</v>
      </c>
      <c r="F1021" s="6">
        <v>96.665638450800003</v>
      </c>
      <c r="G1021" s="6">
        <v>593.39</v>
      </c>
    </row>
    <row r="1022" spans="1:7">
      <c r="A1022" s="6" t="s">
        <v>3967</v>
      </c>
      <c r="B1022" s="6" t="s">
        <v>4930</v>
      </c>
      <c r="C1022" s="6" t="s">
        <v>4077</v>
      </c>
      <c r="D1022" s="6">
        <v>27.276010517900001</v>
      </c>
      <c r="E1022" s="6">
        <v>0.27276010517900001</v>
      </c>
      <c r="F1022" s="6">
        <v>3.8126179463500001</v>
      </c>
      <c r="G1022" s="6">
        <v>1.55</v>
      </c>
    </row>
    <row r="1023" spans="1:7">
      <c r="A1023" s="6" t="s">
        <v>3968</v>
      </c>
      <c r="B1023" s="6" t="s">
        <v>4931</v>
      </c>
      <c r="C1023" s="6" t="s">
        <v>4077</v>
      </c>
      <c r="D1023" s="6">
        <v>96.700499629899994</v>
      </c>
      <c r="E1023" s="6">
        <v>0.96700499629900005</v>
      </c>
      <c r="F1023" s="6">
        <v>5.0701226685199998</v>
      </c>
      <c r="G1023" s="6">
        <v>1780</v>
      </c>
    </row>
    <row r="1024" spans="1:7">
      <c r="A1024" s="6" t="s">
        <v>3003</v>
      </c>
      <c r="B1024" s="6" t="s">
        <v>4932</v>
      </c>
      <c r="C1024" s="6" t="s">
        <v>4076</v>
      </c>
      <c r="D1024" s="6">
        <v>21.673282861400001</v>
      </c>
      <c r="E1024" s="6">
        <v>0.21673282861400001</v>
      </c>
      <c r="F1024" s="6">
        <v>1.8609822541900001</v>
      </c>
      <c r="G1024" s="6">
        <v>4.74</v>
      </c>
    </row>
    <row r="1025" spans="1:7">
      <c r="A1025" s="6" t="s">
        <v>3008</v>
      </c>
      <c r="B1025" s="6" t="s">
        <v>4933</v>
      </c>
      <c r="C1025" s="6" t="s">
        <v>4077</v>
      </c>
      <c r="D1025" s="6">
        <v>105.188637113</v>
      </c>
      <c r="E1025" s="6">
        <v>1.0518863711299999</v>
      </c>
      <c r="F1025" s="6">
        <v>7.8816982650899998</v>
      </c>
      <c r="G1025" s="6">
        <v>2142.6999999999998</v>
      </c>
    </row>
    <row r="1026" spans="1:7">
      <c r="A1026" s="6" t="s">
        <v>3013</v>
      </c>
      <c r="B1026" s="6" t="s">
        <v>4934</v>
      </c>
      <c r="C1026" s="6" t="s">
        <v>4077</v>
      </c>
      <c r="D1026" s="6">
        <v>51.641065643300003</v>
      </c>
      <c r="E1026" s="6">
        <v>0.51641065643299999</v>
      </c>
      <c r="F1026" s="6">
        <v>3.93317112115</v>
      </c>
      <c r="G1026" s="6">
        <v>2191.92</v>
      </c>
    </row>
    <row r="1027" spans="1:7">
      <c r="A1027" s="6" t="s">
        <v>3018</v>
      </c>
      <c r="B1027" s="6" t="s">
        <v>4935</v>
      </c>
      <c r="C1027" s="6" t="s">
        <v>4077</v>
      </c>
      <c r="D1027" s="6">
        <v>63.795435974299998</v>
      </c>
      <c r="E1027" s="6">
        <v>0.63795435974299997</v>
      </c>
      <c r="F1027" s="6">
        <v>5.9823775264599997</v>
      </c>
      <c r="G1027" s="6">
        <v>14.73</v>
      </c>
    </row>
    <row r="1028" spans="1:7">
      <c r="A1028" s="6" t="s">
        <v>3969</v>
      </c>
      <c r="B1028" s="6" t="s">
        <v>4275</v>
      </c>
      <c r="C1028" s="6" t="s">
        <v>4076</v>
      </c>
      <c r="D1028" s="6">
        <v>68.184767279499994</v>
      </c>
      <c r="E1028" s="6">
        <v>0.68184767279500003</v>
      </c>
      <c r="F1028" s="6">
        <v>4.6485819798700003</v>
      </c>
      <c r="G1028" s="6">
        <v>1019</v>
      </c>
    </row>
    <row r="1029" spans="1:7">
      <c r="A1029" s="6" t="s">
        <v>3970</v>
      </c>
      <c r="B1029" s="6" t="s">
        <v>4936</v>
      </c>
      <c r="C1029" s="6" t="s">
        <v>4077</v>
      </c>
      <c r="D1029" s="6">
        <v>113.405176912</v>
      </c>
      <c r="E1029" s="6">
        <v>1.1340517691200001</v>
      </c>
      <c r="F1029" s="6">
        <v>7.5668145523200003</v>
      </c>
      <c r="G1029" s="6">
        <v>2342</v>
      </c>
    </row>
    <row r="1030" spans="1:7">
      <c r="A1030" s="6" t="s">
        <v>3971</v>
      </c>
      <c r="B1030" s="6" t="s">
        <v>4167</v>
      </c>
      <c r="C1030" s="6" t="s">
        <v>4077</v>
      </c>
      <c r="D1030" s="6">
        <v>27.054864638800002</v>
      </c>
      <c r="E1030" s="6">
        <v>0.27054864638800002</v>
      </c>
      <c r="F1030" s="6">
        <v>3.7244173601499999</v>
      </c>
      <c r="G1030" s="6">
        <v>1636.22</v>
      </c>
    </row>
    <row r="1031" spans="1:7">
      <c r="A1031" s="6" t="s">
        <v>3972</v>
      </c>
      <c r="B1031" s="6" t="s">
        <v>4937</v>
      </c>
      <c r="C1031" s="6" t="s">
        <v>4076</v>
      </c>
      <c r="D1031" s="6">
        <v>14.4841823332</v>
      </c>
      <c r="E1031" s="6">
        <v>0.14484182333199999</v>
      </c>
      <c r="F1031" s="6">
        <v>1.8941917714600001</v>
      </c>
      <c r="G1031" s="6">
        <v>68.290000000000006</v>
      </c>
    </row>
    <row r="1032" spans="1:7">
      <c r="A1032" s="6" t="s">
        <v>3973</v>
      </c>
      <c r="B1032" s="6" t="s">
        <v>4938</v>
      </c>
      <c r="C1032" s="6" t="s">
        <v>4077</v>
      </c>
      <c r="D1032" s="6">
        <v>47.622971357399997</v>
      </c>
      <c r="E1032" s="6">
        <v>0.47622971357400001</v>
      </c>
      <c r="F1032" s="6">
        <v>4.6707103569199999</v>
      </c>
      <c r="G1032" s="6">
        <v>1639</v>
      </c>
    </row>
    <row r="1033" spans="1:7">
      <c r="A1033" s="6" t="s">
        <v>3023</v>
      </c>
      <c r="B1033" s="6" t="s">
        <v>4939</v>
      </c>
      <c r="C1033" s="6" t="s">
        <v>4077</v>
      </c>
      <c r="D1033" s="6">
        <v>83.101558064700001</v>
      </c>
      <c r="E1033" s="6">
        <v>0.83101558064699999</v>
      </c>
      <c r="F1033" s="6">
        <v>7.1546148376299996</v>
      </c>
      <c r="G1033" s="6">
        <v>2474</v>
      </c>
    </row>
    <row r="1034" spans="1:7">
      <c r="A1034" s="6" t="s">
        <v>3028</v>
      </c>
      <c r="B1034" s="6" t="s">
        <v>4940</v>
      </c>
      <c r="C1034" s="6" t="s">
        <v>4077</v>
      </c>
      <c r="D1034" s="6">
        <v>1331.97119241</v>
      </c>
      <c r="E1034" s="6">
        <v>13.3197119241</v>
      </c>
      <c r="F1034" s="6">
        <v>52.843478083100003</v>
      </c>
      <c r="G1034" s="6">
        <v>1741</v>
      </c>
    </row>
    <row r="1035" spans="1:7">
      <c r="A1035" s="6" t="s">
        <v>3974</v>
      </c>
      <c r="B1035" s="6" t="s">
        <v>4941</v>
      </c>
      <c r="C1035" s="6" t="s">
        <v>4077</v>
      </c>
      <c r="D1035" s="6">
        <v>81.852285269000006</v>
      </c>
      <c r="E1035" s="6">
        <v>0.81852285269000002</v>
      </c>
      <c r="F1035" s="6">
        <v>4.7491794874200002</v>
      </c>
      <c r="G1035" s="6">
        <v>1169.22</v>
      </c>
    </row>
    <row r="1036" spans="1:7">
      <c r="A1036" s="6" t="s">
        <v>3033</v>
      </c>
      <c r="B1036" s="6" t="s">
        <v>4942</v>
      </c>
      <c r="C1036" s="6" t="s">
        <v>4077</v>
      </c>
      <c r="D1036" s="6">
        <v>5.9328080116199997</v>
      </c>
      <c r="E1036" s="6">
        <v>5.9328080116199999E-2</v>
      </c>
      <c r="F1036" s="6">
        <v>1.0528010112899999</v>
      </c>
      <c r="G1036" s="6">
        <v>1391.89</v>
      </c>
    </row>
    <row r="1037" spans="1:7">
      <c r="A1037" s="6" t="s">
        <v>3975</v>
      </c>
      <c r="B1037" s="6" t="s">
        <v>4943</v>
      </c>
      <c r="C1037" s="6" t="s">
        <v>4077</v>
      </c>
      <c r="D1037" s="6">
        <v>12459.031756300001</v>
      </c>
      <c r="E1037" s="6">
        <v>124.590317563</v>
      </c>
      <c r="F1037" s="6">
        <v>240.274775328</v>
      </c>
      <c r="G1037" s="6">
        <v>82.01</v>
      </c>
    </row>
    <row r="1038" spans="1:7">
      <c r="A1038" s="6" t="s">
        <v>3038</v>
      </c>
      <c r="B1038" s="6" t="s">
        <v>4944</v>
      </c>
      <c r="C1038" s="6" t="s">
        <v>4077</v>
      </c>
      <c r="D1038" s="6">
        <v>54.487793703900003</v>
      </c>
      <c r="E1038" s="6">
        <v>0.544877937039</v>
      </c>
      <c r="F1038" s="6">
        <v>3.42054971593</v>
      </c>
      <c r="G1038" s="6">
        <v>686</v>
      </c>
    </row>
    <row r="1039" spans="1:7">
      <c r="A1039" s="6" t="s">
        <v>3043</v>
      </c>
      <c r="B1039" s="6" t="s">
        <v>4945</v>
      </c>
      <c r="C1039" s="6" t="s">
        <v>4077</v>
      </c>
      <c r="D1039" s="6">
        <v>590.627288991</v>
      </c>
      <c r="E1039" s="6">
        <v>5.9062728899100003</v>
      </c>
      <c r="F1039" s="6">
        <v>55.352303964100003</v>
      </c>
      <c r="G1039" s="6">
        <v>254.81</v>
      </c>
    </row>
    <row r="1040" spans="1:7">
      <c r="A1040" s="6" t="s">
        <v>3976</v>
      </c>
      <c r="B1040" s="6" t="s">
        <v>4946</v>
      </c>
      <c r="C1040" s="6" t="s">
        <v>4076</v>
      </c>
      <c r="D1040" s="6">
        <v>441.48676366199999</v>
      </c>
      <c r="E1040" s="6">
        <v>4.4148676366200004</v>
      </c>
      <c r="F1040" s="6">
        <v>17.470305092299999</v>
      </c>
      <c r="G1040" s="6">
        <v>72.650000000000006</v>
      </c>
    </row>
    <row r="1041" spans="1:7">
      <c r="A1041" s="6" t="s">
        <v>3048</v>
      </c>
      <c r="B1041" s="6" t="s">
        <v>4947</v>
      </c>
      <c r="C1041" s="6" t="s">
        <v>4076</v>
      </c>
      <c r="D1041" s="6">
        <v>25.946502370000001</v>
      </c>
      <c r="E1041" s="6">
        <v>0.25946502370000002</v>
      </c>
      <c r="F1041" s="6">
        <v>3.36730086196</v>
      </c>
      <c r="G1041" s="6">
        <v>270.04000000000002</v>
      </c>
    </row>
    <row r="1042" spans="1:7">
      <c r="A1042" s="6" t="s">
        <v>3977</v>
      </c>
      <c r="B1042" s="6" t="s">
        <v>4948</v>
      </c>
      <c r="C1042" s="6" t="s">
        <v>4076</v>
      </c>
      <c r="D1042" s="6">
        <v>1115.1775466500001</v>
      </c>
      <c r="E1042" s="6">
        <v>11.1517754665</v>
      </c>
      <c r="F1042" s="6">
        <v>39.973807714700001</v>
      </c>
      <c r="G1042" s="6">
        <v>18.579999999999998</v>
      </c>
    </row>
    <row r="1043" spans="1:7">
      <c r="A1043" s="6" t="s">
        <v>3978</v>
      </c>
      <c r="B1043" s="6" t="s">
        <v>4949</v>
      </c>
      <c r="C1043" s="6" t="s">
        <v>4076</v>
      </c>
      <c r="D1043" s="6">
        <v>63.836289407400002</v>
      </c>
      <c r="E1043" s="6">
        <v>0.63836289407400004</v>
      </c>
      <c r="F1043" s="6">
        <v>3.14208367722</v>
      </c>
      <c r="G1043" s="6">
        <v>18.579999999999998</v>
      </c>
    </row>
    <row r="1044" spans="1:7">
      <c r="A1044" s="6" t="s">
        <v>3052</v>
      </c>
      <c r="B1044" s="6" t="s">
        <v>4950</v>
      </c>
      <c r="C1044" s="6" t="s">
        <v>4076</v>
      </c>
      <c r="D1044" s="6">
        <v>69.258045484799993</v>
      </c>
      <c r="E1044" s="6">
        <v>0.69258045484800002</v>
      </c>
      <c r="F1044" s="6">
        <v>3.1994908939800002</v>
      </c>
      <c r="G1044" s="6">
        <v>10.73</v>
      </c>
    </row>
    <row r="1045" spans="1:7">
      <c r="A1045" s="6" t="s">
        <v>3057</v>
      </c>
      <c r="B1045" s="6" t="s">
        <v>4951</v>
      </c>
      <c r="C1045" s="6" t="s">
        <v>4076</v>
      </c>
      <c r="D1045" s="6">
        <v>289.81333499900001</v>
      </c>
      <c r="E1045" s="6">
        <v>2.8981333499900002</v>
      </c>
      <c r="F1045" s="6">
        <v>7.5159219362899998</v>
      </c>
      <c r="G1045" s="6">
        <v>38.729999999999997</v>
      </c>
    </row>
    <row r="1046" spans="1:7">
      <c r="A1046" s="6" t="s">
        <v>3979</v>
      </c>
      <c r="B1046" s="6" t="s">
        <v>4952</v>
      </c>
      <c r="C1046" s="6" t="s">
        <v>4076</v>
      </c>
      <c r="D1046" s="6">
        <v>3565.5648964699999</v>
      </c>
      <c r="E1046" s="6">
        <v>35.655648964699999</v>
      </c>
      <c r="F1046" s="6">
        <v>34.090773734800003</v>
      </c>
      <c r="G1046" s="6">
        <v>0.3</v>
      </c>
    </row>
    <row r="1047" spans="1:7">
      <c r="A1047" s="6" t="s">
        <v>3980</v>
      </c>
      <c r="B1047" s="6" t="s">
        <v>4953</v>
      </c>
      <c r="C1047" s="6" t="s">
        <v>4076</v>
      </c>
      <c r="D1047" s="6">
        <v>15.1767030263</v>
      </c>
      <c r="E1047" s="6">
        <v>0.15176703026300001</v>
      </c>
      <c r="F1047" s="6">
        <v>2.2285998310299999</v>
      </c>
      <c r="G1047" s="6">
        <v>2911</v>
      </c>
    </row>
    <row r="1048" spans="1:7">
      <c r="A1048" s="6" t="s">
        <v>3062</v>
      </c>
      <c r="B1048" s="6" t="s">
        <v>4954</v>
      </c>
      <c r="C1048" s="6" t="s">
        <v>4077</v>
      </c>
      <c r="D1048" s="6">
        <v>644.45931296100002</v>
      </c>
      <c r="E1048" s="6">
        <v>6.4445931296100003</v>
      </c>
      <c r="F1048" s="6">
        <v>45.645320183499997</v>
      </c>
      <c r="G1048" s="6">
        <v>787.34</v>
      </c>
    </row>
    <row r="1049" spans="1:7">
      <c r="A1049" s="6" t="s">
        <v>3067</v>
      </c>
      <c r="B1049" s="6" t="s">
        <v>4955</v>
      </c>
      <c r="C1049" s="6" t="s">
        <v>4077</v>
      </c>
      <c r="D1049" s="6">
        <v>79.484516108999998</v>
      </c>
      <c r="E1049" s="6">
        <v>0.79484516109000003</v>
      </c>
      <c r="F1049" s="6">
        <v>11.685299476799999</v>
      </c>
      <c r="G1049" s="6">
        <v>278.58999999999997</v>
      </c>
    </row>
    <row r="1050" spans="1:7">
      <c r="A1050" s="6" t="s">
        <v>3072</v>
      </c>
      <c r="B1050" s="6" t="s">
        <v>4956</v>
      </c>
      <c r="C1050" s="6" t="s">
        <v>4077</v>
      </c>
      <c r="D1050" s="6">
        <v>43.285329091999998</v>
      </c>
      <c r="E1050" s="6">
        <v>0.43285329092000002</v>
      </c>
      <c r="F1050" s="6">
        <v>4.2831734755599999</v>
      </c>
      <c r="G1050" s="6">
        <v>2184</v>
      </c>
    </row>
    <row r="1051" spans="1:7">
      <c r="A1051" s="6" t="s">
        <v>3077</v>
      </c>
      <c r="B1051" s="6" t="s">
        <v>4621</v>
      </c>
      <c r="C1051" s="6" t="s">
        <v>4076</v>
      </c>
      <c r="D1051" s="6">
        <v>30.0350792887</v>
      </c>
      <c r="E1051" s="6">
        <v>0.30035079288700001</v>
      </c>
      <c r="F1051" s="6">
        <v>2.7666702395999998</v>
      </c>
      <c r="G1051" s="6">
        <v>42.88</v>
      </c>
    </row>
    <row r="1052" spans="1:7">
      <c r="A1052" s="6" t="s">
        <v>3981</v>
      </c>
      <c r="B1052" s="6" t="s">
        <v>4957</v>
      </c>
      <c r="C1052" s="6" t="s">
        <v>4077</v>
      </c>
      <c r="D1052" s="6">
        <v>30.013677113499998</v>
      </c>
      <c r="E1052" s="6">
        <v>0.30013677113499998</v>
      </c>
      <c r="F1052" s="6">
        <v>2.68794503736</v>
      </c>
      <c r="G1052" s="6">
        <v>6.1</v>
      </c>
    </row>
    <row r="1053" spans="1:7">
      <c r="A1053" s="6" t="s">
        <v>3082</v>
      </c>
      <c r="B1053" s="6" t="s">
        <v>4958</v>
      </c>
      <c r="C1053" s="6" t="s">
        <v>4076</v>
      </c>
      <c r="D1053" s="6">
        <v>12.7253208377</v>
      </c>
      <c r="E1053" s="6">
        <v>0.12725320837699999</v>
      </c>
      <c r="F1053" s="6">
        <v>1.7512926251000001</v>
      </c>
      <c r="G1053" s="6">
        <v>1915.02</v>
      </c>
    </row>
    <row r="1054" spans="1:7">
      <c r="A1054" s="6" t="s">
        <v>3087</v>
      </c>
      <c r="B1054" s="6" t="s">
        <v>4959</v>
      </c>
      <c r="C1054" s="6" t="s">
        <v>4077</v>
      </c>
      <c r="D1054" s="6">
        <v>26.3500545546</v>
      </c>
      <c r="E1054" s="6">
        <v>0.263500545546</v>
      </c>
      <c r="F1054" s="6">
        <v>2.12501583895</v>
      </c>
      <c r="G1054" s="6">
        <v>2992.89</v>
      </c>
    </row>
    <row r="1055" spans="1:7">
      <c r="A1055" s="6" t="s">
        <v>3092</v>
      </c>
      <c r="B1055" s="6" t="s">
        <v>4960</v>
      </c>
      <c r="C1055" s="6" t="s">
        <v>4077</v>
      </c>
      <c r="D1055" s="6">
        <v>427.15176925399999</v>
      </c>
      <c r="E1055" s="6">
        <v>4.2715176925399998</v>
      </c>
      <c r="F1055" s="6">
        <v>18.2974450896</v>
      </c>
      <c r="G1055" s="6">
        <v>139.59</v>
      </c>
    </row>
    <row r="1056" spans="1:7">
      <c r="A1056" s="6" t="s">
        <v>3097</v>
      </c>
      <c r="B1056" s="6" t="s">
        <v>4961</v>
      </c>
      <c r="C1056" s="6" t="s">
        <v>4077</v>
      </c>
      <c r="D1056" s="6">
        <v>22.6660472318</v>
      </c>
      <c r="E1056" s="6">
        <v>0.22666047231799999</v>
      </c>
      <c r="F1056" s="6">
        <v>1.85353900989</v>
      </c>
      <c r="G1056" s="6">
        <v>690.11</v>
      </c>
    </row>
    <row r="1057" spans="1:7">
      <c r="A1057" s="6" t="s">
        <v>3982</v>
      </c>
      <c r="B1057" s="6" t="s">
        <v>4962</v>
      </c>
      <c r="C1057" s="6" t="s">
        <v>4077</v>
      </c>
      <c r="D1057" s="6">
        <v>10.8832818518</v>
      </c>
      <c r="E1057" s="6">
        <v>0.108832818518</v>
      </c>
      <c r="F1057" s="6">
        <v>2.1633803573399999</v>
      </c>
      <c r="G1057" s="6">
        <v>229.37</v>
      </c>
    </row>
    <row r="1058" spans="1:7">
      <c r="A1058" s="6" t="s">
        <v>3102</v>
      </c>
      <c r="B1058" s="6" t="s">
        <v>4963</v>
      </c>
      <c r="C1058" s="6" t="s">
        <v>4077</v>
      </c>
      <c r="D1058" s="6">
        <v>30.299463930800002</v>
      </c>
      <c r="E1058" s="6">
        <v>0.30299463930800002</v>
      </c>
      <c r="F1058" s="6">
        <v>2.76267325839</v>
      </c>
      <c r="G1058" s="6">
        <v>1333</v>
      </c>
    </row>
    <row r="1059" spans="1:7">
      <c r="A1059" s="6" t="s">
        <v>3983</v>
      </c>
      <c r="B1059" s="6" t="s">
        <v>4964</v>
      </c>
      <c r="C1059" s="6" t="s">
        <v>4077</v>
      </c>
      <c r="D1059" s="6">
        <v>296.70303716699999</v>
      </c>
      <c r="E1059" s="6">
        <v>2.9670303716699999</v>
      </c>
      <c r="F1059" s="6">
        <v>9.67490831898</v>
      </c>
      <c r="G1059" s="6">
        <v>1274.69</v>
      </c>
    </row>
    <row r="1060" spans="1:7">
      <c r="A1060" s="6" t="s">
        <v>3107</v>
      </c>
      <c r="B1060" s="6" t="s">
        <v>4965</v>
      </c>
      <c r="C1060" s="6" t="s">
        <v>4076</v>
      </c>
      <c r="D1060" s="6">
        <v>40.866979041800001</v>
      </c>
      <c r="E1060" s="6">
        <v>0.408669790418</v>
      </c>
      <c r="F1060" s="6">
        <v>2.3098612093700002</v>
      </c>
      <c r="G1060" s="6">
        <v>1321.96</v>
      </c>
    </row>
    <row r="1061" spans="1:7">
      <c r="A1061" s="6" t="s">
        <v>3984</v>
      </c>
      <c r="B1061" s="6" t="s">
        <v>4966</v>
      </c>
      <c r="C1061" s="6" t="s">
        <v>4077</v>
      </c>
      <c r="D1061" s="6">
        <v>1117.85469053</v>
      </c>
      <c r="E1061" s="6">
        <v>11.178546905299999</v>
      </c>
      <c r="F1061" s="6">
        <v>76.7574122929</v>
      </c>
      <c r="G1061" s="6">
        <v>657.71</v>
      </c>
    </row>
    <row r="1062" spans="1:7">
      <c r="A1062" s="6" t="s">
        <v>3985</v>
      </c>
      <c r="B1062" s="6" t="s">
        <v>4967</v>
      </c>
      <c r="C1062" s="6" t="s">
        <v>4076</v>
      </c>
      <c r="D1062" s="6">
        <v>49.645179093700001</v>
      </c>
      <c r="E1062" s="6">
        <v>0.49645179093699998</v>
      </c>
      <c r="F1062" s="6">
        <v>3.9067587758500002</v>
      </c>
      <c r="G1062" s="6">
        <v>731.19</v>
      </c>
    </row>
    <row r="1063" spans="1:7">
      <c r="A1063" s="6" t="s">
        <v>3112</v>
      </c>
      <c r="B1063" s="6" t="s">
        <v>4968</v>
      </c>
      <c r="C1063" s="6" t="s">
        <v>4077</v>
      </c>
      <c r="D1063" s="6">
        <v>20.875274205899998</v>
      </c>
      <c r="E1063" s="6">
        <v>0.20875274205899999</v>
      </c>
      <c r="F1063" s="6">
        <v>3.2734411865799999</v>
      </c>
      <c r="G1063" s="6">
        <v>300.97000000000003</v>
      </c>
    </row>
    <row r="1064" spans="1:7">
      <c r="A1064" s="6" t="s">
        <v>3117</v>
      </c>
      <c r="B1064" s="6" t="s">
        <v>4969</v>
      </c>
      <c r="C1064" s="6" t="s">
        <v>4077</v>
      </c>
      <c r="D1064" s="6">
        <v>11.9690456533</v>
      </c>
      <c r="E1064" s="6">
        <v>0.11969045653300001</v>
      </c>
      <c r="F1064" s="6">
        <v>1.81273744753</v>
      </c>
      <c r="G1064" s="6">
        <v>199.79</v>
      </c>
    </row>
    <row r="1065" spans="1:7">
      <c r="A1065" s="6" t="s">
        <v>3986</v>
      </c>
      <c r="B1065" s="6" t="s">
        <v>4970</v>
      </c>
      <c r="C1065" s="6" t="s">
        <v>4076</v>
      </c>
      <c r="D1065" s="6">
        <v>119.581846571</v>
      </c>
      <c r="E1065" s="6">
        <v>1.1958184657099999</v>
      </c>
      <c r="F1065" s="6">
        <v>6.2211624467900002</v>
      </c>
      <c r="G1065" s="6">
        <v>254.89</v>
      </c>
    </row>
    <row r="1066" spans="1:7">
      <c r="A1066" s="6" t="s">
        <v>3122</v>
      </c>
      <c r="B1066" s="6" t="s">
        <v>4971</v>
      </c>
      <c r="C1066" s="6" t="s">
        <v>4077</v>
      </c>
      <c r="D1066" s="6">
        <v>23.500171771400002</v>
      </c>
      <c r="E1066" s="6">
        <v>0.235001717714</v>
      </c>
      <c r="F1066" s="6">
        <v>3.7511156145700002</v>
      </c>
      <c r="G1066" s="6">
        <v>1604</v>
      </c>
    </row>
    <row r="1067" spans="1:7">
      <c r="A1067" s="6" t="s">
        <v>3127</v>
      </c>
      <c r="B1067" s="6" t="s">
        <v>4972</v>
      </c>
      <c r="C1067" s="6" t="s">
        <v>4077</v>
      </c>
      <c r="D1067" s="6">
        <v>617.49709223800005</v>
      </c>
      <c r="E1067" s="6">
        <v>6.17497092238</v>
      </c>
      <c r="F1067" s="6">
        <v>23.284505365699999</v>
      </c>
      <c r="G1067" s="6">
        <v>1332</v>
      </c>
    </row>
    <row r="1068" spans="1:7">
      <c r="A1068" s="6" t="s">
        <v>3987</v>
      </c>
      <c r="B1068" s="6" t="s">
        <v>4973</v>
      </c>
      <c r="C1068" s="6" t="s">
        <v>4077</v>
      </c>
      <c r="D1068" s="6">
        <v>50.193799830000003</v>
      </c>
      <c r="E1068" s="6">
        <v>0.50193799829999997</v>
      </c>
      <c r="F1068" s="6">
        <v>6.5131275960200004</v>
      </c>
      <c r="G1068" s="6">
        <v>1401</v>
      </c>
    </row>
    <row r="1069" spans="1:7">
      <c r="A1069" s="6" t="s">
        <v>3988</v>
      </c>
      <c r="B1069" s="6" t="s">
        <v>4974</v>
      </c>
      <c r="C1069" s="6" t="s">
        <v>4077</v>
      </c>
      <c r="D1069" s="6">
        <v>5764.75613376</v>
      </c>
      <c r="E1069" s="6">
        <v>57.647561337600003</v>
      </c>
      <c r="F1069" s="6">
        <v>166.292341972</v>
      </c>
      <c r="G1069" s="6">
        <v>159.15</v>
      </c>
    </row>
    <row r="1070" spans="1:7">
      <c r="A1070" s="6" t="s">
        <v>3132</v>
      </c>
      <c r="B1070" s="6" t="s">
        <v>4975</v>
      </c>
      <c r="C1070" s="6" t="s">
        <v>4077</v>
      </c>
      <c r="D1070" s="6">
        <v>652.32084524799996</v>
      </c>
      <c r="E1070" s="6">
        <v>6.5232084524799996</v>
      </c>
      <c r="F1070" s="6">
        <v>36.584727649900003</v>
      </c>
      <c r="G1070" s="6">
        <v>30.12</v>
      </c>
    </row>
    <row r="1071" spans="1:7">
      <c r="A1071" s="6" t="s">
        <v>3989</v>
      </c>
      <c r="B1071" s="6" t="s">
        <v>4976</v>
      </c>
      <c r="C1071" s="6" t="s">
        <v>4077</v>
      </c>
      <c r="D1071" s="6">
        <v>50.562272503099997</v>
      </c>
      <c r="E1071" s="6">
        <v>0.50562272503100003</v>
      </c>
      <c r="F1071" s="6">
        <v>4.77321998576</v>
      </c>
      <c r="G1071" s="6">
        <v>610.76</v>
      </c>
    </row>
    <row r="1072" spans="1:7">
      <c r="A1072" s="6" t="s">
        <v>3137</v>
      </c>
      <c r="B1072" s="6" t="s">
        <v>4977</v>
      </c>
      <c r="C1072" s="6" t="s">
        <v>4077</v>
      </c>
      <c r="D1072" s="6">
        <v>11384.340735399999</v>
      </c>
      <c r="E1072" s="6">
        <v>113.84340735399999</v>
      </c>
      <c r="F1072" s="6">
        <v>509.02350010599997</v>
      </c>
      <c r="G1072" s="6">
        <v>171.92</v>
      </c>
    </row>
    <row r="1073" spans="1:7">
      <c r="A1073" s="6" t="s">
        <v>3990</v>
      </c>
      <c r="B1073" s="6" t="s">
        <v>4978</v>
      </c>
      <c r="C1073" s="6" t="s">
        <v>4077</v>
      </c>
      <c r="D1073" s="6">
        <v>76.652515922899994</v>
      </c>
      <c r="E1073" s="6">
        <v>0.766525159229</v>
      </c>
      <c r="F1073" s="6">
        <v>4.3979762957400004</v>
      </c>
      <c r="G1073" s="6">
        <v>375.52</v>
      </c>
    </row>
    <row r="1074" spans="1:7">
      <c r="A1074" s="6" t="s">
        <v>3142</v>
      </c>
      <c r="B1074" s="6" t="s">
        <v>4979</v>
      </c>
      <c r="C1074" s="6" t="s">
        <v>4077</v>
      </c>
      <c r="D1074" s="6">
        <v>1485.7593153800001</v>
      </c>
      <c r="E1074" s="6">
        <v>14.8575931538</v>
      </c>
      <c r="F1074" s="6">
        <v>60.5881024404</v>
      </c>
      <c r="G1074" s="6">
        <v>1091</v>
      </c>
    </row>
    <row r="1075" spans="1:7">
      <c r="A1075" s="6" t="s">
        <v>3147</v>
      </c>
      <c r="B1075" s="6" t="s">
        <v>4980</v>
      </c>
      <c r="C1075" s="6" t="s">
        <v>4076</v>
      </c>
      <c r="D1075" s="6">
        <v>1335.8415490299999</v>
      </c>
      <c r="E1075" s="6">
        <v>13.358415490300001</v>
      </c>
      <c r="F1075" s="6">
        <v>26.063159977000002</v>
      </c>
      <c r="G1075" s="6">
        <v>913</v>
      </c>
    </row>
    <row r="1076" spans="1:7">
      <c r="A1076" s="6" t="s">
        <v>3152</v>
      </c>
      <c r="B1076" s="6" t="s">
        <v>4733</v>
      </c>
      <c r="C1076" s="6" t="s">
        <v>4077</v>
      </c>
      <c r="D1076" s="6">
        <v>14378.425748400001</v>
      </c>
      <c r="E1076" s="6">
        <v>143.78425748399999</v>
      </c>
      <c r="F1076" s="6">
        <v>55.3990964471</v>
      </c>
      <c r="G1076" s="6">
        <v>1207.07</v>
      </c>
    </row>
    <row r="1077" spans="1:7">
      <c r="A1077" s="6" t="s">
        <v>3157</v>
      </c>
      <c r="B1077" s="6" t="s">
        <v>4516</v>
      </c>
      <c r="C1077" s="6" t="s">
        <v>4076</v>
      </c>
      <c r="D1077" s="6">
        <v>25.329077494900002</v>
      </c>
      <c r="E1077" s="6">
        <v>0.25329077494899999</v>
      </c>
      <c r="F1077" s="6">
        <v>2.2740846475700001</v>
      </c>
      <c r="G1077" s="6">
        <v>241.29</v>
      </c>
    </row>
    <row r="1078" spans="1:7">
      <c r="A1078" s="6" t="s">
        <v>3991</v>
      </c>
      <c r="B1078" s="6" t="s">
        <v>4981</v>
      </c>
      <c r="C1078" s="6" t="s">
        <v>4077</v>
      </c>
      <c r="D1078" s="6">
        <v>10.915190752099999</v>
      </c>
      <c r="E1078" s="6">
        <v>0.109151907521</v>
      </c>
      <c r="F1078" s="6">
        <v>1.9736311233599999</v>
      </c>
      <c r="G1078" s="6">
        <v>179.9</v>
      </c>
    </row>
    <row r="1079" spans="1:7">
      <c r="A1079" s="6" t="s">
        <v>3161</v>
      </c>
      <c r="B1079" s="6" t="s">
        <v>4982</v>
      </c>
      <c r="C1079" s="6" t="s">
        <v>4077</v>
      </c>
      <c r="D1079" s="6">
        <v>56.7550828834</v>
      </c>
      <c r="E1079" s="6">
        <v>0.56755082883399999</v>
      </c>
      <c r="F1079" s="6">
        <v>5.9989236793799998</v>
      </c>
      <c r="G1079" s="6">
        <v>711.05</v>
      </c>
    </row>
    <row r="1080" spans="1:7">
      <c r="A1080" s="6" t="s">
        <v>3992</v>
      </c>
      <c r="B1080" s="6" t="s">
        <v>4983</v>
      </c>
      <c r="C1080" s="6" t="s">
        <v>4076</v>
      </c>
      <c r="D1080" s="6">
        <v>19.148314923099999</v>
      </c>
      <c r="E1080" s="6">
        <v>0.19148314923099999</v>
      </c>
      <c r="F1080" s="6">
        <v>3.1183213106399998</v>
      </c>
      <c r="G1080" s="6">
        <v>1536.82</v>
      </c>
    </row>
    <row r="1081" spans="1:7">
      <c r="A1081" s="6" t="s">
        <v>3166</v>
      </c>
      <c r="B1081" s="6" t="s">
        <v>4984</v>
      </c>
      <c r="C1081" s="6" t="s">
        <v>4077</v>
      </c>
      <c r="D1081" s="6">
        <v>10360.7235452</v>
      </c>
      <c r="E1081" s="6">
        <v>103.607235452</v>
      </c>
      <c r="F1081" s="6">
        <v>688.15848525000001</v>
      </c>
      <c r="G1081" s="6">
        <v>141.76</v>
      </c>
    </row>
    <row r="1082" spans="1:7">
      <c r="A1082" s="6" t="s">
        <v>3171</v>
      </c>
      <c r="B1082" s="6" t="s">
        <v>4985</v>
      </c>
      <c r="C1082" s="6" t="s">
        <v>4076</v>
      </c>
      <c r="D1082" s="6">
        <v>54.121015432100002</v>
      </c>
      <c r="E1082" s="6">
        <v>0.54121015432099995</v>
      </c>
      <c r="F1082" s="6">
        <v>4.6372022844299998</v>
      </c>
      <c r="G1082" s="6">
        <v>903.39</v>
      </c>
    </row>
    <row r="1083" spans="1:7">
      <c r="A1083" s="6" t="s">
        <v>3993</v>
      </c>
      <c r="B1083" s="6" t="s">
        <v>4986</v>
      </c>
      <c r="C1083" s="6" t="s">
        <v>4076</v>
      </c>
      <c r="D1083" s="6">
        <v>30.9276936891</v>
      </c>
      <c r="E1083" s="6">
        <v>0.309276936891</v>
      </c>
      <c r="F1083" s="6">
        <v>6.8782558253500001</v>
      </c>
      <c r="G1083" s="6">
        <v>218.76</v>
      </c>
    </row>
    <row r="1084" spans="1:7">
      <c r="A1084" s="6" t="s">
        <v>3994</v>
      </c>
      <c r="B1084" s="6" t="s">
        <v>4987</v>
      </c>
      <c r="C1084" s="6" t="s">
        <v>4077</v>
      </c>
      <c r="D1084" s="6">
        <v>83.933572139000006</v>
      </c>
      <c r="E1084" s="6">
        <v>0.83933572139000001</v>
      </c>
      <c r="F1084" s="6">
        <v>5.9156330977799998</v>
      </c>
      <c r="G1084" s="6">
        <v>314.95</v>
      </c>
    </row>
    <row r="1085" spans="1:7">
      <c r="A1085" s="6" t="s">
        <v>3176</v>
      </c>
      <c r="B1085" s="6" t="s">
        <v>4988</v>
      </c>
      <c r="C1085" s="6" t="s">
        <v>4077</v>
      </c>
      <c r="D1085" s="6">
        <v>4.2796390855600004</v>
      </c>
      <c r="E1085" s="6">
        <v>4.2796390855599997E-2</v>
      </c>
      <c r="F1085" s="6">
        <v>0.84854361639499998</v>
      </c>
      <c r="G1085" s="6">
        <v>268.27999999999997</v>
      </c>
    </row>
    <row r="1086" spans="1:7">
      <c r="A1086" s="6" t="s">
        <v>3995</v>
      </c>
      <c r="B1086" s="6" t="s">
        <v>4989</v>
      </c>
      <c r="C1086" s="6" t="s">
        <v>4076</v>
      </c>
      <c r="D1086" s="6">
        <v>26.2720956173</v>
      </c>
      <c r="E1086" s="6">
        <v>0.26272095617300001</v>
      </c>
      <c r="F1086" s="6">
        <v>2.0718102306800001</v>
      </c>
      <c r="G1086" s="6">
        <v>295.60000000000002</v>
      </c>
    </row>
    <row r="1087" spans="1:7">
      <c r="A1087" s="6" t="s">
        <v>3996</v>
      </c>
      <c r="B1087" s="6" t="s">
        <v>4990</v>
      </c>
      <c r="C1087" s="6" t="s">
        <v>4077</v>
      </c>
      <c r="D1087" s="6">
        <v>33757.391612500003</v>
      </c>
      <c r="E1087" s="6">
        <v>337.57391612499998</v>
      </c>
      <c r="F1087" s="6">
        <v>649.08192132500005</v>
      </c>
      <c r="G1087" s="6">
        <v>39.909999999999997</v>
      </c>
    </row>
    <row r="1088" spans="1:7">
      <c r="A1088" s="6" t="s">
        <v>3181</v>
      </c>
      <c r="B1088" s="6" t="s">
        <v>4991</v>
      </c>
      <c r="C1088" s="6" t="s">
        <v>4077</v>
      </c>
      <c r="D1088" s="6">
        <v>15.4730267672</v>
      </c>
      <c r="E1088" s="6">
        <v>0.15473026767199999</v>
      </c>
      <c r="F1088" s="6">
        <v>2.4583995019999998</v>
      </c>
      <c r="G1088" s="6">
        <v>95.14</v>
      </c>
    </row>
    <row r="1089" spans="1:7">
      <c r="A1089" s="6" t="s">
        <v>3186</v>
      </c>
      <c r="B1089" s="6" t="s">
        <v>4992</v>
      </c>
      <c r="C1089" s="6" t="s">
        <v>4077</v>
      </c>
      <c r="D1089" s="6">
        <v>211.42979546399999</v>
      </c>
      <c r="E1089" s="6">
        <v>2.11429795464</v>
      </c>
      <c r="F1089" s="6">
        <v>7.4661528330599998</v>
      </c>
      <c r="G1089" s="6">
        <v>1453</v>
      </c>
    </row>
    <row r="1090" spans="1:7">
      <c r="A1090" s="6" t="s">
        <v>3997</v>
      </c>
      <c r="B1090" s="6" t="s">
        <v>4993</v>
      </c>
      <c r="C1090" s="6" t="s">
        <v>4076</v>
      </c>
      <c r="D1090" s="6">
        <v>96.816969698700007</v>
      </c>
      <c r="E1090" s="6">
        <v>0.96816969698699995</v>
      </c>
      <c r="F1090" s="6">
        <v>5.63504914535</v>
      </c>
      <c r="G1090" s="6">
        <v>218.5</v>
      </c>
    </row>
    <row r="1091" spans="1:7">
      <c r="A1091" s="6" t="s">
        <v>3191</v>
      </c>
      <c r="B1091" s="6" t="s">
        <v>4994</v>
      </c>
      <c r="C1091" s="6" t="s">
        <v>4076</v>
      </c>
      <c r="D1091" s="6">
        <v>73.885773029099994</v>
      </c>
      <c r="E1091" s="6">
        <v>0.73885773029099999</v>
      </c>
      <c r="F1091" s="6">
        <v>6.2806902612200002</v>
      </c>
      <c r="G1091" s="6">
        <v>280.68</v>
      </c>
    </row>
    <row r="1092" spans="1:7">
      <c r="A1092" s="6" t="s">
        <v>3196</v>
      </c>
      <c r="B1092" s="6" t="s">
        <v>4995</v>
      </c>
      <c r="C1092" s="6" t="s">
        <v>4077</v>
      </c>
      <c r="D1092" s="6">
        <v>2331.8718579199999</v>
      </c>
      <c r="E1092" s="6">
        <v>23.318718579199999</v>
      </c>
      <c r="F1092" s="6">
        <v>148.42038578099999</v>
      </c>
      <c r="G1092" s="6">
        <v>980.2</v>
      </c>
    </row>
    <row r="1093" spans="1:7">
      <c r="A1093" s="6" t="s">
        <v>3998</v>
      </c>
      <c r="B1093" s="6" t="s">
        <v>4996</v>
      </c>
      <c r="C1093" s="6" t="s">
        <v>4077</v>
      </c>
      <c r="D1093" s="6">
        <v>29.223382458700002</v>
      </c>
      <c r="E1093" s="6">
        <v>0.29223382458699998</v>
      </c>
      <c r="F1093" s="6">
        <v>2.7889287515699999</v>
      </c>
      <c r="G1093" s="6">
        <v>391.66</v>
      </c>
    </row>
    <row r="1094" spans="1:7">
      <c r="A1094" s="6" t="s">
        <v>3200</v>
      </c>
      <c r="B1094" s="6" t="s">
        <v>4997</v>
      </c>
      <c r="C1094" s="6" t="s">
        <v>4076</v>
      </c>
      <c r="D1094" s="6">
        <v>167489.610086</v>
      </c>
      <c r="E1094" s="6">
        <v>1674.8961008599999</v>
      </c>
      <c r="F1094" s="6">
        <v>310.44645853999998</v>
      </c>
      <c r="G1094" s="6">
        <v>4.5199999999999996</v>
      </c>
    </row>
    <row r="1095" spans="1:7">
      <c r="A1095" s="6" t="s">
        <v>3206</v>
      </c>
      <c r="B1095" s="6" t="s">
        <v>4998</v>
      </c>
      <c r="C1095" s="6" t="s">
        <v>4077</v>
      </c>
      <c r="D1095" s="6">
        <v>1008.0061942999999</v>
      </c>
      <c r="E1095" s="6">
        <v>10.080061943</v>
      </c>
      <c r="F1095" s="6">
        <v>37.968975063400002</v>
      </c>
      <c r="G1095" s="6">
        <v>500.44</v>
      </c>
    </row>
    <row r="1096" spans="1:7">
      <c r="A1096" s="6" t="s">
        <v>3999</v>
      </c>
      <c r="B1096" s="6" t="s">
        <v>4999</v>
      </c>
      <c r="C1096" s="6" t="s">
        <v>4076</v>
      </c>
      <c r="D1096" s="6">
        <v>28.206487772500001</v>
      </c>
      <c r="E1096" s="6">
        <v>0.282064877725</v>
      </c>
      <c r="F1096" s="6">
        <v>3.02191977771</v>
      </c>
      <c r="G1096" s="6">
        <v>587.21</v>
      </c>
    </row>
    <row r="1097" spans="1:7">
      <c r="A1097" s="6" t="s">
        <v>4000</v>
      </c>
      <c r="B1097" s="6" t="s">
        <v>5000</v>
      </c>
      <c r="C1097" s="6" t="s">
        <v>4077</v>
      </c>
      <c r="D1097" s="6">
        <v>516.51737182700003</v>
      </c>
      <c r="E1097" s="6">
        <v>5.1651737182700002</v>
      </c>
      <c r="F1097" s="6">
        <v>19.313573508299999</v>
      </c>
      <c r="G1097" s="6">
        <v>153.31</v>
      </c>
    </row>
    <row r="1098" spans="1:7">
      <c r="A1098" s="6" t="s">
        <v>3211</v>
      </c>
      <c r="B1098" s="6" t="s">
        <v>5001</v>
      </c>
      <c r="C1098" s="6" t="s">
        <v>4077</v>
      </c>
      <c r="D1098" s="6">
        <v>52.321948237000001</v>
      </c>
      <c r="E1098" s="6">
        <v>0.52321948237000004</v>
      </c>
      <c r="F1098" s="6">
        <v>5.6055628671999997</v>
      </c>
      <c r="G1098" s="6">
        <v>1480.67</v>
      </c>
    </row>
    <row r="1099" spans="1:7">
      <c r="A1099" s="6" t="s">
        <v>4001</v>
      </c>
      <c r="B1099" s="6" t="s">
        <v>5002</v>
      </c>
      <c r="C1099" s="6" t="s">
        <v>4077</v>
      </c>
      <c r="D1099" s="6">
        <v>1352.4047916500001</v>
      </c>
      <c r="E1099" s="6">
        <v>13.524047916500001</v>
      </c>
      <c r="F1099" s="6">
        <v>89.054748132300006</v>
      </c>
      <c r="G1099" s="6">
        <v>144.01</v>
      </c>
    </row>
    <row r="1100" spans="1:7">
      <c r="A1100" s="6" t="s">
        <v>4002</v>
      </c>
      <c r="B1100" s="6" t="s">
        <v>5003</v>
      </c>
      <c r="C1100" s="6" t="s">
        <v>4076</v>
      </c>
      <c r="D1100" s="6">
        <v>70.500807687000005</v>
      </c>
      <c r="E1100" s="6">
        <v>0.70500807687</v>
      </c>
      <c r="F1100" s="6">
        <v>3.8058463309500001</v>
      </c>
      <c r="G1100" s="6">
        <v>760.5</v>
      </c>
    </row>
    <row r="1101" spans="1:7">
      <c r="A1101" s="6" t="s">
        <v>4003</v>
      </c>
      <c r="B1101" s="6" t="s">
        <v>5004</v>
      </c>
      <c r="C1101" s="6" t="s">
        <v>4077</v>
      </c>
      <c r="D1101" s="6">
        <v>14.9095947218</v>
      </c>
      <c r="E1101" s="6">
        <v>0.14909594721800001</v>
      </c>
      <c r="F1101" s="6">
        <v>2.75203639322</v>
      </c>
      <c r="G1101" s="6">
        <v>287.08</v>
      </c>
    </row>
    <row r="1102" spans="1:7">
      <c r="A1102" s="6" t="s">
        <v>3215</v>
      </c>
      <c r="B1102" s="6" t="s">
        <v>5005</v>
      </c>
      <c r="C1102" s="6" t="s">
        <v>4076</v>
      </c>
      <c r="D1102" s="6">
        <v>363.50473125799999</v>
      </c>
      <c r="E1102" s="6">
        <v>3.6350473125799998</v>
      </c>
      <c r="F1102" s="6">
        <v>9.0426088920699996</v>
      </c>
      <c r="G1102" s="6">
        <v>873.52</v>
      </c>
    </row>
    <row r="1103" spans="1:7">
      <c r="A1103" s="6" t="s">
        <v>4004</v>
      </c>
      <c r="B1103" s="6" t="s">
        <v>5006</v>
      </c>
      <c r="C1103" s="6" t="s">
        <v>4077</v>
      </c>
      <c r="D1103" s="6">
        <v>25.785447005599998</v>
      </c>
      <c r="E1103" s="6">
        <v>0.25785447005599998</v>
      </c>
      <c r="F1103" s="6">
        <v>3.6098446126899999</v>
      </c>
      <c r="G1103" s="6">
        <v>462.7</v>
      </c>
    </row>
    <row r="1104" spans="1:7">
      <c r="A1104" s="6" t="s">
        <v>4005</v>
      </c>
      <c r="B1104" s="6" t="s">
        <v>5007</v>
      </c>
      <c r="C1104" s="6" t="s">
        <v>4077</v>
      </c>
      <c r="D1104" s="6">
        <v>54.5762908409</v>
      </c>
      <c r="E1104" s="6">
        <v>0.54576290840899999</v>
      </c>
      <c r="F1104" s="6">
        <v>5.3163120498999996</v>
      </c>
      <c r="G1104" s="6">
        <v>680.61</v>
      </c>
    </row>
    <row r="1105" spans="1:7">
      <c r="A1105" s="6" t="s">
        <v>4006</v>
      </c>
      <c r="B1105" s="6" t="s">
        <v>4852</v>
      </c>
      <c r="C1105" s="6" t="s">
        <v>4076</v>
      </c>
      <c r="D1105" s="6">
        <v>24.936054627600001</v>
      </c>
      <c r="E1105" s="6">
        <v>0.24936054627599999</v>
      </c>
      <c r="F1105" s="6">
        <v>2.1627259053999999</v>
      </c>
      <c r="G1105" s="6">
        <v>1165.8699999999999</v>
      </c>
    </row>
    <row r="1106" spans="1:7">
      <c r="A1106" s="6" t="s">
        <v>3220</v>
      </c>
      <c r="B1106" s="6" t="s">
        <v>5008</v>
      </c>
      <c r="C1106" s="6" t="s">
        <v>4076</v>
      </c>
      <c r="D1106" s="6">
        <v>38.2353378647</v>
      </c>
      <c r="E1106" s="6">
        <v>0.38235337864699998</v>
      </c>
      <c r="F1106" s="6">
        <v>3.8155929909399999</v>
      </c>
      <c r="G1106" s="6">
        <v>708.67</v>
      </c>
    </row>
    <row r="1107" spans="1:7">
      <c r="A1107" s="6" t="s">
        <v>3225</v>
      </c>
      <c r="C1107" s="6" t="s">
        <v>4077</v>
      </c>
      <c r="D1107" s="6">
        <v>28.763088071199999</v>
      </c>
      <c r="E1107" s="6">
        <v>0.28763088071199999</v>
      </c>
      <c r="F1107" s="6">
        <v>5.9633125403199996</v>
      </c>
      <c r="G1107" s="6">
        <v>403.99</v>
      </c>
    </row>
    <row r="1108" spans="1:7">
      <c r="A1108" s="6" t="s">
        <v>3230</v>
      </c>
      <c r="B1108" s="6" t="s">
        <v>5009</v>
      </c>
      <c r="C1108" s="6" t="s">
        <v>4077</v>
      </c>
      <c r="D1108" s="6">
        <v>93.752437938499995</v>
      </c>
      <c r="E1108" s="6">
        <v>0.937524379385</v>
      </c>
      <c r="F1108" s="6">
        <v>9.5563036144400009</v>
      </c>
      <c r="G1108" s="6">
        <v>128.76</v>
      </c>
    </row>
    <row r="1109" spans="1:7">
      <c r="A1109" s="6" t="s">
        <v>4007</v>
      </c>
      <c r="B1109" s="6" t="s">
        <v>5010</v>
      </c>
      <c r="C1109" s="6" t="s">
        <v>4076</v>
      </c>
      <c r="D1109" s="6">
        <v>38.003725336999999</v>
      </c>
      <c r="E1109" s="6">
        <v>0.38003725336999999</v>
      </c>
      <c r="F1109" s="6">
        <v>4.0550646082100004</v>
      </c>
      <c r="G1109" s="6">
        <v>16.52</v>
      </c>
    </row>
    <row r="1110" spans="1:7">
      <c r="A1110" s="6" t="s">
        <v>3235</v>
      </c>
      <c r="B1110" s="6" t="s">
        <v>5011</v>
      </c>
      <c r="C1110" s="6" t="s">
        <v>4076</v>
      </c>
      <c r="D1110" s="6">
        <v>164.92324303999999</v>
      </c>
      <c r="E1110" s="6">
        <v>1.6492324303999999</v>
      </c>
      <c r="F1110" s="6">
        <v>9.0319368746999995</v>
      </c>
      <c r="G1110" s="6">
        <v>89.94</v>
      </c>
    </row>
    <row r="1111" spans="1:7">
      <c r="A1111" s="6" t="s">
        <v>3240</v>
      </c>
      <c r="C1111" s="6" t="s">
        <v>4077</v>
      </c>
      <c r="D1111" s="6">
        <v>36.970511493700002</v>
      </c>
      <c r="E1111" s="6">
        <v>0.36970511493699998</v>
      </c>
      <c r="F1111" s="6">
        <v>3.4364873578099999</v>
      </c>
      <c r="G1111" s="6">
        <v>12.19</v>
      </c>
    </row>
    <row r="1112" spans="1:7">
      <c r="A1112" s="6" t="s">
        <v>4008</v>
      </c>
      <c r="B1112" s="6" t="s">
        <v>5012</v>
      </c>
      <c r="C1112" s="6" t="s">
        <v>4077</v>
      </c>
      <c r="D1112" s="6">
        <v>3254.7864684599999</v>
      </c>
      <c r="E1112" s="6">
        <v>32.5478646846</v>
      </c>
      <c r="F1112" s="6">
        <v>57.048020600299999</v>
      </c>
      <c r="G1112" s="6">
        <v>492.49</v>
      </c>
    </row>
    <row r="1113" spans="1:7">
      <c r="A1113" s="6" t="s">
        <v>4009</v>
      </c>
      <c r="B1113" s="6" t="s">
        <v>5013</v>
      </c>
      <c r="C1113" s="6" t="s">
        <v>4077</v>
      </c>
      <c r="D1113" s="6">
        <v>63.578738235700001</v>
      </c>
      <c r="E1113" s="6">
        <v>0.63578738235700005</v>
      </c>
      <c r="F1113" s="6">
        <v>4.6110485542399999</v>
      </c>
      <c r="G1113" s="6">
        <v>1310.4100000000001</v>
      </c>
    </row>
    <row r="1114" spans="1:7">
      <c r="A1114" s="6" t="s">
        <v>4010</v>
      </c>
      <c r="B1114" s="6" t="s">
        <v>5014</v>
      </c>
      <c r="C1114" s="6" t="s">
        <v>4077</v>
      </c>
      <c r="D1114" s="6">
        <v>11.351884954499999</v>
      </c>
      <c r="E1114" s="6">
        <v>0.11351884954499999</v>
      </c>
      <c r="F1114" s="6">
        <v>1.5884364098599999</v>
      </c>
      <c r="G1114" s="6">
        <v>275.37</v>
      </c>
    </row>
    <row r="1115" spans="1:7">
      <c r="A1115" s="6" t="s">
        <v>3245</v>
      </c>
      <c r="B1115" s="6" t="s">
        <v>4111</v>
      </c>
      <c r="C1115" s="6" t="s">
        <v>4076</v>
      </c>
      <c r="D1115" s="6">
        <v>26.218475423099999</v>
      </c>
      <c r="E1115" s="6">
        <v>0.26218475423100002</v>
      </c>
      <c r="F1115" s="6">
        <v>2.45432600518</v>
      </c>
      <c r="G1115" s="6">
        <v>451.66</v>
      </c>
    </row>
    <row r="1116" spans="1:7">
      <c r="A1116" s="6" t="s">
        <v>4011</v>
      </c>
      <c r="B1116" s="6" t="s">
        <v>5015</v>
      </c>
      <c r="C1116" s="6" t="s">
        <v>4077</v>
      </c>
      <c r="D1116" s="6">
        <v>6564.3753527500003</v>
      </c>
      <c r="E1116" s="6">
        <v>65.643753527499996</v>
      </c>
      <c r="F1116" s="6">
        <v>187.36572125999999</v>
      </c>
      <c r="G1116" s="6">
        <v>308.58</v>
      </c>
    </row>
    <row r="1117" spans="1:7">
      <c r="A1117" s="6" t="s">
        <v>4012</v>
      </c>
      <c r="B1117" s="6" t="s">
        <v>5016</v>
      </c>
      <c r="C1117" s="6" t="s">
        <v>4077</v>
      </c>
      <c r="D1117" s="6">
        <v>14.4921042636</v>
      </c>
      <c r="E1117" s="6">
        <v>0.144921042636</v>
      </c>
      <c r="F1117" s="6">
        <v>3.04953549777</v>
      </c>
      <c r="G1117" s="6">
        <v>354.89</v>
      </c>
    </row>
    <row r="1118" spans="1:7">
      <c r="A1118" s="6" t="s">
        <v>4013</v>
      </c>
      <c r="B1118" s="6" t="s">
        <v>5017</v>
      </c>
      <c r="C1118" s="6" t="s">
        <v>4077</v>
      </c>
      <c r="D1118" s="6">
        <v>82.134502495000007</v>
      </c>
      <c r="E1118" s="6">
        <v>0.82134502494999995</v>
      </c>
      <c r="F1118" s="6">
        <v>7.2157760684200003</v>
      </c>
      <c r="G1118" s="6">
        <v>172.77</v>
      </c>
    </row>
    <row r="1119" spans="1:7">
      <c r="A1119" s="6" t="s">
        <v>4014</v>
      </c>
      <c r="B1119" s="6" t="s">
        <v>5018</v>
      </c>
      <c r="C1119" s="6" t="s">
        <v>4077</v>
      </c>
      <c r="D1119" s="6">
        <v>35.890265207600002</v>
      </c>
      <c r="E1119" s="6">
        <v>0.35890265207599997</v>
      </c>
      <c r="F1119" s="6">
        <v>3.69170353232</v>
      </c>
      <c r="G1119" s="6">
        <v>185.13</v>
      </c>
    </row>
    <row r="1120" spans="1:7">
      <c r="A1120" s="6" t="s">
        <v>4015</v>
      </c>
      <c r="B1120" s="6" t="s">
        <v>5019</v>
      </c>
      <c r="C1120" s="6" t="s">
        <v>4077</v>
      </c>
      <c r="D1120" s="6">
        <v>185.128761325</v>
      </c>
      <c r="E1120" s="6">
        <v>1.85128761325</v>
      </c>
      <c r="F1120" s="6">
        <v>14.131417750500001</v>
      </c>
      <c r="G1120" s="6">
        <v>300.36</v>
      </c>
    </row>
    <row r="1121" spans="1:7">
      <c r="A1121" s="6" t="s">
        <v>4016</v>
      </c>
      <c r="B1121" s="6" t="s">
        <v>5020</v>
      </c>
      <c r="C1121" s="6" t="s">
        <v>4077</v>
      </c>
      <c r="D1121" s="6">
        <v>637.14976262799996</v>
      </c>
      <c r="E1121" s="6">
        <v>6.37149762628</v>
      </c>
      <c r="F1121" s="6">
        <v>11.383475902100001</v>
      </c>
      <c r="G1121" s="6">
        <v>378.73</v>
      </c>
    </row>
    <row r="1122" spans="1:7">
      <c r="A1122" s="6" t="s">
        <v>4017</v>
      </c>
      <c r="B1122" s="6" t="s">
        <v>5021</v>
      </c>
      <c r="C1122" s="6" t="s">
        <v>4077</v>
      </c>
      <c r="D1122" s="6">
        <v>103.451468066</v>
      </c>
      <c r="E1122" s="6">
        <v>1.0345146806600001</v>
      </c>
      <c r="F1122" s="6">
        <v>10.0528140224</v>
      </c>
      <c r="G1122" s="6">
        <v>230.56</v>
      </c>
    </row>
    <row r="1123" spans="1:7">
      <c r="A1123" s="6" t="s">
        <v>4018</v>
      </c>
      <c r="B1123" s="6" t="s">
        <v>5022</v>
      </c>
      <c r="C1123" s="6" t="s">
        <v>4077</v>
      </c>
      <c r="D1123" s="6">
        <v>26.7632265383</v>
      </c>
      <c r="E1123" s="6">
        <v>0.267632265383</v>
      </c>
      <c r="F1123" s="6">
        <v>3.2768450896500001</v>
      </c>
      <c r="G1123" s="6">
        <v>294.2</v>
      </c>
    </row>
    <row r="1124" spans="1:7">
      <c r="A1124" s="6" t="s">
        <v>4019</v>
      </c>
      <c r="B1124" s="6" t="s">
        <v>5023</v>
      </c>
      <c r="C1124" s="6" t="s">
        <v>4077</v>
      </c>
      <c r="D1124" s="6">
        <v>449.46901177500001</v>
      </c>
      <c r="E1124" s="6">
        <v>4.4946901177500003</v>
      </c>
      <c r="F1124" s="6">
        <v>40.6436314221</v>
      </c>
      <c r="G1124" s="6">
        <v>217.06</v>
      </c>
    </row>
    <row r="1125" spans="1:7">
      <c r="A1125" s="6" t="s">
        <v>3250</v>
      </c>
      <c r="B1125" s="6" t="s">
        <v>5024</v>
      </c>
      <c r="C1125" s="6" t="s">
        <v>4077</v>
      </c>
      <c r="D1125" s="6">
        <v>5351.1920822399998</v>
      </c>
      <c r="E1125" s="6">
        <v>53.5119208224</v>
      </c>
      <c r="F1125" s="6">
        <v>176.94216564999999</v>
      </c>
      <c r="G1125" s="6">
        <v>24.29</v>
      </c>
    </row>
    <row r="1126" spans="1:7">
      <c r="A1126" s="6" t="s">
        <v>4020</v>
      </c>
      <c r="B1126" s="6" t="s">
        <v>5025</v>
      </c>
      <c r="C1126" s="6" t="s">
        <v>4077</v>
      </c>
      <c r="D1126" s="6">
        <v>73.7044918868</v>
      </c>
      <c r="E1126" s="6">
        <v>0.73704491886800005</v>
      </c>
      <c r="F1126" s="6">
        <v>11.6220691579</v>
      </c>
      <c r="G1126" s="6">
        <v>463.8</v>
      </c>
    </row>
    <row r="1127" spans="1:7">
      <c r="A1127" s="6" t="s">
        <v>3255</v>
      </c>
      <c r="B1127" s="6" t="s">
        <v>5026</v>
      </c>
      <c r="C1127" s="6" t="s">
        <v>4077</v>
      </c>
      <c r="D1127" s="6">
        <v>1181.5217059900001</v>
      </c>
      <c r="E1127" s="6">
        <v>11.8152170599</v>
      </c>
      <c r="F1127" s="6">
        <v>56.015626393600002</v>
      </c>
      <c r="G1127" s="6">
        <v>30.36</v>
      </c>
    </row>
    <row r="1128" spans="1:7">
      <c r="A1128" s="6" t="s">
        <v>3260</v>
      </c>
      <c r="B1128" s="6" t="s">
        <v>5027</v>
      </c>
      <c r="C1128" s="6" t="s">
        <v>4076</v>
      </c>
      <c r="D1128" s="6">
        <v>38.530728482000001</v>
      </c>
      <c r="E1128" s="6">
        <v>0.38530728481999998</v>
      </c>
      <c r="F1128" s="6">
        <v>10.824339111700001</v>
      </c>
      <c r="G1128" s="6">
        <v>37.950000000000003</v>
      </c>
    </row>
    <row r="1129" spans="1:7">
      <c r="A1129" s="6" t="s">
        <v>4021</v>
      </c>
      <c r="C1129" s="6" t="s">
        <v>4077</v>
      </c>
      <c r="D1129" s="6">
        <v>24.855317618400001</v>
      </c>
      <c r="E1129" s="6">
        <v>0.248553176184</v>
      </c>
      <c r="F1129" s="6">
        <v>3.9849321577499999</v>
      </c>
      <c r="G1129" s="6">
        <v>338.42</v>
      </c>
    </row>
    <row r="1130" spans="1:7">
      <c r="A1130" s="6" t="s">
        <v>4022</v>
      </c>
      <c r="B1130" s="6" t="s">
        <v>5028</v>
      </c>
      <c r="C1130" s="6" t="s">
        <v>4077</v>
      </c>
      <c r="D1130" s="6">
        <v>17.0774323274</v>
      </c>
      <c r="E1130" s="6">
        <v>0.170774323274</v>
      </c>
      <c r="F1130" s="6">
        <v>2.2732384450300001</v>
      </c>
      <c r="G1130" s="6">
        <v>332.13</v>
      </c>
    </row>
    <row r="1131" spans="1:7">
      <c r="A1131" s="6" t="s">
        <v>4023</v>
      </c>
      <c r="B1131" s="6" t="s">
        <v>5029</v>
      </c>
      <c r="C1131" s="6" t="s">
        <v>4077</v>
      </c>
      <c r="D1131" s="6">
        <v>117.00390154900001</v>
      </c>
      <c r="E1131" s="6">
        <v>1.17003901549</v>
      </c>
      <c r="F1131" s="6">
        <v>18.132787159399999</v>
      </c>
      <c r="G1131" s="6">
        <v>161.11000000000001</v>
      </c>
    </row>
    <row r="1132" spans="1:7">
      <c r="A1132" s="6" t="s">
        <v>3265</v>
      </c>
      <c r="B1132" s="6" t="s">
        <v>5030</v>
      </c>
      <c r="C1132" s="6" t="s">
        <v>4076</v>
      </c>
      <c r="D1132" s="6">
        <v>298.07768777199999</v>
      </c>
      <c r="E1132" s="6">
        <v>2.9807768777199999</v>
      </c>
      <c r="F1132" s="6">
        <v>9.7838653825499993</v>
      </c>
      <c r="G1132" s="6">
        <v>397.67</v>
      </c>
    </row>
    <row r="1133" spans="1:7">
      <c r="A1133" s="6" t="s">
        <v>3270</v>
      </c>
      <c r="B1133" s="6" t="s">
        <v>5031</v>
      </c>
      <c r="C1133" s="6" t="s">
        <v>4076</v>
      </c>
      <c r="D1133" s="6">
        <v>7.3881898505199999</v>
      </c>
      <c r="E1133" s="6">
        <v>7.3881898505199994E-2</v>
      </c>
      <c r="F1133" s="6">
        <v>1.4762919053400001</v>
      </c>
      <c r="G1133" s="6">
        <v>42.81</v>
      </c>
    </row>
    <row r="1134" spans="1:7">
      <c r="A1134" s="6" t="s">
        <v>3275</v>
      </c>
      <c r="B1134" s="6" t="s">
        <v>5032</v>
      </c>
      <c r="C1134" s="6" t="s">
        <v>4076</v>
      </c>
      <c r="D1134" s="6">
        <v>9.9176661921899996</v>
      </c>
      <c r="E1134" s="6">
        <v>9.91766619219E-2</v>
      </c>
      <c r="F1134" s="6">
        <v>1.2121385150499999</v>
      </c>
      <c r="G1134" s="6">
        <v>81.2</v>
      </c>
    </row>
    <row r="1135" spans="1:7">
      <c r="A1135" s="6" t="s">
        <v>3280</v>
      </c>
      <c r="B1135" s="6" t="s">
        <v>4407</v>
      </c>
      <c r="C1135" s="6" t="s">
        <v>4076</v>
      </c>
      <c r="D1135" s="6">
        <v>140.53564011899999</v>
      </c>
      <c r="E1135" s="6">
        <v>1.4053564011899999</v>
      </c>
      <c r="F1135" s="6">
        <v>12.7552522711</v>
      </c>
      <c r="G1135" s="6">
        <v>487.95</v>
      </c>
    </row>
    <row r="1136" spans="1:7">
      <c r="A1136" s="6" t="s">
        <v>4024</v>
      </c>
      <c r="B1136" s="6" t="s">
        <v>5033</v>
      </c>
      <c r="C1136" s="6" t="s">
        <v>4076</v>
      </c>
      <c r="D1136" s="6">
        <v>12.572836563399999</v>
      </c>
      <c r="E1136" s="6">
        <v>0.125728365634</v>
      </c>
      <c r="F1136" s="6">
        <v>1.7160095818800001</v>
      </c>
      <c r="G1136" s="6">
        <v>155.28</v>
      </c>
    </row>
    <row r="1137" spans="1:7">
      <c r="A1137" s="6" t="s">
        <v>3285</v>
      </c>
      <c r="B1137" s="6" t="s">
        <v>5034</v>
      </c>
      <c r="C1137" s="6" t="s">
        <v>4076</v>
      </c>
      <c r="D1137" s="6">
        <v>16.377670804899999</v>
      </c>
      <c r="E1137" s="6">
        <v>0.16377670804899999</v>
      </c>
      <c r="F1137" s="6">
        <v>2.0666258147700001</v>
      </c>
      <c r="G1137" s="6">
        <v>330.66</v>
      </c>
    </row>
    <row r="1138" spans="1:7">
      <c r="A1138" s="6" t="s">
        <v>4025</v>
      </c>
      <c r="B1138" s="6" t="s">
        <v>5035</v>
      </c>
      <c r="C1138" s="6" t="s">
        <v>4076</v>
      </c>
      <c r="D1138" s="6">
        <v>81.285056216800001</v>
      </c>
      <c r="E1138" s="6">
        <v>0.812850562168</v>
      </c>
      <c r="F1138" s="6">
        <v>5.39403221274</v>
      </c>
      <c r="G1138" s="6">
        <v>18.739999999999998</v>
      </c>
    </row>
    <row r="1139" spans="1:7">
      <c r="A1139" s="6" t="s">
        <v>4026</v>
      </c>
      <c r="B1139" s="6" t="s">
        <v>5036</v>
      </c>
      <c r="C1139" s="6" t="s">
        <v>4077</v>
      </c>
      <c r="D1139" s="6">
        <v>12.9586195299</v>
      </c>
      <c r="E1139" s="6">
        <v>0.12958619529900001</v>
      </c>
      <c r="F1139" s="6">
        <v>1.84472746132</v>
      </c>
      <c r="G1139" s="6">
        <v>297.91000000000003</v>
      </c>
    </row>
    <row r="1140" spans="1:7">
      <c r="A1140" s="6" t="s">
        <v>4027</v>
      </c>
      <c r="B1140" s="6" t="s">
        <v>4111</v>
      </c>
      <c r="C1140" s="6" t="s">
        <v>4076</v>
      </c>
      <c r="D1140" s="6">
        <v>181.90782360200001</v>
      </c>
      <c r="E1140" s="6">
        <v>1.81907823602</v>
      </c>
      <c r="F1140" s="6">
        <v>7.4577436013999998</v>
      </c>
      <c r="G1140" s="6">
        <v>101.3</v>
      </c>
    </row>
    <row r="1141" spans="1:7">
      <c r="A1141" s="6" t="s">
        <v>3290</v>
      </c>
      <c r="B1141" s="6" t="s">
        <v>5037</v>
      </c>
      <c r="C1141" s="6" t="s">
        <v>4076</v>
      </c>
      <c r="D1141" s="6">
        <v>89.750558652400002</v>
      </c>
      <c r="E1141" s="6">
        <v>0.89750558652400003</v>
      </c>
      <c r="F1141" s="6">
        <v>5.6515227686199996</v>
      </c>
      <c r="G1141" s="6">
        <v>100.39</v>
      </c>
    </row>
    <row r="1142" spans="1:7">
      <c r="A1142" s="6" t="s">
        <v>4028</v>
      </c>
      <c r="B1142" s="6" t="s">
        <v>5038</v>
      </c>
      <c r="C1142" s="6" t="s">
        <v>4076</v>
      </c>
      <c r="D1142" s="6">
        <v>11.892239545100001</v>
      </c>
      <c r="E1142" s="6">
        <v>0.118922395451</v>
      </c>
      <c r="F1142" s="6">
        <v>1.5499188023799999</v>
      </c>
      <c r="G1142" s="6">
        <v>119.31</v>
      </c>
    </row>
    <row r="1143" spans="1:7">
      <c r="A1143" s="6" t="s">
        <v>3295</v>
      </c>
      <c r="B1143" s="6" t="s">
        <v>5039</v>
      </c>
      <c r="C1143" s="6" t="s">
        <v>4076</v>
      </c>
      <c r="D1143" s="6">
        <v>125.75209263399999</v>
      </c>
      <c r="E1143" s="6">
        <v>1.25752092634</v>
      </c>
      <c r="F1143" s="6">
        <v>10.051258363700001</v>
      </c>
      <c r="G1143" s="6">
        <v>367.85</v>
      </c>
    </row>
    <row r="1144" spans="1:7">
      <c r="A1144" s="6" t="s">
        <v>4029</v>
      </c>
      <c r="B1144" s="6" t="s">
        <v>5040</v>
      </c>
      <c r="C1144" s="6" t="s">
        <v>4076</v>
      </c>
      <c r="D1144" s="6">
        <v>23.390681579300001</v>
      </c>
      <c r="E1144" s="6">
        <v>0.23390681579299999</v>
      </c>
      <c r="F1144" s="6">
        <v>2.3266653477200001</v>
      </c>
      <c r="G1144" s="6">
        <v>246.31</v>
      </c>
    </row>
    <row r="1145" spans="1:7">
      <c r="A1145" s="6" t="s">
        <v>4030</v>
      </c>
      <c r="B1145" s="6" t="s">
        <v>5041</v>
      </c>
      <c r="C1145" s="6" t="s">
        <v>4076</v>
      </c>
      <c r="D1145" s="6">
        <v>12.064022341599999</v>
      </c>
      <c r="E1145" s="6">
        <v>0.120640223416</v>
      </c>
      <c r="F1145" s="6">
        <v>1.2857343074800001</v>
      </c>
      <c r="G1145" s="6">
        <v>390.6</v>
      </c>
    </row>
    <row r="1146" spans="1:7">
      <c r="A1146" s="6" t="s">
        <v>3300</v>
      </c>
      <c r="B1146" s="6" t="s">
        <v>5042</v>
      </c>
      <c r="C1146" s="6" t="s">
        <v>4076</v>
      </c>
      <c r="D1146" s="6">
        <v>7.5910144107599997</v>
      </c>
      <c r="E1146" s="6">
        <v>7.5910144107599997E-2</v>
      </c>
      <c r="F1146" s="6">
        <v>1.02580413752</v>
      </c>
      <c r="G1146" s="6">
        <v>271.83</v>
      </c>
    </row>
    <row r="1147" spans="1:7">
      <c r="A1147" s="6" t="s">
        <v>4031</v>
      </c>
      <c r="B1147" s="6" t="s">
        <v>5043</v>
      </c>
      <c r="C1147" s="6" t="s">
        <v>4076</v>
      </c>
      <c r="D1147" s="6">
        <v>6.2328272035300003</v>
      </c>
      <c r="E1147" s="6">
        <v>6.2328272035300003E-2</v>
      </c>
      <c r="F1147" s="6">
        <v>0.99369586402099996</v>
      </c>
      <c r="G1147" s="6">
        <v>377.32</v>
      </c>
    </row>
    <row r="1148" spans="1:7">
      <c r="A1148" s="6" t="s">
        <v>4032</v>
      </c>
      <c r="B1148" s="6" t="s">
        <v>5044</v>
      </c>
      <c r="C1148" s="6" t="s">
        <v>4076</v>
      </c>
      <c r="D1148" s="6">
        <v>6.2930067170399999</v>
      </c>
      <c r="E1148" s="6">
        <v>6.2930067170400006E-2</v>
      </c>
      <c r="F1148" s="6">
        <v>1.0782404478600001</v>
      </c>
      <c r="G1148" s="6">
        <v>496.3</v>
      </c>
    </row>
    <row r="1149" spans="1:7">
      <c r="A1149" s="6" t="s">
        <v>4033</v>
      </c>
      <c r="B1149" s="6" t="s">
        <v>5045</v>
      </c>
      <c r="C1149" s="6" t="s">
        <v>4076</v>
      </c>
      <c r="D1149" s="6">
        <v>48.373837594500003</v>
      </c>
      <c r="E1149" s="6">
        <v>0.48373837594500002</v>
      </c>
      <c r="F1149" s="6">
        <v>3.3567334567799998</v>
      </c>
      <c r="G1149" s="6">
        <v>500.5</v>
      </c>
    </row>
    <row r="1150" spans="1:7">
      <c r="A1150" s="6" t="s">
        <v>4034</v>
      </c>
      <c r="B1150" s="6" t="s">
        <v>4111</v>
      </c>
      <c r="C1150" s="6" t="s">
        <v>4076</v>
      </c>
      <c r="D1150" s="6">
        <v>32.135291352499998</v>
      </c>
      <c r="E1150" s="6">
        <v>0.32135291352500001</v>
      </c>
      <c r="F1150" s="6">
        <v>2.5633882527699998</v>
      </c>
      <c r="G1150" s="6">
        <v>402.27</v>
      </c>
    </row>
    <row r="1151" spans="1:7">
      <c r="A1151" s="6" t="s">
        <v>3305</v>
      </c>
      <c r="B1151" s="6" t="s">
        <v>5046</v>
      </c>
      <c r="C1151" s="6" t="s">
        <v>4076</v>
      </c>
      <c r="D1151" s="6">
        <v>43.281289216099999</v>
      </c>
      <c r="E1151" s="6">
        <v>0.432812892161</v>
      </c>
      <c r="F1151" s="6">
        <v>3.2776379963500002</v>
      </c>
      <c r="G1151" s="6">
        <v>297.13</v>
      </c>
    </row>
    <row r="1152" spans="1:7">
      <c r="A1152" s="6" t="s">
        <v>3310</v>
      </c>
      <c r="B1152" s="6" t="s">
        <v>5047</v>
      </c>
      <c r="C1152" s="6" t="s">
        <v>4076</v>
      </c>
      <c r="D1152" s="6">
        <v>113.56515248300001</v>
      </c>
      <c r="E1152" s="6">
        <v>1.1356515248300001</v>
      </c>
      <c r="F1152" s="6">
        <v>6.1286374065400002</v>
      </c>
      <c r="G1152" s="6">
        <v>345.87</v>
      </c>
    </row>
    <row r="1153" spans="1:7">
      <c r="A1153" s="6" t="s">
        <v>3315</v>
      </c>
      <c r="B1153" s="6" t="s">
        <v>5048</v>
      </c>
      <c r="C1153" s="6" t="s">
        <v>4076</v>
      </c>
      <c r="D1153" s="6">
        <v>38.993258404099997</v>
      </c>
      <c r="E1153" s="6">
        <v>0.38993258404100001</v>
      </c>
      <c r="F1153" s="6">
        <v>2.7737478687800001</v>
      </c>
      <c r="G1153" s="6">
        <v>343.61</v>
      </c>
    </row>
    <row r="1154" spans="1:7">
      <c r="A1154" s="6" t="s">
        <v>3320</v>
      </c>
      <c r="B1154" s="6" t="s">
        <v>5049</v>
      </c>
      <c r="C1154" s="6" t="s">
        <v>4076</v>
      </c>
      <c r="D1154" s="6">
        <v>622.378162707</v>
      </c>
      <c r="E1154" s="6">
        <v>6.2237816270700002</v>
      </c>
      <c r="F1154" s="6">
        <v>24.9309318516</v>
      </c>
      <c r="G1154" s="6">
        <v>95.51</v>
      </c>
    </row>
    <row r="1155" spans="1:7">
      <c r="A1155" s="6" t="s">
        <v>3325</v>
      </c>
      <c r="B1155" s="6" t="s">
        <v>4662</v>
      </c>
      <c r="C1155" s="6" t="s">
        <v>4076</v>
      </c>
      <c r="D1155" s="6">
        <v>625.50611469800003</v>
      </c>
      <c r="E1155" s="6">
        <v>6.2550611469800002</v>
      </c>
      <c r="F1155" s="6">
        <v>17.652919452100001</v>
      </c>
      <c r="G1155" s="6">
        <v>97.04</v>
      </c>
    </row>
    <row r="1156" spans="1:7">
      <c r="A1156" s="6" t="s">
        <v>4035</v>
      </c>
      <c r="B1156" s="6" t="s">
        <v>5050</v>
      </c>
      <c r="C1156" s="6" t="s">
        <v>4076</v>
      </c>
      <c r="D1156" s="6">
        <v>6692.4763552100003</v>
      </c>
      <c r="E1156" s="6">
        <v>66.924763552100003</v>
      </c>
      <c r="F1156" s="6">
        <v>120.21743863099999</v>
      </c>
      <c r="G1156" s="6">
        <v>0.08</v>
      </c>
    </row>
    <row r="1157" spans="1:7">
      <c r="A1157" s="6" t="s">
        <v>4036</v>
      </c>
      <c r="B1157" s="6" t="s">
        <v>5051</v>
      </c>
      <c r="C1157" s="6" t="s">
        <v>4076</v>
      </c>
      <c r="D1157" s="6">
        <v>7.7702949640699996</v>
      </c>
      <c r="E1157" s="6">
        <v>7.77029496407E-2</v>
      </c>
      <c r="F1157" s="6">
        <v>1.0088139869699999</v>
      </c>
      <c r="G1157" s="6">
        <v>48.51</v>
      </c>
    </row>
    <row r="1158" spans="1:7">
      <c r="A1158" s="6" t="s">
        <v>3330</v>
      </c>
      <c r="B1158" s="6" t="s">
        <v>4184</v>
      </c>
      <c r="C1158" s="6" t="s">
        <v>4076</v>
      </c>
      <c r="D1158" s="6">
        <v>371.29152149999999</v>
      </c>
      <c r="E1158" s="6">
        <v>3.7129152150000002</v>
      </c>
      <c r="F1158" s="6">
        <v>8.8576226125200002</v>
      </c>
      <c r="G1158" s="6">
        <v>43.04</v>
      </c>
    </row>
    <row r="1159" spans="1:7">
      <c r="A1159" s="6" t="s">
        <v>4037</v>
      </c>
      <c r="B1159" s="6" t="s">
        <v>5052</v>
      </c>
      <c r="C1159" s="6" t="s">
        <v>4076</v>
      </c>
      <c r="D1159" s="6">
        <v>8.6647944857399999</v>
      </c>
      <c r="E1159" s="6">
        <v>8.6647944857400003E-2</v>
      </c>
      <c r="F1159" s="6">
        <v>1.12887761822</v>
      </c>
      <c r="G1159" s="6">
        <v>50.67</v>
      </c>
    </row>
    <row r="1160" spans="1:7">
      <c r="A1160" s="6" t="s">
        <v>3335</v>
      </c>
      <c r="B1160" s="6" t="s">
        <v>4450</v>
      </c>
      <c r="C1160" s="6" t="s">
        <v>4076</v>
      </c>
      <c r="D1160" s="6">
        <v>28.249855699600001</v>
      </c>
      <c r="E1160" s="6">
        <v>0.28249855699600002</v>
      </c>
      <c r="F1160" s="6">
        <v>2.55985830387</v>
      </c>
      <c r="G1160" s="6">
        <v>34.81</v>
      </c>
    </row>
    <row r="1161" spans="1:7">
      <c r="A1161" s="6" t="s">
        <v>3340</v>
      </c>
      <c r="B1161" s="6" t="s">
        <v>5053</v>
      </c>
      <c r="C1161" s="6" t="s">
        <v>4076</v>
      </c>
      <c r="D1161" s="6">
        <v>37.481598371399997</v>
      </c>
      <c r="E1161" s="6">
        <v>0.37481598371399999</v>
      </c>
      <c r="F1161" s="6">
        <v>3.4474779884000002</v>
      </c>
      <c r="G1161" s="6">
        <v>273.54000000000002</v>
      </c>
    </row>
    <row r="1162" spans="1:7">
      <c r="A1162" s="6" t="s">
        <v>4038</v>
      </c>
      <c r="B1162" s="6" t="s">
        <v>5054</v>
      </c>
      <c r="C1162" s="6" t="s">
        <v>4076</v>
      </c>
      <c r="D1162" s="6">
        <v>9.9612672954400008</v>
      </c>
      <c r="E1162" s="6">
        <v>9.9612672954400003E-2</v>
      </c>
      <c r="F1162" s="6">
        <v>1.46027921043</v>
      </c>
      <c r="G1162" s="6">
        <v>274.95999999999998</v>
      </c>
    </row>
    <row r="1163" spans="1:7">
      <c r="A1163" s="6" t="s">
        <v>4039</v>
      </c>
      <c r="B1163" s="6" t="s">
        <v>5055</v>
      </c>
      <c r="C1163" s="6" t="s">
        <v>4076</v>
      </c>
      <c r="D1163" s="6">
        <v>36.1055873205</v>
      </c>
      <c r="E1163" s="6">
        <v>0.36105587320499999</v>
      </c>
      <c r="F1163" s="6">
        <v>3.1899907092799999</v>
      </c>
      <c r="G1163" s="6">
        <v>453.21</v>
      </c>
    </row>
    <row r="1164" spans="1:7">
      <c r="A1164" s="6" t="s">
        <v>3345</v>
      </c>
      <c r="B1164" s="6" t="s">
        <v>5056</v>
      </c>
      <c r="C1164" s="6" t="s">
        <v>4076</v>
      </c>
      <c r="D1164" s="6">
        <v>780.21131947599997</v>
      </c>
      <c r="E1164" s="6">
        <v>7.8021131947600004</v>
      </c>
      <c r="F1164" s="6">
        <v>31.371155075299999</v>
      </c>
      <c r="G1164" s="6">
        <v>330.31</v>
      </c>
    </row>
    <row r="1165" spans="1:7">
      <c r="A1165" s="6" t="s">
        <v>4040</v>
      </c>
      <c r="B1165" s="6" t="s">
        <v>4917</v>
      </c>
      <c r="C1165" s="6" t="s">
        <v>4076</v>
      </c>
      <c r="D1165" s="6">
        <v>140.03693317099999</v>
      </c>
      <c r="E1165" s="6">
        <v>1.4003693317100001</v>
      </c>
      <c r="F1165" s="6">
        <v>8.1400712546800005</v>
      </c>
      <c r="G1165" s="6">
        <v>408.63</v>
      </c>
    </row>
    <row r="1166" spans="1:7">
      <c r="A1166" s="6" t="s">
        <v>4041</v>
      </c>
      <c r="B1166" s="6" t="s">
        <v>5057</v>
      </c>
      <c r="C1166" s="6" t="s">
        <v>4076</v>
      </c>
      <c r="D1166" s="6">
        <v>113.039948165</v>
      </c>
      <c r="E1166" s="6">
        <v>1.13039948165</v>
      </c>
      <c r="F1166" s="6">
        <v>4.6302311578499999</v>
      </c>
      <c r="G1166" s="6">
        <v>448.04</v>
      </c>
    </row>
    <row r="1167" spans="1:7">
      <c r="A1167" s="6" t="s">
        <v>3350</v>
      </c>
      <c r="B1167" s="6" t="s">
        <v>4396</v>
      </c>
      <c r="C1167" s="6" t="s">
        <v>4076</v>
      </c>
      <c r="D1167" s="6">
        <v>79.389294032500004</v>
      </c>
      <c r="E1167" s="6">
        <v>0.79389294032500002</v>
      </c>
      <c r="F1167" s="6">
        <v>3.3608338173600001</v>
      </c>
      <c r="G1167" s="6">
        <v>314.26</v>
      </c>
    </row>
    <row r="1168" spans="1:7">
      <c r="A1168" s="6" t="s">
        <v>4042</v>
      </c>
      <c r="B1168" s="6" t="s">
        <v>4162</v>
      </c>
      <c r="C1168" s="6" t="s">
        <v>4076</v>
      </c>
      <c r="D1168" s="6">
        <v>92.726397931500003</v>
      </c>
      <c r="E1168" s="6">
        <v>0.92726397931500004</v>
      </c>
      <c r="F1168" s="6">
        <v>4.9076937362799997</v>
      </c>
      <c r="G1168" s="6">
        <v>369.58</v>
      </c>
    </row>
    <row r="1169" spans="1:7">
      <c r="A1169" s="6" t="s">
        <v>4043</v>
      </c>
      <c r="B1169" s="6" t="s">
        <v>5058</v>
      </c>
      <c r="C1169" s="6" t="s">
        <v>4076</v>
      </c>
      <c r="D1169" s="6">
        <v>474.81561705899998</v>
      </c>
      <c r="E1169" s="6">
        <v>4.7481561705899997</v>
      </c>
      <c r="F1169" s="6">
        <v>12.608314181600001</v>
      </c>
      <c r="G1169" s="6">
        <v>464.73</v>
      </c>
    </row>
    <row r="1170" spans="1:7">
      <c r="A1170" s="6" t="s">
        <v>4044</v>
      </c>
      <c r="B1170" s="6" t="s">
        <v>5059</v>
      </c>
      <c r="C1170" s="6" t="s">
        <v>4076</v>
      </c>
      <c r="D1170" s="6">
        <v>76.672751458999997</v>
      </c>
      <c r="E1170" s="6">
        <v>0.76672751458999999</v>
      </c>
      <c r="F1170" s="6">
        <v>5.0171000299899999</v>
      </c>
      <c r="G1170" s="6">
        <v>406.1</v>
      </c>
    </row>
    <row r="1171" spans="1:7">
      <c r="A1171" s="6" t="s">
        <v>4045</v>
      </c>
      <c r="B1171" s="6" t="s">
        <v>5060</v>
      </c>
      <c r="C1171" s="6" t="s">
        <v>4076</v>
      </c>
      <c r="D1171" s="6">
        <v>69.949110205599993</v>
      </c>
      <c r="E1171" s="6">
        <v>0.69949110205599996</v>
      </c>
      <c r="F1171" s="6">
        <v>3.1610086601799998</v>
      </c>
      <c r="G1171" s="6">
        <v>361.38</v>
      </c>
    </row>
    <row r="1172" spans="1:7">
      <c r="A1172" s="6" t="s">
        <v>4046</v>
      </c>
      <c r="B1172" s="6" t="s">
        <v>5061</v>
      </c>
      <c r="C1172" s="6" t="s">
        <v>4076</v>
      </c>
      <c r="D1172" s="6">
        <v>38.526534869800003</v>
      </c>
      <c r="E1172" s="6">
        <v>0.385265348698</v>
      </c>
      <c r="F1172" s="6">
        <v>2.6758491665499999</v>
      </c>
      <c r="G1172" s="6">
        <v>366.72</v>
      </c>
    </row>
    <row r="1173" spans="1:7">
      <c r="A1173" s="6" t="s">
        <v>3355</v>
      </c>
      <c r="B1173" s="6" t="s">
        <v>5062</v>
      </c>
      <c r="C1173" s="6" t="s">
        <v>4076</v>
      </c>
      <c r="D1173" s="6">
        <v>178.952411345</v>
      </c>
      <c r="E1173" s="6">
        <v>1.78952411345</v>
      </c>
      <c r="F1173" s="6">
        <v>7.5411539250999997</v>
      </c>
      <c r="G1173" s="6">
        <v>345.85</v>
      </c>
    </row>
    <row r="1174" spans="1:7">
      <c r="A1174" s="6" t="s">
        <v>4047</v>
      </c>
      <c r="B1174" s="6" t="s">
        <v>5063</v>
      </c>
      <c r="C1174" s="6" t="s">
        <v>4076</v>
      </c>
      <c r="D1174" s="6">
        <v>49.2454628156</v>
      </c>
      <c r="E1174" s="6">
        <v>0.492454628156</v>
      </c>
      <c r="F1174" s="6">
        <v>6.9335733304799998</v>
      </c>
      <c r="G1174" s="6">
        <v>369.58</v>
      </c>
    </row>
    <row r="1175" spans="1:7">
      <c r="A1175" s="6" t="s">
        <v>3360</v>
      </c>
      <c r="B1175" s="6" t="s">
        <v>5064</v>
      </c>
      <c r="C1175" s="6" t="s">
        <v>4076</v>
      </c>
      <c r="D1175" s="6">
        <v>190.06362475500001</v>
      </c>
      <c r="E1175" s="6">
        <v>1.90063624755</v>
      </c>
      <c r="F1175" s="6">
        <v>7.91520186238</v>
      </c>
      <c r="G1175" s="6">
        <v>314.42</v>
      </c>
    </row>
    <row r="1176" spans="1:7">
      <c r="A1176" s="6" t="s">
        <v>3365</v>
      </c>
      <c r="B1176" s="6" t="s">
        <v>5065</v>
      </c>
      <c r="C1176" s="6" t="s">
        <v>4076</v>
      </c>
      <c r="D1176" s="6">
        <v>476.145006454</v>
      </c>
      <c r="E1176" s="6">
        <v>4.76145006454</v>
      </c>
      <c r="F1176" s="6">
        <v>11.462545735999999</v>
      </c>
      <c r="G1176" s="6">
        <v>157.69</v>
      </c>
    </row>
    <row r="1177" spans="1:7">
      <c r="A1177" s="6" t="s">
        <v>3370</v>
      </c>
      <c r="B1177" s="6" t="s">
        <v>5066</v>
      </c>
      <c r="C1177" s="6" t="s">
        <v>4076</v>
      </c>
      <c r="D1177" s="6">
        <v>102.984611976</v>
      </c>
      <c r="E1177" s="6">
        <v>1.02984611976</v>
      </c>
      <c r="F1177" s="6">
        <v>5.9480833125299997</v>
      </c>
      <c r="G1177" s="6">
        <v>344.87</v>
      </c>
    </row>
    <row r="1178" spans="1:7">
      <c r="A1178" s="6" t="s">
        <v>3374</v>
      </c>
      <c r="B1178" s="6" t="s">
        <v>5067</v>
      </c>
      <c r="C1178" s="6" t="s">
        <v>4076</v>
      </c>
      <c r="D1178" s="6">
        <v>144.562138073</v>
      </c>
      <c r="E1178" s="6">
        <v>1.44562138073</v>
      </c>
      <c r="F1178" s="6">
        <v>6.2962714594399998</v>
      </c>
      <c r="G1178" s="6">
        <v>69.58</v>
      </c>
    </row>
    <row r="1179" spans="1:7">
      <c r="A1179" s="6" t="s">
        <v>3379</v>
      </c>
      <c r="B1179" s="6" t="s">
        <v>4130</v>
      </c>
      <c r="C1179" s="6" t="s">
        <v>4076</v>
      </c>
      <c r="D1179" s="6">
        <v>12.4546427787</v>
      </c>
      <c r="E1179" s="6">
        <v>0.12454642778699999</v>
      </c>
      <c r="F1179" s="6">
        <v>2.0751233596300001</v>
      </c>
      <c r="G1179" s="6">
        <v>379.87</v>
      </c>
    </row>
    <row r="1180" spans="1:7">
      <c r="A1180" s="6" t="s">
        <v>3383</v>
      </c>
      <c r="B1180" s="6" t="s">
        <v>5068</v>
      </c>
      <c r="C1180" s="6" t="s">
        <v>4076</v>
      </c>
      <c r="D1180" s="6">
        <v>21.146266227400002</v>
      </c>
      <c r="E1180" s="6">
        <v>0.21146266227400001</v>
      </c>
      <c r="F1180" s="6">
        <v>2.1337302601900001</v>
      </c>
      <c r="G1180" s="6">
        <v>344.87</v>
      </c>
    </row>
    <row r="1181" spans="1:7">
      <c r="A1181" s="6" t="s">
        <v>3386</v>
      </c>
      <c r="B1181" s="6" t="s">
        <v>5069</v>
      </c>
      <c r="C1181" s="6" t="s">
        <v>4076</v>
      </c>
      <c r="D1181" s="6">
        <v>6.6907847486199996</v>
      </c>
      <c r="E1181" s="6">
        <v>6.6907847486200003E-2</v>
      </c>
      <c r="F1181" s="6">
        <v>1.07576778478</v>
      </c>
      <c r="G1181" s="6">
        <v>379.87</v>
      </c>
    </row>
    <row r="1182" spans="1:7">
      <c r="A1182" s="6" t="s">
        <v>4048</v>
      </c>
      <c r="B1182" s="6" t="s">
        <v>5070</v>
      </c>
      <c r="C1182" s="6" t="s">
        <v>4076</v>
      </c>
      <c r="D1182" s="6">
        <v>87.425498331200004</v>
      </c>
      <c r="E1182" s="6">
        <v>0.87425498331200002</v>
      </c>
      <c r="F1182" s="6">
        <v>4.8111784954500001</v>
      </c>
      <c r="G1182" s="6">
        <v>193.05</v>
      </c>
    </row>
    <row r="1183" spans="1:7">
      <c r="A1183" s="6" t="s">
        <v>3390</v>
      </c>
      <c r="B1183" s="6" t="s">
        <v>5071</v>
      </c>
      <c r="C1183" s="6" t="s">
        <v>4076</v>
      </c>
      <c r="D1183" s="6">
        <v>7.5608668249199997</v>
      </c>
      <c r="E1183" s="6">
        <v>7.5608668249199998E-2</v>
      </c>
      <c r="F1183" s="6">
        <v>1.0814506053399999</v>
      </c>
      <c r="G1183" s="6">
        <v>215.29</v>
      </c>
    </row>
    <row r="1184" spans="1:7">
      <c r="A1184" s="6" t="s">
        <v>3394</v>
      </c>
      <c r="B1184" s="6" t="s">
        <v>5072</v>
      </c>
      <c r="C1184" s="6" t="s">
        <v>4076</v>
      </c>
      <c r="D1184" s="6">
        <v>42.215338901700001</v>
      </c>
      <c r="E1184" s="6">
        <v>0.422153389017</v>
      </c>
      <c r="F1184" s="6">
        <v>2.9398967841800001</v>
      </c>
      <c r="G1184" s="6">
        <v>352.85</v>
      </c>
    </row>
    <row r="1185" spans="1:7">
      <c r="A1185" s="6" t="s">
        <v>4049</v>
      </c>
      <c r="B1185" s="6" t="s">
        <v>5073</v>
      </c>
      <c r="C1185" s="6" t="s">
        <v>4076</v>
      </c>
      <c r="D1185" s="6">
        <v>4.3798835082799998</v>
      </c>
      <c r="E1185" s="6">
        <v>4.3798835082799997E-2</v>
      </c>
      <c r="F1185" s="6">
        <v>0.82708619483099999</v>
      </c>
      <c r="G1185" s="6">
        <v>2968.8</v>
      </c>
    </row>
    <row r="1186" spans="1:7">
      <c r="A1186" s="6" t="s">
        <v>3399</v>
      </c>
      <c r="B1186" s="6" t="s">
        <v>5074</v>
      </c>
      <c r="C1186" s="6" t="s">
        <v>4077</v>
      </c>
      <c r="D1186" s="6">
        <v>4.8261426994100001</v>
      </c>
      <c r="E1186" s="6">
        <v>4.82614269941E-2</v>
      </c>
      <c r="F1186" s="6">
        <v>0.83186925388300004</v>
      </c>
      <c r="G1186" s="6">
        <v>2554</v>
      </c>
    </row>
    <row r="1187" spans="1:7">
      <c r="A1187" s="6" t="s">
        <v>3404</v>
      </c>
      <c r="B1187" s="6" t="s">
        <v>4458</v>
      </c>
      <c r="C1187" s="6" t="s">
        <v>4077</v>
      </c>
      <c r="D1187" s="6">
        <v>185.014451237</v>
      </c>
      <c r="E1187" s="6">
        <v>1.85014451237</v>
      </c>
      <c r="F1187" s="6">
        <v>7.7235497504200001</v>
      </c>
      <c r="G1187" s="6">
        <v>1021.03</v>
      </c>
    </row>
    <row r="1188" spans="1:7">
      <c r="A1188" s="6" t="s">
        <v>3409</v>
      </c>
      <c r="B1188" s="6" t="s">
        <v>5075</v>
      </c>
      <c r="C1188" s="6" t="s">
        <v>4076</v>
      </c>
      <c r="D1188" s="6">
        <v>4.7935667550299996</v>
      </c>
      <c r="E1188" s="6">
        <v>4.7935667550300001E-2</v>
      </c>
      <c r="F1188" s="6">
        <v>1.0308261088799999</v>
      </c>
      <c r="G1188" s="6">
        <v>251.26</v>
      </c>
    </row>
    <row r="1189" spans="1:7">
      <c r="A1189" s="6" t="s">
        <v>3414</v>
      </c>
      <c r="B1189" s="6" t="s">
        <v>5076</v>
      </c>
      <c r="C1189" s="6" t="s">
        <v>4076</v>
      </c>
      <c r="D1189" s="6">
        <v>13.043859879199999</v>
      </c>
      <c r="E1189" s="6">
        <v>0.13043859879200001</v>
      </c>
      <c r="F1189" s="6">
        <v>1.63985115393</v>
      </c>
      <c r="G1189" s="6">
        <v>226.6</v>
      </c>
    </row>
    <row r="1190" spans="1:7">
      <c r="A1190" s="6" t="s">
        <v>3419</v>
      </c>
      <c r="B1190" s="6" t="s">
        <v>5077</v>
      </c>
      <c r="C1190" s="6" t="s">
        <v>4076</v>
      </c>
      <c r="D1190" s="6">
        <v>27.938479177200001</v>
      </c>
      <c r="E1190" s="6">
        <v>0.27938479177199999</v>
      </c>
      <c r="F1190" s="6">
        <v>2.2228230624099998</v>
      </c>
      <c r="G1190" s="6">
        <v>2117.46</v>
      </c>
    </row>
    <row r="1191" spans="1:7">
      <c r="A1191" s="6" t="s">
        <v>4050</v>
      </c>
      <c r="B1191" s="6" t="s">
        <v>5078</v>
      </c>
      <c r="C1191" s="6" t="s">
        <v>4076</v>
      </c>
      <c r="D1191" s="6">
        <v>13.4987777828</v>
      </c>
      <c r="E1191" s="6">
        <v>0.13498777782800001</v>
      </c>
      <c r="F1191" s="6">
        <v>2.18208361679</v>
      </c>
      <c r="G1191" s="6">
        <v>1999.29</v>
      </c>
    </row>
    <row r="1192" spans="1:7">
      <c r="A1192" s="6" t="s">
        <v>4051</v>
      </c>
      <c r="B1192" s="6" t="s">
        <v>5079</v>
      </c>
      <c r="C1192" s="6" t="s">
        <v>4076</v>
      </c>
      <c r="D1192" s="6">
        <v>52.432590473200001</v>
      </c>
      <c r="E1192" s="6">
        <v>0.52432590473200003</v>
      </c>
      <c r="F1192" s="6">
        <v>4.0946426312500002</v>
      </c>
      <c r="G1192" s="6">
        <v>1736.26</v>
      </c>
    </row>
    <row r="1193" spans="1:7">
      <c r="A1193" s="6" t="s">
        <v>4052</v>
      </c>
      <c r="B1193" s="6" t="s">
        <v>5080</v>
      </c>
      <c r="C1193" s="6" t="s">
        <v>4076</v>
      </c>
      <c r="D1193" s="6">
        <v>18.615053052899999</v>
      </c>
      <c r="E1193" s="6">
        <v>0.18615053052899999</v>
      </c>
      <c r="F1193" s="6">
        <v>1.88102684385</v>
      </c>
      <c r="G1193" s="6">
        <v>1289.6600000000001</v>
      </c>
    </row>
    <row r="1194" spans="1:7">
      <c r="A1194" s="6" t="s">
        <v>4053</v>
      </c>
      <c r="B1194" s="6" t="s">
        <v>4742</v>
      </c>
      <c r="C1194" s="6" t="s">
        <v>4076</v>
      </c>
      <c r="D1194" s="6">
        <v>20.910895708599998</v>
      </c>
      <c r="E1194" s="6">
        <v>0.209108957086</v>
      </c>
      <c r="F1194" s="6">
        <v>1.88614288855</v>
      </c>
      <c r="G1194" s="6">
        <v>1493.6</v>
      </c>
    </row>
    <row r="1195" spans="1:7">
      <c r="A1195" s="6" t="s">
        <v>3424</v>
      </c>
      <c r="B1195" s="6" t="s">
        <v>4550</v>
      </c>
      <c r="C1195" s="6" t="s">
        <v>4076</v>
      </c>
      <c r="D1195" s="6">
        <v>6.97345766833</v>
      </c>
      <c r="E1195" s="6">
        <v>6.9734576683300006E-2</v>
      </c>
      <c r="F1195" s="6">
        <v>1.1114359525399999</v>
      </c>
      <c r="G1195" s="6">
        <v>2248.4</v>
      </c>
    </row>
    <row r="1196" spans="1:7">
      <c r="A1196" s="6" t="s">
        <v>4054</v>
      </c>
      <c r="B1196" s="6" t="s">
        <v>5081</v>
      </c>
      <c r="C1196" s="6" t="s">
        <v>4076</v>
      </c>
      <c r="D1196" s="6">
        <v>264.56626221400001</v>
      </c>
      <c r="E1196" s="6">
        <v>2.6456626221400001</v>
      </c>
      <c r="F1196" s="6">
        <v>10.557102201399999</v>
      </c>
      <c r="G1196" s="6">
        <v>1752.07</v>
      </c>
    </row>
    <row r="1197" spans="1:7">
      <c r="A1197" s="6" t="s">
        <v>4055</v>
      </c>
      <c r="B1197" s="6" t="s">
        <v>5082</v>
      </c>
      <c r="C1197" s="6" t="s">
        <v>4076</v>
      </c>
      <c r="D1197" s="6">
        <v>21.959871305499998</v>
      </c>
      <c r="E1197" s="6">
        <v>0.21959871305500001</v>
      </c>
      <c r="F1197" s="6">
        <v>1.9784568676300001</v>
      </c>
      <c r="G1197" s="6">
        <v>1465.07</v>
      </c>
    </row>
    <row r="1198" spans="1:7">
      <c r="A1198" s="6" t="s">
        <v>3429</v>
      </c>
      <c r="B1198" s="6" t="s">
        <v>5083</v>
      </c>
      <c r="C1198" s="6" t="s">
        <v>4076</v>
      </c>
      <c r="D1198" s="6">
        <v>17.840308530400002</v>
      </c>
      <c r="E1198" s="6">
        <v>0.17840308530400001</v>
      </c>
      <c r="F1198" s="6">
        <v>2.5662134623799999</v>
      </c>
      <c r="G1198" s="6">
        <v>921.21</v>
      </c>
    </row>
    <row r="1199" spans="1:7">
      <c r="A1199" s="6" t="s">
        <v>4056</v>
      </c>
      <c r="B1199" s="6" t="s">
        <v>5084</v>
      </c>
      <c r="C1199" s="6" t="s">
        <v>4076</v>
      </c>
      <c r="D1199" s="6">
        <v>6.4733358778700003</v>
      </c>
      <c r="E1199" s="6">
        <v>6.4733358778699998E-2</v>
      </c>
      <c r="F1199" s="6">
        <v>1.9465404550000001</v>
      </c>
      <c r="G1199" s="6">
        <v>144.97999999999999</v>
      </c>
    </row>
    <row r="1200" spans="1:7">
      <c r="A1200" s="6" t="s">
        <v>4057</v>
      </c>
      <c r="B1200" s="6" t="s">
        <v>5085</v>
      </c>
      <c r="C1200" s="6" t="s">
        <v>4076</v>
      </c>
      <c r="D1200" s="6">
        <v>79.102933593299994</v>
      </c>
      <c r="E1200" s="6">
        <v>0.79102933593299996</v>
      </c>
      <c r="F1200" s="6">
        <v>4.8639136499399998</v>
      </c>
      <c r="G1200" s="6">
        <v>2156.9499999999998</v>
      </c>
    </row>
    <row r="1201" spans="1:7">
      <c r="A1201" s="6" t="s">
        <v>3434</v>
      </c>
      <c r="B1201" s="6" t="s">
        <v>5086</v>
      </c>
      <c r="C1201" s="6" t="s">
        <v>4077</v>
      </c>
      <c r="D1201" s="6">
        <v>113.882328926</v>
      </c>
      <c r="E1201" s="6">
        <v>1.1388232892600001</v>
      </c>
      <c r="F1201" s="6">
        <v>12.080567484099999</v>
      </c>
      <c r="G1201" s="6">
        <v>162.29</v>
      </c>
    </row>
    <row r="1202" spans="1:7">
      <c r="A1202" s="6" t="s">
        <v>3440</v>
      </c>
      <c r="B1202" s="6" t="s">
        <v>4272</v>
      </c>
      <c r="C1202" s="6" t="s">
        <v>4077</v>
      </c>
      <c r="D1202" s="6">
        <v>46.652779740299998</v>
      </c>
      <c r="E1202" s="6">
        <v>0.46652779740299999</v>
      </c>
      <c r="F1202" s="6">
        <v>5.9202294378799998</v>
      </c>
      <c r="G1202" s="6">
        <v>135.78</v>
      </c>
    </row>
    <row r="1203" spans="1:7">
      <c r="A1203" s="6" t="s">
        <v>4058</v>
      </c>
      <c r="B1203" s="6" t="s">
        <v>5087</v>
      </c>
      <c r="C1203" s="6" t="s">
        <v>4077</v>
      </c>
      <c r="D1203" s="6">
        <v>20.0847078623</v>
      </c>
      <c r="E1203" s="6">
        <v>0.200847078623</v>
      </c>
      <c r="F1203" s="6">
        <v>1.9379579316</v>
      </c>
      <c r="G1203" s="6">
        <v>614.39</v>
      </c>
    </row>
    <row r="1204" spans="1:7">
      <c r="A1204" s="6" t="s">
        <v>3445</v>
      </c>
      <c r="B1204" s="6" t="s">
        <v>5088</v>
      </c>
      <c r="C1204" s="6" t="s">
        <v>4077</v>
      </c>
      <c r="D1204" s="6">
        <v>28.377475393699999</v>
      </c>
      <c r="E1204" s="6">
        <v>0.28377475393700002</v>
      </c>
      <c r="F1204" s="6">
        <v>4.9601311040000002</v>
      </c>
      <c r="G1204" s="6">
        <v>586.51</v>
      </c>
    </row>
    <row r="1205" spans="1:7">
      <c r="A1205" s="6" t="s">
        <v>4059</v>
      </c>
      <c r="B1205" s="6" t="s">
        <v>5089</v>
      </c>
      <c r="C1205" s="6" t="s">
        <v>4077</v>
      </c>
      <c r="D1205" s="6">
        <v>27.0053622392</v>
      </c>
      <c r="E1205" s="6">
        <v>0.27005362239199998</v>
      </c>
      <c r="F1205" s="6">
        <v>3.7608614145399999</v>
      </c>
      <c r="G1205" s="6">
        <v>8.65</v>
      </c>
    </row>
    <row r="1206" spans="1:7">
      <c r="A1206" s="6" t="s">
        <v>3450</v>
      </c>
      <c r="B1206" s="6" t="s">
        <v>5090</v>
      </c>
      <c r="C1206" s="6" t="s">
        <v>4077</v>
      </c>
      <c r="D1206" s="6">
        <v>132.05771774300001</v>
      </c>
      <c r="E1206" s="6">
        <v>1.3205771774299999</v>
      </c>
      <c r="F1206" s="6">
        <v>13.750065730099999</v>
      </c>
      <c r="G1206" s="6">
        <v>449.87</v>
      </c>
    </row>
    <row r="1207" spans="1:7">
      <c r="A1207" s="6" t="s">
        <v>4060</v>
      </c>
      <c r="B1207" s="6" t="s">
        <v>5091</v>
      </c>
      <c r="C1207" s="6" t="s">
        <v>4077</v>
      </c>
      <c r="D1207" s="6">
        <v>1170.62307001</v>
      </c>
      <c r="E1207" s="6">
        <v>11.706230700100001</v>
      </c>
      <c r="F1207" s="6">
        <v>139.19986805600001</v>
      </c>
      <c r="G1207" s="6">
        <v>296.72000000000003</v>
      </c>
    </row>
    <row r="1208" spans="1:7">
      <c r="A1208" s="6" t="s">
        <v>4061</v>
      </c>
      <c r="B1208" s="6" t="s">
        <v>5092</v>
      </c>
      <c r="C1208" s="6" t="s">
        <v>4077</v>
      </c>
      <c r="D1208" s="6">
        <v>259.12188491900002</v>
      </c>
      <c r="E1208" s="6">
        <v>2.5912188491900001</v>
      </c>
      <c r="F1208" s="6">
        <v>44.948039398299997</v>
      </c>
      <c r="G1208" s="6">
        <v>9.0399999999999991</v>
      </c>
    </row>
    <row r="1209" spans="1:7">
      <c r="A1209" s="6" t="s">
        <v>3455</v>
      </c>
      <c r="B1209" s="6" t="s">
        <v>5093</v>
      </c>
      <c r="C1209" s="6" t="s">
        <v>4077</v>
      </c>
      <c r="D1209" s="6">
        <v>359.87802031799998</v>
      </c>
      <c r="E1209" s="6">
        <v>3.59878020318</v>
      </c>
      <c r="F1209" s="6">
        <v>53.3162889631</v>
      </c>
      <c r="G1209" s="6">
        <v>18.13</v>
      </c>
    </row>
    <row r="1210" spans="1:7">
      <c r="A1210" s="6" t="s">
        <v>3460</v>
      </c>
      <c r="B1210" s="6" t="s">
        <v>5094</v>
      </c>
      <c r="C1210" s="6" t="s">
        <v>4077</v>
      </c>
      <c r="D1210" s="6">
        <v>433.27593394899998</v>
      </c>
      <c r="E1210" s="6">
        <v>4.3327593394899999</v>
      </c>
      <c r="F1210" s="6">
        <v>56.904587498700003</v>
      </c>
      <c r="G1210" s="6">
        <v>0</v>
      </c>
    </row>
    <row r="1211" spans="1:7">
      <c r="A1211" s="6" t="s">
        <v>3465</v>
      </c>
      <c r="B1211" s="6" t="s">
        <v>5095</v>
      </c>
      <c r="C1211" s="6" t="s">
        <v>4077</v>
      </c>
      <c r="D1211" s="6">
        <v>73.703446049700005</v>
      </c>
      <c r="E1211" s="6">
        <v>0.73703446049700005</v>
      </c>
      <c r="F1211" s="6">
        <v>12.6123983331</v>
      </c>
      <c r="G1211" s="6">
        <v>657.7</v>
      </c>
    </row>
    <row r="1212" spans="1:7">
      <c r="A1212" s="6" t="s">
        <v>3470</v>
      </c>
      <c r="B1212" s="6" t="s">
        <v>5096</v>
      </c>
      <c r="C1212" s="6" t="s">
        <v>4077</v>
      </c>
      <c r="D1212" s="6">
        <v>79.723810629300004</v>
      </c>
      <c r="E1212" s="6">
        <v>0.79723810629299996</v>
      </c>
      <c r="F1212" s="6">
        <v>16.0338699323</v>
      </c>
      <c r="G1212" s="6">
        <v>8.76</v>
      </c>
    </row>
    <row r="1213" spans="1:7">
      <c r="A1213" s="6" t="s">
        <v>3475</v>
      </c>
      <c r="B1213" s="6" t="s">
        <v>5097</v>
      </c>
      <c r="C1213" s="6" t="s">
        <v>4077</v>
      </c>
      <c r="D1213" s="6">
        <v>82.814783825299997</v>
      </c>
      <c r="E1213" s="6">
        <v>0.82814783825299998</v>
      </c>
      <c r="F1213" s="6">
        <v>10.074623663600001</v>
      </c>
      <c r="G1213" s="6">
        <v>335.19</v>
      </c>
    </row>
    <row r="1214" spans="1:7">
      <c r="A1214" s="6" t="s">
        <v>3480</v>
      </c>
      <c r="B1214" s="6" t="s">
        <v>5098</v>
      </c>
      <c r="C1214" s="6" t="s">
        <v>4077</v>
      </c>
      <c r="D1214" s="6">
        <v>6.9665602519699998</v>
      </c>
      <c r="E1214" s="6">
        <v>6.9665602519699998E-2</v>
      </c>
      <c r="F1214" s="6">
        <v>1.7383674312099999</v>
      </c>
      <c r="G1214" s="6">
        <v>748.38</v>
      </c>
    </row>
    <row r="1215" spans="1:7">
      <c r="A1215" s="6" t="s">
        <v>3485</v>
      </c>
      <c r="B1215" s="6" t="s">
        <v>5099</v>
      </c>
      <c r="C1215" s="6" t="s">
        <v>4077</v>
      </c>
      <c r="D1215" s="6">
        <v>18.929823583200001</v>
      </c>
      <c r="E1215" s="6">
        <v>0.18929823583200001</v>
      </c>
      <c r="F1215" s="6">
        <v>2.2245839455500001</v>
      </c>
      <c r="G1215" s="6">
        <v>726.79</v>
      </c>
    </row>
    <row r="1216" spans="1:7">
      <c r="A1216" s="6" t="s">
        <v>4062</v>
      </c>
      <c r="B1216" s="6" t="s">
        <v>5100</v>
      </c>
      <c r="C1216" s="6" t="s">
        <v>4076</v>
      </c>
      <c r="D1216" s="6">
        <v>65.047526962500001</v>
      </c>
      <c r="E1216" s="6">
        <v>0.65047526962500002</v>
      </c>
      <c r="F1216" s="6">
        <v>5.5054137605299998</v>
      </c>
      <c r="G1216" s="6">
        <v>474.1</v>
      </c>
    </row>
    <row r="1217" spans="1:7">
      <c r="A1217" s="6" t="s">
        <v>4063</v>
      </c>
      <c r="B1217" s="6" t="s">
        <v>5101</v>
      </c>
      <c r="C1217" s="6" t="s">
        <v>4076</v>
      </c>
      <c r="D1217" s="6">
        <v>214.21545469500001</v>
      </c>
      <c r="E1217" s="6">
        <v>2.1421545469500001</v>
      </c>
      <c r="F1217" s="6">
        <v>6.9073153426099996</v>
      </c>
      <c r="G1217" s="6">
        <v>467.3</v>
      </c>
    </row>
    <row r="1218" spans="1:7">
      <c r="A1218" s="6" t="s">
        <v>3490</v>
      </c>
      <c r="B1218" s="6" t="s">
        <v>4241</v>
      </c>
      <c r="C1218" s="6" t="s">
        <v>4076</v>
      </c>
      <c r="D1218" s="6">
        <v>255.57772586300001</v>
      </c>
      <c r="E1218" s="6">
        <v>2.55577725863</v>
      </c>
      <c r="F1218" s="6">
        <v>10.760707270999999</v>
      </c>
      <c r="G1218" s="6">
        <v>896.43</v>
      </c>
    </row>
    <row r="1219" spans="1:7">
      <c r="A1219" s="6" t="s">
        <v>3495</v>
      </c>
      <c r="B1219" s="6" t="s">
        <v>5102</v>
      </c>
      <c r="C1219" s="6" t="s">
        <v>4076</v>
      </c>
      <c r="D1219" s="6">
        <v>78.145033956500001</v>
      </c>
      <c r="E1219" s="6">
        <v>0.78145033956499999</v>
      </c>
      <c r="F1219" s="6">
        <v>6.0639206457299997</v>
      </c>
      <c r="G1219" s="6">
        <v>890.33</v>
      </c>
    </row>
    <row r="1220" spans="1:7">
      <c r="A1220" s="6" t="s">
        <v>3499</v>
      </c>
      <c r="B1220" s="6" t="s">
        <v>4194</v>
      </c>
      <c r="C1220" s="6" t="s">
        <v>4076</v>
      </c>
      <c r="D1220" s="6">
        <v>29.215179907500001</v>
      </c>
      <c r="E1220" s="6">
        <v>0.292151799075</v>
      </c>
      <c r="F1220" s="6">
        <v>4.0675663150399997</v>
      </c>
      <c r="G1220" s="6">
        <v>903.68</v>
      </c>
    </row>
    <row r="1221" spans="1:7">
      <c r="A1221" s="6" t="s">
        <v>3503</v>
      </c>
      <c r="B1221" s="6" t="s">
        <v>5103</v>
      </c>
      <c r="C1221" s="6" t="s">
        <v>4077</v>
      </c>
      <c r="D1221" s="6">
        <v>85.462798996900005</v>
      </c>
      <c r="E1221" s="6">
        <v>0.85462798996900002</v>
      </c>
      <c r="F1221" s="6">
        <v>6.1833545922499997</v>
      </c>
      <c r="G1221" s="6">
        <v>390.96</v>
      </c>
    </row>
    <row r="1222" spans="1:7">
      <c r="A1222" s="6" t="s">
        <v>3508</v>
      </c>
      <c r="B1222" s="6" t="s">
        <v>5104</v>
      </c>
      <c r="C1222" s="6" t="s">
        <v>4077</v>
      </c>
      <c r="D1222" s="6">
        <v>17.860627520400001</v>
      </c>
      <c r="E1222" s="6">
        <v>0.17860627520399999</v>
      </c>
      <c r="F1222" s="6">
        <v>1.8008851372000001</v>
      </c>
      <c r="G1222" s="6">
        <v>258.45</v>
      </c>
    </row>
    <row r="1223" spans="1:7">
      <c r="A1223" s="6" t="s">
        <v>4064</v>
      </c>
      <c r="B1223" s="6" t="s">
        <v>5105</v>
      </c>
      <c r="C1223" s="6" t="s">
        <v>4076</v>
      </c>
      <c r="D1223" s="6">
        <v>7.4085523377499998</v>
      </c>
      <c r="E1223" s="6">
        <v>7.4085523377500004E-2</v>
      </c>
      <c r="F1223" s="6">
        <v>1.13348666353</v>
      </c>
      <c r="G1223" s="6">
        <v>261.92</v>
      </c>
    </row>
    <row r="1224" spans="1:7">
      <c r="A1224" s="6" t="s">
        <v>3513</v>
      </c>
      <c r="B1224" s="6" t="s">
        <v>5106</v>
      </c>
      <c r="C1224" s="6" t="s">
        <v>4077</v>
      </c>
      <c r="D1224" s="6">
        <v>28.558138483600001</v>
      </c>
      <c r="E1224" s="6">
        <v>0.28558138483599999</v>
      </c>
      <c r="F1224" s="6">
        <v>4.6888253221399996</v>
      </c>
      <c r="G1224" s="6">
        <v>353.39</v>
      </c>
    </row>
    <row r="1225" spans="1:7">
      <c r="A1225" s="6" t="s">
        <v>3518</v>
      </c>
      <c r="B1225" s="6" t="s">
        <v>5107</v>
      </c>
      <c r="C1225" s="6" t="s">
        <v>4077</v>
      </c>
      <c r="D1225" s="6">
        <v>10.940257282699999</v>
      </c>
      <c r="E1225" s="6">
        <v>0.109402572827</v>
      </c>
      <c r="F1225" s="6">
        <v>2.2344152535299999</v>
      </c>
      <c r="G1225" s="6">
        <v>346.43</v>
      </c>
    </row>
    <row r="1226" spans="1:7">
      <c r="A1226" s="6" t="s">
        <v>3523</v>
      </c>
      <c r="B1226" s="6" t="s">
        <v>5108</v>
      </c>
      <c r="C1226" s="6" t="s">
        <v>4077</v>
      </c>
      <c r="D1226" s="6">
        <v>148.33889034500001</v>
      </c>
      <c r="E1226" s="6">
        <v>1.4833889034500001</v>
      </c>
      <c r="F1226" s="6">
        <v>9.3873324468000003</v>
      </c>
      <c r="G1226" s="6">
        <v>386.94</v>
      </c>
    </row>
    <row r="1227" spans="1:7">
      <c r="A1227" s="6" t="s">
        <v>3528</v>
      </c>
      <c r="B1227" s="6" t="s">
        <v>5109</v>
      </c>
      <c r="C1227" s="6" t="s">
        <v>4077</v>
      </c>
      <c r="D1227" s="6">
        <v>110.038552932</v>
      </c>
      <c r="E1227" s="6">
        <v>1.10038552932</v>
      </c>
      <c r="F1227" s="6">
        <v>9.3528005162499994</v>
      </c>
      <c r="G1227" s="6">
        <v>292.76</v>
      </c>
    </row>
    <row r="1228" spans="1:7">
      <c r="A1228" s="6" t="s">
        <v>3533</v>
      </c>
      <c r="B1228" s="6" t="s">
        <v>5110</v>
      </c>
      <c r="C1228" s="6" t="s">
        <v>4077</v>
      </c>
      <c r="D1228" s="6">
        <v>2837.6544213000002</v>
      </c>
      <c r="E1228" s="6">
        <v>28.376544212999999</v>
      </c>
      <c r="F1228" s="6">
        <v>132.536490335</v>
      </c>
      <c r="G1228" s="6">
        <v>316.14999999999998</v>
      </c>
    </row>
    <row r="1229" spans="1:7">
      <c r="A1229" s="6" t="s">
        <v>3538</v>
      </c>
      <c r="B1229" s="6" t="s">
        <v>5111</v>
      </c>
      <c r="C1229" s="6" t="s">
        <v>4077</v>
      </c>
      <c r="D1229" s="6">
        <v>50.277542223600001</v>
      </c>
      <c r="E1229" s="6">
        <v>0.50277542223600002</v>
      </c>
      <c r="F1229" s="6">
        <v>6.8270956583400002</v>
      </c>
      <c r="G1229" s="6">
        <v>268.91000000000003</v>
      </c>
    </row>
    <row r="1230" spans="1:7">
      <c r="A1230" s="6" t="s">
        <v>3543</v>
      </c>
      <c r="B1230" s="6" t="s">
        <v>5112</v>
      </c>
      <c r="C1230" s="6" t="s">
        <v>4077</v>
      </c>
      <c r="D1230" s="6">
        <v>6.6863185380400001</v>
      </c>
      <c r="E1230" s="6">
        <v>6.6863185380399995E-2</v>
      </c>
      <c r="F1230" s="6">
        <v>1.42185056856</v>
      </c>
      <c r="G1230" s="6">
        <v>422.12</v>
      </c>
    </row>
    <row r="1231" spans="1:7">
      <c r="A1231" s="6" t="s">
        <v>3548</v>
      </c>
      <c r="B1231" s="6" t="s">
        <v>5027</v>
      </c>
      <c r="C1231" s="6" t="s">
        <v>4077</v>
      </c>
      <c r="D1231" s="6">
        <v>3391.5635914</v>
      </c>
      <c r="E1231" s="6">
        <v>33.915635913999999</v>
      </c>
      <c r="F1231" s="6">
        <v>118.619078289</v>
      </c>
      <c r="G1231" s="6">
        <v>462.24</v>
      </c>
    </row>
    <row r="1232" spans="1:7">
      <c r="A1232" s="6" t="s">
        <v>3553</v>
      </c>
      <c r="B1232" s="6" t="s">
        <v>5113</v>
      </c>
      <c r="C1232" s="6" t="s">
        <v>4077</v>
      </c>
      <c r="D1232" s="6">
        <v>173.97204303800001</v>
      </c>
      <c r="E1232" s="6">
        <v>1.73972043038</v>
      </c>
      <c r="F1232" s="6">
        <v>18.024258022200002</v>
      </c>
      <c r="G1232" s="6">
        <v>266.83999999999997</v>
      </c>
    </row>
    <row r="1233" spans="1:7">
      <c r="A1233" s="6" t="s">
        <v>4065</v>
      </c>
      <c r="B1233" s="6" t="s">
        <v>5114</v>
      </c>
      <c r="C1233" s="6" t="s">
        <v>4077</v>
      </c>
      <c r="D1233" s="6">
        <v>124.366317564</v>
      </c>
      <c r="E1233" s="6">
        <v>1.2436631756400001</v>
      </c>
      <c r="F1233" s="6">
        <v>10.6735740836</v>
      </c>
      <c r="G1233" s="6">
        <v>332.23</v>
      </c>
    </row>
    <row r="1234" spans="1:7">
      <c r="A1234" s="6" t="s">
        <v>3558</v>
      </c>
      <c r="B1234" s="6" t="s">
        <v>5115</v>
      </c>
      <c r="C1234" s="6" t="s">
        <v>4077</v>
      </c>
      <c r="D1234" s="6">
        <v>17.683580152499999</v>
      </c>
      <c r="E1234" s="6">
        <v>0.176835801525</v>
      </c>
      <c r="F1234" s="6">
        <v>2.58654470374</v>
      </c>
      <c r="G1234" s="6">
        <v>173.23</v>
      </c>
    </row>
    <row r="1235" spans="1:7">
      <c r="A1235" s="6" t="s">
        <v>3563</v>
      </c>
      <c r="B1235" s="6" t="s">
        <v>5116</v>
      </c>
      <c r="C1235" s="6" t="s">
        <v>4077</v>
      </c>
      <c r="D1235" s="6">
        <v>8.8965999370599995</v>
      </c>
      <c r="E1235" s="6">
        <v>8.8965999370599999E-2</v>
      </c>
      <c r="F1235" s="6">
        <v>1.9081619376600001</v>
      </c>
      <c r="G1235" s="6">
        <v>307.26</v>
      </c>
    </row>
    <row r="1236" spans="1:7">
      <c r="A1236" s="6" t="s">
        <v>3568</v>
      </c>
      <c r="B1236" s="6" t="s">
        <v>5117</v>
      </c>
      <c r="C1236" s="6" t="s">
        <v>4077</v>
      </c>
      <c r="D1236" s="6">
        <v>31.927907021399999</v>
      </c>
      <c r="E1236" s="6">
        <v>0.31927907021399998</v>
      </c>
      <c r="F1236" s="6">
        <v>4.2042825551799998</v>
      </c>
      <c r="G1236" s="6">
        <v>237.43</v>
      </c>
    </row>
    <row r="1237" spans="1:7">
      <c r="A1237" s="6" t="s">
        <v>3573</v>
      </c>
      <c r="B1237" s="6" t="s">
        <v>5118</v>
      </c>
      <c r="C1237" s="6" t="s">
        <v>4077</v>
      </c>
      <c r="D1237" s="6">
        <v>39.165141120500003</v>
      </c>
      <c r="E1237" s="6">
        <v>0.39165141120500002</v>
      </c>
      <c r="F1237" s="6">
        <v>4.90752504675</v>
      </c>
      <c r="G1237" s="6">
        <v>187.36</v>
      </c>
    </row>
    <row r="1238" spans="1:7">
      <c r="A1238" s="6" t="s">
        <v>3578</v>
      </c>
      <c r="B1238" s="6" t="s">
        <v>5119</v>
      </c>
      <c r="C1238" s="6" t="s">
        <v>4077</v>
      </c>
      <c r="D1238" s="6">
        <v>617.28670612400003</v>
      </c>
      <c r="E1238" s="6">
        <v>6.1728670612399998</v>
      </c>
      <c r="F1238" s="6">
        <v>27.781759496399999</v>
      </c>
      <c r="G1238" s="6">
        <v>1221.3499999999999</v>
      </c>
    </row>
    <row r="1239" spans="1:7">
      <c r="A1239" s="6" t="s">
        <v>3583</v>
      </c>
      <c r="B1239" s="6" t="s">
        <v>5065</v>
      </c>
      <c r="C1239" s="6" t="s">
        <v>4076</v>
      </c>
      <c r="D1239" s="6">
        <v>22.042017345600001</v>
      </c>
      <c r="E1239" s="6">
        <v>0.22042017345600001</v>
      </c>
      <c r="F1239" s="6">
        <v>1.9767469630800001</v>
      </c>
      <c r="G1239" s="6">
        <v>902.52</v>
      </c>
    </row>
    <row r="1240" spans="1:7">
      <c r="A1240" s="6" t="s">
        <v>4066</v>
      </c>
      <c r="B1240" s="6" t="s">
        <v>4697</v>
      </c>
      <c r="C1240" s="6" t="s">
        <v>4076</v>
      </c>
      <c r="D1240" s="6">
        <v>81.1673566507</v>
      </c>
      <c r="E1240" s="6">
        <v>0.81167356650699996</v>
      </c>
      <c r="F1240" s="6">
        <v>4.7780236784600003</v>
      </c>
      <c r="G1240" s="6">
        <v>1164.6500000000001</v>
      </c>
    </row>
    <row r="1241" spans="1:7">
      <c r="A1241" s="6" t="s">
        <v>3587</v>
      </c>
      <c r="B1241" s="6" t="s">
        <v>5120</v>
      </c>
      <c r="C1241" s="6" t="s">
        <v>4076</v>
      </c>
      <c r="D1241" s="6">
        <v>132.248273334</v>
      </c>
      <c r="E1241" s="6">
        <v>1.32248273334</v>
      </c>
      <c r="F1241" s="6">
        <v>5.7308276012699997</v>
      </c>
      <c r="G1241" s="6">
        <v>1152.46</v>
      </c>
    </row>
    <row r="1242" spans="1:7">
      <c r="A1242" s="6" t="s">
        <v>4067</v>
      </c>
      <c r="B1242" s="6" t="s">
        <v>4917</v>
      </c>
      <c r="C1242" s="6" t="s">
        <v>4076</v>
      </c>
      <c r="D1242" s="6">
        <v>228.59249579300001</v>
      </c>
      <c r="E1242" s="6">
        <v>2.2859249579299998</v>
      </c>
      <c r="F1242" s="6">
        <v>9.8626204310500007</v>
      </c>
      <c r="G1242" s="6">
        <v>1153.68</v>
      </c>
    </row>
    <row r="1243" spans="1:7">
      <c r="A1243" s="6" t="s">
        <v>4068</v>
      </c>
      <c r="B1243" s="6" t="s">
        <v>5121</v>
      </c>
      <c r="C1243" s="6" t="s">
        <v>4077</v>
      </c>
      <c r="D1243" s="6">
        <v>9132.1956664900008</v>
      </c>
      <c r="E1243" s="6">
        <v>91.3219566649</v>
      </c>
      <c r="F1243" s="6">
        <v>167.97765181599999</v>
      </c>
      <c r="G1243" s="6">
        <v>270.79000000000002</v>
      </c>
    </row>
    <row r="1244" spans="1:7">
      <c r="A1244" s="6" t="s">
        <v>3592</v>
      </c>
      <c r="B1244" s="6" t="s">
        <v>5122</v>
      </c>
      <c r="C1244" s="6" t="s">
        <v>4077</v>
      </c>
      <c r="D1244" s="6">
        <v>9132.1956664900008</v>
      </c>
      <c r="E1244" s="6">
        <v>91.3219566649</v>
      </c>
      <c r="F1244" s="6">
        <v>167.97765181599999</v>
      </c>
      <c r="G1244" s="6">
        <v>310.95</v>
      </c>
    </row>
    <row r="1245" spans="1:7">
      <c r="A1245" s="6" t="s">
        <v>3597</v>
      </c>
      <c r="B1245" s="6" t="s">
        <v>5123</v>
      </c>
      <c r="C1245" s="6" t="s">
        <v>4077</v>
      </c>
      <c r="D1245" s="6">
        <v>100.44185668</v>
      </c>
      <c r="E1245" s="6">
        <v>1.0044185668000001</v>
      </c>
      <c r="F1245" s="6">
        <v>9.1950648668599992</v>
      </c>
      <c r="G1245" s="6">
        <v>460.2</v>
      </c>
    </row>
    <row r="1246" spans="1:7">
      <c r="A1246" s="6" t="s">
        <v>4069</v>
      </c>
      <c r="B1246" s="6" t="s">
        <v>5124</v>
      </c>
      <c r="C1246" s="6" t="s">
        <v>4077</v>
      </c>
      <c r="D1246" s="6">
        <v>481.43934921699997</v>
      </c>
      <c r="E1246" s="6">
        <v>4.8143934921699998</v>
      </c>
      <c r="F1246" s="6">
        <v>34.201128065100001</v>
      </c>
      <c r="G1246" s="6">
        <v>129.52000000000001</v>
      </c>
    </row>
    <row r="1247" spans="1:7">
      <c r="A1247" s="6" t="s">
        <v>4070</v>
      </c>
      <c r="B1247" s="6" t="s">
        <v>5125</v>
      </c>
      <c r="C1247" s="6" t="s">
        <v>4077</v>
      </c>
      <c r="D1247" s="6">
        <v>1426.2516241000001</v>
      </c>
      <c r="E1247" s="6">
        <v>14.262516241</v>
      </c>
      <c r="F1247" s="6">
        <v>44.589517909800001</v>
      </c>
      <c r="G1247" s="6">
        <v>80.739999999999995</v>
      </c>
    </row>
    <row r="1248" spans="1:7">
      <c r="A1248" s="6" t="s">
        <v>4071</v>
      </c>
      <c r="B1248" s="6" t="s">
        <v>5126</v>
      </c>
      <c r="C1248" s="6" t="s">
        <v>4077</v>
      </c>
      <c r="D1248" s="6">
        <v>919.87878521599998</v>
      </c>
      <c r="E1248" s="6">
        <v>9.1987878521600006</v>
      </c>
      <c r="F1248" s="6">
        <v>26.191533662099999</v>
      </c>
      <c r="G1248" s="6">
        <v>581.77</v>
      </c>
    </row>
    <row r="1249" spans="1:7">
      <c r="A1249" s="6" t="s">
        <v>4072</v>
      </c>
      <c r="B1249" s="6" t="s">
        <v>5127</v>
      </c>
      <c r="C1249" s="6" t="s">
        <v>4077</v>
      </c>
      <c r="D1249" s="6">
        <v>2660.1627324900001</v>
      </c>
      <c r="E1249" s="6">
        <v>26.601627324900001</v>
      </c>
      <c r="F1249" s="6">
        <v>100.27661648</v>
      </c>
      <c r="G1249" s="6">
        <v>189.66</v>
      </c>
    </row>
    <row r="1250" spans="1:7">
      <c r="A1250" s="6" t="s">
        <v>4073</v>
      </c>
      <c r="B1250" s="6" t="s">
        <v>5128</v>
      </c>
      <c r="C1250" s="6" t="s">
        <v>4077</v>
      </c>
      <c r="D1250" s="6">
        <v>11936.456546699999</v>
      </c>
      <c r="E1250" s="6">
        <v>119.36456546700001</v>
      </c>
      <c r="F1250" s="6">
        <v>401.62490645899999</v>
      </c>
      <c r="G1250" s="6">
        <v>98.36</v>
      </c>
    </row>
    <row r="1251" spans="1:7">
      <c r="A1251" s="6" t="s">
        <v>4074</v>
      </c>
      <c r="B1251" s="6" t="s">
        <v>5129</v>
      </c>
      <c r="C1251" s="6" t="s">
        <v>4077</v>
      </c>
      <c r="D1251" s="6">
        <v>11458.4303831</v>
      </c>
      <c r="E1251" s="6">
        <v>114.584303831</v>
      </c>
      <c r="F1251" s="6">
        <v>181.89891173300001</v>
      </c>
      <c r="G1251" s="6">
        <v>55.04</v>
      </c>
    </row>
    <row r="1252" spans="1:7">
      <c r="A1252" s="6" t="s">
        <v>3602</v>
      </c>
      <c r="B1252" s="6" t="s">
        <v>5130</v>
      </c>
      <c r="C1252" s="6" t="s">
        <v>4076</v>
      </c>
      <c r="D1252" s="6">
        <v>9.6895314951000007</v>
      </c>
      <c r="E1252" s="6">
        <v>9.6895314950999997E-2</v>
      </c>
      <c r="F1252" s="6">
        <v>1.3002314517</v>
      </c>
      <c r="G1252" s="6">
        <v>284.38</v>
      </c>
    </row>
    <row r="1253" spans="1:7">
      <c r="A1253" s="6" t="s">
        <v>3607</v>
      </c>
      <c r="B1253" s="6" t="s">
        <v>5131</v>
      </c>
      <c r="C1253" s="6" t="s">
        <v>4076</v>
      </c>
      <c r="D1253" s="6">
        <v>6.04979224585</v>
      </c>
      <c r="E1253" s="6">
        <v>6.0497922458499998E-2</v>
      </c>
      <c r="F1253" s="6">
        <v>1.1698370309999999</v>
      </c>
      <c r="G1253" s="6">
        <v>266.70999999999998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03"/>
  <sheetViews>
    <sheetView workbookViewId="0">
      <pane ySplit="3340" topLeftCell="A677" activePane="bottomLeft"/>
      <selection activeCell="P3" sqref="P3"/>
      <selection pane="bottomLeft" activeCell="K703" sqref="K703"/>
    </sheetView>
  </sheetViews>
  <sheetFormatPr defaultColWidth="10.90625" defaultRowHeight="14.5"/>
  <cols>
    <col min="1" max="2" width="18.6328125" customWidth="1"/>
    <col min="4" max="4" width="11.453125" customWidth="1"/>
    <col min="11" max="11" width="9" customWidth="1"/>
    <col min="14" max="14" width="12.453125" customWidth="1"/>
    <col min="15" max="15" width="8.81640625" customWidth="1"/>
    <col min="16" max="16" width="11.453125" bestFit="1" customWidth="1"/>
  </cols>
  <sheetData>
    <row r="1" spans="1:16" ht="43.5">
      <c r="A1" s="7" t="s">
        <v>1</v>
      </c>
      <c r="B1" s="7" t="s">
        <v>5132</v>
      </c>
      <c r="C1" s="7" t="s">
        <v>4096</v>
      </c>
      <c r="D1" s="9" t="s">
        <v>4097</v>
      </c>
      <c r="E1" s="10" t="s">
        <v>4092</v>
      </c>
      <c r="F1" s="10" t="s">
        <v>4093</v>
      </c>
      <c r="G1" s="10" t="s">
        <v>4094</v>
      </c>
      <c r="H1" s="10" t="s">
        <v>4095</v>
      </c>
      <c r="I1" s="11" t="s">
        <v>4087</v>
      </c>
      <c r="J1" s="11" t="s">
        <v>4088</v>
      </c>
      <c r="K1" s="10" t="s">
        <v>4083</v>
      </c>
      <c r="M1" s="8" t="s">
        <v>4098</v>
      </c>
      <c r="N1" s="9" t="s">
        <v>4099</v>
      </c>
      <c r="O1" s="10" t="s">
        <v>4100</v>
      </c>
      <c r="P1" s="10" t="s">
        <v>4103</v>
      </c>
    </row>
    <row r="2" spans="1:16">
      <c r="A2" s="1" t="s">
        <v>29</v>
      </c>
      <c r="B2" s="1" t="str">
        <f>VLOOKUP(A2,NLA_Site_info!$A$2:$B$1253,2,FALSE)</f>
        <v>Crane Pond</v>
      </c>
      <c r="C2" s="1" t="s">
        <v>36</v>
      </c>
      <c r="D2" t="s">
        <v>36</v>
      </c>
      <c r="E2">
        <f>IF(D2="Reservoir",1,0)</f>
        <v>1</v>
      </c>
      <c r="F2">
        <f>IF($D2="Lake",1,0)</f>
        <v>0</v>
      </c>
      <c r="G2">
        <f>IF($C2="Reservoir",1,0)</f>
        <v>1</v>
      </c>
      <c r="H2">
        <f>IF($C2="Lake",1,0)</f>
        <v>0</v>
      </c>
      <c r="I2" s="12">
        <f>IF($D2="RESERVOIR",IF($D2=$C2,1,0),"NA")</f>
        <v>1</v>
      </c>
      <c r="J2" s="12" t="str">
        <f>IF($D2="Lake",IF($D2=$C2,1,0),"NA")</f>
        <v>NA</v>
      </c>
      <c r="K2">
        <f>IF(D2=C2,1,0)</f>
        <v>1</v>
      </c>
      <c r="M2" s="5">
        <v>144089.05041200001</v>
      </c>
      <c r="N2" s="5">
        <v>144379.98070099999</v>
      </c>
      <c r="O2" s="13">
        <f>($M2-$N2)/(($M2+$N2)/2)</f>
        <v>-2.0170642781132202E-3</v>
      </c>
      <c r="P2" s="13">
        <f>ABS($M2-$N2)/(($M2+$N2)/2)</f>
        <v>2.0170642781132202E-3</v>
      </c>
    </row>
    <row r="3" spans="1:16">
      <c r="A3" s="1" t="s">
        <v>39</v>
      </c>
      <c r="B3" s="1" t="str">
        <f>VLOOKUP(A3,NLA_Site_info!$A$2:$B$1253,2,FALSE)</f>
        <v>Puett Reservoir</v>
      </c>
      <c r="C3" s="1" t="s">
        <v>36</v>
      </c>
      <c r="D3" t="s">
        <v>36</v>
      </c>
      <c r="E3">
        <f t="shared" ref="E3:E66" si="0">IF(D3="Reservoir",1,0)</f>
        <v>1</v>
      </c>
      <c r="F3">
        <f t="shared" ref="F3:F66" si="1">IF($D3="Lake",1,0)</f>
        <v>0</v>
      </c>
      <c r="G3">
        <f t="shared" ref="G3:G66" si="2">IF($C3="Reservoir",1,0)</f>
        <v>1</v>
      </c>
      <c r="H3">
        <f t="shared" ref="H3:H66" si="3">IF($C3="Lake",1,0)</f>
        <v>0</v>
      </c>
      <c r="I3" s="12">
        <f t="shared" ref="I3:I66" si="4">IF($D3="RESERVOIR",IF($D3=$C3,1,0),"NA")</f>
        <v>1</v>
      </c>
      <c r="J3" s="12" t="str">
        <f t="shared" ref="J3:J66" si="5">IF($D3="Lake",IF($D3=$C3,1,0),"NA")</f>
        <v>NA</v>
      </c>
      <c r="K3">
        <f t="shared" ref="K3:K66" si="6">IF(D3=C3,1,0)</f>
        <v>1</v>
      </c>
      <c r="M3" s="5">
        <v>621426.10325599997</v>
      </c>
      <c r="N3" s="5">
        <v>653863.09228999994</v>
      </c>
      <c r="O3" s="13">
        <f t="shared" ref="O3:O66" si="7">(M3-N3)/((M3+N3)/2)</f>
        <v>-5.0870013087678453E-2</v>
      </c>
      <c r="P3" s="13">
        <f t="shared" ref="P3:P66" si="8">ABS($M3-$N3)/(($M3+$N3)/2)</f>
        <v>5.0870013087678453E-2</v>
      </c>
    </row>
    <row r="4" spans="1:16">
      <c r="A4" s="1" t="s">
        <v>47</v>
      </c>
      <c r="B4" s="1" t="str">
        <f>VLOOKUP(A4,NLA_Site_info!$A$2:$B$1253,2,FALSE)</f>
        <v>Perkins Lake</v>
      </c>
      <c r="C4" s="1" t="s">
        <v>53</v>
      </c>
      <c r="D4" t="s">
        <v>53</v>
      </c>
      <c r="E4">
        <f t="shared" si="0"/>
        <v>0</v>
      </c>
      <c r="F4">
        <f t="shared" si="1"/>
        <v>1</v>
      </c>
      <c r="G4">
        <f t="shared" si="2"/>
        <v>0</v>
      </c>
      <c r="H4">
        <f t="shared" si="3"/>
        <v>1</v>
      </c>
      <c r="I4" s="12" t="str">
        <f t="shared" si="4"/>
        <v>NA</v>
      </c>
      <c r="J4" s="12">
        <f t="shared" si="5"/>
        <v>1</v>
      </c>
      <c r="K4">
        <f t="shared" si="6"/>
        <v>1</v>
      </c>
      <c r="M4" s="5">
        <v>201537.960337</v>
      </c>
      <c r="N4" s="5">
        <v>194876.12547599999</v>
      </c>
      <c r="O4" s="13">
        <f t="shared" si="7"/>
        <v>3.3610485093320278E-2</v>
      </c>
      <c r="P4" s="13">
        <f t="shared" si="8"/>
        <v>3.3610485093320278E-2</v>
      </c>
    </row>
    <row r="5" spans="1:16">
      <c r="A5" s="1" t="s">
        <v>54</v>
      </c>
      <c r="B5" s="1" t="str">
        <f>VLOOKUP(A5,NLA_Site_info!$A$2:$B$1253,2,FALSE)</f>
        <v>Morris Reservoir</v>
      </c>
      <c r="C5" s="1" t="s">
        <v>36</v>
      </c>
      <c r="D5" t="s">
        <v>36</v>
      </c>
      <c r="E5">
        <f t="shared" si="0"/>
        <v>1</v>
      </c>
      <c r="F5">
        <f t="shared" si="1"/>
        <v>0</v>
      </c>
      <c r="G5">
        <f t="shared" si="2"/>
        <v>1</v>
      </c>
      <c r="H5">
        <f t="shared" si="3"/>
        <v>0</v>
      </c>
      <c r="I5" s="12">
        <f t="shared" si="4"/>
        <v>1</v>
      </c>
      <c r="J5" s="12" t="str">
        <f t="shared" si="5"/>
        <v>NA</v>
      </c>
      <c r="K5">
        <f t="shared" si="6"/>
        <v>1</v>
      </c>
      <c r="M5" s="5">
        <v>529048.67183000001</v>
      </c>
      <c r="N5" s="5">
        <v>561997.48192300007</v>
      </c>
      <c r="O5" s="13">
        <f t="shared" si="7"/>
        <v>-6.0398563304883406E-2</v>
      </c>
      <c r="P5" s="13">
        <f t="shared" si="8"/>
        <v>6.0398563304883406E-2</v>
      </c>
    </row>
    <row r="6" spans="1:16">
      <c r="A6" s="1" t="s">
        <v>60</v>
      </c>
      <c r="B6" s="1" t="str">
        <f>VLOOKUP(A6,NLA_Site_info!$A$2:$B$1253,2,FALSE)</f>
        <v>Spring Lake</v>
      </c>
      <c r="C6" s="1" t="s">
        <v>53</v>
      </c>
      <c r="D6" t="s">
        <v>53</v>
      </c>
      <c r="E6">
        <f t="shared" si="0"/>
        <v>0</v>
      </c>
      <c r="F6">
        <f t="shared" si="1"/>
        <v>1</v>
      </c>
      <c r="G6">
        <f t="shared" si="2"/>
        <v>0</v>
      </c>
      <c r="H6">
        <f t="shared" si="3"/>
        <v>1</v>
      </c>
      <c r="I6" s="12" t="str">
        <f t="shared" si="4"/>
        <v>NA</v>
      </c>
      <c r="J6" s="12">
        <f t="shared" si="5"/>
        <v>1</v>
      </c>
      <c r="K6">
        <f t="shared" si="6"/>
        <v>1</v>
      </c>
      <c r="M6" s="5">
        <v>235694.64444900001</v>
      </c>
      <c r="N6" s="5">
        <v>254747.63302300003</v>
      </c>
      <c r="O6" s="13">
        <f t="shared" si="7"/>
        <v>-7.769717028560115E-2</v>
      </c>
      <c r="P6" s="13">
        <f t="shared" si="8"/>
        <v>7.769717028560115E-2</v>
      </c>
    </row>
    <row r="7" spans="1:16">
      <c r="A7" s="1" t="s">
        <v>67</v>
      </c>
      <c r="B7" s="1" t="str">
        <f>VLOOKUP(A7,NLA_Site_info!$A$2:$B$1253,2,FALSE)</f>
        <v>Lake Ahquabi</v>
      </c>
      <c r="C7" s="1" t="s">
        <v>36</v>
      </c>
      <c r="D7" t="s">
        <v>36</v>
      </c>
      <c r="E7">
        <f t="shared" si="0"/>
        <v>1</v>
      </c>
      <c r="F7">
        <f t="shared" si="1"/>
        <v>0</v>
      </c>
      <c r="G7">
        <f t="shared" si="2"/>
        <v>1</v>
      </c>
      <c r="H7">
        <f t="shared" si="3"/>
        <v>0</v>
      </c>
      <c r="I7" s="12">
        <f t="shared" si="4"/>
        <v>1</v>
      </c>
      <c r="J7" s="12" t="str">
        <f t="shared" si="5"/>
        <v>NA</v>
      </c>
      <c r="K7">
        <f t="shared" si="6"/>
        <v>1</v>
      </c>
      <c r="M7" s="5">
        <v>454422.15151</v>
      </c>
      <c r="N7" s="5">
        <v>487370.36199299997</v>
      </c>
      <c r="O7" s="13">
        <f t="shared" si="7"/>
        <v>-6.9969149277793713E-2</v>
      </c>
      <c r="P7" s="13">
        <f t="shared" si="8"/>
        <v>6.9969149277793713E-2</v>
      </c>
    </row>
    <row r="8" spans="1:16">
      <c r="A8" s="1" t="s">
        <v>75</v>
      </c>
      <c r="B8" s="1" t="str">
        <f>VLOOKUP(A8,NLA_Site_info!$A$2:$B$1253,2,FALSE)</f>
        <v>Bogie Lake</v>
      </c>
      <c r="C8" s="1" t="s">
        <v>53</v>
      </c>
      <c r="D8" t="s">
        <v>53</v>
      </c>
      <c r="E8">
        <f t="shared" si="0"/>
        <v>0</v>
      </c>
      <c r="F8">
        <f t="shared" si="1"/>
        <v>1</v>
      </c>
      <c r="G8">
        <f t="shared" si="2"/>
        <v>0</v>
      </c>
      <c r="H8">
        <f t="shared" si="3"/>
        <v>1</v>
      </c>
      <c r="I8" s="12" t="str">
        <f t="shared" si="4"/>
        <v>NA</v>
      </c>
      <c r="J8" s="12">
        <f t="shared" si="5"/>
        <v>1</v>
      </c>
      <c r="K8">
        <f t="shared" si="6"/>
        <v>1</v>
      </c>
      <c r="M8" s="5">
        <v>305505.06995899999</v>
      </c>
      <c r="N8" s="5">
        <v>300373.32381899998</v>
      </c>
      <c r="O8" s="13">
        <f t="shared" si="7"/>
        <v>1.6939855233987191E-2</v>
      </c>
      <c r="P8" s="13">
        <f t="shared" si="8"/>
        <v>1.6939855233987191E-2</v>
      </c>
    </row>
    <row r="9" spans="1:16">
      <c r="A9" s="1" t="s">
        <v>82</v>
      </c>
      <c r="B9" s="1" t="str">
        <f>VLOOKUP(A9,NLA_Site_info!$A$2:$B$1253,2,FALSE)</f>
        <v>Cushing Lake</v>
      </c>
      <c r="C9" s="1" t="s">
        <v>36</v>
      </c>
      <c r="D9" t="s">
        <v>36</v>
      </c>
      <c r="E9">
        <f t="shared" si="0"/>
        <v>1</v>
      </c>
      <c r="F9">
        <f t="shared" si="1"/>
        <v>0</v>
      </c>
      <c r="G9">
        <f t="shared" si="2"/>
        <v>1</v>
      </c>
      <c r="H9">
        <f t="shared" si="3"/>
        <v>0</v>
      </c>
      <c r="I9" s="12">
        <f t="shared" si="4"/>
        <v>1</v>
      </c>
      <c r="J9" s="12" t="str">
        <f t="shared" si="5"/>
        <v>NA</v>
      </c>
      <c r="K9">
        <f t="shared" si="6"/>
        <v>1</v>
      </c>
      <c r="M9" s="5">
        <v>1701852.8704299999</v>
      </c>
      <c r="N9" s="5">
        <v>1776575.12574</v>
      </c>
      <c r="O9" s="13">
        <f t="shared" si="7"/>
        <v>-4.2963232467237926E-2</v>
      </c>
      <c r="P9" s="13">
        <f t="shared" si="8"/>
        <v>4.2963232467237926E-2</v>
      </c>
    </row>
    <row r="10" spans="1:16">
      <c r="A10" s="1" t="s">
        <v>90</v>
      </c>
      <c r="B10" s="1" t="str">
        <f>VLOOKUP(A10,NLA_Site_info!$A$2:$B$1253,2,FALSE)</f>
        <v>Mirror Lake</v>
      </c>
      <c r="C10" s="1" t="s">
        <v>36</v>
      </c>
      <c r="D10" t="s">
        <v>36</v>
      </c>
      <c r="E10">
        <f t="shared" si="0"/>
        <v>1</v>
      </c>
      <c r="F10">
        <f t="shared" si="1"/>
        <v>0</v>
      </c>
      <c r="G10">
        <f t="shared" si="2"/>
        <v>1</v>
      </c>
      <c r="H10">
        <f t="shared" si="3"/>
        <v>0</v>
      </c>
      <c r="I10" s="12">
        <f t="shared" si="4"/>
        <v>1</v>
      </c>
      <c r="J10" s="12" t="str">
        <f t="shared" si="5"/>
        <v>NA</v>
      </c>
      <c r="K10">
        <f t="shared" si="6"/>
        <v>1</v>
      </c>
      <c r="M10" s="5">
        <v>496164.68342800002</v>
      </c>
      <c r="N10" s="5">
        <v>371402.55762799998</v>
      </c>
      <c r="O10" s="13">
        <f t="shared" si="7"/>
        <v>0.28761373158382508</v>
      </c>
      <c r="P10" s="13">
        <f t="shared" si="8"/>
        <v>0.28761373158382508</v>
      </c>
    </row>
    <row r="11" spans="1:16">
      <c r="A11" s="1" t="s">
        <v>95</v>
      </c>
      <c r="B11" s="1" t="str">
        <f>VLOOKUP(A11,NLA_Site_info!$A$2:$B$1253,2,FALSE)</f>
        <v>Unnamed Lake</v>
      </c>
      <c r="C11" s="1" t="s">
        <v>53</v>
      </c>
      <c r="D11" t="s">
        <v>53</v>
      </c>
      <c r="E11">
        <f t="shared" si="0"/>
        <v>0</v>
      </c>
      <c r="F11">
        <f t="shared" si="1"/>
        <v>1</v>
      </c>
      <c r="G11">
        <f t="shared" si="2"/>
        <v>0</v>
      </c>
      <c r="H11">
        <f t="shared" si="3"/>
        <v>1</v>
      </c>
      <c r="I11" s="12" t="str">
        <f t="shared" si="4"/>
        <v>NA</v>
      </c>
      <c r="J11" s="12">
        <f t="shared" si="5"/>
        <v>1</v>
      </c>
      <c r="K11">
        <f t="shared" si="6"/>
        <v>1</v>
      </c>
      <c r="M11" s="5">
        <v>128801.97326699999</v>
      </c>
      <c r="N11" s="5">
        <v>128095.28565200001</v>
      </c>
      <c r="O11" s="13">
        <f t="shared" si="7"/>
        <v>5.5017139378883556E-3</v>
      </c>
      <c r="P11" s="13">
        <f t="shared" si="8"/>
        <v>5.5017139378883556E-3</v>
      </c>
    </row>
    <row r="12" spans="1:16">
      <c r="A12" s="1" t="s">
        <v>100</v>
      </c>
      <c r="B12" s="1" t="str">
        <f>VLOOKUP(A12,NLA_Site_info!$A$2:$B$1253,2,FALSE)</f>
        <v>Caballo Reservoir</v>
      </c>
      <c r="C12" s="1" t="s">
        <v>36</v>
      </c>
      <c r="D12" t="s">
        <v>36</v>
      </c>
      <c r="E12">
        <f t="shared" si="0"/>
        <v>1</v>
      </c>
      <c r="F12">
        <f t="shared" si="1"/>
        <v>0</v>
      </c>
      <c r="G12">
        <f t="shared" si="2"/>
        <v>1</v>
      </c>
      <c r="H12">
        <f t="shared" si="3"/>
        <v>0</v>
      </c>
      <c r="I12" s="12">
        <f t="shared" si="4"/>
        <v>1</v>
      </c>
      <c r="J12" s="12" t="str">
        <f t="shared" si="5"/>
        <v>NA</v>
      </c>
      <c r="K12">
        <f t="shared" si="6"/>
        <v>1</v>
      </c>
      <c r="M12" s="5">
        <v>12947304.630000001</v>
      </c>
      <c r="N12" s="5">
        <v>1739929.8051400001</v>
      </c>
      <c r="O12" s="13">
        <f t="shared" si="7"/>
        <v>1.5261382085718946</v>
      </c>
      <c r="P12" s="13">
        <f t="shared" si="8"/>
        <v>1.5261382085718946</v>
      </c>
    </row>
    <row r="13" spans="1:16">
      <c r="A13" s="1" t="s">
        <v>110</v>
      </c>
      <c r="B13" s="1" t="str">
        <f>VLOOKUP(A13,NLA_Site_info!$A$2:$B$1253,2,FALSE)</f>
        <v>Lake Maloney</v>
      </c>
      <c r="C13" s="1" t="s">
        <v>36</v>
      </c>
      <c r="D13" t="s">
        <v>36</v>
      </c>
      <c r="E13">
        <f t="shared" si="0"/>
        <v>1</v>
      </c>
      <c r="F13">
        <f t="shared" si="1"/>
        <v>0</v>
      </c>
      <c r="G13">
        <f t="shared" si="2"/>
        <v>1</v>
      </c>
      <c r="H13">
        <f t="shared" si="3"/>
        <v>0</v>
      </c>
      <c r="I13" s="12">
        <f t="shared" si="4"/>
        <v>1</v>
      </c>
      <c r="J13" s="12" t="str">
        <f t="shared" si="5"/>
        <v>NA</v>
      </c>
      <c r="K13">
        <f t="shared" si="6"/>
        <v>1</v>
      </c>
      <c r="M13" s="5">
        <v>6415057.4467000002</v>
      </c>
      <c r="N13" s="5">
        <v>6410233.0857899999</v>
      </c>
      <c r="O13" s="13">
        <f t="shared" si="7"/>
        <v>7.5231994125651066E-4</v>
      </c>
      <c r="P13" s="13">
        <f t="shared" si="8"/>
        <v>7.5231994125651066E-4</v>
      </c>
    </row>
    <row r="14" spans="1:16">
      <c r="A14" s="1" t="s">
        <v>118</v>
      </c>
      <c r="B14" s="1" t="str">
        <f>VLOOKUP(A14,NLA_Site_info!$A$2:$B$1253,2,FALSE)</f>
        <v>Doyles Lake</v>
      </c>
      <c r="C14" s="1" t="s">
        <v>53</v>
      </c>
      <c r="D14" t="s">
        <v>53</v>
      </c>
      <c r="E14">
        <f t="shared" si="0"/>
        <v>0</v>
      </c>
      <c r="F14">
        <f t="shared" si="1"/>
        <v>1</v>
      </c>
      <c r="G14">
        <f t="shared" si="2"/>
        <v>0</v>
      </c>
      <c r="H14">
        <f t="shared" si="3"/>
        <v>1</v>
      </c>
      <c r="I14" s="12" t="str">
        <f t="shared" si="4"/>
        <v>NA</v>
      </c>
      <c r="J14" s="12">
        <f t="shared" si="5"/>
        <v>1</v>
      </c>
      <c r="K14">
        <f t="shared" si="6"/>
        <v>1</v>
      </c>
      <c r="M14" s="5">
        <v>1036826.1723</v>
      </c>
      <c r="N14" s="5">
        <v>1033135.27941</v>
      </c>
      <c r="O14" s="13">
        <f t="shared" si="7"/>
        <v>3.5661464970286882E-3</v>
      </c>
      <c r="P14" s="13">
        <f t="shared" si="8"/>
        <v>3.5661464970286882E-3</v>
      </c>
    </row>
    <row r="15" spans="1:16">
      <c r="A15" s="1" t="s">
        <v>123</v>
      </c>
      <c r="B15" s="1" t="str">
        <f>VLOOKUP(A15,NLA_Site_info!$A$2:$B$1253,2,FALSE)</f>
        <v>Canandaigua Lake</v>
      </c>
      <c r="C15" s="1" t="s">
        <v>53</v>
      </c>
      <c r="D15" t="s">
        <v>53</v>
      </c>
      <c r="E15">
        <f t="shared" si="0"/>
        <v>0</v>
      </c>
      <c r="F15">
        <f t="shared" si="1"/>
        <v>1</v>
      </c>
      <c r="G15">
        <f t="shared" si="2"/>
        <v>0</v>
      </c>
      <c r="H15">
        <f t="shared" si="3"/>
        <v>1</v>
      </c>
      <c r="I15" s="12" t="str">
        <f t="shared" si="4"/>
        <v>NA</v>
      </c>
      <c r="J15" s="12">
        <f t="shared" si="5"/>
        <v>1</v>
      </c>
      <c r="K15">
        <f t="shared" si="6"/>
        <v>1</v>
      </c>
      <c r="M15" s="5">
        <v>42606677.069600001</v>
      </c>
      <c r="N15" s="5">
        <v>42269252.718800001</v>
      </c>
      <c r="O15" s="13">
        <f t="shared" si="7"/>
        <v>7.9510021661315794E-3</v>
      </c>
      <c r="P15" s="13">
        <f t="shared" si="8"/>
        <v>7.9510021661315794E-3</v>
      </c>
    </row>
    <row r="16" spans="1:16">
      <c r="A16" s="1" t="s">
        <v>128</v>
      </c>
      <c r="B16" s="1" t="str">
        <f>VLOOKUP(A16,NLA_Site_info!$A$2:$B$1253,2,FALSE)</f>
        <v>Birdbath Lake</v>
      </c>
      <c r="C16" s="1" t="s">
        <v>36</v>
      </c>
      <c r="D16" t="s">
        <v>36</v>
      </c>
      <c r="E16">
        <f t="shared" si="0"/>
        <v>1</v>
      </c>
      <c r="F16">
        <f t="shared" si="1"/>
        <v>0</v>
      </c>
      <c r="G16">
        <f t="shared" si="2"/>
        <v>1</v>
      </c>
      <c r="H16">
        <f t="shared" si="3"/>
        <v>0</v>
      </c>
      <c r="I16" s="12">
        <f t="shared" si="4"/>
        <v>1</v>
      </c>
      <c r="J16" s="12" t="str">
        <f t="shared" si="5"/>
        <v>NA</v>
      </c>
      <c r="K16">
        <f t="shared" si="6"/>
        <v>1</v>
      </c>
      <c r="M16" s="5">
        <v>51786.586392199999</v>
      </c>
      <c r="N16" s="5">
        <v>62072.217204100001</v>
      </c>
      <c r="O16" s="13">
        <f t="shared" si="7"/>
        <v>-0.18067343915484896</v>
      </c>
      <c r="P16" s="13">
        <f t="shared" si="8"/>
        <v>0.18067343915484896</v>
      </c>
    </row>
    <row r="17" spans="1:16">
      <c r="A17" s="1" t="s">
        <v>135</v>
      </c>
      <c r="B17" s="1" t="str">
        <f>VLOOKUP(A17,NLA_Site_info!$A$2:$B$1253,2,FALSE)</f>
        <v>Lake Palestine</v>
      </c>
      <c r="C17" s="1" t="s">
        <v>36</v>
      </c>
      <c r="D17" t="s">
        <v>36</v>
      </c>
      <c r="E17">
        <f t="shared" si="0"/>
        <v>1</v>
      </c>
      <c r="F17">
        <f t="shared" si="1"/>
        <v>0</v>
      </c>
      <c r="G17">
        <f t="shared" si="2"/>
        <v>1</v>
      </c>
      <c r="H17">
        <f t="shared" si="3"/>
        <v>0</v>
      </c>
      <c r="I17" s="12">
        <f t="shared" si="4"/>
        <v>1</v>
      </c>
      <c r="J17" s="12" t="str">
        <f t="shared" si="5"/>
        <v>NA</v>
      </c>
      <c r="K17">
        <f t="shared" si="6"/>
        <v>1</v>
      </c>
      <c r="M17" s="5">
        <v>94196140.484799996</v>
      </c>
      <c r="N17" s="5">
        <v>95301451.116300002</v>
      </c>
      <c r="O17" s="13">
        <f t="shared" si="7"/>
        <v>-1.1665695824005286E-2</v>
      </c>
      <c r="P17" s="13">
        <f t="shared" si="8"/>
        <v>1.1665695824005286E-2</v>
      </c>
    </row>
    <row r="18" spans="1:16">
      <c r="A18" s="1" t="s">
        <v>141</v>
      </c>
      <c r="B18" s="1" t="str">
        <f>VLOOKUP(A18,NLA_Site_info!$A$2:$B$1253,2,FALSE)</f>
        <v>Kings Mountian #1 Lake</v>
      </c>
      <c r="C18" s="1" t="s">
        <v>36</v>
      </c>
      <c r="D18" t="s">
        <v>36</v>
      </c>
      <c r="E18">
        <f t="shared" si="0"/>
        <v>1</v>
      </c>
      <c r="F18">
        <f t="shared" si="1"/>
        <v>0</v>
      </c>
      <c r="G18">
        <f t="shared" si="2"/>
        <v>1</v>
      </c>
      <c r="H18">
        <f t="shared" si="3"/>
        <v>0</v>
      </c>
      <c r="I18" s="12">
        <f t="shared" si="4"/>
        <v>1</v>
      </c>
      <c r="J18" s="12" t="str">
        <f t="shared" si="5"/>
        <v>NA</v>
      </c>
      <c r="K18">
        <f t="shared" si="6"/>
        <v>1</v>
      </c>
      <c r="M18" s="5">
        <v>115262.593947</v>
      </c>
      <c r="N18" s="5">
        <v>114812.351351</v>
      </c>
      <c r="O18" s="13">
        <f t="shared" si="7"/>
        <v>3.9138776750925978E-3</v>
      </c>
      <c r="P18" s="13">
        <f t="shared" si="8"/>
        <v>3.9138776750925978E-3</v>
      </c>
    </row>
    <row r="19" spans="1:16">
      <c r="A19" s="1" t="s">
        <v>148</v>
      </c>
      <c r="B19" s="1" t="str">
        <f>VLOOKUP(A19,NLA_Site_info!$A$2:$B$1253,2,FALSE)</f>
        <v>Caldwell Lake</v>
      </c>
      <c r="C19" s="1" t="s">
        <v>36</v>
      </c>
      <c r="D19" t="s">
        <v>36</v>
      </c>
      <c r="E19">
        <f t="shared" si="0"/>
        <v>1</v>
      </c>
      <c r="F19">
        <f t="shared" si="1"/>
        <v>0</v>
      </c>
      <c r="G19">
        <f t="shared" si="2"/>
        <v>1</v>
      </c>
      <c r="H19">
        <f t="shared" si="3"/>
        <v>0</v>
      </c>
      <c r="I19" s="12">
        <f t="shared" si="4"/>
        <v>1</v>
      </c>
      <c r="J19" s="12" t="str">
        <f t="shared" si="5"/>
        <v>NA</v>
      </c>
      <c r="K19">
        <f t="shared" si="6"/>
        <v>1</v>
      </c>
      <c r="M19" s="5">
        <v>177801.50100300001</v>
      </c>
      <c r="N19" s="5">
        <v>242495.35765999998</v>
      </c>
      <c r="O19" s="13">
        <f t="shared" si="7"/>
        <v>-0.30784839488354315</v>
      </c>
      <c r="P19" s="13">
        <f t="shared" si="8"/>
        <v>0.30784839488354315</v>
      </c>
    </row>
    <row r="20" spans="1:16">
      <c r="A20" s="1" t="s">
        <v>156</v>
      </c>
      <c r="B20" s="1" t="str">
        <f>VLOOKUP(A20,NLA_Site_info!$A$2:$B$1253,2,FALSE)</f>
        <v>Swamp</v>
      </c>
      <c r="C20" s="1" t="s">
        <v>53</v>
      </c>
      <c r="D20" t="s">
        <v>53</v>
      </c>
      <c r="E20">
        <f t="shared" si="0"/>
        <v>0</v>
      </c>
      <c r="F20">
        <f t="shared" si="1"/>
        <v>1</v>
      </c>
      <c r="G20">
        <f t="shared" si="2"/>
        <v>0</v>
      </c>
      <c r="H20">
        <f t="shared" si="3"/>
        <v>1</v>
      </c>
      <c r="I20" s="12" t="str">
        <f t="shared" si="4"/>
        <v>NA</v>
      </c>
      <c r="J20" s="12">
        <f t="shared" si="5"/>
        <v>1</v>
      </c>
      <c r="K20">
        <f t="shared" si="6"/>
        <v>1</v>
      </c>
      <c r="M20" s="5">
        <v>2083.3563159999999</v>
      </c>
      <c r="N20" s="5">
        <v>151644.835475</v>
      </c>
      <c r="O20" s="13">
        <f t="shared" si="7"/>
        <v>-1.9457911709822906</v>
      </c>
      <c r="P20" s="13">
        <f t="shared" si="8"/>
        <v>1.9457911709822906</v>
      </c>
    </row>
    <row r="21" spans="1:16">
      <c r="A21" s="1" t="s">
        <v>161</v>
      </c>
      <c r="B21" s="1" t="str">
        <f>VLOOKUP(A21,NLA_Site_info!$A$2:$B$1253,2,FALSE)</f>
        <v>Lake Waramaug</v>
      </c>
      <c r="C21" s="1" t="s">
        <v>53</v>
      </c>
      <c r="D21" t="s">
        <v>53</v>
      </c>
      <c r="E21">
        <f t="shared" si="0"/>
        <v>0</v>
      </c>
      <c r="F21">
        <f t="shared" si="1"/>
        <v>1</v>
      </c>
      <c r="G21">
        <f t="shared" si="2"/>
        <v>0</v>
      </c>
      <c r="H21">
        <f t="shared" si="3"/>
        <v>1</v>
      </c>
      <c r="I21" s="12" t="str">
        <f t="shared" si="4"/>
        <v>NA</v>
      </c>
      <c r="J21" s="12">
        <f t="shared" si="5"/>
        <v>1</v>
      </c>
      <c r="K21">
        <f t="shared" si="6"/>
        <v>1</v>
      </c>
      <c r="M21" s="5">
        <v>2593296.0117000001</v>
      </c>
      <c r="N21" s="5">
        <v>2369555.8098900001</v>
      </c>
      <c r="O21" s="13">
        <f t="shared" si="7"/>
        <v>9.0165981114591495E-2</v>
      </c>
      <c r="P21" s="13">
        <f t="shared" si="8"/>
        <v>9.0165981114591495E-2</v>
      </c>
    </row>
    <row r="22" spans="1:16">
      <c r="A22" s="1" t="s">
        <v>167</v>
      </c>
      <c r="B22" s="1" t="str">
        <f>VLOOKUP(A22,NLA_Site_info!$A$2:$B$1253,2,FALSE)</f>
        <v>Island Pond</v>
      </c>
      <c r="C22" s="1" t="s">
        <v>53</v>
      </c>
      <c r="D22" t="s">
        <v>53</v>
      </c>
      <c r="E22">
        <f t="shared" si="0"/>
        <v>0</v>
      </c>
      <c r="F22">
        <f t="shared" si="1"/>
        <v>1</v>
      </c>
      <c r="G22">
        <f t="shared" si="2"/>
        <v>0</v>
      </c>
      <c r="H22">
        <f t="shared" si="3"/>
        <v>1</v>
      </c>
      <c r="I22" s="12" t="str">
        <f t="shared" si="4"/>
        <v>NA</v>
      </c>
      <c r="J22" s="12">
        <f t="shared" si="5"/>
        <v>1</v>
      </c>
      <c r="K22">
        <f t="shared" si="6"/>
        <v>1</v>
      </c>
      <c r="M22" s="5">
        <v>2448199.1141499998</v>
      </c>
      <c r="N22" s="5">
        <v>2206478.7788200001</v>
      </c>
      <c r="O22" s="13">
        <f t="shared" si="7"/>
        <v>0.10386125136395453</v>
      </c>
      <c r="P22" s="13">
        <f t="shared" si="8"/>
        <v>0.10386125136395453</v>
      </c>
    </row>
    <row r="23" spans="1:16">
      <c r="A23" s="1" t="s">
        <v>172</v>
      </c>
      <c r="B23" s="1" t="str">
        <f>VLOOKUP(A23,NLA_Site_info!$A$2:$B$1253,2,FALSE)</f>
        <v>Summersville Lake</v>
      </c>
      <c r="C23" s="1" t="s">
        <v>36</v>
      </c>
      <c r="D23" t="s">
        <v>36</v>
      </c>
      <c r="E23">
        <f t="shared" si="0"/>
        <v>1</v>
      </c>
      <c r="F23">
        <f t="shared" si="1"/>
        <v>0</v>
      </c>
      <c r="G23">
        <f t="shared" si="2"/>
        <v>1</v>
      </c>
      <c r="H23">
        <f t="shared" si="3"/>
        <v>0</v>
      </c>
      <c r="I23" s="12">
        <f t="shared" si="4"/>
        <v>1</v>
      </c>
      <c r="J23" s="12" t="str">
        <f t="shared" si="5"/>
        <v>NA</v>
      </c>
      <c r="K23">
        <f t="shared" si="6"/>
        <v>1</v>
      </c>
      <c r="M23" s="5">
        <v>11467625.1272</v>
      </c>
      <c r="N23" s="5">
        <v>10715093.322899999</v>
      </c>
      <c r="O23" s="13">
        <f t="shared" si="7"/>
        <v>6.7848474567517095E-2</v>
      </c>
      <c r="P23" s="13">
        <f t="shared" si="8"/>
        <v>6.7848474567517095E-2</v>
      </c>
    </row>
    <row r="24" spans="1:16">
      <c r="A24" s="1" t="s">
        <v>179</v>
      </c>
      <c r="B24" s="1" t="str">
        <f>VLOOKUP(A24,NLA_Site_info!$A$2:$B$1253,2,FALSE)</f>
        <v>Messick Lake</v>
      </c>
      <c r="C24" s="1" t="s">
        <v>53</v>
      </c>
      <c r="D24" t="s">
        <v>53</v>
      </c>
      <c r="E24">
        <f t="shared" si="0"/>
        <v>0</v>
      </c>
      <c r="F24">
        <f t="shared" si="1"/>
        <v>1</v>
      </c>
      <c r="G24">
        <f t="shared" si="2"/>
        <v>0</v>
      </c>
      <c r="H24">
        <f t="shared" si="3"/>
        <v>1</v>
      </c>
      <c r="I24" s="12" t="str">
        <f t="shared" si="4"/>
        <v>NA</v>
      </c>
      <c r="J24" s="12">
        <f t="shared" si="5"/>
        <v>1</v>
      </c>
      <c r="K24">
        <f t="shared" si="6"/>
        <v>1</v>
      </c>
      <c r="M24" s="5">
        <v>263597.32481700002</v>
      </c>
      <c r="N24" s="5">
        <v>242471.91754700002</v>
      </c>
      <c r="O24" s="13">
        <f t="shared" si="7"/>
        <v>8.3488208733322467E-2</v>
      </c>
      <c r="P24" s="13">
        <f t="shared" si="8"/>
        <v>8.3488208733322467E-2</v>
      </c>
    </row>
    <row r="25" spans="1:16">
      <c r="A25" s="1" t="s">
        <v>184</v>
      </c>
      <c r="B25" s="1" t="str">
        <f>VLOOKUP(A25,NLA_Site_info!$A$2:$B$1253,2,FALSE)</f>
        <v>Beaver Pond</v>
      </c>
      <c r="C25" s="1" t="s">
        <v>36</v>
      </c>
      <c r="D25" t="s">
        <v>36</v>
      </c>
      <c r="E25">
        <f t="shared" si="0"/>
        <v>1</v>
      </c>
      <c r="F25">
        <f t="shared" si="1"/>
        <v>0</v>
      </c>
      <c r="G25">
        <f t="shared" si="2"/>
        <v>1</v>
      </c>
      <c r="H25">
        <f t="shared" si="3"/>
        <v>0</v>
      </c>
      <c r="I25" s="12">
        <f t="shared" si="4"/>
        <v>1</v>
      </c>
      <c r="J25" s="12" t="str">
        <f t="shared" si="5"/>
        <v>NA</v>
      </c>
      <c r="K25">
        <f t="shared" si="6"/>
        <v>1</v>
      </c>
      <c r="M25" s="5">
        <v>280348.35376999999</v>
      </c>
      <c r="N25" s="5">
        <v>288381.98159500002</v>
      </c>
      <c r="O25" s="13">
        <f t="shared" si="7"/>
        <v>-2.8251096610994762E-2</v>
      </c>
      <c r="P25" s="13">
        <f t="shared" si="8"/>
        <v>2.8251096610994762E-2</v>
      </c>
    </row>
    <row r="26" spans="1:16">
      <c r="A26" s="1" t="s">
        <v>191</v>
      </c>
      <c r="B26" s="1" t="str">
        <f>VLOOKUP(A26,NLA_Site_info!$A$2:$B$1253,2,FALSE)</f>
        <v>Nolen Blue Hole</v>
      </c>
      <c r="C26" s="1" t="s">
        <v>53</v>
      </c>
      <c r="D26" t="s">
        <v>53</v>
      </c>
      <c r="E26">
        <f t="shared" si="0"/>
        <v>0</v>
      </c>
      <c r="F26">
        <f t="shared" si="1"/>
        <v>1</v>
      </c>
      <c r="G26">
        <f t="shared" si="2"/>
        <v>0</v>
      </c>
      <c r="H26">
        <f t="shared" si="3"/>
        <v>1</v>
      </c>
      <c r="I26" s="12" t="str">
        <f t="shared" si="4"/>
        <v>NA</v>
      </c>
      <c r="J26" s="12">
        <f t="shared" si="5"/>
        <v>1</v>
      </c>
      <c r="K26">
        <f t="shared" si="6"/>
        <v>1</v>
      </c>
      <c r="M26" s="5">
        <v>45698.808347899998</v>
      </c>
      <c r="N26" s="5">
        <v>56179.483102600003</v>
      </c>
      <c r="O26" s="13">
        <f t="shared" si="7"/>
        <v>-0.20574893052250079</v>
      </c>
      <c r="P26" s="13">
        <f t="shared" si="8"/>
        <v>0.20574893052250079</v>
      </c>
    </row>
    <row r="27" spans="1:16">
      <c r="A27" s="1" t="s">
        <v>198</v>
      </c>
      <c r="B27" s="1" t="str">
        <f>VLOOKUP(A27,NLA_Site_info!$A$2:$B$1253,2,FALSE)</f>
        <v>Clear Creek Reservoir</v>
      </c>
      <c r="C27" s="1" t="s">
        <v>53</v>
      </c>
      <c r="D27" t="s">
        <v>36</v>
      </c>
      <c r="E27">
        <f t="shared" si="0"/>
        <v>1</v>
      </c>
      <c r="F27">
        <f t="shared" si="1"/>
        <v>0</v>
      </c>
      <c r="G27">
        <f t="shared" si="2"/>
        <v>0</v>
      </c>
      <c r="H27">
        <f t="shared" si="3"/>
        <v>1</v>
      </c>
      <c r="I27" s="12">
        <f t="shared" si="4"/>
        <v>0</v>
      </c>
      <c r="J27" s="12" t="str">
        <f t="shared" si="5"/>
        <v>NA</v>
      </c>
      <c r="K27">
        <f t="shared" si="6"/>
        <v>0</v>
      </c>
      <c r="M27" s="5">
        <v>122083.86405400001</v>
      </c>
      <c r="N27" s="5">
        <v>128905.47458000001</v>
      </c>
      <c r="O27" s="13">
        <f t="shared" si="7"/>
        <v>-5.4357771235434629E-2</v>
      </c>
      <c r="P27" s="13">
        <f t="shared" si="8"/>
        <v>5.4357771235434629E-2</v>
      </c>
    </row>
    <row r="28" spans="1:16">
      <c r="A28" s="1" t="s">
        <v>203</v>
      </c>
      <c r="B28" s="1" t="str">
        <f>VLOOKUP(A28,NLA_Site_info!$A$2:$B$1253,2,FALSE)</f>
        <v>Adder Pond</v>
      </c>
      <c r="C28" s="1" t="s">
        <v>53</v>
      </c>
      <c r="D28" t="s">
        <v>53</v>
      </c>
      <c r="E28">
        <f t="shared" si="0"/>
        <v>0</v>
      </c>
      <c r="F28">
        <f t="shared" si="1"/>
        <v>1</v>
      </c>
      <c r="G28">
        <f t="shared" si="2"/>
        <v>0</v>
      </c>
      <c r="H28">
        <f t="shared" si="3"/>
        <v>1</v>
      </c>
      <c r="I28" s="12" t="str">
        <f t="shared" si="4"/>
        <v>NA</v>
      </c>
      <c r="J28" s="12">
        <f t="shared" si="5"/>
        <v>1</v>
      </c>
      <c r="K28">
        <f t="shared" si="6"/>
        <v>1</v>
      </c>
      <c r="M28" s="5">
        <v>109221.437808</v>
      </c>
      <c r="N28" s="5">
        <v>119790.709262</v>
      </c>
      <c r="O28" s="13">
        <f t="shared" si="7"/>
        <v>-9.2303151507237655E-2</v>
      </c>
      <c r="P28" s="13">
        <f t="shared" si="8"/>
        <v>9.2303151507237655E-2</v>
      </c>
    </row>
    <row r="29" spans="1:16">
      <c r="A29" s="1" t="s">
        <v>208</v>
      </c>
      <c r="B29" s="1" t="str">
        <f>VLOOKUP(A29,NLA_Site_info!$A$2:$B$1253,2,FALSE)</f>
        <v>South Bay Lake Champlain</v>
      </c>
      <c r="C29" s="1" t="s">
        <v>53</v>
      </c>
      <c r="D29" t="s">
        <v>53</v>
      </c>
      <c r="E29">
        <f t="shared" si="0"/>
        <v>0</v>
      </c>
      <c r="F29">
        <f t="shared" si="1"/>
        <v>1</v>
      </c>
      <c r="G29">
        <f t="shared" si="2"/>
        <v>0</v>
      </c>
      <c r="H29">
        <f t="shared" si="3"/>
        <v>1</v>
      </c>
      <c r="I29" s="12" t="str">
        <f t="shared" si="4"/>
        <v>NA</v>
      </c>
      <c r="J29" s="12">
        <f t="shared" si="5"/>
        <v>1</v>
      </c>
      <c r="K29">
        <f t="shared" si="6"/>
        <v>1</v>
      </c>
      <c r="M29" s="5">
        <v>5010790.5271100001</v>
      </c>
      <c r="N29" s="5">
        <v>4709098</v>
      </c>
      <c r="O29" s="13">
        <f t="shared" si="7"/>
        <v>6.2077363597029228E-2</v>
      </c>
      <c r="P29" s="13">
        <f t="shared" si="8"/>
        <v>6.2077363597029228E-2</v>
      </c>
    </row>
    <row r="30" spans="1:16">
      <c r="A30" s="1" t="s">
        <v>215</v>
      </c>
      <c r="B30" s="1" t="str">
        <f>VLOOKUP(A30,NLA_Site_info!$A$2:$B$1253,2,FALSE)</f>
        <v>Lake Lee</v>
      </c>
      <c r="C30" s="1" t="s">
        <v>36</v>
      </c>
      <c r="D30" t="s">
        <v>36</v>
      </c>
      <c r="E30">
        <f t="shared" si="0"/>
        <v>1</v>
      </c>
      <c r="F30">
        <f t="shared" si="1"/>
        <v>0</v>
      </c>
      <c r="G30">
        <f t="shared" si="2"/>
        <v>1</v>
      </c>
      <c r="H30">
        <f t="shared" si="3"/>
        <v>0</v>
      </c>
      <c r="I30" s="12">
        <f t="shared" si="4"/>
        <v>1</v>
      </c>
      <c r="J30" s="12" t="str">
        <f t="shared" si="5"/>
        <v>NA</v>
      </c>
      <c r="K30">
        <f t="shared" si="6"/>
        <v>1</v>
      </c>
      <c r="M30" s="5">
        <v>430443.14130900003</v>
      </c>
      <c r="N30" s="5">
        <v>530283.9363089999</v>
      </c>
      <c r="O30" s="13">
        <f t="shared" si="7"/>
        <v>-0.20784424073388744</v>
      </c>
      <c r="P30" s="13">
        <f t="shared" si="8"/>
        <v>0.20784424073388744</v>
      </c>
    </row>
    <row r="31" spans="1:16">
      <c r="A31" s="1" t="s">
        <v>224</v>
      </c>
      <c r="B31" s="1" t="str">
        <f>VLOOKUP(A31,NLA_Site_info!$A$2:$B$1253,2,FALSE)</f>
        <v>Alamo</v>
      </c>
      <c r="C31" s="1" t="s">
        <v>36</v>
      </c>
      <c r="D31" t="s">
        <v>36</v>
      </c>
      <c r="E31">
        <f t="shared" si="0"/>
        <v>1</v>
      </c>
      <c r="F31">
        <f t="shared" si="1"/>
        <v>0</v>
      </c>
      <c r="G31">
        <f t="shared" si="2"/>
        <v>1</v>
      </c>
      <c r="H31">
        <f t="shared" si="3"/>
        <v>0</v>
      </c>
      <c r="I31" s="12">
        <f t="shared" si="4"/>
        <v>1</v>
      </c>
      <c r="J31" s="12" t="str">
        <f t="shared" si="5"/>
        <v>NA</v>
      </c>
      <c r="K31">
        <f t="shared" si="6"/>
        <v>1</v>
      </c>
      <c r="M31" s="5">
        <v>12374332.310699999</v>
      </c>
      <c r="N31" s="5">
        <v>5723287.3269400001</v>
      </c>
      <c r="O31" s="13">
        <f t="shared" si="7"/>
        <v>0.73501876124382082</v>
      </c>
      <c r="P31" s="13">
        <f t="shared" si="8"/>
        <v>0.73501876124382082</v>
      </c>
    </row>
    <row r="32" spans="1:16">
      <c r="A32" s="1" t="s">
        <v>231</v>
      </c>
      <c r="B32" s="1" t="str">
        <f>VLOOKUP(A32,NLA_Site_info!$A$2:$B$1253,2,FALSE)</f>
        <v>(Unnamed Lake)</v>
      </c>
      <c r="C32" s="1" t="s">
        <v>53</v>
      </c>
      <c r="D32" t="s">
        <v>53</v>
      </c>
      <c r="E32">
        <f t="shared" si="0"/>
        <v>0</v>
      </c>
      <c r="F32">
        <f t="shared" si="1"/>
        <v>1</v>
      </c>
      <c r="G32">
        <f t="shared" si="2"/>
        <v>0</v>
      </c>
      <c r="H32">
        <f t="shared" si="3"/>
        <v>1</v>
      </c>
      <c r="I32" s="12" t="str">
        <f t="shared" si="4"/>
        <v>NA</v>
      </c>
      <c r="J32" s="12">
        <f t="shared" si="5"/>
        <v>1</v>
      </c>
      <c r="K32">
        <f t="shared" si="6"/>
        <v>1</v>
      </c>
      <c r="M32" s="5">
        <v>530077.23130400002</v>
      </c>
      <c r="N32" s="5">
        <v>542985.61646799999</v>
      </c>
      <c r="O32" s="13">
        <f t="shared" si="7"/>
        <v>-2.4058954591153078E-2</v>
      </c>
      <c r="P32" s="13">
        <f t="shared" si="8"/>
        <v>2.4058954591153078E-2</v>
      </c>
    </row>
    <row r="33" spans="1:16">
      <c r="A33" s="1" t="s">
        <v>236</v>
      </c>
      <c r="B33" s="1" t="str">
        <f>VLOOKUP(A33,NLA_Site_info!$A$2:$B$1253,2,FALSE)</f>
        <v>Fitzpatrick Lake</v>
      </c>
      <c r="C33" s="1" t="s">
        <v>53</v>
      </c>
      <c r="D33" t="s">
        <v>53</v>
      </c>
      <c r="E33">
        <f t="shared" si="0"/>
        <v>0</v>
      </c>
      <c r="F33">
        <f t="shared" si="1"/>
        <v>1</v>
      </c>
      <c r="G33">
        <f t="shared" si="2"/>
        <v>0</v>
      </c>
      <c r="H33">
        <f t="shared" si="3"/>
        <v>1</v>
      </c>
      <c r="I33" s="12" t="str">
        <f t="shared" si="4"/>
        <v>NA</v>
      </c>
      <c r="J33" s="12">
        <f t="shared" si="5"/>
        <v>1</v>
      </c>
      <c r="K33">
        <f t="shared" si="6"/>
        <v>1</v>
      </c>
      <c r="M33" s="5">
        <v>239139.99659699999</v>
      </c>
      <c r="N33" s="5">
        <v>252077.91446500001</v>
      </c>
      <c r="O33" s="13">
        <f t="shared" si="7"/>
        <v>-5.26768978762545E-2</v>
      </c>
      <c r="P33" s="13">
        <f t="shared" si="8"/>
        <v>5.26768978762545E-2</v>
      </c>
    </row>
    <row r="34" spans="1:16">
      <c r="A34" s="1" t="s">
        <v>243</v>
      </c>
      <c r="B34" s="1" t="str">
        <f>VLOOKUP(A34,NLA_Site_info!$A$2:$B$1253,2,FALSE)</f>
        <v>Sophie Lake</v>
      </c>
      <c r="C34" s="1" t="s">
        <v>53</v>
      </c>
      <c r="D34" t="s">
        <v>53</v>
      </c>
      <c r="E34">
        <f t="shared" si="0"/>
        <v>0</v>
      </c>
      <c r="F34">
        <f t="shared" si="1"/>
        <v>1</v>
      </c>
      <c r="G34">
        <f t="shared" si="2"/>
        <v>0</v>
      </c>
      <c r="H34">
        <f t="shared" si="3"/>
        <v>1</v>
      </c>
      <c r="I34" s="12" t="str">
        <f t="shared" si="4"/>
        <v>NA</v>
      </c>
      <c r="J34" s="12">
        <f t="shared" si="5"/>
        <v>1</v>
      </c>
      <c r="K34">
        <f t="shared" si="6"/>
        <v>1</v>
      </c>
      <c r="M34" s="5">
        <v>886001.94582400005</v>
      </c>
      <c r="N34" s="5">
        <v>895225.88771899999</v>
      </c>
      <c r="O34" s="13">
        <f t="shared" si="7"/>
        <v>-1.0356835572968567E-2</v>
      </c>
      <c r="P34" s="13">
        <f t="shared" si="8"/>
        <v>1.0356835572968567E-2</v>
      </c>
    </row>
    <row r="35" spans="1:16">
      <c r="A35" s="1" t="s">
        <v>250</v>
      </c>
      <c r="B35" s="1" t="str">
        <f>VLOOKUP(A35,NLA_Site_info!$A$2:$B$1253,2,FALSE)</f>
        <v>Youghiogheny River Lake</v>
      </c>
      <c r="C35" s="1" t="s">
        <v>36</v>
      </c>
      <c r="D35" t="s">
        <v>36</v>
      </c>
      <c r="E35">
        <f t="shared" si="0"/>
        <v>1</v>
      </c>
      <c r="F35">
        <f t="shared" si="1"/>
        <v>0</v>
      </c>
      <c r="G35">
        <f t="shared" si="2"/>
        <v>1</v>
      </c>
      <c r="H35">
        <f t="shared" si="3"/>
        <v>0</v>
      </c>
      <c r="I35" s="12">
        <f t="shared" si="4"/>
        <v>1</v>
      </c>
      <c r="J35" s="12" t="str">
        <f t="shared" si="5"/>
        <v>NA</v>
      </c>
      <c r="K35">
        <f t="shared" si="6"/>
        <v>1</v>
      </c>
      <c r="M35" s="5">
        <v>11801747.9399</v>
      </c>
      <c r="N35" s="5">
        <v>10945887.7534</v>
      </c>
      <c r="O35" s="13">
        <f t="shared" si="7"/>
        <v>7.5248276175979165E-2</v>
      </c>
      <c r="P35" s="13">
        <f t="shared" si="8"/>
        <v>7.5248276175979165E-2</v>
      </c>
    </row>
    <row r="36" spans="1:16">
      <c r="A36" s="1" t="s">
        <v>257</v>
      </c>
      <c r="B36" s="1" t="str">
        <f>VLOOKUP(A36,NLA_Site_info!$A$2:$B$1253,2,FALSE)</f>
        <v>Trout Lake</v>
      </c>
      <c r="C36" s="1" t="s">
        <v>36</v>
      </c>
      <c r="D36" t="s">
        <v>36</v>
      </c>
      <c r="E36">
        <f t="shared" si="0"/>
        <v>1</v>
      </c>
      <c r="F36">
        <f t="shared" si="1"/>
        <v>0</v>
      </c>
      <c r="G36">
        <f t="shared" si="2"/>
        <v>1</v>
      </c>
      <c r="H36">
        <f t="shared" si="3"/>
        <v>0</v>
      </c>
      <c r="I36" s="12">
        <f t="shared" si="4"/>
        <v>1</v>
      </c>
      <c r="J36" s="12" t="str">
        <f t="shared" si="5"/>
        <v>NA</v>
      </c>
      <c r="K36">
        <f t="shared" si="6"/>
        <v>1</v>
      </c>
      <c r="M36" s="5">
        <v>526164.50474899996</v>
      </c>
      <c r="N36" s="5">
        <v>500989.69359400001</v>
      </c>
      <c r="O36" s="13">
        <f t="shared" si="7"/>
        <v>4.9018562540292056E-2</v>
      </c>
      <c r="P36" s="13">
        <f t="shared" si="8"/>
        <v>4.9018562540292056E-2</v>
      </c>
    </row>
    <row r="37" spans="1:16">
      <c r="A37" s="1" t="s">
        <v>266</v>
      </c>
      <c r="B37" s="1" t="str">
        <f>VLOOKUP(A37,NLA_Site_info!$A$2:$B$1253,2,FALSE)</f>
        <v>Horseshoe Lake</v>
      </c>
      <c r="C37" s="1" t="s">
        <v>53</v>
      </c>
      <c r="D37" t="s">
        <v>53</v>
      </c>
      <c r="E37">
        <f t="shared" si="0"/>
        <v>0</v>
      </c>
      <c r="F37">
        <f t="shared" si="1"/>
        <v>1</v>
      </c>
      <c r="G37">
        <f t="shared" si="2"/>
        <v>0</v>
      </c>
      <c r="H37">
        <f t="shared" si="3"/>
        <v>1</v>
      </c>
      <c r="I37" s="12" t="str">
        <f t="shared" si="4"/>
        <v>NA</v>
      </c>
      <c r="J37" s="12">
        <f t="shared" si="5"/>
        <v>1</v>
      </c>
      <c r="K37">
        <f t="shared" si="6"/>
        <v>1</v>
      </c>
      <c r="M37" s="5">
        <v>264597.44660999998</v>
      </c>
      <c r="N37" s="5">
        <v>244704.467576</v>
      </c>
      <c r="O37" s="13">
        <f t="shared" si="7"/>
        <v>7.8118610906044855E-2</v>
      </c>
      <c r="P37" s="13">
        <f t="shared" si="8"/>
        <v>7.8118610906044855E-2</v>
      </c>
    </row>
    <row r="38" spans="1:16">
      <c r="A38" s="1" t="s">
        <v>271</v>
      </c>
      <c r="B38" s="1" t="str">
        <f>VLOOKUP(A38,NLA_Site_info!$A$2:$B$1253,2,FALSE)</f>
        <v>Lake Concordia</v>
      </c>
      <c r="C38" s="1" t="s">
        <v>53</v>
      </c>
      <c r="D38" t="s">
        <v>53</v>
      </c>
      <c r="E38">
        <f t="shared" si="0"/>
        <v>0</v>
      </c>
      <c r="F38">
        <f t="shared" si="1"/>
        <v>1</v>
      </c>
      <c r="G38">
        <f t="shared" si="2"/>
        <v>0</v>
      </c>
      <c r="H38">
        <f t="shared" si="3"/>
        <v>1</v>
      </c>
      <c r="I38" s="12" t="str">
        <f t="shared" si="4"/>
        <v>NA</v>
      </c>
      <c r="J38" s="12">
        <f t="shared" si="5"/>
        <v>1</v>
      </c>
      <c r="K38">
        <f t="shared" si="6"/>
        <v>1</v>
      </c>
      <c r="M38" s="5">
        <v>4075471.7041199999</v>
      </c>
      <c r="N38" s="5">
        <v>4602095.2943699993</v>
      </c>
      <c r="O38" s="13">
        <f t="shared" si="7"/>
        <v>-0.12137586269092207</v>
      </c>
      <c r="P38" s="13">
        <f t="shared" si="8"/>
        <v>0.12137586269092207</v>
      </c>
    </row>
    <row r="39" spans="1:16">
      <c r="A39" s="1" t="s">
        <v>278</v>
      </c>
      <c r="B39" s="1" t="str">
        <f>VLOOKUP(A39,NLA_Site_info!$A$2:$B$1253,2,FALSE)</f>
        <v>NRCS Site #6</v>
      </c>
      <c r="C39" s="1" t="s">
        <v>36</v>
      </c>
      <c r="D39" t="s">
        <v>36</v>
      </c>
      <c r="E39">
        <f t="shared" si="0"/>
        <v>1</v>
      </c>
      <c r="F39">
        <f t="shared" si="1"/>
        <v>0</v>
      </c>
      <c r="G39">
        <f t="shared" si="2"/>
        <v>1</v>
      </c>
      <c r="H39">
        <f t="shared" si="3"/>
        <v>0</v>
      </c>
      <c r="I39" s="12">
        <f t="shared" si="4"/>
        <v>1</v>
      </c>
      <c r="J39" s="12" t="str">
        <f t="shared" si="5"/>
        <v>NA</v>
      </c>
      <c r="K39">
        <f t="shared" si="6"/>
        <v>1</v>
      </c>
      <c r="M39" s="5">
        <v>100158.359341</v>
      </c>
      <c r="N39" s="5">
        <v>91270.764171499992</v>
      </c>
      <c r="O39" s="13">
        <f t="shared" si="7"/>
        <v>9.2855204123835064E-2</v>
      </c>
      <c r="P39" s="13">
        <f t="shared" si="8"/>
        <v>9.2855204123835064E-2</v>
      </c>
    </row>
    <row r="40" spans="1:16">
      <c r="A40" s="1" t="s">
        <v>285</v>
      </c>
      <c r="B40" s="1" t="str">
        <f>VLOOKUP(A40,NLA_Site_info!$A$2:$B$1253,2,FALSE)</f>
        <v>Smithville</v>
      </c>
      <c r="C40" s="1" t="s">
        <v>36</v>
      </c>
      <c r="D40" t="s">
        <v>36</v>
      </c>
      <c r="E40">
        <f t="shared" si="0"/>
        <v>1</v>
      </c>
      <c r="F40">
        <f t="shared" si="1"/>
        <v>0</v>
      </c>
      <c r="G40">
        <f t="shared" si="2"/>
        <v>1</v>
      </c>
      <c r="H40">
        <f t="shared" si="3"/>
        <v>0</v>
      </c>
      <c r="I40" s="12">
        <f t="shared" si="4"/>
        <v>1</v>
      </c>
      <c r="J40" s="12" t="str">
        <f t="shared" si="5"/>
        <v>NA</v>
      </c>
      <c r="K40">
        <f t="shared" si="6"/>
        <v>1</v>
      </c>
      <c r="M40" s="5">
        <v>31601324.297600001</v>
      </c>
      <c r="N40" s="5">
        <v>30080681.184300002</v>
      </c>
      <c r="O40" s="13">
        <f t="shared" si="7"/>
        <v>4.9305890799747669E-2</v>
      </c>
      <c r="P40" s="13">
        <f t="shared" si="8"/>
        <v>4.9305890799747669E-2</v>
      </c>
    </row>
    <row r="41" spans="1:16">
      <c r="A41" s="1" t="s">
        <v>290</v>
      </c>
      <c r="B41" s="1" t="str">
        <f>VLOOKUP(A41,NLA_Site_info!$A$2:$B$1253,2,FALSE)</f>
        <v>Mount Hope Lake</v>
      </c>
      <c r="C41" s="1" t="s">
        <v>36</v>
      </c>
      <c r="D41" t="s">
        <v>36</v>
      </c>
      <c r="E41">
        <f t="shared" si="0"/>
        <v>1</v>
      </c>
      <c r="F41">
        <f t="shared" si="1"/>
        <v>0</v>
      </c>
      <c r="G41">
        <f t="shared" si="2"/>
        <v>1</v>
      </c>
      <c r="H41">
        <f t="shared" si="3"/>
        <v>0</v>
      </c>
      <c r="I41" s="12">
        <f t="shared" si="4"/>
        <v>1</v>
      </c>
      <c r="J41" s="12" t="str">
        <f t="shared" si="5"/>
        <v>NA</v>
      </c>
      <c r="K41">
        <f t="shared" si="6"/>
        <v>1</v>
      </c>
      <c r="M41" s="5">
        <v>540577.710831</v>
      </c>
      <c r="N41" s="5">
        <v>653283.42183899996</v>
      </c>
      <c r="O41" s="13">
        <f t="shared" si="7"/>
        <v>-0.18880874487628269</v>
      </c>
      <c r="P41" s="13">
        <f t="shared" si="8"/>
        <v>0.18880874487628269</v>
      </c>
    </row>
    <row r="42" spans="1:16">
      <c r="A42" s="1" t="s">
        <v>295</v>
      </c>
      <c r="B42" s="1" t="str">
        <f>VLOOKUP(A42,NLA_Site_info!$A$2:$B$1253,2,FALSE)</f>
        <v>Unknown</v>
      </c>
      <c r="C42" s="1" t="s">
        <v>53</v>
      </c>
      <c r="D42" t="s">
        <v>53</v>
      </c>
      <c r="E42">
        <f t="shared" si="0"/>
        <v>0</v>
      </c>
      <c r="F42">
        <f t="shared" si="1"/>
        <v>1</v>
      </c>
      <c r="G42">
        <f t="shared" si="2"/>
        <v>0</v>
      </c>
      <c r="H42">
        <f t="shared" si="3"/>
        <v>1</v>
      </c>
      <c r="I42" s="12" t="str">
        <f t="shared" si="4"/>
        <v>NA</v>
      </c>
      <c r="J42" s="12">
        <f t="shared" si="5"/>
        <v>1</v>
      </c>
      <c r="K42">
        <f t="shared" si="6"/>
        <v>1</v>
      </c>
      <c r="M42" s="5">
        <v>157205.325958</v>
      </c>
      <c r="N42" s="5">
        <v>150711.67648200001</v>
      </c>
      <c r="O42" s="13">
        <f t="shared" si="7"/>
        <v>4.2177920832840846E-2</v>
      </c>
      <c r="P42" s="13">
        <f t="shared" si="8"/>
        <v>4.2177920832840846E-2</v>
      </c>
    </row>
    <row r="43" spans="1:16">
      <c r="A43" s="1" t="s">
        <v>300</v>
      </c>
      <c r="B43" s="1" t="str">
        <f>VLOOKUP(A43,NLA_Site_info!$A$2:$B$1253,2,FALSE)</f>
        <v>Trappers Lake</v>
      </c>
      <c r="C43" s="1" t="s">
        <v>53</v>
      </c>
      <c r="D43" t="s">
        <v>53</v>
      </c>
      <c r="E43">
        <f t="shared" si="0"/>
        <v>0</v>
      </c>
      <c r="F43">
        <f t="shared" si="1"/>
        <v>1</v>
      </c>
      <c r="G43">
        <f t="shared" si="2"/>
        <v>0</v>
      </c>
      <c r="H43">
        <f t="shared" si="3"/>
        <v>1</v>
      </c>
      <c r="I43" s="12" t="str">
        <f t="shared" si="4"/>
        <v>NA</v>
      </c>
      <c r="J43" s="12">
        <f t="shared" si="5"/>
        <v>1</v>
      </c>
      <c r="K43">
        <f t="shared" si="6"/>
        <v>1</v>
      </c>
      <c r="M43" s="5">
        <v>1313450.37341</v>
      </c>
      <c r="N43" s="5">
        <v>1309081.5574100001</v>
      </c>
      <c r="O43" s="13">
        <f t="shared" si="7"/>
        <v>3.3317542857400828E-3</v>
      </c>
      <c r="P43" s="13">
        <f t="shared" si="8"/>
        <v>3.3317542857400828E-3</v>
      </c>
    </row>
    <row r="44" spans="1:16">
      <c r="A44" s="1" t="s">
        <v>309</v>
      </c>
      <c r="B44" s="1" t="str">
        <f>VLOOKUP(A44,NLA_Site_info!$A$2:$B$1253,2,FALSE)</f>
        <v>Hannaberry Lake</v>
      </c>
      <c r="C44" s="1" t="s">
        <v>53</v>
      </c>
      <c r="D44" t="s">
        <v>53</v>
      </c>
      <c r="E44">
        <f t="shared" si="0"/>
        <v>0</v>
      </c>
      <c r="F44">
        <f t="shared" si="1"/>
        <v>1</v>
      </c>
      <c r="G44">
        <f t="shared" si="2"/>
        <v>0</v>
      </c>
      <c r="H44">
        <f t="shared" si="3"/>
        <v>1</v>
      </c>
      <c r="I44" s="12" t="str">
        <f t="shared" si="4"/>
        <v>NA</v>
      </c>
      <c r="J44" s="12">
        <f t="shared" si="5"/>
        <v>1</v>
      </c>
      <c r="K44">
        <f t="shared" si="6"/>
        <v>1</v>
      </c>
      <c r="M44" s="5">
        <v>813810.62990000006</v>
      </c>
      <c r="N44" s="5">
        <v>797977.0424080001</v>
      </c>
      <c r="O44" s="13">
        <f t="shared" si="7"/>
        <v>1.9647237367595754E-2</v>
      </c>
      <c r="P44" s="13">
        <f t="shared" si="8"/>
        <v>1.9647237367595754E-2</v>
      </c>
    </row>
    <row r="45" spans="1:16">
      <c r="A45" s="1" t="s">
        <v>316</v>
      </c>
      <c r="B45" s="1" t="str">
        <f>VLOOKUP(A45,NLA_Site_info!$A$2:$B$1253,2,FALSE)</f>
        <v>Armstrong Lake</v>
      </c>
      <c r="C45" s="1" t="s">
        <v>53</v>
      </c>
      <c r="D45" t="s">
        <v>53</v>
      </c>
      <c r="E45">
        <f t="shared" si="0"/>
        <v>0</v>
      </c>
      <c r="F45">
        <f t="shared" si="1"/>
        <v>1</v>
      </c>
      <c r="G45">
        <f t="shared" si="2"/>
        <v>0</v>
      </c>
      <c r="H45">
        <f t="shared" si="3"/>
        <v>1</v>
      </c>
      <c r="I45" s="12" t="str">
        <f t="shared" si="4"/>
        <v>NA</v>
      </c>
      <c r="J45" s="12">
        <f t="shared" si="5"/>
        <v>1</v>
      </c>
      <c r="K45">
        <f t="shared" si="6"/>
        <v>1</v>
      </c>
      <c r="M45" s="5">
        <v>121772.604703</v>
      </c>
      <c r="N45" s="5">
        <v>100070.39296899999</v>
      </c>
      <c r="O45" s="13">
        <f t="shared" si="7"/>
        <v>0.19565379084975432</v>
      </c>
      <c r="P45" s="13">
        <f t="shared" si="8"/>
        <v>0.19565379084975432</v>
      </c>
    </row>
    <row r="46" spans="1:16">
      <c r="A46" s="1" t="s">
        <v>322</v>
      </c>
      <c r="B46" s="1" t="str">
        <f>VLOOKUP(A46,NLA_Site_info!$A$2:$B$1253,2,FALSE)</f>
        <v>Camp Lake</v>
      </c>
      <c r="C46" s="1" t="s">
        <v>53</v>
      </c>
      <c r="D46" t="s">
        <v>53</v>
      </c>
      <c r="E46">
        <f t="shared" si="0"/>
        <v>0</v>
      </c>
      <c r="F46">
        <f t="shared" si="1"/>
        <v>1</v>
      </c>
      <c r="G46">
        <f t="shared" si="2"/>
        <v>0</v>
      </c>
      <c r="H46">
        <f t="shared" si="3"/>
        <v>1</v>
      </c>
      <c r="I46" s="12" t="str">
        <f t="shared" si="4"/>
        <v>NA</v>
      </c>
      <c r="J46" s="12">
        <f t="shared" si="5"/>
        <v>1</v>
      </c>
      <c r="K46">
        <f t="shared" si="6"/>
        <v>1</v>
      </c>
      <c r="M46" s="5">
        <v>483334.92310999997</v>
      </c>
      <c r="N46" s="5">
        <v>483331.06312500004</v>
      </c>
      <c r="O46" s="13">
        <f t="shared" si="7"/>
        <v>7.9861814833560187E-6</v>
      </c>
      <c r="P46" s="13">
        <f t="shared" si="8"/>
        <v>7.9861814833560187E-6</v>
      </c>
    </row>
    <row r="47" spans="1:16">
      <c r="A47" s="1" t="s">
        <v>329</v>
      </c>
      <c r="B47" s="1" t="str">
        <f>VLOOKUP(A47,NLA_Site_info!$A$2:$B$1253,2,FALSE)</f>
        <v>Blacks Creek Reservoir</v>
      </c>
      <c r="C47" s="1" t="s">
        <v>36</v>
      </c>
      <c r="D47" t="s">
        <v>36</v>
      </c>
      <c r="E47">
        <f t="shared" si="0"/>
        <v>1</v>
      </c>
      <c r="F47">
        <f t="shared" si="1"/>
        <v>0</v>
      </c>
      <c r="G47">
        <f t="shared" si="2"/>
        <v>1</v>
      </c>
      <c r="H47">
        <f t="shared" si="3"/>
        <v>0</v>
      </c>
      <c r="I47" s="12">
        <f t="shared" si="4"/>
        <v>1</v>
      </c>
      <c r="J47" s="12" t="str">
        <f t="shared" si="5"/>
        <v>NA</v>
      </c>
      <c r="K47">
        <f t="shared" si="6"/>
        <v>1</v>
      </c>
      <c r="M47" s="5">
        <v>99756.831367000006</v>
      </c>
      <c r="N47" s="5">
        <v>334234.47665000003</v>
      </c>
      <c r="O47" s="13">
        <f t="shared" si="7"/>
        <v>-1.0805637852720091</v>
      </c>
      <c r="P47" s="13">
        <f t="shared" si="8"/>
        <v>1.0805637852720091</v>
      </c>
    </row>
    <row r="48" spans="1:16">
      <c r="A48" s="1" t="s">
        <v>336</v>
      </c>
      <c r="B48" s="1" t="str">
        <f>VLOOKUP(A48,NLA_Site_info!$A$2:$B$1253,2,FALSE)</f>
        <v>Lacamas Lake</v>
      </c>
      <c r="C48" s="1" t="s">
        <v>53</v>
      </c>
      <c r="D48" t="s">
        <v>53</v>
      </c>
      <c r="E48">
        <f t="shared" si="0"/>
        <v>0</v>
      </c>
      <c r="F48">
        <f t="shared" si="1"/>
        <v>1</v>
      </c>
      <c r="G48">
        <f t="shared" si="2"/>
        <v>0</v>
      </c>
      <c r="H48">
        <f t="shared" si="3"/>
        <v>1</v>
      </c>
      <c r="I48" s="12" t="str">
        <f t="shared" si="4"/>
        <v>NA</v>
      </c>
      <c r="J48" s="12">
        <f t="shared" si="5"/>
        <v>1</v>
      </c>
      <c r="K48">
        <f t="shared" si="6"/>
        <v>1</v>
      </c>
      <c r="M48" s="5">
        <v>1050877.00771</v>
      </c>
      <c r="N48" s="5">
        <v>1013087.29641</v>
      </c>
      <c r="O48" s="13">
        <f t="shared" si="7"/>
        <v>3.6618570606638715E-2</v>
      </c>
      <c r="P48" s="13">
        <f t="shared" si="8"/>
        <v>3.6618570606638715E-2</v>
      </c>
    </row>
    <row r="49" spans="1:16">
      <c r="A49" s="1" t="s">
        <v>343</v>
      </c>
      <c r="B49" s="1" t="str">
        <f>VLOOKUP(A49,NLA_Site_info!$A$2:$B$1253,2,FALSE)</f>
        <v>Black Lake</v>
      </c>
      <c r="C49" s="1" t="s">
        <v>53</v>
      </c>
      <c r="D49" t="s">
        <v>53</v>
      </c>
      <c r="E49">
        <f t="shared" si="0"/>
        <v>0</v>
      </c>
      <c r="F49">
        <f t="shared" si="1"/>
        <v>1</v>
      </c>
      <c r="G49">
        <f t="shared" si="2"/>
        <v>0</v>
      </c>
      <c r="H49">
        <f t="shared" si="3"/>
        <v>1</v>
      </c>
      <c r="I49" s="12" t="str">
        <f t="shared" si="4"/>
        <v>NA</v>
      </c>
      <c r="J49" s="12">
        <f t="shared" si="5"/>
        <v>1</v>
      </c>
      <c r="K49">
        <f t="shared" si="6"/>
        <v>1</v>
      </c>
      <c r="M49" s="5">
        <v>75696.644444799997</v>
      </c>
      <c r="N49" s="5">
        <v>85285.109033700006</v>
      </c>
      <c r="O49" s="13">
        <f t="shared" si="7"/>
        <v>-0.11912486206308595</v>
      </c>
      <c r="P49" s="13">
        <f t="shared" si="8"/>
        <v>0.11912486206308595</v>
      </c>
    </row>
    <row r="50" spans="1:16">
      <c r="A50" s="1" t="s">
        <v>350</v>
      </c>
      <c r="B50" s="1" t="str">
        <f>VLOOKUP(A50,NLA_Site_info!$A$2:$B$1253,2,FALSE)</f>
        <v>Lake Oconomowoc</v>
      </c>
      <c r="C50" s="1" t="s">
        <v>36</v>
      </c>
      <c r="D50" t="s">
        <v>53</v>
      </c>
      <c r="E50">
        <f t="shared" si="0"/>
        <v>0</v>
      </c>
      <c r="F50">
        <f t="shared" si="1"/>
        <v>1</v>
      </c>
      <c r="G50">
        <f t="shared" si="2"/>
        <v>1</v>
      </c>
      <c r="H50">
        <f t="shared" si="3"/>
        <v>0</v>
      </c>
      <c r="I50" s="12" t="str">
        <f t="shared" si="4"/>
        <v>NA</v>
      </c>
      <c r="J50" s="12">
        <f t="shared" si="5"/>
        <v>0</v>
      </c>
      <c r="K50">
        <f t="shared" si="6"/>
        <v>0</v>
      </c>
      <c r="M50" s="5">
        <v>3288437.2924299999</v>
      </c>
      <c r="N50" s="5">
        <v>3147521.33751</v>
      </c>
      <c r="O50" s="13">
        <f t="shared" si="7"/>
        <v>4.379019910552584E-2</v>
      </c>
      <c r="P50" s="13">
        <f t="shared" si="8"/>
        <v>4.379019910552584E-2</v>
      </c>
    </row>
    <row r="51" spans="1:16">
      <c r="A51" s="1" t="s">
        <v>358</v>
      </c>
      <c r="B51" s="1" t="str">
        <f>VLOOKUP(A51,NLA_Site_info!$A$2:$B$1253,2,FALSE)</f>
        <v>Riga Lake</v>
      </c>
      <c r="C51" s="1" t="s">
        <v>36</v>
      </c>
      <c r="D51" t="s">
        <v>53</v>
      </c>
      <c r="E51">
        <f t="shared" si="0"/>
        <v>0</v>
      </c>
      <c r="F51">
        <f t="shared" si="1"/>
        <v>1</v>
      </c>
      <c r="G51">
        <f t="shared" si="2"/>
        <v>1</v>
      </c>
      <c r="H51">
        <f t="shared" si="3"/>
        <v>0</v>
      </c>
      <c r="I51" s="12" t="str">
        <f t="shared" si="4"/>
        <v>NA</v>
      </c>
      <c r="J51" s="12">
        <f t="shared" si="5"/>
        <v>0</v>
      </c>
      <c r="K51">
        <f t="shared" si="6"/>
        <v>0</v>
      </c>
      <c r="M51" s="5">
        <v>630924.62487699999</v>
      </c>
      <c r="N51" s="5">
        <v>614148.98205900006</v>
      </c>
      <c r="O51" s="13">
        <f t="shared" si="7"/>
        <v>2.6947230628851078E-2</v>
      </c>
      <c r="P51" s="13">
        <f t="shared" si="8"/>
        <v>2.6947230628851078E-2</v>
      </c>
    </row>
    <row r="52" spans="1:16">
      <c r="A52" s="1" t="s">
        <v>363</v>
      </c>
      <c r="B52" s="1" t="str">
        <f>VLOOKUP(A52,NLA_Site_info!$A$2:$B$1253,2,FALSE)</f>
        <v>HOWARD POND</v>
      </c>
      <c r="C52" s="1" t="s">
        <v>53</v>
      </c>
      <c r="D52" t="s">
        <v>53</v>
      </c>
      <c r="E52">
        <f t="shared" si="0"/>
        <v>0</v>
      </c>
      <c r="F52">
        <f t="shared" si="1"/>
        <v>1</v>
      </c>
      <c r="G52">
        <f t="shared" si="2"/>
        <v>0</v>
      </c>
      <c r="H52">
        <f t="shared" si="3"/>
        <v>1</v>
      </c>
      <c r="I52" s="12" t="str">
        <f t="shared" si="4"/>
        <v>NA</v>
      </c>
      <c r="J52" s="12">
        <f t="shared" si="5"/>
        <v>1</v>
      </c>
      <c r="K52">
        <f t="shared" si="6"/>
        <v>1</v>
      </c>
      <c r="M52" s="5">
        <v>518013.960731</v>
      </c>
      <c r="N52" s="5">
        <v>515524.68370299996</v>
      </c>
      <c r="O52" s="13">
        <f t="shared" si="7"/>
        <v>4.8169984574950291E-3</v>
      </c>
      <c r="P52" s="13">
        <f t="shared" si="8"/>
        <v>4.8169984574950291E-3</v>
      </c>
    </row>
    <row r="53" spans="1:16">
      <c r="A53" s="1" t="s">
        <v>368</v>
      </c>
      <c r="B53" s="1" t="str">
        <f>VLOOKUP(A53,NLA_Site_info!$A$2:$B$1253,2,FALSE)</f>
        <v>Kingman County State Lake</v>
      </c>
      <c r="C53" s="1" t="s">
        <v>53</v>
      </c>
      <c r="D53" t="s">
        <v>36</v>
      </c>
      <c r="E53">
        <f t="shared" si="0"/>
        <v>1</v>
      </c>
      <c r="F53">
        <f t="shared" si="1"/>
        <v>0</v>
      </c>
      <c r="G53">
        <f t="shared" si="2"/>
        <v>0</v>
      </c>
      <c r="H53">
        <f t="shared" si="3"/>
        <v>1</v>
      </c>
      <c r="I53" s="12">
        <f t="shared" si="4"/>
        <v>0</v>
      </c>
      <c r="J53" s="12" t="str">
        <f t="shared" si="5"/>
        <v>NA</v>
      </c>
      <c r="K53">
        <f t="shared" si="6"/>
        <v>0</v>
      </c>
      <c r="M53" s="5">
        <v>600198.02118599997</v>
      </c>
      <c r="N53" s="5">
        <v>567937.505305</v>
      </c>
      <c r="O53" s="13">
        <f t="shared" si="7"/>
        <v>5.5234200397805515E-2</v>
      </c>
      <c r="P53" s="13">
        <f t="shared" si="8"/>
        <v>5.5234200397805515E-2</v>
      </c>
    </row>
    <row r="54" spans="1:16">
      <c r="A54" s="1" t="s">
        <v>373</v>
      </c>
      <c r="B54" s="1" t="str">
        <f>VLOOKUP(A54,NLA_Site_info!$A$2:$B$1253,2,FALSE)</f>
        <v>West Branch Reservoir (AKA M.J.Kirwan Reservoir)</v>
      </c>
      <c r="C54" s="1" t="s">
        <v>36</v>
      </c>
      <c r="D54" t="s">
        <v>36</v>
      </c>
      <c r="E54">
        <f t="shared" si="0"/>
        <v>1</v>
      </c>
      <c r="F54">
        <f t="shared" si="1"/>
        <v>0</v>
      </c>
      <c r="G54">
        <f t="shared" si="2"/>
        <v>1</v>
      </c>
      <c r="H54">
        <f t="shared" si="3"/>
        <v>0</v>
      </c>
      <c r="I54" s="12">
        <f t="shared" si="4"/>
        <v>1</v>
      </c>
      <c r="J54" s="12" t="str">
        <f t="shared" si="5"/>
        <v>NA</v>
      </c>
      <c r="K54">
        <f t="shared" si="6"/>
        <v>1</v>
      </c>
      <c r="M54" s="5">
        <v>10541107.854499999</v>
      </c>
      <c r="N54" s="5">
        <v>10646470.663800001</v>
      </c>
      <c r="O54" s="13">
        <f t="shared" si="7"/>
        <v>-9.9457150527134022E-3</v>
      </c>
      <c r="P54" s="13">
        <f t="shared" si="8"/>
        <v>9.9457150527134022E-3</v>
      </c>
    </row>
    <row r="55" spans="1:16">
      <c r="A55" s="1" t="s">
        <v>378</v>
      </c>
      <c r="B55" s="1" t="str">
        <f>VLOOKUP(A55,NLA_Site_info!$A$2:$B$1253,2,FALSE)</f>
        <v>Lake Vandalia</v>
      </c>
      <c r="C55" s="1" t="s">
        <v>36</v>
      </c>
      <c r="D55" t="s">
        <v>36</v>
      </c>
      <c r="E55">
        <f t="shared" si="0"/>
        <v>1</v>
      </c>
      <c r="F55">
        <f t="shared" si="1"/>
        <v>0</v>
      </c>
      <c r="G55">
        <f t="shared" si="2"/>
        <v>1</v>
      </c>
      <c r="H55">
        <f t="shared" si="3"/>
        <v>0</v>
      </c>
      <c r="I55" s="12">
        <f t="shared" si="4"/>
        <v>1</v>
      </c>
      <c r="J55" s="12" t="str">
        <f t="shared" si="5"/>
        <v>NA</v>
      </c>
      <c r="K55">
        <f t="shared" si="6"/>
        <v>1</v>
      </c>
      <c r="M55" s="5">
        <v>2538868.57467</v>
      </c>
      <c r="N55" s="5">
        <v>2763794.0649699997</v>
      </c>
      <c r="O55" s="13">
        <f t="shared" si="7"/>
        <v>-8.4834923730041409E-2</v>
      </c>
      <c r="P55" s="13">
        <f t="shared" si="8"/>
        <v>8.4834923730041409E-2</v>
      </c>
    </row>
    <row r="56" spans="1:16">
      <c r="A56" s="1" t="s">
        <v>383</v>
      </c>
      <c r="B56" s="1" t="str">
        <f>VLOOKUP(A56,NLA_Site_info!$A$2:$B$1253,2,FALSE)</f>
        <v>Lake Parker</v>
      </c>
      <c r="C56" s="1" t="s">
        <v>53</v>
      </c>
      <c r="D56" t="s">
        <v>53</v>
      </c>
      <c r="E56">
        <f t="shared" si="0"/>
        <v>0</v>
      </c>
      <c r="F56">
        <f t="shared" si="1"/>
        <v>1</v>
      </c>
      <c r="G56">
        <f t="shared" si="2"/>
        <v>0</v>
      </c>
      <c r="H56">
        <f t="shared" si="3"/>
        <v>1</v>
      </c>
      <c r="I56" s="12" t="str">
        <f t="shared" si="4"/>
        <v>NA</v>
      </c>
      <c r="J56" s="12">
        <f t="shared" si="5"/>
        <v>1</v>
      </c>
      <c r="K56">
        <f t="shared" si="6"/>
        <v>1</v>
      </c>
      <c r="M56" s="5">
        <v>1021221.68273</v>
      </c>
      <c r="N56" s="5">
        <v>833522.6447089999</v>
      </c>
      <c r="O56" s="13">
        <f t="shared" si="7"/>
        <v>0.20239882688324143</v>
      </c>
      <c r="P56" s="13">
        <f t="shared" si="8"/>
        <v>0.20239882688324143</v>
      </c>
    </row>
    <row r="57" spans="1:16">
      <c r="A57" s="1" t="s">
        <v>388</v>
      </c>
      <c r="B57" s="1" t="str">
        <f>VLOOKUP(A57,NLA_Site_info!$A$2:$B$1253,2,FALSE)</f>
        <v>Marl Lake</v>
      </c>
      <c r="C57" s="1" t="s">
        <v>53</v>
      </c>
      <c r="D57" t="s">
        <v>53</v>
      </c>
      <c r="E57">
        <f t="shared" si="0"/>
        <v>0</v>
      </c>
      <c r="F57">
        <f t="shared" si="1"/>
        <v>1</v>
      </c>
      <c r="G57">
        <f t="shared" si="2"/>
        <v>0</v>
      </c>
      <c r="H57">
        <f t="shared" si="3"/>
        <v>1</v>
      </c>
      <c r="I57" s="12" t="str">
        <f t="shared" si="4"/>
        <v>NA</v>
      </c>
      <c r="J57" s="12">
        <f t="shared" si="5"/>
        <v>1</v>
      </c>
      <c r="K57">
        <f t="shared" si="6"/>
        <v>1</v>
      </c>
      <c r="M57" s="5">
        <v>56626.657973000001</v>
      </c>
      <c r="N57" s="5">
        <v>67371.557751100001</v>
      </c>
      <c r="O57" s="13">
        <f t="shared" si="7"/>
        <v>-0.1733073289055666</v>
      </c>
      <c r="P57" s="13">
        <f t="shared" si="8"/>
        <v>0.1733073289055666</v>
      </c>
    </row>
    <row r="58" spans="1:16">
      <c r="A58" s="1" t="s">
        <v>393</v>
      </c>
      <c r="B58" s="1" t="str">
        <f>VLOOKUP(A58,NLA_Site_info!$A$2:$B$1253,2,FALSE)</f>
        <v>Cochiti Lake</v>
      </c>
      <c r="C58" s="1" t="s">
        <v>36</v>
      </c>
      <c r="D58" t="s">
        <v>36</v>
      </c>
      <c r="E58">
        <f t="shared" si="0"/>
        <v>1</v>
      </c>
      <c r="F58">
        <f t="shared" si="1"/>
        <v>0</v>
      </c>
      <c r="G58">
        <f t="shared" si="2"/>
        <v>1</v>
      </c>
      <c r="H58">
        <f t="shared" si="3"/>
        <v>0</v>
      </c>
      <c r="I58" s="12">
        <f t="shared" si="4"/>
        <v>1</v>
      </c>
      <c r="J58" s="12" t="str">
        <f t="shared" si="5"/>
        <v>NA</v>
      </c>
      <c r="K58">
        <f t="shared" si="6"/>
        <v>1</v>
      </c>
      <c r="M58" s="5">
        <v>5260957.8644000003</v>
      </c>
      <c r="N58" s="5">
        <v>4062048.4593699998</v>
      </c>
      <c r="O58" s="13">
        <f t="shared" si="7"/>
        <v>0.25719373416560987</v>
      </c>
      <c r="P58" s="13">
        <f t="shared" si="8"/>
        <v>0.25719373416560987</v>
      </c>
    </row>
    <row r="59" spans="1:16">
      <c r="A59" s="1" t="s">
        <v>398</v>
      </c>
      <c r="B59" s="1" t="str">
        <f>VLOOKUP(A59,NLA_Site_info!$A$2:$B$1253,2,FALSE)</f>
        <v>Keystone</v>
      </c>
      <c r="C59" s="1" t="s">
        <v>36</v>
      </c>
      <c r="D59" t="s">
        <v>36</v>
      </c>
      <c r="E59">
        <f t="shared" si="0"/>
        <v>1</v>
      </c>
      <c r="F59">
        <f t="shared" si="1"/>
        <v>0</v>
      </c>
      <c r="G59">
        <f t="shared" si="2"/>
        <v>1</v>
      </c>
      <c r="H59">
        <f t="shared" si="3"/>
        <v>0</v>
      </c>
      <c r="I59" s="12">
        <f t="shared" si="4"/>
        <v>1</v>
      </c>
      <c r="J59" s="12" t="str">
        <f t="shared" si="5"/>
        <v>NA</v>
      </c>
      <c r="K59">
        <f t="shared" si="6"/>
        <v>1</v>
      </c>
      <c r="M59" s="5">
        <v>40307112.401500002</v>
      </c>
      <c r="N59" s="5">
        <v>102515722.728</v>
      </c>
      <c r="O59" s="13">
        <f t="shared" si="7"/>
        <v>-0.87112974994641923</v>
      </c>
      <c r="P59" s="13">
        <f t="shared" si="8"/>
        <v>0.87112974994641923</v>
      </c>
    </row>
    <row r="60" spans="1:16">
      <c r="A60" s="1" t="s">
        <v>403</v>
      </c>
      <c r="B60" s="1" t="str">
        <f>VLOOKUP(A60,NLA_Site_info!$A$2:$B$1253,2,FALSE)</f>
        <v>Unnamed Lake</v>
      </c>
      <c r="C60" s="1" t="s">
        <v>53</v>
      </c>
      <c r="D60" t="s">
        <v>53</v>
      </c>
      <c r="E60">
        <f t="shared" si="0"/>
        <v>0</v>
      </c>
      <c r="F60">
        <f t="shared" si="1"/>
        <v>1</v>
      </c>
      <c r="G60">
        <f t="shared" si="2"/>
        <v>0</v>
      </c>
      <c r="H60">
        <f t="shared" si="3"/>
        <v>1</v>
      </c>
      <c r="I60" s="12" t="str">
        <f t="shared" si="4"/>
        <v>NA</v>
      </c>
      <c r="J60" s="12">
        <f t="shared" si="5"/>
        <v>1</v>
      </c>
      <c r="K60">
        <f t="shared" si="6"/>
        <v>1</v>
      </c>
      <c r="M60" s="5">
        <v>118182.090196</v>
      </c>
      <c r="N60" s="5">
        <v>115350.091871</v>
      </c>
      <c r="O60" s="13">
        <f t="shared" si="7"/>
        <v>2.4253602222476661E-2</v>
      </c>
      <c r="P60" s="13">
        <f t="shared" si="8"/>
        <v>2.4253602222476661E-2</v>
      </c>
    </row>
    <row r="61" spans="1:16">
      <c r="A61" s="1" t="s">
        <v>408</v>
      </c>
      <c r="B61" s="1" t="str">
        <f>VLOOKUP(A61,NLA_Site_info!$A$2:$B$1253,2,FALSE)</f>
        <v>Twin Reservoir</v>
      </c>
      <c r="C61" s="1" t="s">
        <v>36</v>
      </c>
      <c r="D61" t="s">
        <v>36</v>
      </c>
      <c r="E61">
        <f t="shared" si="0"/>
        <v>1</v>
      </c>
      <c r="F61">
        <f t="shared" si="1"/>
        <v>0</v>
      </c>
      <c r="G61">
        <f t="shared" si="2"/>
        <v>1</v>
      </c>
      <c r="H61">
        <f t="shared" si="3"/>
        <v>0</v>
      </c>
      <c r="I61" s="12">
        <f t="shared" si="4"/>
        <v>1</v>
      </c>
      <c r="J61" s="12" t="str">
        <f t="shared" si="5"/>
        <v>NA</v>
      </c>
      <c r="K61">
        <f t="shared" si="6"/>
        <v>1</v>
      </c>
      <c r="M61" s="5">
        <v>113136.058796</v>
      </c>
      <c r="N61" s="5">
        <v>123779.983892</v>
      </c>
      <c r="O61" s="13">
        <f t="shared" si="7"/>
        <v>-8.9853983506023916E-2</v>
      </c>
      <c r="P61" s="13">
        <f t="shared" si="8"/>
        <v>8.9853983506023916E-2</v>
      </c>
    </row>
    <row r="62" spans="1:16">
      <c r="A62" s="1" t="s">
        <v>415</v>
      </c>
      <c r="B62" s="1" t="str">
        <f>VLOOKUP(A62,NLA_Site_info!$A$2:$B$1253,2,FALSE)</f>
        <v>Ashley Lake</v>
      </c>
      <c r="C62" s="1" t="s">
        <v>36</v>
      </c>
      <c r="D62" t="s">
        <v>53</v>
      </c>
      <c r="E62">
        <f t="shared" si="0"/>
        <v>0</v>
      </c>
      <c r="F62">
        <f t="shared" si="1"/>
        <v>1</v>
      </c>
      <c r="G62">
        <f t="shared" si="2"/>
        <v>1</v>
      </c>
      <c r="H62">
        <f t="shared" si="3"/>
        <v>0</v>
      </c>
      <c r="I62" s="12" t="str">
        <f t="shared" si="4"/>
        <v>NA</v>
      </c>
      <c r="J62" s="12">
        <f t="shared" si="5"/>
        <v>0</v>
      </c>
      <c r="K62">
        <f t="shared" si="6"/>
        <v>0</v>
      </c>
      <c r="M62" s="5">
        <v>11542900.991800001</v>
      </c>
      <c r="N62" s="5">
        <v>11389740.689999999</v>
      </c>
      <c r="O62" s="13">
        <f t="shared" si="7"/>
        <v>1.3357405912948424E-2</v>
      </c>
      <c r="P62" s="13">
        <f t="shared" si="8"/>
        <v>1.3357405912948424E-2</v>
      </c>
    </row>
    <row r="63" spans="1:16">
      <c r="A63" s="1" t="s">
        <v>420</v>
      </c>
      <c r="B63" s="1" t="str">
        <f>VLOOKUP(A63,NLA_Site_info!$A$2:$B$1253,2,FALSE)</f>
        <v>Wheatfields Lake</v>
      </c>
      <c r="C63" s="1" t="s">
        <v>53</v>
      </c>
      <c r="D63" t="s">
        <v>36</v>
      </c>
      <c r="E63">
        <f t="shared" si="0"/>
        <v>1</v>
      </c>
      <c r="F63">
        <f t="shared" si="1"/>
        <v>0</v>
      </c>
      <c r="G63">
        <f t="shared" si="2"/>
        <v>0</v>
      </c>
      <c r="H63">
        <f t="shared" si="3"/>
        <v>1</v>
      </c>
      <c r="I63" s="12">
        <f t="shared" si="4"/>
        <v>0</v>
      </c>
      <c r="J63" s="12" t="str">
        <f t="shared" si="5"/>
        <v>NA</v>
      </c>
      <c r="K63">
        <f t="shared" si="6"/>
        <v>0</v>
      </c>
      <c r="M63" s="5">
        <v>916011.58130900003</v>
      </c>
      <c r="N63" s="5">
        <v>883806.94967200002</v>
      </c>
      <c r="O63" s="13">
        <f t="shared" si="7"/>
        <v>3.5786531900465234E-2</v>
      </c>
      <c r="P63" s="13">
        <f t="shared" si="8"/>
        <v>3.5786531900465234E-2</v>
      </c>
    </row>
    <row r="64" spans="1:16">
      <c r="A64" s="1" t="s">
        <v>425</v>
      </c>
      <c r="B64" s="1" t="str">
        <f>VLOOKUP(A64,NLA_Site_info!$A$2:$B$1253,2,FALSE)</f>
        <v>Palestine Lake</v>
      </c>
      <c r="C64" s="1" t="s">
        <v>36</v>
      </c>
      <c r="D64" t="s">
        <v>53</v>
      </c>
      <c r="E64">
        <f t="shared" si="0"/>
        <v>0</v>
      </c>
      <c r="F64">
        <f t="shared" si="1"/>
        <v>1</v>
      </c>
      <c r="G64">
        <f t="shared" si="2"/>
        <v>1</v>
      </c>
      <c r="H64">
        <f t="shared" si="3"/>
        <v>0</v>
      </c>
      <c r="I64" s="12" t="str">
        <f t="shared" si="4"/>
        <v>NA</v>
      </c>
      <c r="J64" s="12">
        <f t="shared" si="5"/>
        <v>0</v>
      </c>
      <c r="K64">
        <f t="shared" si="6"/>
        <v>0</v>
      </c>
      <c r="M64" s="5">
        <v>940476.75991000002</v>
      </c>
      <c r="N64" s="5">
        <v>946879.69120300002</v>
      </c>
      <c r="O64" s="13">
        <f t="shared" si="7"/>
        <v>-6.7850789809461853E-3</v>
      </c>
      <c r="P64" s="13">
        <f t="shared" si="8"/>
        <v>6.7850789809461853E-3</v>
      </c>
    </row>
    <row r="65" spans="1:16">
      <c r="A65" s="1" t="s">
        <v>430</v>
      </c>
      <c r="B65" s="1" t="str">
        <f>VLOOKUP(A65,NLA_Site_info!$A$2:$B$1253,2,FALSE)</f>
        <v>Clear Creek Lake</v>
      </c>
      <c r="C65" s="1" t="s">
        <v>36</v>
      </c>
      <c r="D65" t="s">
        <v>36</v>
      </c>
      <c r="E65">
        <f t="shared" si="0"/>
        <v>1</v>
      </c>
      <c r="F65">
        <f t="shared" si="1"/>
        <v>0</v>
      </c>
      <c r="G65">
        <f t="shared" si="2"/>
        <v>1</v>
      </c>
      <c r="H65">
        <f t="shared" si="3"/>
        <v>0</v>
      </c>
      <c r="I65" s="12">
        <f t="shared" si="4"/>
        <v>1</v>
      </c>
      <c r="J65" s="12" t="str">
        <f t="shared" si="5"/>
        <v>NA</v>
      </c>
      <c r="K65">
        <f t="shared" si="6"/>
        <v>1</v>
      </c>
      <c r="M65" s="5">
        <v>260273.03759399999</v>
      </c>
      <c r="N65" s="5">
        <v>268643.939159</v>
      </c>
      <c r="O65" s="13">
        <f t="shared" si="7"/>
        <v>-3.1652988778649666E-2</v>
      </c>
      <c r="P65" s="13">
        <f t="shared" si="8"/>
        <v>3.1652988778649666E-2</v>
      </c>
    </row>
    <row r="66" spans="1:16">
      <c r="A66" s="1" t="s">
        <v>435</v>
      </c>
      <c r="B66" s="1" t="str">
        <f>VLOOKUP(A66,NLA_Site_info!$A$2:$B$1253,2,FALSE)</f>
        <v>Miller Creek Reservoir</v>
      </c>
      <c r="C66" s="1" t="s">
        <v>36</v>
      </c>
      <c r="D66" t="s">
        <v>36</v>
      </c>
      <c r="E66">
        <f t="shared" si="0"/>
        <v>1</v>
      </c>
      <c r="F66">
        <f t="shared" si="1"/>
        <v>0</v>
      </c>
      <c r="G66">
        <f t="shared" si="2"/>
        <v>1</v>
      </c>
      <c r="H66">
        <f t="shared" si="3"/>
        <v>0</v>
      </c>
      <c r="I66" s="12">
        <f t="shared" si="4"/>
        <v>1</v>
      </c>
      <c r="J66" s="12" t="str">
        <f t="shared" si="5"/>
        <v>NA</v>
      </c>
      <c r="K66">
        <f t="shared" si="6"/>
        <v>1</v>
      </c>
      <c r="M66" s="5">
        <v>6886792.9224800002</v>
      </c>
      <c r="N66" s="5">
        <v>7061356.9945999999</v>
      </c>
      <c r="O66" s="13">
        <f t="shared" si="7"/>
        <v>-2.5030426710031247E-2</v>
      </c>
      <c r="P66" s="13">
        <f t="shared" si="8"/>
        <v>2.5030426710031247E-2</v>
      </c>
    </row>
    <row r="67" spans="1:16">
      <c r="A67" s="1" t="s">
        <v>440</v>
      </c>
      <c r="B67" s="1" t="str">
        <f>VLOOKUP(A67,NLA_Site_info!$A$2:$B$1253,2,FALSE)</f>
        <v>Lake Nephawin</v>
      </c>
      <c r="C67" s="1" t="s">
        <v>36</v>
      </c>
      <c r="D67" t="s">
        <v>53</v>
      </c>
      <c r="E67">
        <f t="shared" ref="E67:E130" si="9">IF(D67="Reservoir",1,0)</f>
        <v>0</v>
      </c>
      <c r="F67">
        <f t="shared" ref="F67:F130" si="10">IF($D67="Lake",1,0)</f>
        <v>1</v>
      </c>
      <c r="G67">
        <f t="shared" ref="G67:G130" si="11">IF($C67="Reservoir",1,0)</f>
        <v>1</v>
      </c>
      <c r="H67">
        <f t="shared" ref="H67:H130" si="12">IF($C67="Lake",1,0)</f>
        <v>0</v>
      </c>
      <c r="I67" s="12" t="str">
        <f t="shared" ref="I67:I130" si="13">IF($D67="RESERVOIR",IF($D67=$C67,1,0),"NA")</f>
        <v>NA</v>
      </c>
      <c r="J67" s="12">
        <f t="shared" ref="J67:J130" si="14">IF($D67="Lake",IF($D67=$C67,1,0),"NA")</f>
        <v>0</v>
      </c>
      <c r="K67">
        <f t="shared" ref="K67:K130" si="15">IF(D67=C67,1,0)</f>
        <v>0</v>
      </c>
      <c r="M67" s="5">
        <v>147862.00071600001</v>
      </c>
      <c r="N67" s="5">
        <v>139443.97901700001</v>
      </c>
      <c r="O67" s="13">
        <f t="shared" ref="O67:O130" si="16">(M67-N67)/((M67+N67)/2)</f>
        <v>5.8599697136990064E-2</v>
      </c>
      <c r="P67" s="13">
        <f t="shared" ref="P67:P130" si="17">ABS($M67-$N67)/(($M67+$N67)/2)</f>
        <v>5.8599697136990064E-2</v>
      </c>
    </row>
    <row r="68" spans="1:16">
      <c r="A68" s="1" t="s">
        <v>445</v>
      </c>
      <c r="B68" s="1" t="str">
        <f>VLOOKUP(A68,NLA_Site_info!$A$2:$B$1253,2,FALSE)</f>
        <v>Fuqua</v>
      </c>
      <c r="C68" s="1" t="s">
        <v>36</v>
      </c>
      <c r="D68" t="s">
        <v>36</v>
      </c>
      <c r="E68">
        <f t="shared" si="9"/>
        <v>1</v>
      </c>
      <c r="F68">
        <f t="shared" si="10"/>
        <v>0</v>
      </c>
      <c r="G68">
        <f t="shared" si="11"/>
        <v>1</v>
      </c>
      <c r="H68">
        <f t="shared" si="12"/>
        <v>0</v>
      </c>
      <c r="I68" s="12">
        <f t="shared" si="13"/>
        <v>1</v>
      </c>
      <c r="J68" s="12" t="str">
        <f t="shared" si="14"/>
        <v>NA</v>
      </c>
      <c r="K68">
        <f t="shared" si="15"/>
        <v>1</v>
      </c>
      <c r="M68" s="5">
        <v>4393537.7966200002</v>
      </c>
      <c r="N68" s="5">
        <v>3995585.3103900002</v>
      </c>
      <c r="O68" s="13">
        <f t="shared" si="16"/>
        <v>9.4873440561974484E-2</v>
      </c>
      <c r="P68" s="13">
        <f t="shared" si="17"/>
        <v>9.4873440561974484E-2</v>
      </c>
    </row>
    <row r="69" spans="1:16">
      <c r="A69" s="1" t="s">
        <v>450</v>
      </c>
      <c r="B69" s="1" t="str">
        <f>VLOOKUP(A69,NLA_Site_info!$A$2:$B$1253,2,FALSE)</f>
        <v>Spring Creek</v>
      </c>
      <c r="C69" s="1" t="s">
        <v>36</v>
      </c>
      <c r="D69" t="s">
        <v>36</v>
      </c>
      <c r="E69">
        <f t="shared" si="9"/>
        <v>1</v>
      </c>
      <c r="F69">
        <f t="shared" si="10"/>
        <v>0</v>
      </c>
      <c r="G69">
        <f t="shared" si="11"/>
        <v>1</v>
      </c>
      <c r="H69">
        <f t="shared" si="12"/>
        <v>0</v>
      </c>
      <c r="I69" s="12">
        <f t="shared" si="13"/>
        <v>1</v>
      </c>
      <c r="J69" s="12" t="str">
        <f t="shared" si="14"/>
        <v>NA</v>
      </c>
      <c r="K69">
        <f t="shared" si="15"/>
        <v>1</v>
      </c>
      <c r="M69" s="5">
        <v>321152.51964700001</v>
      </c>
      <c r="N69" s="5">
        <v>342781.30382799997</v>
      </c>
      <c r="O69" s="13">
        <f t="shared" si="16"/>
        <v>-6.5153433719631504E-2</v>
      </c>
      <c r="P69" s="13">
        <f t="shared" si="17"/>
        <v>6.5153433719631504E-2</v>
      </c>
    </row>
    <row r="70" spans="1:16">
      <c r="A70" s="1" t="s">
        <v>455</v>
      </c>
      <c r="B70" s="1" t="str">
        <f>VLOOKUP(A70,NLA_Site_info!$A$2:$B$1253,2,FALSE)</f>
        <v>Long Lake</v>
      </c>
      <c r="C70" s="1" t="s">
        <v>53</v>
      </c>
      <c r="D70" t="s">
        <v>53</v>
      </c>
      <c r="E70">
        <f t="shared" si="9"/>
        <v>0</v>
      </c>
      <c r="F70">
        <f t="shared" si="10"/>
        <v>1</v>
      </c>
      <c r="G70">
        <f t="shared" si="11"/>
        <v>0</v>
      </c>
      <c r="H70">
        <f t="shared" si="12"/>
        <v>1</v>
      </c>
      <c r="I70" s="12" t="str">
        <f t="shared" si="13"/>
        <v>NA</v>
      </c>
      <c r="J70" s="12">
        <f t="shared" si="14"/>
        <v>1</v>
      </c>
      <c r="K70">
        <f t="shared" si="15"/>
        <v>1</v>
      </c>
      <c r="M70" s="5">
        <v>1563907.1060899999</v>
      </c>
      <c r="N70" s="5">
        <v>1548023.8753799999</v>
      </c>
      <c r="O70" s="13">
        <f t="shared" si="16"/>
        <v>1.0207958212811766E-2</v>
      </c>
      <c r="P70" s="13">
        <f t="shared" si="17"/>
        <v>1.0207958212811766E-2</v>
      </c>
    </row>
    <row r="71" spans="1:16">
      <c r="A71" s="1" t="s">
        <v>460</v>
      </c>
      <c r="B71" s="1" t="str">
        <f>VLOOKUP(A71,NLA_Site_info!$A$2:$B$1253,2,FALSE)</f>
        <v>Blueberry Lake</v>
      </c>
      <c r="C71" s="1" t="s">
        <v>53</v>
      </c>
      <c r="D71" t="s">
        <v>53</v>
      </c>
      <c r="E71">
        <f t="shared" si="9"/>
        <v>0</v>
      </c>
      <c r="F71">
        <f t="shared" si="10"/>
        <v>1</v>
      </c>
      <c r="G71">
        <f t="shared" si="11"/>
        <v>0</v>
      </c>
      <c r="H71">
        <f t="shared" si="12"/>
        <v>1</v>
      </c>
      <c r="I71" s="12" t="str">
        <f t="shared" si="13"/>
        <v>NA</v>
      </c>
      <c r="J71" s="12">
        <f t="shared" si="14"/>
        <v>1</v>
      </c>
      <c r="K71">
        <f t="shared" si="15"/>
        <v>1</v>
      </c>
      <c r="M71" s="5">
        <v>1182360.1243499999</v>
      </c>
      <c r="N71" s="5">
        <v>1212290.3329200002</v>
      </c>
      <c r="O71" s="13">
        <f t="shared" si="16"/>
        <v>-2.4997559438484328E-2</v>
      </c>
      <c r="P71" s="13">
        <f t="shared" si="17"/>
        <v>2.4997559438484328E-2</v>
      </c>
    </row>
    <row r="72" spans="1:16">
      <c r="A72" s="1" t="s">
        <v>466</v>
      </c>
      <c r="B72" s="1" t="str">
        <f>VLOOKUP(A72,NLA_Site_info!$A$2:$B$1253,2,FALSE)</f>
        <v>Sip Pond</v>
      </c>
      <c r="C72" s="1" t="s">
        <v>53</v>
      </c>
      <c r="D72" t="s">
        <v>53</v>
      </c>
      <c r="E72">
        <f t="shared" si="9"/>
        <v>0</v>
      </c>
      <c r="F72">
        <f t="shared" si="10"/>
        <v>1</v>
      </c>
      <c r="G72">
        <f t="shared" si="11"/>
        <v>0</v>
      </c>
      <c r="H72">
        <f t="shared" si="12"/>
        <v>1</v>
      </c>
      <c r="I72" s="12" t="str">
        <f t="shared" si="13"/>
        <v>NA</v>
      </c>
      <c r="J72" s="12">
        <f t="shared" si="14"/>
        <v>1</v>
      </c>
      <c r="K72">
        <f t="shared" si="15"/>
        <v>1</v>
      </c>
      <c r="M72" s="5">
        <v>570173.86879900005</v>
      </c>
      <c r="N72" s="5">
        <v>533692.11173999996</v>
      </c>
      <c r="O72" s="13">
        <f t="shared" si="16"/>
        <v>6.60981635491414E-2</v>
      </c>
      <c r="P72" s="13">
        <f t="shared" si="17"/>
        <v>6.60981635491414E-2</v>
      </c>
    </row>
    <row r="73" spans="1:16">
      <c r="A73" s="1" t="s">
        <v>471</v>
      </c>
      <c r="B73" s="1" t="str">
        <f>VLOOKUP(A73,NLA_Site_info!$A$2:$B$1253,2,FALSE)</f>
        <v>Forsyth Reservoir</v>
      </c>
      <c r="C73" s="1" t="s">
        <v>36</v>
      </c>
      <c r="D73" t="s">
        <v>36</v>
      </c>
      <c r="E73">
        <f t="shared" si="9"/>
        <v>1</v>
      </c>
      <c r="F73">
        <f t="shared" si="10"/>
        <v>0</v>
      </c>
      <c r="G73">
        <f t="shared" si="11"/>
        <v>1</v>
      </c>
      <c r="H73">
        <f t="shared" si="12"/>
        <v>0</v>
      </c>
      <c r="I73" s="12">
        <f t="shared" si="13"/>
        <v>1</v>
      </c>
      <c r="J73" s="12" t="str">
        <f t="shared" si="14"/>
        <v>NA</v>
      </c>
      <c r="K73">
        <f t="shared" si="15"/>
        <v>1</v>
      </c>
      <c r="M73" s="5">
        <v>672361.272214</v>
      </c>
      <c r="N73" s="5">
        <v>698244.98029400001</v>
      </c>
      <c r="O73" s="13">
        <f t="shared" si="16"/>
        <v>-3.7769721293240535E-2</v>
      </c>
      <c r="P73" s="13">
        <f t="shared" si="17"/>
        <v>3.7769721293240535E-2</v>
      </c>
    </row>
    <row r="74" spans="1:16">
      <c r="A74" s="1" t="s">
        <v>476</v>
      </c>
      <c r="B74" s="1" t="str">
        <f>VLOOKUP(A74,NLA_Site_info!$A$2:$B$1253,2,FALSE)</f>
        <v>Ramer Lake</v>
      </c>
      <c r="C74" s="1" t="s">
        <v>53</v>
      </c>
      <c r="D74" t="s">
        <v>36</v>
      </c>
      <c r="E74">
        <f t="shared" si="9"/>
        <v>1</v>
      </c>
      <c r="F74">
        <f t="shared" si="10"/>
        <v>0</v>
      </c>
      <c r="G74">
        <f t="shared" si="11"/>
        <v>0</v>
      </c>
      <c r="H74">
        <f t="shared" si="12"/>
        <v>1</v>
      </c>
      <c r="I74" s="12">
        <f t="shared" si="13"/>
        <v>0</v>
      </c>
      <c r="J74" s="12" t="str">
        <f t="shared" si="14"/>
        <v>NA</v>
      </c>
      <c r="K74">
        <f t="shared" si="15"/>
        <v>0</v>
      </c>
      <c r="M74" s="5">
        <v>325813.812072</v>
      </c>
      <c r="N74" s="5">
        <v>210445.33688799999</v>
      </c>
      <c r="O74" s="13">
        <f t="shared" si="16"/>
        <v>0.43027135446636616</v>
      </c>
      <c r="P74" s="13">
        <f t="shared" si="17"/>
        <v>0.43027135446636616</v>
      </c>
    </row>
    <row r="75" spans="1:16">
      <c r="A75" s="1" t="s">
        <v>481</v>
      </c>
      <c r="B75" s="1" t="str">
        <f>VLOOKUP(A75,NLA_Site_info!$A$2:$B$1253,2,FALSE)</f>
        <v>Blackfish Lake</v>
      </c>
      <c r="C75" s="1" t="s">
        <v>53</v>
      </c>
      <c r="D75" t="s">
        <v>53</v>
      </c>
      <c r="E75">
        <f t="shared" si="9"/>
        <v>0</v>
      </c>
      <c r="F75">
        <f t="shared" si="10"/>
        <v>1</v>
      </c>
      <c r="G75">
        <f t="shared" si="11"/>
        <v>0</v>
      </c>
      <c r="H75">
        <f t="shared" si="12"/>
        <v>1</v>
      </c>
      <c r="I75" s="12" t="str">
        <f t="shared" si="13"/>
        <v>NA</v>
      </c>
      <c r="J75" s="12">
        <f t="shared" si="14"/>
        <v>1</v>
      </c>
      <c r="K75">
        <f t="shared" si="15"/>
        <v>1</v>
      </c>
      <c r="M75" s="5">
        <v>504535.76049199997</v>
      </c>
      <c r="N75" s="5">
        <v>448817.81323800003</v>
      </c>
      <c r="O75" s="13">
        <f t="shared" si="16"/>
        <v>0.11688831675745071</v>
      </c>
      <c r="P75" s="13">
        <f t="shared" si="17"/>
        <v>0.11688831675745071</v>
      </c>
    </row>
    <row r="76" spans="1:16">
      <c r="A76" s="1" t="s">
        <v>486</v>
      </c>
      <c r="B76" s="1" t="str">
        <f>VLOOKUP(A76,NLA_Site_info!$A$2:$B$1253,2,FALSE)</f>
        <v>Silver</v>
      </c>
      <c r="C76" s="1" t="s">
        <v>53</v>
      </c>
      <c r="D76" t="s">
        <v>36</v>
      </c>
      <c r="E76">
        <f t="shared" si="9"/>
        <v>1</v>
      </c>
      <c r="F76">
        <f t="shared" si="10"/>
        <v>0</v>
      </c>
      <c r="G76">
        <f t="shared" si="11"/>
        <v>0</v>
      </c>
      <c r="H76">
        <f t="shared" si="12"/>
        <v>1</v>
      </c>
      <c r="I76" s="12">
        <f t="shared" si="13"/>
        <v>0</v>
      </c>
      <c r="J76" s="12" t="str">
        <f t="shared" si="14"/>
        <v>NA</v>
      </c>
      <c r="K76">
        <f t="shared" si="15"/>
        <v>0</v>
      </c>
      <c r="M76" s="5">
        <v>422608.50446700002</v>
      </c>
      <c r="N76" s="5">
        <v>411261.949464</v>
      </c>
      <c r="O76" s="13">
        <f t="shared" si="16"/>
        <v>2.7214191244000843E-2</v>
      </c>
      <c r="P76" s="13">
        <f t="shared" si="17"/>
        <v>2.7214191244000843E-2</v>
      </c>
    </row>
    <row r="77" spans="1:16">
      <c r="A77" s="1" t="s">
        <v>491</v>
      </c>
      <c r="B77" s="1">
        <f>VLOOKUP(A77,NLA_Site_info!$A$2:$B$1253,2,FALSE)</f>
        <v>0</v>
      </c>
      <c r="C77" s="1" t="s">
        <v>36</v>
      </c>
      <c r="D77" t="s">
        <v>36</v>
      </c>
      <c r="E77">
        <f t="shared" si="9"/>
        <v>1</v>
      </c>
      <c r="F77">
        <f t="shared" si="10"/>
        <v>0</v>
      </c>
      <c r="G77">
        <f t="shared" si="11"/>
        <v>1</v>
      </c>
      <c r="H77">
        <f t="shared" si="12"/>
        <v>0</v>
      </c>
      <c r="I77" s="12">
        <f t="shared" si="13"/>
        <v>1</v>
      </c>
      <c r="J77" s="12" t="str">
        <f t="shared" si="14"/>
        <v>NA</v>
      </c>
      <c r="K77">
        <f t="shared" si="15"/>
        <v>1</v>
      </c>
      <c r="M77" s="5">
        <v>68398.843060800005</v>
      </c>
      <c r="N77" s="5">
        <v>105722.34893099999</v>
      </c>
      <c r="O77" s="13">
        <f t="shared" si="16"/>
        <v>-0.42870721757932467</v>
      </c>
      <c r="P77" s="13">
        <f t="shared" si="17"/>
        <v>0.42870721757932467</v>
      </c>
    </row>
    <row r="78" spans="1:16">
      <c r="A78" s="1" t="s">
        <v>496</v>
      </c>
      <c r="B78" s="1" t="str">
        <f>VLOOKUP(A78,NLA_Site_info!$A$2:$B$1253,2,FALSE)</f>
        <v>Heritage Park Lake</v>
      </c>
      <c r="C78" s="1" t="s">
        <v>53</v>
      </c>
      <c r="D78" t="s">
        <v>36</v>
      </c>
      <c r="E78">
        <f t="shared" si="9"/>
        <v>1</v>
      </c>
      <c r="F78">
        <f t="shared" si="10"/>
        <v>0</v>
      </c>
      <c r="G78">
        <f t="shared" si="11"/>
        <v>0</v>
      </c>
      <c r="H78">
        <f t="shared" si="12"/>
        <v>1</v>
      </c>
      <c r="I78" s="12">
        <f t="shared" si="13"/>
        <v>0</v>
      </c>
      <c r="J78" s="12" t="str">
        <f t="shared" si="14"/>
        <v>NA</v>
      </c>
      <c r="K78">
        <f t="shared" si="15"/>
        <v>0</v>
      </c>
      <c r="M78" s="5">
        <v>158536.06846499999</v>
      </c>
      <c r="N78" s="5">
        <v>149525.11321100002</v>
      </c>
      <c r="O78" s="13">
        <f t="shared" si="16"/>
        <v>5.8501075695263319E-2</v>
      </c>
      <c r="P78" s="13">
        <f t="shared" si="17"/>
        <v>5.8501075695263319E-2</v>
      </c>
    </row>
    <row r="79" spans="1:16">
      <c r="A79" s="1" t="s">
        <v>501</v>
      </c>
      <c r="B79" s="1" t="str">
        <f>VLOOKUP(A79,NLA_Site_info!$A$2:$B$1253,2,FALSE)</f>
        <v>Lake Naomi</v>
      </c>
      <c r="C79" s="1" t="s">
        <v>36</v>
      </c>
      <c r="D79" t="s">
        <v>36</v>
      </c>
      <c r="E79">
        <f t="shared" si="9"/>
        <v>1</v>
      </c>
      <c r="F79">
        <f t="shared" si="10"/>
        <v>0</v>
      </c>
      <c r="G79">
        <f t="shared" si="11"/>
        <v>1</v>
      </c>
      <c r="H79">
        <f t="shared" si="12"/>
        <v>0</v>
      </c>
      <c r="I79" s="12">
        <f t="shared" si="13"/>
        <v>1</v>
      </c>
      <c r="J79" s="12" t="str">
        <f t="shared" si="14"/>
        <v>NA</v>
      </c>
      <c r="K79">
        <f t="shared" si="15"/>
        <v>1</v>
      </c>
      <c r="M79" s="5">
        <v>972755.21068699996</v>
      </c>
      <c r="N79" s="5">
        <v>975710.43862799997</v>
      </c>
      <c r="O79" s="13">
        <f t="shared" si="16"/>
        <v>-3.033389828595598E-3</v>
      </c>
      <c r="P79" s="13">
        <f t="shared" si="17"/>
        <v>3.033389828595598E-3</v>
      </c>
    </row>
    <row r="80" spans="1:16">
      <c r="A80" s="1" t="s">
        <v>506</v>
      </c>
      <c r="B80" s="1" t="str">
        <f>VLOOKUP(A80,NLA_Site_info!$A$2:$B$1253,2,FALSE)</f>
        <v>Middle Wheeling Creek</v>
      </c>
      <c r="C80" s="1" t="s">
        <v>36</v>
      </c>
      <c r="D80" t="s">
        <v>36</v>
      </c>
      <c r="E80">
        <f t="shared" si="9"/>
        <v>1</v>
      </c>
      <c r="F80">
        <f t="shared" si="10"/>
        <v>0</v>
      </c>
      <c r="G80">
        <f t="shared" si="11"/>
        <v>1</v>
      </c>
      <c r="H80">
        <f t="shared" si="12"/>
        <v>0</v>
      </c>
      <c r="I80" s="12">
        <f t="shared" si="13"/>
        <v>1</v>
      </c>
      <c r="J80" s="12" t="str">
        <f t="shared" si="14"/>
        <v>NA</v>
      </c>
      <c r="K80">
        <f t="shared" si="15"/>
        <v>1</v>
      </c>
      <c r="M80" s="5">
        <v>134612.209634</v>
      </c>
      <c r="N80" s="5">
        <v>143970.97794300001</v>
      </c>
      <c r="O80" s="13">
        <f t="shared" si="16"/>
        <v>-6.7188320949291003E-2</v>
      </c>
      <c r="P80" s="13">
        <f t="shared" si="17"/>
        <v>6.7188320949291003E-2</v>
      </c>
    </row>
    <row r="81" spans="1:16">
      <c r="A81" s="1" t="s">
        <v>513</v>
      </c>
      <c r="B81" s="1">
        <f>VLOOKUP(A81,NLA_Site_info!$A$2:$B$1253,2,FALSE)</f>
        <v>0</v>
      </c>
      <c r="C81" s="1" t="s">
        <v>53</v>
      </c>
      <c r="D81" t="s">
        <v>53</v>
      </c>
      <c r="E81">
        <f t="shared" si="9"/>
        <v>0</v>
      </c>
      <c r="F81">
        <f t="shared" si="10"/>
        <v>1</v>
      </c>
      <c r="G81">
        <f t="shared" si="11"/>
        <v>0</v>
      </c>
      <c r="H81">
        <f t="shared" si="12"/>
        <v>1</v>
      </c>
      <c r="I81" s="12" t="str">
        <f t="shared" si="13"/>
        <v>NA</v>
      </c>
      <c r="J81" s="12">
        <f t="shared" si="14"/>
        <v>1</v>
      </c>
      <c r="K81">
        <f t="shared" si="15"/>
        <v>1</v>
      </c>
      <c r="M81" s="5">
        <v>66160.357418</v>
      </c>
      <c r="N81" s="5">
        <v>63059.334302400006</v>
      </c>
      <c r="O81" s="13">
        <f t="shared" si="16"/>
        <v>4.799613858095024E-2</v>
      </c>
      <c r="P81" s="13">
        <f t="shared" si="17"/>
        <v>4.799613858095024E-2</v>
      </c>
    </row>
    <row r="82" spans="1:16">
      <c r="A82" s="1" t="s">
        <v>519</v>
      </c>
      <c r="B82" s="1" t="str">
        <f>VLOOKUP(A82,NLA_Site_info!$A$2:$B$1253,2,FALSE)</f>
        <v>Lewis Smith Reservoir</v>
      </c>
      <c r="C82" s="1" t="s">
        <v>36</v>
      </c>
      <c r="D82" t="s">
        <v>36</v>
      </c>
      <c r="E82">
        <f t="shared" si="9"/>
        <v>1</v>
      </c>
      <c r="F82">
        <f t="shared" si="10"/>
        <v>0</v>
      </c>
      <c r="G82">
        <f t="shared" si="11"/>
        <v>1</v>
      </c>
      <c r="H82">
        <f t="shared" si="12"/>
        <v>0</v>
      </c>
      <c r="I82" s="12">
        <f t="shared" si="13"/>
        <v>1</v>
      </c>
      <c r="J82" s="12" t="str">
        <f t="shared" si="14"/>
        <v>NA</v>
      </c>
      <c r="K82">
        <f t="shared" si="15"/>
        <v>1</v>
      </c>
      <c r="M82" s="5">
        <v>79570490.760000005</v>
      </c>
      <c r="N82" s="5">
        <v>4719935.1395300003</v>
      </c>
      <c r="O82" s="13">
        <f t="shared" si="16"/>
        <v>1.7760155989646591</v>
      </c>
      <c r="P82" s="13">
        <f t="shared" si="17"/>
        <v>1.7760155989646591</v>
      </c>
    </row>
    <row r="83" spans="1:16">
      <c r="A83" s="1" t="s">
        <v>524</v>
      </c>
      <c r="B83" s="1" t="str">
        <f>VLOOKUP(A83,NLA_Site_info!$A$2:$B$1253,2,FALSE)</f>
        <v>Turkey Creek Site 6 Reservoir</v>
      </c>
      <c r="C83" s="1" t="s">
        <v>36</v>
      </c>
      <c r="D83" t="s">
        <v>36</v>
      </c>
      <c r="E83">
        <f t="shared" si="9"/>
        <v>1</v>
      </c>
      <c r="F83">
        <f t="shared" si="10"/>
        <v>0</v>
      </c>
      <c r="G83">
        <f t="shared" si="11"/>
        <v>1</v>
      </c>
      <c r="H83">
        <f t="shared" si="12"/>
        <v>0</v>
      </c>
      <c r="I83" s="12">
        <f t="shared" si="13"/>
        <v>1</v>
      </c>
      <c r="J83" s="12" t="str">
        <f t="shared" si="14"/>
        <v>NA</v>
      </c>
      <c r="K83">
        <f t="shared" si="15"/>
        <v>1</v>
      </c>
      <c r="M83" s="5">
        <v>183827.97405700001</v>
      </c>
      <c r="N83" s="5">
        <v>357705.53201900003</v>
      </c>
      <c r="O83" s="13">
        <f t="shared" si="16"/>
        <v>-0.64216731194319732</v>
      </c>
      <c r="P83" s="13">
        <f t="shared" si="17"/>
        <v>0.64216731194319732</v>
      </c>
    </row>
    <row r="84" spans="1:16">
      <c r="A84" s="1" t="s">
        <v>529</v>
      </c>
      <c r="B84" s="1" t="str">
        <f>VLOOKUP(A84,NLA_Site_info!$A$2:$B$1253,2,FALSE)</f>
        <v>Mahaffey Lake</v>
      </c>
      <c r="C84" s="1" t="s">
        <v>36</v>
      </c>
      <c r="D84" t="s">
        <v>36</v>
      </c>
      <c r="E84">
        <f t="shared" si="9"/>
        <v>1</v>
      </c>
      <c r="F84">
        <f t="shared" si="10"/>
        <v>0</v>
      </c>
      <c r="G84">
        <f t="shared" si="11"/>
        <v>1</v>
      </c>
      <c r="H84">
        <f t="shared" si="12"/>
        <v>0</v>
      </c>
      <c r="I84" s="12">
        <f t="shared" si="13"/>
        <v>1</v>
      </c>
      <c r="J84" s="12" t="str">
        <f t="shared" si="14"/>
        <v>NA</v>
      </c>
      <c r="K84">
        <f t="shared" si="15"/>
        <v>1</v>
      </c>
      <c r="M84" s="5">
        <v>50226.708740200003</v>
      </c>
      <c r="N84" s="5">
        <v>73930.868599599999</v>
      </c>
      <c r="O84" s="13">
        <f t="shared" si="16"/>
        <v>-0.38183992257718419</v>
      </c>
      <c r="P84" s="13">
        <f t="shared" si="17"/>
        <v>0.38183992257718419</v>
      </c>
    </row>
    <row r="85" spans="1:16">
      <c r="A85" s="1" t="s">
        <v>536</v>
      </c>
      <c r="B85" s="1" t="str">
        <f>VLOOKUP(A85,NLA_Site_info!$A$2:$B$1253,2,FALSE)</f>
        <v>Lake Hogue</v>
      </c>
      <c r="C85" s="1" t="s">
        <v>53</v>
      </c>
      <c r="D85" t="s">
        <v>36</v>
      </c>
      <c r="E85">
        <f t="shared" si="9"/>
        <v>1</v>
      </c>
      <c r="F85">
        <f t="shared" si="10"/>
        <v>0</v>
      </c>
      <c r="G85">
        <f t="shared" si="11"/>
        <v>0</v>
      </c>
      <c r="H85">
        <f t="shared" si="12"/>
        <v>1</v>
      </c>
      <c r="I85" s="12">
        <f t="shared" si="13"/>
        <v>0</v>
      </c>
      <c r="J85" s="12" t="str">
        <f t="shared" si="14"/>
        <v>NA</v>
      </c>
      <c r="K85">
        <f t="shared" si="15"/>
        <v>0</v>
      </c>
      <c r="M85" s="5">
        <v>959076.27576900006</v>
      </c>
      <c r="N85" s="5">
        <v>958927.12343700009</v>
      </c>
      <c r="O85" s="13">
        <f t="shared" si="16"/>
        <v>1.5552874625948383E-4</v>
      </c>
      <c r="P85" s="13">
        <f t="shared" si="17"/>
        <v>1.5552874625948383E-4</v>
      </c>
    </row>
    <row r="86" spans="1:16">
      <c r="A86" s="1" t="s">
        <v>541</v>
      </c>
      <c r="B86" s="1" t="str">
        <f>VLOOKUP(A86,NLA_Site_info!$A$2:$B$1253,2,FALSE)</f>
        <v>Lake Sammamish</v>
      </c>
      <c r="C86" s="1" t="s">
        <v>53</v>
      </c>
      <c r="D86" t="s">
        <v>53</v>
      </c>
      <c r="E86">
        <f t="shared" si="9"/>
        <v>0</v>
      </c>
      <c r="F86">
        <f t="shared" si="10"/>
        <v>1</v>
      </c>
      <c r="G86">
        <f t="shared" si="11"/>
        <v>0</v>
      </c>
      <c r="H86">
        <f t="shared" si="12"/>
        <v>1</v>
      </c>
      <c r="I86" s="12" t="str">
        <f t="shared" si="13"/>
        <v>NA</v>
      </c>
      <c r="J86" s="12">
        <f t="shared" si="14"/>
        <v>1</v>
      </c>
      <c r="K86">
        <f t="shared" si="15"/>
        <v>1</v>
      </c>
      <c r="M86" s="5">
        <v>19637286.789799999</v>
      </c>
      <c r="N86" s="5">
        <v>19343310.913900003</v>
      </c>
      <c r="O86" s="13">
        <f t="shared" si="16"/>
        <v>1.5083189751710383E-2</v>
      </c>
      <c r="P86" s="13">
        <f t="shared" si="17"/>
        <v>1.5083189751710383E-2</v>
      </c>
    </row>
    <row r="87" spans="1:16">
      <c r="A87" s="1" t="s">
        <v>548</v>
      </c>
      <c r="B87" s="1" t="str">
        <f>VLOOKUP(A87,NLA_Site_info!$A$2:$B$1253,2,FALSE)</f>
        <v>Allen Lake</v>
      </c>
      <c r="C87" s="1" t="s">
        <v>53</v>
      </c>
      <c r="D87" t="s">
        <v>53</v>
      </c>
      <c r="E87">
        <f t="shared" si="9"/>
        <v>0</v>
      </c>
      <c r="F87">
        <f t="shared" si="10"/>
        <v>1</v>
      </c>
      <c r="G87">
        <f t="shared" si="11"/>
        <v>0</v>
      </c>
      <c r="H87">
        <f t="shared" si="12"/>
        <v>1</v>
      </c>
      <c r="I87" s="12" t="str">
        <f t="shared" si="13"/>
        <v>NA</v>
      </c>
      <c r="J87" s="12">
        <f t="shared" si="14"/>
        <v>1</v>
      </c>
      <c r="K87">
        <f t="shared" si="15"/>
        <v>1</v>
      </c>
      <c r="M87" s="5">
        <v>588313.27118299995</v>
      </c>
      <c r="N87" s="5">
        <v>579621.30925599998</v>
      </c>
      <c r="O87" s="13">
        <f t="shared" si="16"/>
        <v>1.4884330120155973E-2</v>
      </c>
      <c r="P87" s="13">
        <f t="shared" si="17"/>
        <v>1.4884330120155973E-2</v>
      </c>
    </row>
    <row r="88" spans="1:16">
      <c r="A88" s="1" t="s">
        <v>553</v>
      </c>
      <c r="B88" s="1" t="str">
        <f>VLOOKUP(A88,NLA_Site_info!$A$2:$B$1253,2,FALSE)</f>
        <v>Monroe Lake</v>
      </c>
      <c r="C88" s="1" t="s">
        <v>36</v>
      </c>
      <c r="D88" t="s">
        <v>36</v>
      </c>
      <c r="E88">
        <f t="shared" si="9"/>
        <v>1</v>
      </c>
      <c r="F88">
        <f t="shared" si="10"/>
        <v>0</v>
      </c>
      <c r="G88">
        <f t="shared" si="11"/>
        <v>1</v>
      </c>
      <c r="H88">
        <f t="shared" si="12"/>
        <v>0</v>
      </c>
      <c r="I88" s="12">
        <f t="shared" si="13"/>
        <v>1</v>
      </c>
      <c r="J88" s="12" t="str">
        <f t="shared" si="14"/>
        <v>NA</v>
      </c>
      <c r="K88">
        <f t="shared" si="15"/>
        <v>1</v>
      </c>
      <c r="M88" s="5">
        <v>42933026.459899999</v>
      </c>
      <c r="N88" s="5">
        <v>27617944.568799999</v>
      </c>
      <c r="O88" s="13">
        <f t="shared" si="16"/>
        <v>0.43415651599947097</v>
      </c>
      <c r="P88" s="13">
        <f t="shared" si="17"/>
        <v>0.43415651599947097</v>
      </c>
    </row>
    <row r="89" spans="1:16">
      <c r="A89" s="1" t="s">
        <v>558</v>
      </c>
      <c r="B89" s="1" t="str">
        <f>VLOOKUP(A89,NLA_Site_info!$A$2:$B$1253,2,FALSE)</f>
        <v>Cedar Creek Lake</v>
      </c>
      <c r="C89" s="1" t="s">
        <v>36</v>
      </c>
      <c r="D89" t="s">
        <v>36</v>
      </c>
      <c r="E89">
        <f t="shared" si="9"/>
        <v>1</v>
      </c>
      <c r="F89">
        <f t="shared" si="10"/>
        <v>0</v>
      </c>
      <c r="G89">
        <f t="shared" si="11"/>
        <v>1</v>
      </c>
      <c r="H89">
        <f t="shared" si="12"/>
        <v>0</v>
      </c>
      <c r="I89" s="12">
        <f t="shared" si="13"/>
        <v>1</v>
      </c>
      <c r="J89" s="12" t="str">
        <f t="shared" si="14"/>
        <v>NA</v>
      </c>
      <c r="K89">
        <f t="shared" si="15"/>
        <v>1</v>
      </c>
      <c r="M89" s="5">
        <v>246579.747126</v>
      </c>
      <c r="N89" s="5">
        <v>320840.76955500001</v>
      </c>
      <c r="O89" s="13">
        <f t="shared" si="16"/>
        <v>-0.26174951467519475</v>
      </c>
      <c r="P89" s="13">
        <f t="shared" si="17"/>
        <v>0.26174951467519475</v>
      </c>
    </row>
    <row r="90" spans="1:16">
      <c r="A90" s="1" t="s">
        <v>563</v>
      </c>
      <c r="B90" s="1" t="str">
        <f>VLOOKUP(A90,NLA_Site_info!$A$2:$B$1253,2,FALSE)</f>
        <v>Lake Orange</v>
      </c>
      <c r="C90" s="1" t="s">
        <v>36</v>
      </c>
      <c r="D90" t="s">
        <v>36</v>
      </c>
      <c r="E90">
        <f t="shared" si="9"/>
        <v>1</v>
      </c>
      <c r="F90">
        <f t="shared" si="10"/>
        <v>0</v>
      </c>
      <c r="G90">
        <f t="shared" si="11"/>
        <v>1</v>
      </c>
      <c r="H90">
        <f t="shared" si="12"/>
        <v>0</v>
      </c>
      <c r="I90" s="12">
        <f t="shared" si="13"/>
        <v>1</v>
      </c>
      <c r="J90" s="12" t="str">
        <f t="shared" si="14"/>
        <v>NA</v>
      </c>
      <c r="K90">
        <f t="shared" si="15"/>
        <v>1</v>
      </c>
      <c r="M90" s="5">
        <v>580957.27113699995</v>
      </c>
      <c r="N90" s="5">
        <v>551955.37682200002</v>
      </c>
      <c r="O90" s="13">
        <f t="shared" si="16"/>
        <v>5.1198818138800589E-2</v>
      </c>
      <c r="P90" s="13">
        <f t="shared" si="17"/>
        <v>5.1198818138800589E-2</v>
      </c>
    </row>
    <row r="91" spans="1:16">
      <c r="A91" s="1" t="s">
        <v>568</v>
      </c>
      <c r="B91" s="1" t="str">
        <f>VLOOKUP(A91,NLA_Site_info!$A$2:$B$1253,2,FALSE)</f>
        <v>Skinner Lake</v>
      </c>
      <c r="C91" s="1" t="s">
        <v>53</v>
      </c>
      <c r="D91" t="s">
        <v>53</v>
      </c>
      <c r="E91">
        <f t="shared" si="9"/>
        <v>0</v>
      </c>
      <c r="F91">
        <f t="shared" si="10"/>
        <v>1</v>
      </c>
      <c r="G91">
        <f t="shared" si="11"/>
        <v>0</v>
      </c>
      <c r="H91">
        <f t="shared" si="12"/>
        <v>1</v>
      </c>
      <c r="I91" s="12" t="str">
        <f t="shared" si="13"/>
        <v>NA</v>
      </c>
      <c r="J91" s="12">
        <f t="shared" si="14"/>
        <v>1</v>
      </c>
      <c r="K91">
        <f t="shared" si="15"/>
        <v>1</v>
      </c>
      <c r="M91" s="5">
        <v>487299.79485300003</v>
      </c>
      <c r="N91" s="5">
        <v>470075.08356900001</v>
      </c>
      <c r="O91" s="13">
        <f t="shared" si="16"/>
        <v>3.5983211325517073E-2</v>
      </c>
      <c r="P91" s="13">
        <f t="shared" si="17"/>
        <v>3.5983211325517073E-2</v>
      </c>
    </row>
    <row r="92" spans="1:16">
      <c r="A92" s="1" t="s">
        <v>573</v>
      </c>
      <c r="B92" s="1" t="str">
        <f>VLOOKUP(A92,NLA_Site_info!$A$2:$B$1253,2,FALSE)</f>
        <v>Tioga Dam</v>
      </c>
      <c r="C92" s="1" t="s">
        <v>36</v>
      </c>
      <c r="D92" t="s">
        <v>36</v>
      </c>
      <c r="E92">
        <f t="shared" si="9"/>
        <v>1</v>
      </c>
      <c r="F92">
        <f t="shared" si="10"/>
        <v>0</v>
      </c>
      <c r="G92">
        <f t="shared" si="11"/>
        <v>1</v>
      </c>
      <c r="H92">
        <f t="shared" si="12"/>
        <v>0</v>
      </c>
      <c r="I92" s="12">
        <f t="shared" si="13"/>
        <v>1</v>
      </c>
      <c r="J92" s="12" t="str">
        <f t="shared" si="14"/>
        <v>NA</v>
      </c>
      <c r="K92">
        <f t="shared" si="15"/>
        <v>1</v>
      </c>
      <c r="M92" s="5">
        <v>211822.47137399999</v>
      </c>
      <c r="N92" s="5">
        <v>203065.787901</v>
      </c>
      <c r="O92" s="13">
        <f t="shared" si="16"/>
        <v>4.221225005644616E-2</v>
      </c>
      <c r="P92" s="13">
        <f t="shared" si="17"/>
        <v>4.221225005644616E-2</v>
      </c>
    </row>
    <row r="93" spans="1:16">
      <c r="A93" s="1" t="s">
        <v>578</v>
      </c>
      <c r="B93" s="1" t="str">
        <f>VLOOKUP(A93,NLA_Site_info!$A$2:$B$1253,2,FALSE)</f>
        <v>Swan Lake</v>
      </c>
      <c r="C93" s="1" t="s">
        <v>36</v>
      </c>
      <c r="D93" t="s">
        <v>36</v>
      </c>
      <c r="E93">
        <f t="shared" si="9"/>
        <v>1</v>
      </c>
      <c r="F93">
        <f t="shared" si="10"/>
        <v>0</v>
      </c>
      <c r="G93">
        <f t="shared" si="11"/>
        <v>1</v>
      </c>
      <c r="H93">
        <f t="shared" si="12"/>
        <v>0</v>
      </c>
      <c r="I93" s="12">
        <f t="shared" si="13"/>
        <v>1</v>
      </c>
      <c r="J93" s="12" t="str">
        <f t="shared" si="14"/>
        <v>NA</v>
      </c>
      <c r="K93">
        <f t="shared" si="15"/>
        <v>1</v>
      </c>
      <c r="M93" s="5">
        <v>325056.43790199998</v>
      </c>
      <c r="N93" s="5">
        <v>275773.18887199997</v>
      </c>
      <c r="O93" s="13">
        <f t="shared" si="16"/>
        <v>0.16405066206409868</v>
      </c>
      <c r="P93" s="13">
        <f t="shared" si="17"/>
        <v>0.16405066206409868</v>
      </c>
    </row>
    <row r="94" spans="1:16">
      <c r="A94" s="1" t="s">
        <v>583</v>
      </c>
      <c r="B94" s="1" t="str">
        <f>VLOOKUP(A94,NLA_Site_info!$A$2:$B$1253,2,FALSE)</f>
        <v>Lake Hanna</v>
      </c>
      <c r="C94" s="1" t="s">
        <v>36</v>
      </c>
      <c r="D94" t="s">
        <v>36</v>
      </c>
      <c r="E94">
        <f t="shared" si="9"/>
        <v>1</v>
      </c>
      <c r="F94">
        <f t="shared" si="10"/>
        <v>0</v>
      </c>
      <c r="G94">
        <f t="shared" si="11"/>
        <v>1</v>
      </c>
      <c r="H94">
        <f t="shared" si="12"/>
        <v>0</v>
      </c>
      <c r="I94" s="12">
        <f t="shared" si="13"/>
        <v>1</v>
      </c>
      <c r="J94" s="12" t="str">
        <f t="shared" si="14"/>
        <v>NA</v>
      </c>
      <c r="K94">
        <f t="shared" si="15"/>
        <v>1</v>
      </c>
      <c r="M94" s="5">
        <v>659744.59907800006</v>
      </c>
      <c r="N94" s="5">
        <v>706473.49759799999</v>
      </c>
      <c r="O94" s="13">
        <f t="shared" si="16"/>
        <v>-6.8406206349763701E-2</v>
      </c>
      <c r="P94" s="13">
        <f t="shared" si="17"/>
        <v>6.8406206349763701E-2</v>
      </c>
    </row>
    <row r="95" spans="1:16">
      <c r="A95" s="1" t="s">
        <v>590</v>
      </c>
      <c r="B95" s="1" t="str">
        <f>VLOOKUP(A95,NLA_Site_info!$A$2:$B$1253,2,FALSE)</f>
        <v>Nilan Reservoir</v>
      </c>
      <c r="C95" s="1" t="s">
        <v>36</v>
      </c>
      <c r="D95" t="s">
        <v>36</v>
      </c>
      <c r="E95">
        <f t="shared" si="9"/>
        <v>1</v>
      </c>
      <c r="F95">
        <f t="shared" si="10"/>
        <v>0</v>
      </c>
      <c r="G95">
        <f t="shared" si="11"/>
        <v>1</v>
      </c>
      <c r="H95">
        <f t="shared" si="12"/>
        <v>0</v>
      </c>
      <c r="I95" s="12">
        <f t="shared" si="13"/>
        <v>1</v>
      </c>
      <c r="J95" s="12" t="str">
        <f t="shared" si="14"/>
        <v>NA</v>
      </c>
      <c r="K95">
        <f t="shared" si="15"/>
        <v>1</v>
      </c>
      <c r="M95" s="5">
        <v>2107688.42142</v>
      </c>
      <c r="N95" s="5">
        <v>2056045.6228800002</v>
      </c>
      <c r="O95" s="13">
        <f t="shared" si="16"/>
        <v>2.480600249225667E-2</v>
      </c>
      <c r="P95" s="13">
        <f t="shared" si="17"/>
        <v>2.480600249225667E-2</v>
      </c>
    </row>
    <row r="96" spans="1:16">
      <c r="A96" s="1" t="s">
        <v>597</v>
      </c>
      <c r="B96" s="1" t="str">
        <f>VLOOKUP(A96,NLA_Site_info!$A$2:$B$1253,2,FALSE)</f>
        <v>Voydatch Pond</v>
      </c>
      <c r="C96" s="1" t="s">
        <v>53</v>
      </c>
      <c r="D96" t="s">
        <v>36</v>
      </c>
      <c r="E96">
        <f t="shared" si="9"/>
        <v>1</v>
      </c>
      <c r="F96">
        <f t="shared" si="10"/>
        <v>0</v>
      </c>
      <c r="G96">
        <f t="shared" si="11"/>
        <v>0</v>
      </c>
      <c r="H96">
        <f t="shared" si="12"/>
        <v>1</v>
      </c>
      <c r="I96" s="12">
        <f t="shared" si="13"/>
        <v>0</v>
      </c>
      <c r="J96" s="12" t="str">
        <f t="shared" si="14"/>
        <v>NA</v>
      </c>
      <c r="K96">
        <f t="shared" si="15"/>
        <v>0</v>
      </c>
      <c r="M96" s="5">
        <v>45408.085862</v>
      </c>
      <c r="N96" s="5">
        <v>50551.732698700005</v>
      </c>
      <c r="O96" s="13">
        <f t="shared" si="16"/>
        <v>-0.10720418012141943</v>
      </c>
      <c r="P96" s="13">
        <f t="shared" si="17"/>
        <v>0.10720418012141943</v>
      </c>
    </row>
    <row r="97" spans="1:16">
      <c r="A97" s="1" t="s">
        <v>602</v>
      </c>
      <c r="B97" s="1" t="str">
        <f>VLOOKUP(A97,NLA_Site_info!$A$2:$B$1253,2,FALSE)</f>
        <v>Holbrook Reservoir</v>
      </c>
      <c r="C97" s="1" t="s">
        <v>36</v>
      </c>
      <c r="D97" t="s">
        <v>36</v>
      </c>
      <c r="E97">
        <f t="shared" si="9"/>
        <v>1</v>
      </c>
      <c r="F97">
        <f t="shared" si="10"/>
        <v>0</v>
      </c>
      <c r="G97">
        <f t="shared" si="11"/>
        <v>1</v>
      </c>
      <c r="H97">
        <f t="shared" si="12"/>
        <v>0</v>
      </c>
      <c r="I97" s="12">
        <f t="shared" si="13"/>
        <v>1</v>
      </c>
      <c r="J97" s="12" t="str">
        <f t="shared" si="14"/>
        <v>NA</v>
      </c>
      <c r="K97">
        <f t="shared" si="15"/>
        <v>1</v>
      </c>
      <c r="M97" s="5">
        <v>2224458.5249399999</v>
      </c>
      <c r="N97" s="5">
        <v>2172780.8672500001</v>
      </c>
      <c r="O97" s="13">
        <f t="shared" si="16"/>
        <v>2.3504591440613953E-2</v>
      </c>
      <c r="P97" s="13">
        <f t="shared" si="17"/>
        <v>2.3504591440613953E-2</v>
      </c>
    </row>
    <row r="98" spans="1:16">
      <c r="A98" s="1" t="s">
        <v>611</v>
      </c>
      <c r="B98" s="1" t="str">
        <f>VLOOKUP(A98,NLA_Site_info!$A$2:$B$1253,2,FALSE)</f>
        <v>Long Lake</v>
      </c>
      <c r="C98" s="1" t="s">
        <v>53</v>
      </c>
      <c r="D98" t="s">
        <v>53</v>
      </c>
      <c r="E98">
        <f t="shared" si="9"/>
        <v>0</v>
      </c>
      <c r="F98">
        <f t="shared" si="10"/>
        <v>1</v>
      </c>
      <c r="G98">
        <f t="shared" si="11"/>
        <v>0</v>
      </c>
      <c r="H98">
        <f t="shared" si="12"/>
        <v>1</v>
      </c>
      <c r="I98" s="12" t="str">
        <f t="shared" si="13"/>
        <v>NA</v>
      </c>
      <c r="J98" s="12">
        <f t="shared" si="14"/>
        <v>1</v>
      </c>
      <c r="K98">
        <f t="shared" si="15"/>
        <v>1</v>
      </c>
      <c r="M98" s="5">
        <v>16866959.0229</v>
      </c>
      <c r="N98" s="5">
        <v>16830298.699999999</v>
      </c>
      <c r="O98" s="13">
        <f t="shared" si="16"/>
        <v>2.1758638760142972E-3</v>
      </c>
      <c r="P98" s="13">
        <f t="shared" si="17"/>
        <v>2.1758638760142972E-3</v>
      </c>
    </row>
    <row r="99" spans="1:16">
      <c r="A99" s="1" t="s">
        <v>616</v>
      </c>
      <c r="B99" s="1" t="str">
        <f>VLOOKUP(A99,NLA_Site_info!$A$2:$B$1253,2,FALSE)</f>
        <v>Tippecanoe Lake</v>
      </c>
      <c r="C99" s="1" t="s">
        <v>53</v>
      </c>
      <c r="D99" t="s">
        <v>53</v>
      </c>
      <c r="E99">
        <f t="shared" si="9"/>
        <v>0</v>
      </c>
      <c r="F99">
        <f t="shared" si="10"/>
        <v>1</v>
      </c>
      <c r="G99">
        <f t="shared" si="11"/>
        <v>0</v>
      </c>
      <c r="H99">
        <f t="shared" si="12"/>
        <v>1</v>
      </c>
      <c r="I99" s="12" t="str">
        <f t="shared" si="13"/>
        <v>NA</v>
      </c>
      <c r="J99" s="12">
        <f t="shared" si="14"/>
        <v>1</v>
      </c>
      <c r="K99">
        <f t="shared" si="15"/>
        <v>1</v>
      </c>
      <c r="M99" s="5">
        <v>3366992.4640799998</v>
      </c>
      <c r="N99" s="5">
        <v>3231371.4635399999</v>
      </c>
      <c r="O99" s="13">
        <f t="shared" si="16"/>
        <v>4.1107463009824562E-2</v>
      </c>
      <c r="P99" s="13">
        <f t="shared" si="17"/>
        <v>4.1107463009824562E-2</v>
      </c>
    </row>
    <row r="100" spans="1:16">
      <c r="A100" s="1" t="s">
        <v>621</v>
      </c>
      <c r="B100" s="1" t="str">
        <f>VLOOKUP(A100,NLA_Site_info!$A$2:$B$1253,2,FALSE)</f>
        <v>Dacey Reservoir Lower</v>
      </c>
      <c r="C100" s="1" t="s">
        <v>36</v>
      </c>
      <c r="D100" t="s">
        <v>36</v>
      </c>
      <c r="E100">
        <f t="shared" si="9"/>
        <v>1</v>
      </c>
      <c r="F100">
        <f t="shared" si="10"/>
        <v>0</v>
      </c>
      <c r="G100">
        <f t="shared" si="11"/>
        <v>1</v>
      </c>
      <c r="H100">
        <f t="shared" si="12"/>
        <v>0</v>
      </c>
      <c r="I100" s="12">
        <f t="shared" si="13"/>
        <v>1</v>
      </c>
      <c r="J100" s="12" t="str">
        <f t="shared" si="14"/>
        <v>NA</v>
      </c>
      <c r="K100">
        <f t="shared" si="15"/>
        <v>1</v>
      </c>
      <c r="M100" s="5">
        <v>750703.40420999995</v>
      </c>
      <c r="N100" s="5">
        <v>722841.59114000003</v>
      </c>
      <c r="O100" s="13">
        <f t="shared" si="16"/>
        <v>3.7816032978866876E-2</v>
      </c>
      <c r="P100" s="13">
        <f t="shared" si="17"/>
        <v>3.7816032978866876E-2</v>
      </c>
    </row>
    <row r="101" spans="1:16">
      <c r="A101" s="1" t="s">
        <v>626</v>
      </c>
      <c r="B101" s="1" t="str">
        <f>VLOOKUP(A101,NLA_Site_info!$A$2:$B$1253,2,FALSE)</f>
        <v>Nelson Reservoir</v>
      </c>
      <c r="C101" s="1" t="s">
        <v>36</v>
      </c>
      <c r="D101" t="s">
        <v>36</v>
      </c>
      <c r="E101">
        <f t="shared" si="9"/>
        <v>1</v>
      </c>
      <c r="F101">
        <f t="shared" si="10"/>
        <v>0</v>
      </c>
      <c r="G101">
        <f t="shared" si="11"/>
        <v>1</v>
      </c>
      <c r="H101">
        <f t="shared" si="12"/>
        <v>0</v>
      </c>
      <c r="I101" s="12">
        <f t="shared" si="13"/>
        <v>1</v>
      </c>
      <c r="J101" s="12" t="str">
        <f t="shared" si="14"/>
        <v>NA</v>
      </c>
      <c r="K101">
        <f t="shared" si="15"/>
        <v>1</v>
      </c>
      <c r="M101" s="5">
        <v>16624835.9979</v>
      </c>
      <c r="N101" s="5">
        <v>16659887.172200002</v>
      </c>
      <c r="O101" s="13">
        <f t="shared" si="16"/>
        <v>-2.1061418549810115E-3</v>
      </c>
      <c r="P101" s="13">
        <f t="shared" si="17"/>
        <v>2.1061418549810115E-3</v>
      </c>
    </row>
    <row r="102" spans="1:16">
      <c r="A102" s="1" t="s">
        <v>631</v>
      </c>
      <c r="B102" s="1" t="str">
        <f>VLOOKUP(A102,NLA_Site_info!$A$2:$B$1253,2,FALSE)</f>
        <v>Oneida Narrows</v>
      </c>
      <c r="C102" s="1" t="s">
        <v>36</v>
      </c>
      <c r="D102" t="s">
        <v>36</v>
      </c>
      <c r="E102">
        <f t="shared" si="9"/>
        <v>1</v>
      </c>
      <c r="F102">
        <f t="shared" si="10"/>
        <v>0</v>
      </c>
      <c r="G102">
        <f t="shared" si="11"/>
        <v>1</v>
      </c>
      <c r="H102">
        <f t="shared" si="12"/>
        <v>0</v>
      </c>
      <c r="I102" s="12">
        <f t="shared" si="13"/>
        <v>1</v>
      </c>
      <c r="J102" s="12" t="str">
        <f t="shared" si="14"/>
        <v>NA</v>
      </c>
      <c r="K102">
        <f t="shared" si="15"/>
        <v>1</v>
      </c>
      <c r="M102" s="5">
        <v>1739944.30632</v>
      </c>
      <c r="N102" s="5">
        <v>1702226.8439099998</v>
      </c>
      <c r="O102" s="13">
        <f t="shared" si="16"/>
        <v>2.1914925646553014E-2</v>
      </c>
      <c r="P102" s="13">
        <f t="shared" si="17"/>
        <v>2.1914925646553014E-2</v>
      </c>
    </row>
    <row r="103" spans="1:16">
      <c r="A103" s="1" t="s">
        <v>636</v>
      </c>
      <c r="B103" s="1" t="str">
        <f>VLOOKUP(A103,NLA_Site_info!$A$2:$B$1253,2,FALSE)</f>
        <v>Lake Oahe</v>
      </c>
      <c r="C103" s="1" t="s">
        <v>36</v>
      </c>
      <c r="D103" t="s">
        <v>36</v>
      </c>
      <c r="E103">
        <f t="shared" si="9"/>
        <v>1</v>
      </c>
      <c r="F103">
        <f t="shared" si="10"/>
        <v>0</v>
      </c>
      <c r="G103">
        <f t="shared" si="11"/>
        <v>1</v>
      </c>
      <c r="H103">
        <f t="shared" si="12"/>
        <v>0</v>
      </c>
      <c r="I103" s="12">
        <f t="shared" si="13"/>
        <v>1</v>
      </c>
      <c r="J103" s="12" t="str">
        <f t="shared" si="14"/>
        <v>NA</v>
      </c>
      <c r="K103">
        <f t="shared" si="15"/>
        <v>1</v>
      </c>
      <c r="M103" s="5">
        <v>728473089.17700005</v>
      </c>
      <c r="N103" s="5">
        <v>1341339018.6300001</v>
      </c>
      <c r="O103" s="13">
        <f t="shared" si="16"/>
        <v>-0.59219474766947955</v>
      </c>
      <c r="P103" s="13">
        <f t="shared" si="17"/>
        <v>0.59219474766947955</v>
      </c>
    </row>
    <row r="104" spans="1:16">
      <c r="A104" s="1" t="s">
        <v>641</v>
      </c>
      <c r="B104" s="1" t="str">
        <f>VLOOKUP(A104,NLA_Site_info!$A$2:$B$1253,2,FALSE)</f>
        <v>Lake Kemp</v>
      </c>
      <c r="C104" s="1" t="s">
        <v>36</v>
      </c>
      <c r="D104" t="s">
        <v>36</v>
      </c>
      <c r="E104">
        <f t="shared" si="9"/>
        <v>1</v>
      </c>
      <c r="F104">
        <f t="shared" si="10"/>
        <v>0</v>
      </c>
      <c r="G104">
        <f t="shared" si="11"/>
        <v>1</v>
      </c>
      <c r="H104">
        <f t="shared" si="12"/>
        <v>0</v>
      </c>
      <c r="I104" s="12">
        <f t="shared" si="13"/>
        <v>1</v>
      </c>
      <c r="J104" s="12" t="str">
        <f t="shared" si="14"/>
        <v>NA</v>
      </c>
      <c r="K104">
        <f t="shared" si="15"/>
        <v>1</v>
      </c>
      <c r="M104" s="5">
        <v>61002682.179499999</v>
      </c>
      <c r="N104" s="5">
        <v>61409772.175800003</v>
      </c>
      <c r="O104" s="13">
        <f t="shared" si="16"/>
        <v>-6.6511205652070799E-3</v>
      </c>
      <c r="P104" s="13">
        <f t="shared" si="17"/>
        <v>6.6511205652070799E-3</v>
      </c>
    </row>
    <row r="105" spans="1:16">
      <c r="A105" s="1" t="s">
        <v>646</v>
      </c>
      <c r="B105" s="1" t="str">
        <f>VLOOKUP(A105,NLA_Site_info!$A$2:$B$1253,2,FALSE)</f>
        <v>Lake Curry</v>
      </c>
      <c r="C105" s="1" t="s">
        <v>36</v>
      </c>
      <c r="D105" t="s">
        <v>36</v>
      </c>
      <c r="E105">
        <f t="shared" si="9"/>
        <v>1</v>
      </c>
      <c r="F105">
        <f t="shared" si="10"/>
        <v>0</v>
      </c>
      <c r="G105">
        <f t="shared" si="11"/>
        <v>1</v>
      </c>
      <c r="H105">
        <f t="shared" si="12"/>
        <v>0</v>
      </c>
      <c r="I105" s="12">
        <f t="shared" si="13"/>
        <v>1</v>
      </c>
      <c r="J105" s="12" t="str">
        <f t="shared" si="14"/>
        <v>NA</v>
      </c>
      <c r="K105">
        <f t="shared" si="15"/>
        <v>1</v>
      </c>
      <c r="M105" s="5">
        <v>1533824.9506300001</v>
      </c>
      <c r="N105" s="5">
        <v>1527359.6910900001</v>
      </c>
      <c r="O105" s="13">
        <f t="shared" si="16"/>
        <v>4.2240245504219813E-3</v>
      </c>
      <c r="P105" s="13">
        <f t="shared" si="17"/>
        <v>4.2240245504219813E-3</v>
      </c>
    </row>
    <row r="106" spans="1:16">
      <c r="A106" s="1" t="s">
        <v>652</v>
      </c>
      <c r="B106" s="1" t="str">
        <f>VLOOKUP(A106,NLA_Site_info!$A$2:$B$1253,2,FALSE)</f>
        <v>HZ Smith Lake</v>
      </c>
      <c r="C106" s="1" t="s">
        <v>36</v>
      </c>
      <c r="D106" t="s">
        <v>36</v>
      </c>
      <c r="E106">
        <f t="shared" si="9"/>
        <v>1</v>
      </c>
      <c r="F106">
        <f t="shared" si="10"/>
        <v>0</v>
      </c>
      <c r="G106">
        <f t="shared" si="11"/>
        <v>1</v>
      </c>
      <c r="H106">
        <f t="shared" si="12"/>
        <v>0</v>
      </c>
      <c r="I106" s="12">
        <f t="shared" si="13"/>
        <v>1</v>
      </c>
      <c r="J106" s="12" t="str">
        <f t="shared" si="14"/>
        <v>NA</v>
      </c>
      <c r="K106">
        <f t="shared" si="15"/>
        <v>1</v>
      </c>
      <c r="M106" s="5">
        <v>57283.301221599999</v>
      </c>
      <c r="N106" s="5">
        <v>76600.246115400005</v>
      </c>
      <c r="O106" s="13">
        <f t="shared" si="16"/>
        <v>-0.28856338628639822</v>
      </c>
      <c r="P106" s="13">
        <f t="shared" si="17"/>
        <v>0.28856338628639822</v>
      </c>
    </row>
    <row r="107" spans="1:16">
      <c r="A107" s="1" t="s">
        <v>657</v>
      </c>
      <c r="B107" s="1" t="str">
        <f>VLOOKUP(A107,NLA_Site_info!$A$2:$B$1253,2,FALSE)</f>
        <v>Twin Lakes</v>
      </c>
      <c r="C107" s="1" t="s">
        <v>53</v>
      </c>
      <c r="D107" t="s">
        <v>53</v>
      </c>
      <c r="E107">
        <f t="shared" si="9"/>
        <v>0</v>
      </c>
      <c r="F107">
        <f t="shared" si="10"/>
        <v>1</v>
      </c>
      <c r="G107">
        <f t="shared" si="11"/>
        <v>0</v>
      </c>
      <c r="H107">
        <f t="shared" si="12"/>
        <v>1</v>
      </c>
      <c r="I107" s="12" t="str">
        <f t="shared" si="13"/>
        <v>NA</v>
      </c>
      <c r="J107" s="12">
        <f t="shared" si="14"/>
        <v>1</v>
      </c>
      <c r="K107">
        <f t="shared" si="15"/>
        <v>1</v>
      </c>
      <c r="M107" s="5">
        <v>952283.75418499997</v>
      </c>
      <c r="N107" s="5">
        <v>964719.8067640001</v>
      </c>
      <c r="O107" s="13">
        <f t="shared" si="16"/>
        <v>-1.2974469982563559E-2</v>
      </c>
      <c r="P107" s="13">
        <f t="shared" si="17"/>
        <v>1.2974469982563559E-2</v>
      </c>
    </row>
    <row r="108" spans="1:16">
      <c r="A108" s="1" t="s">
        <v>662</v>
      </c>
      <c r="B108" s="1" t="str">
        <f>VLOOKUP(A108,NLA_Site_info!$A$2:$B$1253,2,FALSE)</f>
        <v>Koocanusa Reservoir</v>
      </c>
      <c r="C108" s="1" t="s">
        <v>36</v>
      </c>
      <c r="D108" t="s">
        <v>36</v>
      </c>
      <c r="E108">
        <f t="shared" si="9"/>
        <v>1</v>
      </c>
      <c r="F108">
        <f t="shared" si="10"/>
        <v>0</v>
      </c>
      <c r="G108">
        <f t="shared" si="11"/>
        <v>1</v>
      </c>
      <c r="H108">
        <f t="shared" si="12"/>
        <v>0</v>
      </c>
      <c r="I108" s="12">
        <f t="shared" si="13"/>
        <v>1</v>
      </c>
      <c r="J108" s="12" t="str">
        <f t="shared" si="14"/>
        <v>NA</v>
      </c>
      <c r="K108">
        <f t="shared" si="15"/>
        <v>1</v>
      </c>
      <c r="M108" s="5">
        <v>116851390.86</v>
      </c>
      <c r="N108" s="5">
        <v>101276213.06299999</v>
      </c>
      <c r="O108" s="13">
        <f t="shared" si="16"/>
        <v>0.14280794834658445</v>
      </c>
      <c r="P108" s="13">
        <f t="shared" si="17"/>
        <v>0.14280794834658445</v>
      </c>
    </row>
    <row r="109" spans="1:16">
      <c r="A109" s="1" t="s">
        <v>667</v>
      </c>
      <c r="B109" s="1">
        <f>VLOOKUP(A109,NLA_Site_info!$A$2:$B$1253,2,FALSE)</f>
        <v>0</v>
      </c>
      <c r="C109" s="1" t="s">
        <v>53</v>
      </c>
      <c r="D109" t="s">
        <v>53</v>
      </c>
      <c r="E109">
        <f t="shared" si="9"/>
        <v>0</v>
      </c>
      <c r="F109">
        <f t="shared" si="10"/>
        <v>1</v>
      </c>
      <c r="G109">
        <f t="shared" si="11"/>
        <v>0</v>
      </c>
      <c r="H109">
        <f t="shared" si="12"/>
        <v>1</v>
      </c>
      <c r="I109" s="12" t="str">
        <f t="shared" si="13"/>
        <v>NA</v>
      </c>
      <c r="J109" s="12">
        <f t="shared" si="14"/>
        <v>1</v>
      </c>
      <c r="K109">
        <f t="shared" si="15"/>
        <v>1</v>
      </c>
      <c r="M109" s="5">
        <v>87398.556333300003</v>
      </c>
      <c r="N109" s="5">
        <v>103893.51640699999</v>
      </c>
      <c r="O109" s="13">
        <f t="shared" si="16"/>
        <v>-0.17245837569122593</v>
      </c>
      <c r="P109" s="13">
        <f t="shared" si="17"/>
        <v>0.17245837569122593</v>
      </c>
    </row>
    <row r="110" spans="1:16">
      <c r="A110" s="1" t="s">
        <v>672</v>
      </c>
      <c r="B110" s="1" t="str">
        <f>VLOOKUP(A110,NLA_Site_info!$A$2:$B$1253,2,FALSE)</f>
        <v>Lucys Pond</v>
      </c>
      <c r="C110" s="1" t="s">
        <v>36</v>
      </c>
      <c r="D110" t="s">
        <v>53</v>
      </c>
      <c r="E110">
        <f t="shared" si="9"/>
        <v>0</v>
      </c>
      <c r="F110">
        <f t="shared" si="10"/>
        <v>1</v>
      </c>
      <c r="G110">
        <f t="shared" si="11"/>
        <v>1</v>
      </c>
      <c r="H110">
        <f t="shared" si="12"/>
        <v>0</v>
      </c>
      <c r="I110" s="12" t="str">
        <f t="shared" si="13"/>
        <v>NA</v>
      </c>
      <c r="J110" s="12">
        <f t="shared" si="14"/>
        <v>0</v>
      </c>
      <c r="K110">
        <f t="shared" si="15"/>
        <v>0</v>
      </c>
      <c r="M110" s="5">
        <v>20443289.559700001</v>
      </c>
      <c r="N110" s="5">
        <v>20105687.767000001</v>
      </c>
      <c r="O110" s="13">
        <f t="shared" si="16"/>
        <v>1.6651556461213232E-2</v>
      </c>
      <c r="P110" s="13">
        <f t="shared" si="17"/>
        <v>1.6651556461213232E-2</v>
      </c>
    </row>
    <row r="111" spans="1:16">
      <c r="A111" s="1" t="s">
        <v>677</v>
      </c>
      <c r="B111" s="1" t="str">
        <f>VLOOKUP(A111,NLA_Site_info!$A$2:$B$1253,2,FALSE)</f>
        <v>Mud Lake</v>
      </c>
      <c r="C111" s="1" t="s">
        <v>53</v>
      </c>
      <c r="D111" t="s">
        <v>53</v>
      </c>
      <c r="E111">
        <f t="shared" si="9"/>
        <v>0</v>
      </c>
      <c r="F111">
        <f t="shared" si="10"/>
        <v>1</v>
      </c>
      <c r="G111">
        <f t="shared" si="11"/>
        <v>0</v>
      </c>
      <c r="H111">
        <f t="shared" si="12"/>
        <v>1</v>
      </c>
      <c r="I111" s="12" t="str">
        <f t="shared" si="13"/>
        <v>NA</v>
      </c>
      <c r="J111" s="12">
        <f t="shared" si="14"/>
        <v>1</v>
      </c>
      <c r="K111">
        <f t="shared" si="15"/>
        <v>1</v>
      </c>
      <c r="M111" s="5">
        <v>559531.39045399998</v>
      </c>
      <c r="N111" s="5">
        <v>562026.16316500003</v>
      </c>
      <c r="O111" s="13">
        <f t="shared" si="16"/>
        <v>-4.4487644935385018E-3</v>
      </c>
      <c r="P111" s="13">
        <f t="shared" si="17"/>
        <v>4.4487644935385018E-3</v>
      </c>
    </row>
    <row r="112" spans="1:16">
      <c r="A112" s="1" t="s">
        <v>682</v>
      </c>
      <c r="B112" s="1" t="str">
        <f>VLOOKUP(A112,NLA_Site_info!$A$2:$B$1253,2,FALSE)</f>
        <v>North Eagle</v>
      </c>
      <c r="C112" s="1" t="s">
        <v>53</v>
      </c>
      <c r="D112" t="s">
        <v>53</v>
      </c>
      <c r="E112">
        <f t="shared" si="9"/>
        <v>0</v>
      </c>
      <c r="F112">
        <f t="shared" si="10"/>
        <v>1</v>
      </c>
      <c r="G112">
        <f t="shared" si="11"/>
        <v>0</v>
      </c>
      <c r="H112">
        <f t="shared" si="12"/>
        <v>1</v>
      </c>
      <c r="I112" s="12" t="str">
        <f t="shared" si="13"/>
        <v>NA</v>
      </c>
      <c r="J112" s="12">
        <f t="shared" si="14"/>
        <v>1</v>
      </c>
      <c r="K112">
        <f t="shared" si="15"/>
        <v>1</v>
      </c>
      <c r="M112" s="5">
        <v>1892592.3701500001</v>
      </c>
      <c r="N112" s="5">
        <v>1866832.89</v>
      </c>
      <c r="O112" s="13">
        <f t="shared" si="16"/>
        <v>1.3703945878669974E-2</v>
      </c>
      <c r="P112" s="13">
        <f t="shared" si="17"/>
        <v>1.3703945878669974E-2</v>
      </c>
    </row>
    <row r="113" spans="1:16">
      <c r="A113" s="1" t="s">
        <v>687</v>
      </c>
      <c r="B113" s="1" t="str">
        <f>VLOOKUP(A113,NLA_Site_info!$A$2:$B$1253,2,FALSE)</f>
        <v>McElvaney Lake</v>
      </c>
      <c r="C113" s="1" t="s">
        <v>53</v>
      </c>
      <c r="D113" t="s">
        <v>36</v>
      </c>
      <c r="E113">
        <f t="shared" si="9"/>
        <v>1</v>
      </c>
      <c r="F113">
        <f t="shared" si="10"/>
        <v>0</v>
      </c>
      <c r="G113">
        <f t="shared" si="11"/>
        <v>0</v>
      </c>
      <c r="H113">
        <f t="shared" si="12"/>
        <v>1</v>
      </c>
      <c r="I113" s="12">
        <f t="shared" si="13"/>
        <v>0</v>
      </c>
      <c r="J113" s="12" t="str">
        <f t="shared" si="14"/>
        <v>NA</v>
      </c>
      <c r="K113">
        <f t="shared" si="15"/>
        <v>0</v>
      </c>
      <c r="M113" s="5">
        <v>59894.716413499998</v>
      </c>
      <c r="N113" s="5">
        <v>53611.842538799996</v>
      </c>
      <c r="O113" s="13">
        <f t="shared" si="16"/>
        <v>0.11070503647882265</v>
      </c>
      <c r="P113" s="13">
        <f t="shared" si="17"/>
        <v>0.11070503647882265</v>
      </c>
    </row>
    <row r="114" spans="1:16">
      <c r="A114" s="1" t="s">
        <v>692</v>
      </c>
      <c r="B114" s="1" t="str">
        <f>VLOOKUP(A114,NLA_Site_info!$A$2:$B$1253,2,FALSE)</f>
        <v>Lake Fisher</v>
      </c>
      <c r="C114" s="1" t="s">
        <v>36</v>
      </c>
      <c r="D114" t="s">
        <v>36</v>
      </c>
      <c r="E114">
        <f t="shared" si="9"/>
        <v>1</v>
      </c>
      <c r="F114">
        <f t="shared" si="10"/>
        <v>0</v>
      </c>
      <c r="G114">
        <f t="shared" si="11"/>
        <v>1</v>
      </c>
      <c r="H114">
        <f t="shared" si="12"/>
        <v>0</v>
      </c>
      <c r="I114" s="12">
        <f t="shared" si="13"/>
        <v>1</v>
      </c>
      <c r="J114" s="12" t="str">
        <f t="shared" si="14"/>
        <v>NA</v>
      </c>
      <c r="K114">
        <f t="shared" si="15"/>
        <v>1</v>
      </c>
      <c r="M114" s="5">
        <v>933327.87168700004</v>
      </c>
      <c r="N114" s="5">
        <v>950283.88778300001</v>
      </c>
      <c r="O114" s="13">
        <f t="shared" si="16"/>
        <v>-1.8003727159540527E-2</v>
      </c>
      <c r="P114" s="13">
        <f t="shared" si="17"/>
        <v>1.8003727159540527E-2</v>
      </c>
    </row>
    <row r="115" spans="1:16">
      <c r="A115" s="1" t="s">
        <v>697</v>
      </c>
      <c r="B115" s="1">
        <f>VLOOKUP(A115,NLA_Site_info!$A$2:$B$1253,2,FALSE)</f>
        <v>0</v>
      </c>
      <c r="C115" s="1" t="s">
        <v>36</v>
      </c>
      <c r="D115" t="s">
        <v>36</v>
      </c>
      <c r="E115">
        <f t="shared" si="9"/>
        <v>1</v>
      </c>
      <c r="F115">
        <f t="shared" si="10"/>
        <v>0</v>
      </c>
      <c r="G115">
        <f t="shared" si="11"/>
        <v>1</v>
      </c>
      <c r="H115">
        <f t="shared" si="12"/>
        <v>0</v>
      </c>
      <c r="I115" s="12">
        <f t="shared" si="13"/>
        <v>1</v>
      </c>
      <c r="J115" s="12" t="str">
        <f t="shared" si="14"/>
        <v>NA</v>
      </c>
      <c r="K115">
        <f t="shared" si="15"/>
        <v>1</v>
      </c>
      <c r="M115" s="5">
        <v>180952.65905300001</v>
      </c>
      <c r="N115" s="5">
        <v>165062.925693</v>
      </c>
      <c r="O115" s="13">
        <f t="shared" si="16"/>
        <v>9.18440328152514E-2</v>
      </c>
      <c r="P115" s="13">
        <f t="shared" si="17"/>
        <v>9.18440328152514E-2</v>
      </c>
    </row>
    <row r="116" spans="1:16">
      <c r="A116" s="1" t="s">
        <v>702</v>
      </c>
      <c r="B116" s="1" t="str">
        <f>VLOOKUP(A116,NLA_Site_info!$A$2:$B$1253,2,FALSE)</f>
        <v>Junipers Reservoir</v>
      </c>
      <c r="C116" s="1" t="s">
        <v>36</v>
      </c>
      <c r="D116" t="s">
        <v>36</v>
      </c>
      <c r="E116">
        <f t="shared" si="9"/>
        <v>1</v>
      </c>
      <c r="F116">
        <f t="shared" si="10"/>
        <v>0</v>
      </c>
      <c r="G116">
        <f t="shared" si="11"/>
        <v>1</v>
      </c>
      <c r="H116">
        <f t="shared" si="12"/>
        <v>0</v>
      </c>
      <c r="I116" s="12">
        <f t="shared" si="13"/>
        <v>1</v>
      </c>
      <c r="J116" s="12" t="str">
        <f t="shared" si="14"/>
        <v>NA</v>
      </c>
      <c r="K116">
        <f t="shared" si="15"/>
        <v>1</v>
      </c>
      <c r="M116" s="5">
        <v>624466.85123899998</v>
      </c>
      <c r="N116" s="5">
        <v>592389.27834600001</v>
      </c>
      <c r="O116" s="13">
        <f t="shared" si="16"/>
        <v>5.2722046777937175E-2</v>
      </c>
      <c r="P116" s="13">
        <f t="shared" si="17"/>
        <v>5.2722046777937175E-2</v>
      </c>
    </row>
    <row r="117" spans="1:16">
      <c r="A117" s="1" t="s">
        <v>709</v>
      </c>
      <c r="B117" s="1" t="str">
        <f>VLOOKUP(A117,NLA_Site_info!$A$2:$B$1253,2,FALSE)</f>
        <v>Green Lake</v>
      </c>
      <c r="C117" s="1" t="s">
        <v>53</v>
      </c>
      <c r="D117" t="s">
        <v>53</v>
      </c>
      <c r="E117">
        <f t="shared" si="9"/>
        <v>0</v>
      </c>
      <c r="F117">
        <f t="shared" si="10"/>
        <v>1</v>
      </c>
      <c r="G117">
        <f t="shared" si="11"/>
        <v>0</v>
      </c>
      <c r="H117">
        <f t="shared" si="12"/>
        <v>1</v>
      </c>
      <c r="I117" s="12" t="str">
        <f t="shared" si="13"/>
        <v>NA</v>
      </c>
      <c r="J117" s="12">
        <f t="shared" si="14"/>
        <v>1</v>
      </c>
      <c r="K117">
        <f t="shared" si="15"/>
        <v>1</v>
      </c>
      <c r="M117" s="5">
        <v>30962376.088100001</v>
      </c>
      <c r="N117" s="5">
        <v>31048679.9287</v>
      </c>
      <c r="O117" s="13">
        <f t="shared" si="16"/>
        <v>-2.7834984966750909E-3</v>
      </c>
      <c r="P117" s="13">
        <f t="shared" si="17"/>
        <v>2.7834984966750909E-3</v>
      </c>
    </row>
    <row r="118" spans="1:16">
      <c r="A118" s="1" t="s">
        <v>714</v>
      </c>
      <c r="B118" s="1" t="str">
        <f>VLOOKUP(A118,NLA_Site_info!$A$2:$B$1253,2,FALSE)</f>
        <v>Derby Lake</v>
      </c>
      <c r="C118" s="1" t="s">
        <v>53</v>
      </c>
      <c r="D118" t="s">
        <v>53</v>
      </c>
      <c r="E118">
        <f t="shared" si="9"/>
        <v>0</v>
      </c>
      <c r="F118">
        <f t="shared" si="10"/>
        <v>1</v>
      </c>
      <c r="G118">
        <f t="shared" si="11"/>
        <v>0</v>
      </c>
      <c r="H118">
        <f t="shared" si="12"/>
        <v>1</v>
      </c>
      <c r="I118" s="12" t="str">
        <f t="shared" si="13"/>
        <v>NA</v>
      </c>
      <c r="J118" s="12">
        <f t="shared" si="14"/>
        <v>1</v>
      </c>
      <c r="K118">
        <f t="shared" si="15"/>
        <v>1</v>
      </c>
      <c r="M118" s="5">
        <v>834696.73338600004</v>
      </c>
      <c r="N118" s="5">
        <v>761953.39368799992</v>
      </c>
      <c r="O118" s="13">
        <f t="shared" si="16"/>
        <v>9.1119949780492732E-2</v>
      </c>
      <c r="P118" s="13">
        <f t="shared" si="17"/>
        <v>9.1119949780492732E-2</v>
      </c>
    </row>
    <row r="119" spans="1:16">
      <c r="A119" s="1" t="s">
        <v>719</v>
      </c>
      <c r="B119" s="1" t="str">
        <f>VLOOKUP(A119,NLA_Site_info!$A$2:$B$1253,2,FALSE)</f>
        <v>Boatwright Farm Pond</v>
      </c>
      <c r="C119" s="1" t="s">
        <v>53</v>
      </c>
      <c r="D119" t="s">
        <v>36</v>
      </c>
      <c r="E119">
        <f t="shared" si="9"/>
        <v>1</v>
      </c>
      <c r="F119">
        <f t="shared" si="10"/>
        <v>0</v>
      </c>
      <c r="G119">
        <f t="shared" si="11"/>
        <v>0</v>
      </c>
      <c r="H119">
        <f t="shared" si="12"/>
        <v>1</v>
      </c>
      <c r="I119" s="12">
        <f t="shared" si="13"/>
        <v>0</v>
      </c>
      <c r="J119" s="12" t="str">
        <f t="shared" si="14"/>
        <v>NA</v>
      </c>
      <c r="K119">
        <f t="shared" si="15"/>
        <v>0</v>
      </c>
      <c r="M119" s="5">
        <v>41004.3953884</v>
      </c>
      <c r="N119" s="5">
        <v>40366.747078</v>
      </c>
      <c r="O119" s="13">
        <f t="shared" si="16"/>
        <v>1.5672590824524789E-2</v>
      </c>
      <c r="P119" s="13">
        <f t="shared" si="17"/>
        <v>1.5672590824524789E-2</v>
      </c>
    </row>
    <row r="120" spans="1:16">
      <c r="A120" s="1" t="s">
        <v>724</v>
      </c>
      <c r="B120" s="1" t="str">
        <f>VLOOKUP(A120,NLA_Site_info!$A$2:$B$1253,2,FALSE)</f>
        <v>Round Lake</v>
      </c>
      <c r="C120" s="1" t="s">
        <v>53</v>
      </c>
      <c r="D120" t="s">
        <v>53</v>
      </c>
      <c r="E120">
        <f t="shared" si="9"/>
        <v>0</v>
      </c>
      <c r="F120">
        <f t="shared" si="10"/>
        <v>1</v>
      </c>
      <c r="G120">
        <f t="shared" si="11"/>
        <v>0</v>
      </c>
      <c r="H120">
        <f t="shared" si="12"/>
        <v>1</v>
      </c>
      <c r="I120" s="12" t="str">
        <f t="shared" si="13"/>
        <v>NA</v>
      </c>
      <c r="J120" s="12">
        <f t="shared" si="14"/>
        <v>1</v>
      </c>
      <c r="K120">
        <f t="shared" si="15"/>
        <v>1</v>
      </c>
      <c r="M120" s="5">
        <v>386309.441154</v>
      </c>
      <c r="N120" s="5">
        <v>375227.80711400002</v>
      </c>
      <c r="O120" s="13">
        <f t="shared" si="16"/>
        <v>2.91033276841112E-2</v>
      </c>
      <c r="P120" s="13">
        <f t="shared" si="17"/>
        <v>2.91033276841112E-2</v>
      </c>
    </row>
    <row r="121" spans="1:16">
      <c r="A121" s="1" t="s">
        <v>729</v>
      </c>
      <c r="B121" s="1">
        <f>VLOOKUP(A121,NLA_Site_info!$A$2:$B$1253,2,FALSE)</f>
        <v>0</v>
      </c>
      <c r="C121" s="1" t="s">
        <v>53</v>
      </c>
      <c r="D121" t="s">
        <v>53</v>
      </c>
      <c r="E121">
        <f t="shared" si="9"/>
        <v>0</v>
      </c>
      <c r="F121">
        <f t="shared" si="10"/>
        <v>1</v>
      </c>
      <c r="G121">
        <f t="shared" si="11"/>
        <v>0</v>
      </c>
      <c r="H121">
        <f t="shared" si="12"/>
        <v>1</v>
      </c>
      <c r="I121" s="12" t="str">
        <f t="shared" si="13"/>
        <v>NA</v>
      </c>
      <c r="J121" s="12">
        <f t="shared" si="14"/>
        <v>1</v>
      </c>
      <c r="K121">
        <f t="shared" si="15"/>
        <v>1</v>
      </c>
      <c r="M121" s="5">
        <v>701.64146300000004</v>
      </c>
      <c r="N121" s="5">
        <v>126514.456577</v>
      </c>
      <c r="O121" s="13">
        <f t="shared" si="16"/>
        <v>-1.9779385950737338</v>
      </c>
      <c r="P121" s="13">
        <f t="shared" si="17"/>
        <v>1.9779385950737338</v>
      </c>
    </row>
    <row r="122" spans="1:16">
      <c r="A122" s="1" t="s">
        <v>734</v>
      </c>
      <c r="B122" s="1" t="str">
        <f>VLOOKUP(A122,NLA_Site_info!$A$2:$B$1253,2,FALSE)</f>
        <v>Holiday Lake</v>
      </c>
      <c r="C122" s="1" t="s">
        <v>36</v>
      </c>
      <c r="D122" t="s">
        <v>36</v>
      </c>
      <c r="E122">
        <f t="shared" si="9"/>
        <v>1</v>
      </c>
      <c r="F122">
        <f t="shared" si="10"/>
        <v>0</v>
      </c>
      <c r="G122">
        <f t="shared" si="11"/>
        <v>1</v>
      </c>
      <c r="H122">
        <f t="shared" si="12"/>
        <v>0</v>
      </c>
      <c r="I122" s="12">
        <f t="shared" si="13"/>
        <v>1</v>
      </c>
      <c r="J122" s="12" t="str">
        <f t="shared" si="14"/>
        <v>NA</v>
      </c>
      <c r="K122">
        <f t="shared" si="15"/>
        <v>1</v>
      </c>
      <c r="M122" s="5">
        <v>880051.603794</v>
      </c>
      <c r="N122" s="5">
        <v>807189.63686900004</v>
      </c>
      <c r="O122" s="13">
        <f t="shared" si="16"/>
        <v>8.6368167359836365E-2</v>
      </c>
      <c r="P122" s="13">
        <f t="shared" si="17"/>
        <v>8.6368167359836365E-2</v>
      </c>
    </row>
    <row r="123" spans="1:16">
      <c r="A123" s="1" t="s">
        <v>739</v>
      </c>
      <c r="B123" s="1" t="str">
        <f>VLOOKUP(A123,NLA_Site_info!$A$2:$B$1253,2,FALSE)</f>
        <v>Moon Reservoir</v>
      </c>
      <c r="C123" s="1" t="s">
        <v>36</v>
      </c>
      <c r="D123" t="s">
        <v>36</v>
      </c>
      <c r="E123">
        <f t="shared" si="9"/>
        <v>1</v>
      </c>
      <c r="F123">
        <f t="shared" si="10"/>
        <v>0</v>
      </c>
      <c r="G123">
        <f t="shared" si="11"/>
        <v>1</v>
      </c>
      <c r="H123">
        <f t="shared" si="12"/>
        <v>0</v>
      </c>
      <c r="I123" s="12">
        <f t="shared" si="13"/>
        <v>1</v>
      </c>
      <c r="J123" s="12" t="str">
        <f t="shared" si="14"/>
        <v>NA</v>
      </c>
      <c r="K123">
        <f t="shared" si="15"/>
        <v>1</v>
      </c>
      <c r="M123" s="5">
        <v>1026845.58293</v>
      </c>
      <c r="N123" s="5">
        <v>1078299.6037599999</v>
      </c>
      <c r="O123" s="13">
        <f t="shared" si="16"/>
        <v>-4.8884059071386841E-2</v>
      </c>
      <c r="P123" s="13">
        <f t="shared" si="17"/>
        <v>4.8884059071386841E-2</v>
      </c>
    </row>
    <row r="124" spans="1:16">
      <c r="A124" s="1" t="s">
        <v>744</v>
      </c>
      <c r="B124" s="1">
        <f>VLOOKUP(A124,NLA_Site_info!$A$2:$B$1253,2,FALSE)</f>
        <v>0</v>
      </c>
      <c r="C124" s="1" t="s">
        <v>36</v>
      </c>
      <c r="D124" t="s">
        <v>36</v>
      </c>
      <c r="E124">
        <f t="shared" si="9"/>
        <v>1</v>
      </c>
      <c r="F124">
        <f t="shared" si="10"/>
        <v>0</v>
      </c>
      <c r="G124">
        <f t="shared" si="11"/>
        <v>1</v>
      </c>
      <c r="H124">
        <f t="shared" si="12"/>
        <v>0</v>
      </c>
      <c r="I124" s="12">
        <f t="shared" si="13"/>
        <v>1</v>
      </c>
      <c r="J124" s="12" t="str">
        <f t="shared" si="14"/>
        <v>NA</v>
      </c>
      <c r="K124">
        <f t="shared" si="15"/>
        <v>1</v>
      </c>
      <c r="M124" s="5">
        <v>89409.023954000004</v>
      </c>
      <c r="N124" s="5">
        <v>118597.47755900001</v>
      </c>
      <c r="O124" s="13">
        <f t="shared" si="16"/>
        <v>-0.2806494354040735</v>
      </c>
      <c r="P124" s="13">
        <f t="shared" si="17"/>
        <v>0.2806494354040735</v>
      </c>
    </row>
    <row r="125" spans="1:16">
      <c r="A125" s="1" t="s">
        <v>749</v>
      </c>
      <c r="B125" s="1" t="str">
        <f>VLOOKUP(A125,NLA_Site_info!$A$2:$B$1253,2,FALSE)</f>
        <v>City Lake</v>
      </c>
      <c r="C125" s="1" t="s">
        <v>36</v>
      </c>
      <c r="D125" t="s">
        <v>36</v>
      </c>
      <c r="E125">
        <f t="shared" si="9"/>
        <v>1</v>
      </c>
      <c r="F125">
        <f t="shared" si="10"/>
        <v>0</v>
      </c>
      <c r="G125">
        <f t="shared" si="11"/>
        <v>1</v>
      </c>
      <c r="H125">
        <f t="shared" si="12"/>
        <v>0</v>
      </c>
      <c r="I125" s="12">
        <f t="shared" si="13"/>
        <v>1</v>
      </c>
      <c r="J125" s="12" t="str">
        <f t="shared" si="14"/>
        <v>NA</v>
      </c>
      <c r="K125">
        <f t="shared" si="15"/>
        <v>1</v>
      </c>
      <c r="M125" s="5">
        <v>162157.269623</v>
      </c>
      <c r="N125" s="5">
        <v>156237.423993</v>
      </c>
      <c r="O125" s="13">
        <f t="shared" si="16"/>
        <v>3.7185579714086738E-2</v>
      </c>
      <c r="P125" s="13">
        <f t="shared" si="17"/>
        <v>3.7185579714086738E-2</v>
      </c>
    </row>
    <row r="126" spans="1:16">
      <c r="A126" s="1" t="s">
        <v>754</v>
      </c>
      <c r="B126" s="1" t="str">
        <f>VLOOKUP(A126,NLA_Site_info!$A$2:$B$1253,2,FALSE)</f>
        <v>Coneross Creek Reservoir</v>
      </c>
      <c r="C126" s="1" t="s">
        <v>53</v>
      </c>
      <c r="D126" t="s">
        <v>36</v>
      </c>
      <c r="E126">
        <f t="shared" si="9"/>
        <v>1</v>
      </c>
      <c r="F126">
        <f t="shared" si="10"/>
        <v>0</v>
      </c>
      <c r="G126">
        <f t="shared" si="11"/>
        <v>0</v>
      </c>
      <c r="H126">
        <f t="shared" si="12"/>
        <v>1</v>
      </c>
      <c r="I126" s="12">
        <f t="shared" si="13"/>
        <v>0</v>
      </c>
      <c r="J126" s="12" t="str">
        <f t="shared" si="14"/>
        <v>NA</v>
      </c>
      <c r="K126">
        <f t="shared" si="15"/>
        <v>0</v>
      </c>
      <c r="M126" s="5">
        <v>7350.6033540799999</v>
      </c>
      <c r="N126" s="5">
        <v>1007268.0082700001</v>
      </c>
      <c r="O126" s="13">
        <f t="shared" si="16"/>
        <v>-1.9710212161698315</v>
      </c>
      <c r="P126" s="13">
        <f t="shared" si="17"/>
        <v>1.9710212161698315</v>
      </c>
    </row>
    <row r="127" spans="1:16">
      <c r="A127" s="1" t="s">
        <v>759</v>
      </c>
      <c r="B127" s="1" t="str">
        <f>VLOOKUP(A127,NLA_Site_info!$A$2:$B$1253,2,FALSE)</f>
        <v>Lake Bonaventure</v>
      </c>
      <c r="C127" s="1" t="s">
        <v>36</v>
      </c>
      <c r="D127" t="s">
        <v>36</v>
      </c>
      <c r="E127">
        <f t="shared" si="9"/>
        <v>1</v>
      </c>
      <c r="F127">
        <f t="shared" si="10"/>
        <v>0</v>
      </c>
      <c r="G127">
        <f t="shared" si="11"/>
        <v>1</v>
      </c>
      <c r="H127">
        <f t="shared" si="12"/>
        <v>0</v>
      </c>
      <c r="I127" s="12">
        <f t="shared" si="13"/>
        <v>1</v>
      </c>
      <c r="J127" s="12" t="str">
        <f t="shared" si="14"/>
        <v>NA</v>
      </c>
      <c r="K127">
        <f t="shared" si="15"/>
        <v>1</v>
      </c>
      <c r="M127" s="5">
        <v>304937.332566</v>
      </c>
      <c r="N127" s="5">
        <v>296825.55006599997</v>
      </c>
      <c r="O127" s="13">
        <f t="shared" si="16"/>
        <v>2.696006262307369E-2</v>
      </c>
      <c r="P127" s="13">
        <f t="shared" si="17"/>
        <v>2.696006262307369E-2</v>
      </c>
    </row>
    <row r="128" spans="1:16">
      <c r="A128" s="1" t="s">
        <v>764</v>
      </c>
      <c r="B128" s="1" t="str">
        <f>VLOOKUP(A128,NLA_Site_info!$A$2:$B$1253,2,FALSE)</f>
        <v>Groton Reservoir</v>
      </c>
      <c r="C128" s="1" t="s">
        <v>36</v>
      </c>
      <c r="D128" t="s">
        <v>36</v>
      </c>
      <c r="E128">
        <f t="shared" si="9"/>
        <v>1</v>
      </c>
      <c r="F128">
        <f t="shared" si="10"/>
        <v>0</v>
      </c>
      <c r="G128">
        <f t="shared" si="11"/>
        <v>1</v>
      </c>
      <c r="H128">
        <f t="shared" si="12"/>
        <v>0</v>
      </c>
      <c r="I128" s="12">
        <f t="shared" si="13"/>
        <v>1</v>
      </c>
      <c r="J128" s="12" t="str">
        <f t="shared" si="14"/>
        <v>NA</v>
      </c>
      <c r="K128">
        <f t="shared" si="15"/>
        <v>1</v>
      </c>
      <c r="M128" s="5">
        <v>787971.34228800004</v>
      </c>
      <c r="N128" s="5">
        <v>673890.954211</v>
      </c>
      <c r="O128" s="13">
        <f t="shared" si="16"/>
        <v>0.15607542290434614</v>
      </c>
      <c r="P128" s="13">
        <f t="shared" si="17"/>
        <v>0.15607542290434614</v>
      </c>
    </row>
    <row r="129" spans="1:16">
      <c r="A129" s="1" t="s">
        <v>769</v>
      </c>
      <c r="B129" s="1" t="str">
        <f>VLOOKUP(A129,NLA_Site_info!$A$2:$B$1253,2,FALSE)</f>
        <v>Thornburg Lake</v>
      </c>
      <c r="C129" s="1" t="s">
        <v>53</v>
      </c>
      <c r="D129" t="s">
        <v>53</v>
      </c>
      <c r="E129">
        <f t="shared" si="9"/>
        <v>0</v>
      </c>
      <c r="F129">
        <f t="shared" si="10"/>
        <v>1</v>
      </c>
      <c r="G129">
        <f t="shared" si="11"/>
        <v>0</v>
      </c>
      <c r="H129">
        <f t="shared" si="12"/>
        <v>1</v>
      </c>
      <c r="I129" s="12" t="str">
        <f t="shared" si="13"/>
        <v>NA</v>
      </c>
      <c r="J129" s="12">
        <f t="shared" si="14"/>
        <v>1</v>
      </c>
      <c r="K129">
        <f t="shared" si="15"/>
        <v>1</v>
      </c>
      <c r="M129" s="5">
        <v>672127.27857700002</v>
      </c>
      <c r="N129" s="5">
        <v>413189.24202500004</v>
      </c>
      <c r="O129" s="13">
        <f t="shared" si="16"/>
        <v>0.47716593571868426</v>
      </c>
      <c r="P129" s="13">
        <f t="shared" si="17"/>
        <v>0.47716593571868426</v>
      </c>
    </row>
    <row r="130" spans="1:16">
      <c r="A130" s="1" t="s">
        <v>774</v>
      </c>
      <c r="B130" s="1" t="str">
        <f>VLOOKUP(A130,NLA_Site_info!$A$2:$B$1253,2,FALSE)</f>
        <v>Cross Lake</v>
      </c>
      <c r="C130" s="1" t="s">
        <v>53</v>
      </c>
      <c r="D130" t="s">
        <v>36</v>
      </c>
      <c r="E130">
        <f t="shared" si="9"/>
        <v>1</v>
      </c>
      <c r="F130">
        <f t="shared" si="10"/>
        <v>0</v>
      </c>
      <c r="G130">
        <f t="shared" si="11"/>
        <v>0</v>
      </c>
      <c r="H130">
        <f t="shared" si="12"/>
        <v>1</v>
      </c>
      <c r="I130" s="12">
        <f t="shared" si="13"/>
        <v>0</v>
      </c>
      <c r="J130" s="12" t="str">
        <f t="shared" si="14"/>
        <v>NA</v>
      </c>
      <c r="K130">
        <f t="shared" si="15"/>
        <v>0</v>
      </c>
      <c r="M130" s="5">
        <v>28503105.7971</v>
      </c>
      <c r="N130" s="5">
        <v>33515257.3803</v>
      </c>
      <c r="O130" s="13">
        <f t="shared" si="16"/>
        <v>-0.1616344362028074</v>
      </c>
      <c r="P130" s="13">
        <f t="shared" si="17"/>
        <v>0.1616344362028074</v>
      </c>
    </row>
    <row r="131" spans="1:16">
      <c r="A131" s="1" t="s">
        <v>781</v>
      </c>
      <c r="B131" s="1" t="str">
        <f>VLOOKUP(A131,NLA_Site_info!$A$2:$B$1253,2,FALSE)</f>
        <v>Lake Besser</v>
      </c>
      <c r="C131" s="1" t="s">
        <v>36</v>
      </c>
      <c r="D131" t="s">
        <v>53</v>
      </c>
      <c r="E131">
        <f t="shared" ref="E131:E194" si="18">IF(D131="Reservoir",1,0)</f>
        <v>0</v>
      </c>
      <c r="F131">
        <f t="shared" ref="F131:F194" si="19">IF($D131="Lake",1,0)</f>
        <v>1</v>
      </c>
      <c r="G131">
        <f t="shared" ref="G131:G194" si="20">IF($C131="Reservoir",1,0)</f>
        <v>1</v>
      </c>
      <c r="H131">
        <f t="shared" ref="H131:H194" si="21">IF($C131="Lake",1,0)</f>
        <v>0</v>
      </c>
      <c r="I131" s="12" t="str">
        <f t="shared" ref="I131:I194" si="22">IF($D131="RESERVOIR",IF($D131=$C131,1,0),"NA")</f>
        <v>NA</v>
      </c>
      <c r="J131" s="12">
        <f t="shared" ref="J131:J194" si="23">IF($D131="Lake",IF($D131=$C131,1,0),"NA")</f>
        <v>0</v>
      </c>
      <c r="K131">
        <f t="shared" ref="K131:K194" si="24">IF(D131=C131,1,0)</f>
        <v>0</v>
      </c>
      <c r="M131" s="5">
        <v>1479732.4812100001</v>
      </c>
      <c r="N131" s="5">
        <v>1151075.9484599999</v>
      </c>
      <c r="O131" s="13">
        <f t="shared" ref="O131:O194" si="25">(M131-N131)/((M131+N131)/2)</f>
        <v>0.2498521207727967</v>
      </c>
      <c r="P131" s="13">
        <f t="shared" ref="P131:P194" si="26">ABS($M131-$N131)/(($M131+$N131)/2)</f>
        <v>0.2498521207727967</v>
      </c>
    </row>
    <row r="132" spans="1:16">
      <c r="A132" s="1" t="s">
        <v>786</v>
      </c>
      <c r="B132" s="1" t="str">
        <f>VLOOKUP(A132,NLA_Site_info!$A$2:$B$1253,2,FALSE)</f>
        <v>Buffalo Lodge Lake</v>
      </c>
      <c r="C132" s="1" t="s">
        <v>53</v>
      </c>
      <c r="D132" t="s">
        <v>53</v>
      </c>
      <c r="E132">
        <f t="shared" si="18"/>
        <v>0</v>
      </c>
      <c r="F132">
        <f t="shared" si="19"/>
        <v>1</v>
      </c>
      <c r="G132">
        <f t="shared" si="20"/>
        <v>0</v>
      </c>
      <c r="H132">
        <f t="shared" si="21"/>
        <v>1</v>
      </c>
      <c r="I132" s="12" t="str">
        <f t="shared" si="22"/>
        <v>NA</v>
      </c>
      <c r="J132" s="12">
        <f t="shared" si="23"/>
        <v>1</v>
      </c>
      <c r="K132">
        <f t="shared" si="24"/>
        <v>1</v>
      </c>
      <c r="M132" s="5">
        <v>4906086.6642100001</v>
      </c>
      <c r="N132" s="5">
        <v>5012989.1045000004</v>
      </c>
      <c r="O132" s="13">
        <f t="shared" si="25"/>
        <v>-2.1554919587816235E-2</v>
      </c>
      <c r="P132" s="13">
        <f t="shared" si="26"/>
        <v>2.1554919587816235E-2</v>
      </c>
    </row>
    <row r="133" spans="1:16">
      <c r="A133" s="1" t="s">
        <v>791</v>
      </c>
      <c r="B133" s="1">
        <f>VLOOKUP(A133,NLA_Site_info!$A$2:$B$1253,2,FALSE)</f>
        <v>0</v>
      </c>
      <c r="C133" s="1" t="s">
        <v>53</v>
      </c>
      <c r="D133" t="s">
        <v>53</v>
      </c>
      <c r="E133">
        <f t="shared" si="18"/>
        <v>0</v>
      </c>
      <c r="F133">
        <f t="shared" si="19"/>
        <v>1</v>
      </c>
      <c r="G133">
        <f t="shared" si="20"/>
        <v>0</v>
      </c>
      <c r="H133">
        <f t="shared" si="21"/>
        <v>1</v>
      </c>
      <c r="I133" s="12" t="str">
        <f t="shared" si="22"/>
        <v>NA</v>
      </c>
      <c r="J133" s="12">
        <f t="shared" si="23"/>
        <v>1</v>
      </c>
      <c r="K133">
        <f t="shared" si="24"/>
        <v>1</v>
      </c>
      <c r="M133" s="5">
        <v>649174.41697200004</v>
      </c>
      <c r="N133" s="5">
        <v>650743.92251499998</v>
      </c>
      <c r="O133" s="13">
        <f t="shared" si="25"/>
        <v>-2.414775598318489E-3</v>
      </c>
      <c r="P133" s="13">
        <f t="shared" si="26"/>
        <v>2.414775598318489E-3</v>
      </c>
    </row>
    <row r="134" spans="1:16">
      <c r="A134" s="1" t="s">
        <v>796</v>
      </c>
      <c r="B134" s="1" t="str">
        <f>VLOOKUP(A134,NLA_Site_info!$A$2:$B$1253,2,FALSE)</f>
        <v>Nichols Reservoir</v>
      </c>
      <c r="C134" s="1" t="s">
        <v>36</v>
      </c>
      <c r="D134" t="s">
        <v>36</v>
      </c>
      <c r="E134">
        <f t="shared" si="18"/>
        <v>1</v>
      </c>
      <c r="F134">
        <f t="shared" si="19"/>
        <v>0</v>
      </c>
      <c r="G134">
        <f t="shared" si="20"/>
        <v>1</v>
      </c>
      <c r="H134">
        <f t="shared" si="21"/>
        <v>0</v>
      </c>
      <c r="I134" s="12">
        <f t="shared" si="22"/>
        <v>1</v>
      </c>
      <c r="J134" s="12" t="str">
        <f t="shared" si="23"/>
        <v>NA</v>
      </c>
      <c r="K134">
        <f t="shared" si="24"/>
        <v>1</v>
      </c>
      <c r="M134" s="5">
        <v>110945.80662600001</v>
      </c>
      <c r="N134" s="5">
        <v>110274.092063</v>
      </c>
      <c r="O134" s="13">
        <f t="shared" si="25"/>
        <v>6.0728222640073189E-3</v>
      </c>
      <c r="P134" s="13">
        <f t="shared" si="26"/>
        <v>6.0728222640073189E-3</v>
      </c>
    </row>
    <row r="135" spans="1:16">
      <c r="A135" s="1" t="s">
        <v>801</v>
      </c>
      <c r="B135" s="1" t="str">
        <f>VLOOKUP(A135,NLA_Site_info!$A$2:$B$1253,2,FALSE)</f>
        <v>Branched Oak Lake</v>
      </c>
      <c r="C135" s="1" t="s">
        <v>36</v>
      </c>
      <c r="D135" t="s">
        <v>36</v>
      </c>
      <c r="E135">
        <f t="shared" si="18"/>
        <v>1</v>
      </c>
      <c r="F135">
        <f t="shared" si="19"/>
        <v>0</v>
      </c>
      <c r="G135">
        <f t="shared" si="20"/>
        <v>1</v>
      </c>
      <c r="H135">
        <f t="shared" si="21"/>
        <v>0</v>
      </c>
      <c r="I135" s="12">
        <f t="shared" si="22"/>
        <v>1</v>
      </c>
      <c r="J135" s="12" t="str">
        <f t="shared" si="23"/>
        <v>NA</v>
      </c>
      <c r="K135">
        <f t="shared" si="24"/>
        <v>1</v>
      </c>
      <c r="M135" s="5">
        <v>7109387.9343299996</v>
      </c>
      <c r="N135" s="5">
        <v>6733547.1343999999</v>
      </c>
      <c r="O135" s="13">
        <f t="shared" si="25"/>
        <v>5.4300738689295996E-2</v>
      </c>
      <c r="P135" s="13">
        <f t="shared" si="26"/>
        <v>5.4300738689295996E-2</v>
      </c>
    </row>
    <row r="136" spans="1:16">
      <c r="A136" s="1" t="s">
        <v>806</v>
      </c>
      <c r="B136" s="1" t="str">
        <f>VLOOKUP(A136,NLA_Site_info!$A$2:$B$1253,2,FALSE)</f>
        <v>Price Lake</v>
      </c>
      <c r="C136" s="1" t="s">
        <v>53</v>
      </c>
      <c r="D136" t="s">
        <v>53</v>
      </c>
      <c r="E136">
        <f t="shared" si="18"/>
        <v>0</v>
      </c>
      <c r="F136">
        <f t="shared" si="19"/>
        <v>1</v>
      </c>
      <c r="G136">
        <f t="shared" si="20"/>
        <v>0</v>
      </c>
      <c r="H136">
        <f t="shared" si="21"/>
        <v>1</v>
      </c>
      <c r="I136" s="12" t="str">
        <f t="shared" si="22"/>
        <v>NA</v>
      </c>
      <c r="J136" s="12">
        <f t="shared" si="23"/>
        <v>1</v>
      </c>
      <c r="K136">
        <f t="shared" si="24"/>
        <v>1</v>
      </c>
      <c r="M136" s="5">
        <v>360370.54626899998</v>
      </c>
      <c r="N136" s="5">
        <v>352866.978948</v>
      </c>
      <c r="O136" s="13">
        <f t="shared" si="25"/>
        <v>2.1040865225696159E-2</v>
      </c>
      <c r="P136" s="13">
        <f t="shared" si="26"/>
        <v>2.1040865225696159E-2</v>
      </c>
    </row>
    <row r="137" spans="1:16">
      <c r="A137" s="1" t="s">
        <v>811</v>
      </c>
      <c r="B137" s="1" t="str">
        <f>VLOOKUP(A137,NLA_Site_info!$A$2:$B$1253,2,FALSE)</f>
        <v>Haynes Reservoir</v>
      </c>
      <c r="C137" s="1" t="s">
        <v>36</v>
      </c>
      <c r="D137" t="s">
        <v>36</v>
      </c>
      <c r="E137">
        <f t="shared" si="18"/>
        <v>1</v>
      </c>
      <c r="F137">
        <f t="shared" si="19"/>
        <v>0</v>
      </c>
      <c r="G137">
        <f t="shared" si="20"/>
        <v>1</v>
      </c>
      <c r="H137">
        <f t="shared" si="21"/>
        <v>0</v>
      </c>
      <c r="I137" s="12">
        <f t="shared" si="22"/>
        <v>1</v>
      </c>
      <c r="J137" s="12" t="str">
        <f t="shared" si="23"/>
        <v>NA</v>
      </c>
      <c r="K137">
        <f t="shared" si="24"/>
        <v>1</v>
      </c>
      <c r="M137" s="5">
        <v>228216.98860899999</v>
      </c>
      <c r="N137" s="5">
        <v>219604.973573</v>
      </c>
      <c r="O137" s="13">
        <f t="shared" si="25"/>
        <v>3.8461780632813067E-2</v>
      </c>
      <c r="P137" s="13">
        <f t="shared" si="26"/>
        <v>3.8461780632813067E-2</v>
      </c>
    </row>
    <row r="138" spans="1:16">
      <c r="A138" s="1" t="s">
        <v>816</v>
      </c>
      <c r="B138" s="1" t="str">
        <f>VLOOKUP(A138,NLA_Site_info!$A$2:$B$1253,2,FALSE)</f>
        <v>Lake Number Twelve</v>
      </c>
      <c r="C138" s="1" t="s">
        <v>36</v>
      </c>
      <c r="D138" t="s">
        <v>36</v>
      </c>
      <c r="E138">
        <f t="shared" si="18"/>
        <v>1</v>
      </c>
      <c r="F138">
        <f t="shared" si="19"/>
        <v>0</v>
      </c>
      <c r="G138">
        <f t="shared" si="20"/>
        <v>1</v>
      </c>
      <c r="H138">
        <f t="shared" si="21"/>
        <v>0</v>
      </c>
      <c r="I138" s="12">
        <f t="shared" si="22"/>
        <v>1</v>
      </c>
      <c r="J138" s="12" t="str">
        <f t="shared" si="23"/>
        <v>NA</v>
      </c>
      <c r="K138">
        <f t="shared" si="24"/>
        <v>1</v>
      </c>
      <c r="M138" s="5">
        <v>919937.19473999995</v>
      </c>
      <c r="N138" s="5">
        <v>918089.69190800004</v>
      </c>
      <c r="O138" s="13">
        <f t="shared" si="25"/>
        <v>2.0103109975384442E-3</v>
      </c>
      <c r="P138" s="13">
        <f t="shared" si="26"/>
        <v>2.0103109975384442E-3</v>
      </c>
    </row>
    <row r="139" spans="1:16">
      <c r="A139" s="1" t="s">
        <v>821</v>
      </c>
      <c r="B139" s="1" t="str">
        <f>VLOOKUP(A139,NLA_Site_info!$A$2:$B$1253,2,FALSE)</f>
        <v>Little Greenough Pond</v>
      </c>
      <c r="C139" s="1" t="s">
        <v>53</v>
      </c>
      <c r="D139" t="s">
        <v>53</v>
      </c>
      <c r="E139">
        <f t="shared" si="18"/>
        <v>0</v>
      </c>
      <c r="F139">
        <f t="shared" si="19"/>
        <v>1</v>
      </c>
      <c r="G139">
        <f t="shared" si="20"/>
        <v>0</v>
      </c>
      <c r="H139">
        <f t="shared" si="21"/>
        <v>1</v>
      </c>
      <c r="I139" s="12" t="str">
        <f t="shared" si="22"/>
        <v>NA</v>
      </c>
      <c r="J139" s="12">
        <f t="shared" si="23"/>
        <v>1</v>
      </c>
      <c r="K139">
        <f t="shared" si="24"/>
        <v>1</v>
      </c>
      <c r="M139" s="5">
        <v>168192.58216600001</v>
      </c>
      <c r="N139" s="5">
        <v>131074.36785000001</v>
      </c>
      <c r="O139" s="13">
        <f t="shared" si="25"/>
        <v>0.24806089889989863</v>
      </c>
      <c r="P139" s="13">
        <f t="shared" si="26"/>
        <v>0.24806089889989863</v>
      </c>
    </row>
    <row r="140" spans="1:16">
      <c r="A140" s="1" t="s">
        <v>826</v>
      </c>
      <c r="B140" s="1" t="str">
        <f>VLOOKUP(A140,NLA_Site_info!$A$2:$B$1253,2,FALSE)</f>
        <v>Lake Wylie</v>
      </c>
      <c r="C140" s="1" t="s">
        <v>53</v>
      </c>
      <c r="D140" t="s">
        <v>36</v>
      </c>
      <c r="E140">
        <f t="shared" si="18"/>
        <v>1</v>
      </c>
      <c r="F140">
        <f t="shared" si="19"/>
        <v>0</v>
      </c>
      <c r="G140">
        <f t="shared" si="20"/>
        <v>0</v>
      </c>
      <c r="H140">
        <f t="shared" si="21"/>
        <v>1</v>
      </c>
      <c r="I140" s="12">
        <f t="shared" si="22"/>
        <v>0</v>
      </c>
      <c r="J140" s="12" t="str">
        <f t="shared" si="23"/>
        <v>NA</v>
      </c>
      <c r="K140">
        <f t="shared" si="24"/>
        <v>0</v>
      </c>
      <c r="M140" s="5">
        <v>38710824.175800003</v>
      </c>
      <c r="N140" s="5">
        <v>45284881.7623</v>
      </c>
      <c r="O140" s="13">
        <f t="shared" si="25"/>
        <v>-0.15653318257351626</v>
      </c>
      <c r="P140" s="13">
        <f t="shared" si="26"/>
        <v>0.15653318257351626</v>
      </c>
    </row>
    <row r="141" spans="1:16">
      <c r="A141" s="1" t="s">
        <v>831</v>
      </c>
      <c r="B141" s="1" t="str">
        <f>VLOOKUP(A141,NLA_Site_info!$A$2:$B$1253,2,FALSE)</f>
        <v>Sunbury WS #5</v>
      </c>
      <c r="C141" s="1" t="s">
        <v>53</v>
      </c>
      <c r="D141" t="s">
        <v>36</v>
      </c>
      <c r="E141">
        <f t="shared" si="18"/>
        <v>1</v>
      </c>
      <c r="F141">
        <f t="shared" si="19"/>
        <v>0</v>
      </c>
      <c r="G141">
        <f t="shared" si="20"/>
        <v>0</v>
      </c>
      <c r="H141">
        <f t="shared" si="21"/>
        <v>1</v>
      </c>
      <c r="I141" s="12">
        <f t="shared" si="22"/>
        <v>0</v>
      </c>
      <c r="J141" s="12" t="str">
        <f t="shared" si="23"/>
        <v>NA</v>
      </c>
      <c r="K141">
        <f t="shared" si="24"/>
        <v>0</v>
      </c>
      <c r="M141" s="5">
        <v>60503.156957799998</v>
      </c>
      <c r="N141" s="5">
        <v>54598.234389699996</v>
      </c>
      <c r="O141" s="13">
        <f t="shared" si="25"/>
        <v>0.10260384342831416</v>
      </c>
      <c r="P141" s="13">
        <f t="shared" si="26"/>
        <v>0.10260384342831416</v>
      </c>
    </row>
    <row r="142" spans="1:16">
      <c r="A142" s="1" t="s">
        <v>836</v>
      </c>
      <c r="B142" s="1" t="str">
        <f>VLOOKUP(A142,NLA_Site_info!$A$2:$B$1253,2,FALSE)</f>
        <v>Willow Creek Reservoir</v>
      </c>
      <c r="C142" s="1" t="s">
        <v>36</v>
      </c>
      <c r="D142" t="s">
        <v>36</v>
      </c>
      <c r="E142">
        <f t="shared" si="18"/>
        <v>1</v>
      </c>
      <c r="F142">
        <f t="shared" si="19"/>
        <v>0</v>
      </c>
      <c r="G142">
        <f t="shared" si="20"/>
        <v>1</v>
      </c>
      <c r="H142">
        <f t="shared" si="21"/>
        <v>0</v>
      </c>
      <c r="I142" s="12">
        <f t="shared" si="22"/>
        <v>1</v>
      </c>
      <c r="J142" s="12" t="str">
        <f t="shared" si="23"/>
        <v>NA</v>
      </c>
      <c r="K142">
        <f t="shared" si="24"/>
        <v>1</v>
      </c>
      <c r="M142" s="5">
        <v>5355345.5707599996</v>
      </c>
      <c r="N142" s="5">
        <v>5322075.4134</v>
      </c>
      <c r="O142" s="13">
        <f t="shared" si="25"/>
        <v>6.2318714246363477E-3</v>
      </c>
      <c r="P142" s="13">
        <f t="shared" si="26"/>
        <v>6.2318714246363477E-3</v>
      </c>
    </row>
    <row r="143" spans="1:16">
      <c r="A143" s="1" t="s">
        <v>841</v>
      </c>
      <c r="B143" s="1" t="str">
        <f>VLOOKUP(A143,NLA_Site_info!$A$2:$B$1253,2,FALSE)</f>
        <v>Willow Lake</v>
      </c>
      <c r="C143" s="1" t="s">
        <v>53</v>
      </c>
      <c r="D143" t="s">
        <v>53</v>
      </c>
      <c r="E143">
        <f t="shared" si="18"/>
        <v>0</v>
      </c>
      <c r="F143">
        <f t="shared" si="19"/>
        <v>1</v>
      </c>
      <c r="G143">
        <f t="shared" si="20"/>
        <v>0</v>
      </c>
      <c r="H143">
        <f t="shared" si="21"/>
        <v>1</v>
      </c>
      <c r="I143" s="12" t="str">
        <f t="shared" si="22"/>
        <v>NA</v>
      </c>
      <c r="J143" s="12">
        <f t="shared" si="23"/>
        <v>1</v>
      </c>
      <c r="K143">
        <f t="shared" si="24"/>
        <v>1</v>
      </c>
      <c r="M143" s="5">
        <v>731330.55645599996</v>
      </c>
      <c r="N143" s="5">
        <v>707246.17636899999</v>
      </c>
      <c r="O143" s="13">
        <f t="shared" si="25"/>
        <v>3.3483622440777773E-2</v>
      </c>
      <c r="P143" s="13">
        <f t="shared" si="26"/>
        <v>3.3483622440777773E-2</v>
      </c>
    </row>
    <row r="144" spans="1:16">
      <c r="A144" s="1" t="s">
        <v>846</v>
      </c>
      <c r="B144" s="1" t="str">
        <f>VLOOKUP(A144,NLA_Site_info!$A$2:$B$1253,2,FALSE)</f>
        <v>Green Lake</v>
      </c>
      <c r="C144" s="1" t="s">
        <v>53</v>
      </c>
      <c r="D144" t="s">
        <v>53</v>
      </c>
      <c r="E144">
        <f t="shared" si="18"/>
        <v>0</v>
      </c>
      <c r="F144">
        <f t="shared" si="19"/>
        <v>1</v>
      </c>
      <c r="G144">
        <f t="shared" si="20"/>
        <v>0</v>
      </c>
      <c r="H144">
        <f t="shared" si="21"/>
        <v>1</v>
      </c>
      <c r="I144" s="12" t="str">
        <f t="shared" si="22"/>
        <v>NA</v>
      </c>
      <c r="J144" s="12">
        <f t="shared" si="23"/>
        <v>1</v>
      </c>
      <c r="K144">
        <f t="shared" si="24"/>
        <v>1</v>
      </c>
      <c r="M144" s="5">
        <v>412927.10931000003</v>
      </c>
      <c r="N144" s="5">
        <v>398408.99267000001</v>
      </c>
      <c r="O144" s="13">
        <f t="shared" si="25"/>
        <v>3.5788168687599958E-2</v>
      </c>
      <c r="P144" s="13">
        <f t="shared" si="26"/>
        <v>3.5788168687599958E-2</v>
      </c>
    </row>
    <row r="145" spans="1:16">
      <c r="A145" s="1" t="s">
        <v>851</v>
      </c>
      <c r="B145" s="1" t="str">
        <f>VLOOKUP(A145,NLA_Site_info!$A$2:$B$1253,2,FALSE)</f>
        <v>Lake Altoona</v>
      </c>
      <c r="C145" s="1" t="s">
        <v>36</v>
      </c>
      <c r="D145" t="s">
        <v>36</v>
      </c>
      <c r="E145">
        <f t="shared" si="18"/>
        <v>1</v>
      </c>
      <c r="F145">
        <f t="shared" si="19"/>
        <v>0</v>
      </c>
      <c r="G145">
        <f t="shared" si="20"/>
        <v>1</v>
      </c>
      <c r="H145">
        <f t="shared" si="21"/>
        <v>0</v>
      </c>
      <c r="I145" s="12">
        <f t="shared" si="22"/>
        <v>1</v>
      </c>
      <c r="J145" s="12" t="str">
        <f t="shared" si="23"/>
        <v>NA</v>
      </c>
      <c r="K145">
        <f t="shared" si="24"/>
        <v>1</v>
      </c>
      <c r="M145" s="5">
        <v>334762.55193900003</v>
      </c>
      <c r="N145" s="5">
        <v>315466.01356499997</v>
      </c>
      <c r="O145" s="13">
        <f t="shared" si="25"/>
        <v>5.9353093351237417E-2</v>
      </c>
      <c r="P145" s="13">
        <f t="shared" si="26"/>
        <v>5.9353093351237417E-2</v>
      </c>
    </row>
    <row r="146" spans="1:16">
      <c r="A146" s="1" t="s">
        <v>856</v>
      </c>
      <c r="B146" s="1" t="str">
        <f>VLOOKUP(A146,NLA_Site_info!$A$2:$B$1253,2,FALSE)</f>
        <v>Lay Reservoir</v>
      </c>
      <c r="C146" s="1" t="s">
        <v>36</v>
      </c>
      <c r="D146" t="s">
        <v>36</v>
      </c>
      <c r="E146">
        <f t="shared" si="18"/>
        <v>1</v>
      </c>
      <c r="F146">
        <f t="shared" si="19"/>
        <v>0</v>
      </c>
      <c r="G146">
        <f t="shared" si="20"/>
        <v>1</v>
      </c>
      <c r="H146">
        <f t="shared" si="21"/>
        <v>0</v>
      </c>
      <c r="I146" s="12">
        <f t="shared" si="22"/>
        <v>1</v>
      </c>
      <c r="J146" s="12" t="str">
        <f t="shared" si="23"/>
        <v>NA</v>
      </c>
      <c r="K146">
        <f t="shared" si="24"/>
        <v>1</v>
      </c>
      <c r="M146" s="5">
        <v>50616760.649400003</v>
      </c>
      <c r="N146" s="5">
        <v>47683515.962900005</v>
      </c>
      <c r="O146" s="13">
        <f t="shared" si="25"/>
        <v>5.9679276347691788E-2</v>
      </c>
      <c r="P146" s="13">
        <f t="shared" si="26"/>
        <v>5.9679276347691788E-2</v>
      </c>
    </row>
    <row r="147" spans="1:16">
      <c r="A147" s="1" t="s">
        <v>861</v>
      </c>
      <c r="B147" s="1" t="str">
        <f>VLOOKUP(A147,NLA_Site_info!$A$2:$B$1253,2,FALSE)</f>
        <v>Hi-Land Lake</v>
      </c>
      <c r="C147" s="1" t="s">
        <v>36</v>
      </c>
      <c r="D147" t="s">
        <v>36</v>
      </c>
      <c r="E147">
        <f t="shared" si="18"/>
        <v>1</v>
      </c>
      <c r="F147">
        <f t="shared" si="19"/>
        <v>0</v>
      </c>
      <c r="G147">
        <f t="shared" si="20"/>
        <v>1</v>
      </c>
      <c r="H147">
        <f t="shared" si="21"/>
        <v>0</v>
      </c>
      <c r="I147" s="12">
        <f t="shared" si="22"/>
        <v>1</v>
      </c>
      <c r="J147" s="12" t="str">
        <f t="shared" si="23"/>
        <v>NA</v>
      </c>
      <c r="K147">
        <f t="shared" si="24"/>
        <v>1</v>
      </c>
      <c r="M147" s="5">
        <v>461711.17172300001</v>
      </c>
      <c r="N147" s="5">
        <v>187308.106952</v>
      </c>
      <c r="O147" s="13">
        <f t="shared" si="25"/>
        <v>0.84559295474613749</v>
      </c>
      <c r="P147" s="13">
        <f t="shared" si="26"/>
        <v>0.84559295474613749</v>
      </c>
    </row>
    <row r="148" spans="1:16">
      <c r="A148" s="1" t="s">
        <v>866</v>
      </c>
      <c r="B148" s="1" t="str">
        <f>VLOOKUP(A148,NLA_Site_info!$A$2:$B$1253,2,FALSE)</f>
        <v>Long Lake</v>
      </c>
      <c r="C148" s="1" t="s">
        <v>53</v>
      </c>
      <c r="D148" t="s">
        <v>53</v>
      </c>
      <c r="E148">
        <f t="shared" si="18"/>
        <v>0</v>
      </c>
      <c r="F148">
        <f t="shared" si="19"/>
        <v>1</v>
      </c>
      <c r="G148">
        <f t="shared" si="20"/>
        <v>0</v>
      </c>
      <c r="H148">
        <f t="shared" si="21"/>
        <v>1</v>
      </c>
      <c r="I148" s="12" t="str">
        <f t="shared" si="22"/>
        <v>NA</v>
      </c>
      <c r="J148" s="12">
        <f t="shared" si="23"/>
        <v>1</v>
      </c>
      <c r="K148">
        <f t="shared" si="24"/>
        <v>1</v>
      </c>
      <c r="M148" s="5">
        <v>27737101.573100001</v>
      </c>
      <c r="N148" s="5">
        <v>26771776.8266</v>
      </c>
      <c r="O148" s="13">
        <f t="shared" si="25"/>
        <v>3.541899135849081E-2</v>
      </c>
      <c r="P148" s="13">
        <f t="shared" si="26"/>
        <v>3.541899135849081E-2</v>
      </c>
    </row>
    <row r="149" spans="1:16">
      <c r="A149" s="1" t="s">
        <v>871</v>
      </c>
      <c r="B149" s="1" t="str">
        <f>VLOOKUP(A149,NLA_Site_info!$A$2:$B$1253,2,FALSE)</f>
        <v>Powers Pond</v>
      </c>
      <c r="C149" s="1" t="s">
        <v>53</v>
      </c>
      <c r="D149" t="s">
        <v>36</v>
      </c>
      <c r="E149">
        <f t="shared" si="18"/>
        <v>1</v>
      </c>
      <c r="F149">
        <f t="shared" si="19"/>
        <v>0</v>
      </c>
      <c r="G149">
        <f t="shared" si="20"/>
        <v>0</v>
      </c>
      <c r="H149">
        <f t="shared" si="21"/>
        <v>1</v>
      </c>
      <c r="I149" s="12">
        <f t="shared" si="22"/>
        <v>0</v>
      </c>
      <c r="J149" s="12" t="str">
        <f t="shared" si="23"/>
        <v>NA</v>
      </c>
      <c r="K149">
        <f t="shared" si="24"/>
        <v>0</v>
      </c>
      <c r="M149" s="5">
        <v>94490.836689400006</v>
      </c>
      <c r="N149" s="5">
        <v>74511.504029999996</v>
      </c>
      <c r="O149" s="13">
        <f t="shared" si="25"/>
        <v>0.23643853184935865</v>
      </c>
      <c r="P149" s="13">
        <f t="shared" si="26"/>
        <v>0.23643853184935865</v>
      </c>
    </row>
    <row r="150" spans="1:16">
      <c r="A150" s="1" t="s">
        <v>876</v>
      </c>
      <c r="B150" s="1" t="str">
        <f>VLOOKUP(A150,NLA_Site_info!$A$2:$B$1253,2,FALSE)</f>
        <v>Lake Stanmore</v>
      </c>
      <c r="C150" s="1" t="s">
        <v>36</v>
      </c>
      <c r="D150" t="s">
        <v>36</v>
      </c>
      <c r="E150">
        <f t="shared" si="18"/>
        <v>1</v>
      </c>
      <c r="F150">
        <f t="shared" si="19"/>
        <v>0</v>
      </c>
      <c r="G150">
        <f t="shared" si="20"/>
        <v>1</v>
      </c>
      <c r="H150">
        <f t="shared" si="21"/>
        <v>0</v>
      </c>
      <c r="I150" s="12">
        <f t="shared" si="22"/>
        <v>1</v>
      </c>
      <c r="J150" s="12" t="str">
        <f t="shared" si="23"/>
        <v>NA</v>
      </c>
      <c r="K150">
        <f t="shared" si="24"/>
        <v>1</v>
      </c>
      <c r="M150" s="5">
        <v>121955.101104</v>
      </c>
      <c r="N150" s="5">
        <v>126194.28368899999</v>
      </c>
      <c r="O150" s="13">
        <f t="shared" si="25"/>
        <v>-3.4166375939526969E-2</v>
      </c>
      <c r="P150" s="13">
        <f t="shared" si="26"/>
        <v>3.4166375939526969E-2</v>
      </c>
    </row>
    <row r="151" spans="1:16">
      <c r="A151" s="1" t="s">
        <v>881</v>
      </c>
      <c r="B151" s="1" t="str">
        <f>VLOOKUP(A151,NLA_Site_info!$A$2:$B$1253,2,FALSE)</f>
        <v>Clear Lake</v>
      </c>
      <c r="C151" s="1" t="s">
        <v>36</v>
      </c>
      <c r="D151" t="s">
        <v>53</v>
      </c>
      <c r="E151">
        <f t="shared" si="18"/>
        <v>0</v>
      </c>
      <c r="F151">
        <f t="shared" si="19"/>
        <v>1</v>
      </c>
      <c r="G151">
        <f t="shared" si="20"/>
        <v>1</v>
      </c>
      <c r="H151">
        <f t="shared" si="21"/>
        <v>0</v>
      </c>
      <c r="I151" s="12" t="str">
        <f t="shared" si="22"/>
        <v>NA</v>
      </c>
      <c r="J151" s="12">
        <f t="shared" si="23"/>
        <v>0</v>
      </c>
      <c r="K151">
        <f t="shared" si="24"/>
        <v>0</v>
      </c>
      <c r="M151" s="5">
        <v>2109310.9576400002</v>
      </c>
      <c r="N151" s="5">
        <v>1418718.5911699999</v>
      </c>
      <c r="O151" s="13">
        <f t="shared" si="25"/>
        <v>0.39148899232033713</v>
      </c>
      <c r="P151" s="13">
        <f t="shared" si="26"/>
        <v>0.39148899232033713</v>
      </c>
    </row>
    <row r="152" spans="1:16">
      <c r="A152" s="1" t="s">
        <v>886</v>
      </c>
      <c r="B152" s="1">
        <f>VLOOKUP(A152,NLA_Site_info!$A$2:$B$1253,2,FALSE)</f>
        <v>0</v>
      </c>
      <c r="C152" s="1" t="s">
        <v>53</v>
      </c>
      <c r="D152" t="s">
        <v>53</v>
      </c>
      <c r="E152">
        <f t="shared" si="18"/>
        <v>0</v>
      </c>
      <c r="F152">
        <f t="shared" si="19"/>
        <v>1</v>
      </c>
      <c r="G152">
        <f t="shared" si="20"/>
        <v>0</v>
      </c>
      <c r="H152">
        <f t="shared" si="21"/>
        <v>1</v>
      </c>
      <c r="I152" s="12" t="str">
        <f t="shared" si="22"/>
        <v>NA</v>
      </c>
      <c r="J152" s="12">
        <f t="shared" si="23"/>
        <v>1</v>
      </c>
      <c r="K152">
        <f t="shared" si="24"/>
        <v>1</v>
      </c>
      <c r="M152" s="5">
        <v>305092.76336699998</v>
      </c>
      <c r="N152" s="5">
        <v>274683.107036</v>
      </c>
      <c r="O152" s="13">
        <f t="shared" si="25"/>
        <v>0.10490142099174408</v>
      </c>
      <c r="P152" s="13">
        <f t="shared" si="26"/>
        <v>0.10490142099174408</v>
      </c>
    </row>
    <row r="153" spans="1:16">
      <c r="A153" s="1" t="s">
        <v>891</v>
      </c>
      <c r="B153" s="1" t="str">
        <f>VLOOKUP(A153,NLA_Site_info!$A$2:$B$1253,2,FALSE)</f>
        <v>Mountian Lake</v>
      </c>
      <c r="C153" s="1" t="s">
        <v>36</v>
      </c>
      <c r="D153" t="s">
        <v>36</v>
      </c>
      <c r="E153">
        <f t="shared" si="18"/>
        <v>1</v>
      </c>
      <c r="F153">
        <f t="shared" si="19"/>
        <v>0</v>
      </c>
      <c r="G153">
        <f t="shared" si="20"/>
        <v>1</v>
      </c>
      <c r="H153">
        <f t="shared" si="21"/>
        <v>0</v>
      </c>
      <c r="I153" s="12">
        <f t="shared" si="22"/>
        <v>1</v>
      </c>
      <c r="J153" s="12" t="str">
        <f t="shared" si="23"/>
        <v>NA</v>
      </c>
      <c r="K153">
        <f t="shared" si="24"/>
        <v>1</v>
      </c>
      <c r="M153" s="5">
        <v>833504.93796200003</v>
      </c>
      <c r="N153" s="5">
        <v>828515.59964400006</v>
      </c>
      <c r="O153" s="13">
        <f t="shared" si="25"/>
        <v>6.0039430381368039E-3</v>
      </c>
      <c r="P153" s="13">
        <f t="shared" si="26"/>
        <v>6.0039430381368039E-3</v>
      </c>
    </row>
    <row r="154" spans="1:16">
      <c r="A154" s="1" t="s">
        <v>896</v>
      </c>
      <c r="B154" s="1" t="str">
        <f>VLOOKUP(A154,NLA_Site_info!$A$2:$B$1253,2,FALSE)</f>
        <v>Rainey Pond</v>
      </c>
      <c r="C154" s="1" t="s">
        <v>36</v>
      </c>
      <c r="D154" t="s">
        <v>36</v>
      </c>
      <c r="E154">
        <f t="shared" si="18"/>
        <v>1</v>
      </c>
      <c r="F154">
        <f t="shared" si="19"/>
        <v>0</v>
      </c>
      <c r="G154">
        <f t="shared" si="20"/>
        <v>1</v>
      </c>
      <c r="H154">
        <f t="shared" si="21"/>
        <v>0</v>
      </c>
      <c r="I154" s="12">
        <f t="shared" si="22"/>
        <v>1</v>
      </c>
      <c r="J154" s="12" t="str">
        <f t="shared" si="23"/>
        <v>NA</v>
      </c>
      <c r="K154">
        <f t="shared" si="24"/>
        <v>1</v>
      </c>
      <c r="M154" s="5">
        <v>81880.160432000004</v>
      </c>
      <c r="N154" s="5">
        <v>85576.718992800001</v>
      </c>
      <c r="O154" s="13">
        <f t="shared" si="25"/>
        <v>-4.4149378317538915E-2</v>
      </c>
      <c r="P154" s="13">
        <f t="shared" si="26"/>
        <v>4.4149378317538915E-2</v>
      </c>
    </row>
    <row r="155" spans="1:16">
      <c r="A155" s="1" t="s">
        <v>901</v>
      </c>
      <c r="B155" s="1" t="str">
        <f>VLOOKUP(A155,NLA_Site_info!$A$2:$B$1253,2,FALSE)</f>
        <v>Grassy Pond</v>
      </c>
      <c r="C155" s="1" t="s">
        <v>53</v>
      </c>
      <c r="D155" t="s">
        <v>53</v>
      </c>
      <c r="E155">
        <f t="shared" si="18"/>
        <v>0</v>
      </c>
      <c r="F155">
        <f t="shared" si="19"/>
        <v>1</v>
      </c>
      <c r="G155">
        <f t="shared" si="20"/>
        <v>0</v>
      </c>
      <c r="H155">
        <f t="shared" si="21"/>
        <v>1</v>
      </c>
      <c r="I155" s="12" t="str">
        <f t="shared" si="22"/>
        <v>NA</v>
      </c>
      <c r="J155" s="12">
        <f t="shared" si="23"/>
        <v>1</v>
      </c>
      <c r="K155">
        <f t="shared" si="24"/>
        <v>1</v>
      </c>
      <c r="M155" s="5">
        <v>517222.64250299998</v>
      </c>
      <c r="N155" s="5">
        <v>512807.75976600003</v>
      </c>
      <c r="O155" s="13">
        <f t="shared" si="25"/>
        <v>8.5723348112339889E-3</v>
      </c>
      <c r="P155" s="13">
        <f t="shared" si="26"/>
        <v>8.5723348112339889E-3</v>
      </c>
    </row>
    <row r="156" spans="1:16">
      <c r="A156" s="1" t="s">
        <v>906</v>
      </c>
      <c r="B156" s="1" t="str">
        <f>VLOOKUP(A156,NLA_Site_info!$A$2:$B$1253,2,FALSE)</f>
        <v>Arkabutla Lake</v>
      </c>
      <c r="C156" s="1" t="s">
        <v>36</v>
      </c>
      <c r="D156" t="s">
        <v>36</v>
      </c>
      <c r="E156">
        <f t="shared" si="18"/>
        <v>1</v>
      </c>
      <c r="F156">
        <f t="shared" si="19"/>
        <v>0</v>
      </c>
      <c r="G156">
        <f t="shared" si="20"/>
        <v>1</v>
      </c>
      <c r="H156">
        <f t="shared" si="21"/>
        <v>0</v>
      </c>
      <c r="I156" s="12">
        <f t="shared" si="22"/>
        <v>1</v>
      </c>
      <c r="J156" s="12" t="str">
        <f t="shared" si="23"/>
        <v>NA</v>
      </c>
      <c r="K156">
        <f t="shared" si="24"/>
        <v>1</v>
      </c>
      <c r="M156" s="5">
        <v>38915050.362300001</v>
      </c>
      <c r="N156" s="5">
        <v>39078413.797200002</v>
      </c>
      <c r="O156" s="13">
        <f t="shared" si="25"/>
        <v>-4.1891570443881145E-3</v>
      </c>
      <c r="P156" s="13">
        <f t="shared" si="26"/>
        <v>4.1891570443881145E-3</v>
      </c>
    </row>
    <row r="157" spans="1:16">
      <c r="A157" s="1" t="s">
        <v>911</v>
      </c>
      <c r="B157" s="1" t="str">
        <f>VLOOKUP(A157,NLA_Site_info!$A$2:$B$1253,2,FALSE)</f>
        <v>Chequamegon Flowage</v>
      </c>
      <c r="C157" s="1" t="s">
        <v>53</v>
      </c>
      <c r="D157" t="s">
        <v>36</v>
      </c>
      <c r="E157">
        <f t="shared" si="18"/>
        <v>1</v>
      </c>
      <c r="F157">
        <f t="shared" si="19"/>
        <v>0</v>
      </c>
      <c r="G157">
        <f t="shared" si="20"/>
        <v>0</v>
      </c>
      <c r="H157">
        <f t="shared" si="21"/>
        <v>1</v>
      </c>
      <c r="I157" s="12">
        <f t="shared" si="22"/>
        <v>0</v>
      </c>
      <c r="J157" s="12" t="str">
        <f t="shared" si="23"/>
        <v>NA</v>
      </c>
      <c r="K157">
        <f t="shared" si="24"/>
        <v>0</v>
      </c>
      <c r="M157" s="5">
        <v>2306236.3763000001</v>
      </c>
      <c r="N157" s="5">
        <v>3686973.8162199999</v>
      </c>
      <c r="O157" s="13">
        <f t="shared" si="25"/>
        <v>-0.46076723344135978</v>
      </c>
      <c r="P157" s="13">
        <f t="shared" si="26"/>
        <v>0.46076723344135978</v>
      </c>
    </row>
    <row r="158" spans="1:16">
      <c r="A158" s="1" t="s">
        <v>916</v>
      </c>
      <c r="B158" s="1" t="str">
        <f>VLOOKUP(A158,NLA_Site_info!$A$2:$B$1253,2,FALSE)</f>
        <v>Lake Catherine</v>
      </c>
      <c r="C158" s="1" t="s">
        <v>36</v>
      </c>
      <c r="D158" t="s">
        <v>36</v>
      </c>
      <c r="E158">
        <f t="shared" si="18"/>
        <v>1</v>
      </c>
      <c r="F158">
        <f t="shared" si="19"/>
        <v>0</v>
      </c>
      <c r="G158">
        <f t="shared" si="20"/>
        <v>1</v>
      </c>
      <c r="H158">
        <f t="shared" si="21"/>
        <v>0</v>
      </c>
      <c r="I158" s="12">
        <f t="shared" si="22"/>
        <v>1</v>
      </c>
      <c r="J158" s="12" t="str">
        <f t="shared" si="23"/>
        <v>NA</v>
      </c>
      <c r="K158">
        <f t="shared" si="24"/>
        <v>1</v>
      </c>
      <c r="M158" s="5">
        <v>6184752.0769699998</v>
      </c>
      <c r="N158" s="5">
        <v>5001143.8355599996</v>
      </c>
      <c r="O158" s="13">
        <f t="shared" si="25"/>
        <v>0.21162511267142561</v>
      </c>
      <c r="P158" s="13">
        <f t="shared" si="26"/>
        <v>0.21162511267142561</v>
      </c>
    </row>
    <row r="159" spans="1:16">
      <c r="A159" s="1" t="s">
        <v>921</v>
      </c>
      <c r="B159" s="1" t="str">
        <f>VLOOKUP(A159,NLA_Site_info!$A$2:$B$1253,2,FALSE)</f>
        <v>Perry Lake</v>
      </c>
      <c r="C159" s="1" t="s">
        <v>36</v>
      </c>
      <c r="D159" t="s">
        <v>36</v>
      </c>
      <c r="E159">
        <f t="shared" si="18"/>
        <v>1</v>
      </c>
      <c r="F159">
        <f t="shared" si="19"/>
        <v>0</v>
      </c>
      <c r="G159">
        <f t="shared" si="20"/>
        <v>1</v>
      </c>
      <c r="H159">
        <f t="shared" si="21"/>
        <v>0</v>
      </c>
      <c r="I159" s="12">
        <f t="shared" si="22"/>
        <v>1</v>
      </c>
      <c r="J159" s="12" t="str">
        <f t="shared" si="23"/>
        <v>NA</v>
      </c>
      <c r="K159">
        <f t="shared" si="24"/>
        <v>1</v>
      </c>
      <c r="M159" s="5">
        <v>1866037.4141800001</v>
      </c>
      <c r="N159" s="5">
        <v>1796547.19689</v>
      </c>
      <c r="O159" s="13">
        <f t="shared" si="25"/>
        <v>3.7945999707402769E-2</v>
      </c>
      <c r="P159" s="13">
        <f t="shared" si="26"/>
        <v>3.7945999707402769E-2</v>
      </c>
    </row>
    <row r="160" spans="1:16">
      <c r="A160" s="1" t="s">
        <v>926</v>
      </c>
      <c r="B160" s="1" t="str">
        <f>VLOOKUP(A160,NLA_Site_info!$A$2:$B$1253,2,FALSE)</f>
        <v>Enid View Drive Lake</v>
      </c>
      <c r="C160" s="1" t="s">
        <v>53</v>
      </c>
      <c r="D160" t="s">
        <v>36</v>
      </c>
      <c r="E160">
        <f t="shared" si="18"/>
        <v>1</v>
      </c>
      <c r="F160">
        <f t="shared" si="19"/>
        <v>0</v>
      </c>
      <c r="G160">
        <f t="shared" si="20"/>
        <v>0</v>
      </c>
      <c r="H160">
        <f t="shared" si="21"/>
        <v>1</v>
      </c>
      <c r="I160" s="12">
        <f t="shared" si="22"/>
        <v>0</v>
      </c>
      <c r="J160" s="12" t="str">
        <f t="shared" si="23"/>
        <v>NA</v>
      </c>
      <c r="K160">
        <f t="shared" si="24"/>
        <v>0</v>
      </c>
      <c r="M160" s="5">
        <v>37330.936029500001</v>
      </c>
      <c r="N160" s="5">
        <v>43988.990519600004</v>
      </c>
      <c r="O160" s="13">
        <f t="shared" si="25"/>
        <v>-0.16374964347957077</v>
      </c>
      <c r="P160" s="13">
        <f t="shared" si="26"/>
        <v>0.16374964347957077</v>
      </c>
    </row>
    <row r="161" spans="1:16">
      <c r="A161" s="1" t="s">
        <v>931</v>
      </c>
      <c r="B161" s="1" t="str">
        <f>VLOOKUP(A161,NLA_Site_info!$A$2:$B$1253,2,FALSE)</f>
        <v>Belmont Lake</v>
      </c>
      <c r="C161" s="1" t="s">
        <v>36</v>
      </c>
      <c r="D161" t="s">
        <v>36</v>
      </c>
      <c r="E161">
        <f t="shared" si="18"/>
        <v>1</v>
      </c>
      <c r="F161">
        <f t="shared" si="19"/>
        <v>0</v>
      </c>
      <c r="G161">
        <f t="shared" si="20"/>
        <v>1</v>
      </c>
      <c r="H161">
        <f t="shared" si="21"/>
        <v>0</v>
      </c>
      <c r="I161" s="12">
        <f t="shared" si="22"/>
        <v>1</v>
      </c>
      <c r="J161" s="12" t="str">
        <f t="shared" si="23"/>
        <v>NA</v>
      </c>
      <c r="K161">
        <f t="shared" si="24"/>
        <v>1</v>
      </c>
      <c r="M161" s="5">
        <v>463004.24619699997</v>
      </c>
      <c r="N161" s="5">
        <v>430430.73172899999</v>
      </c>
      <c r="O161" s="13">
        <f t="shared" si="25"/>
        <v>7.2917482016688906E-2</v>
      </c>
      <c r="P161" s="13">
        <f t="shared" si="26"/>
        <v>7.2917482016688906E-2</v>
      </c>
    </row>
    <row r="162" spans="1:16">
      <c r="A162" s="1" t="s">
        <v>936</v>
      </c>
      <c r="B162" s="1" t="str">
        <f>VLOOKUP(A162,NLA_Site_info!$A$2:$B$1253,2,FALSE)</f>
        <v>Greenbo Lake</v>
      </c>
      <c r="C162" s="1" t="s">
        <v>36</v>
      </c>
      <c r="D162" t="s">
        <v>36</v>
      </c>
      <c r="E162">
        <f t="shared" si="18"/>
        <v>1</v>
      </c>
      <c r="F162">
        <f t="shared" si="19"/>
        <v>0</v>
      </c>
      <c r="G162">
        <f t="shared" si="20"/>
        <v>1</v>
      </c>
      <c r="H162">
        <f t="shared" si="21"/>
        <v>0</v>
      </c>
      <c r="I162" s="12">
        <f t="shared" si="22"/>
        <v>1</v>
      </c>
      <c r="J162" s="12" t="str">
        <f t="shared" si="23"/>
        <v>NA</v>
      </c>
      <c r="K162">
        <f t="shared" si="24"/>
        <v>1</v>
      </c>
      <c r="M162" s="5">
        <v>722510.47976000002</v>
      </c>
      <c r="N162" s="5">
        <v>704560.86060500005</v>
      </c>
      <c r="O162" s="13">
        <f t="shared" si="25"/>
        <v>2.5155882046386014E-2</v>
      </c>
      <c r="P162" s="13">
        <f t="shared" si="26"/>
        <v>2.5155882046386014E-2</v>
      </c>
    </row>
    <row r="163" spans="1:16">
      <c r="A163" s="1" t="s">
        <v>941</v>
      </c>
      <c r="B163" s="1" t="str">
        <f>VLOOKUP(A163,NLA_Site_info!$A$2:$B$1253,2,FALSE)</f>
        <v>Jim Baker Reservoir</v>
      </c>
      <c r="C163" s="1" t="s">
        <v>36</v>
      </c>
      <c r="D163" t="s">
        <v>36</v>
      </c>
      <c r="E163">
        <f t="shared" si="18"/>
        <v>1</v>
      </c>
      <c r="F163">
        <f t="shared" si="19"/>
        <v>0</v>
      </c>
      <c r="G163">
        <f t="shared" si="20"/>
        <v>1</v>
      </c>
      <c r="H163">
        <f t="shared" si="21"/>
        <v>0</v>
      </c>
      <c r="I163" s="12">
        <f t="shared" si="22"/>
        <v>1</v>
      </c>
      <c r="J163" s="12" t="str">
        <f t="shared" si="23"/>
        <v>NA</v>
      </c>
      <c r="K163">
        <f t="shared" si="24"/>
        <v>1</v>
      </c>
      <c r="M163" s="5">
        <v>216962.56799400001</v>
      </c>
      <c r="N163" s="5">
        <v>53910.155711000007</v>
      </c>
      <c r="O163" s="13">
        <f t="shared" si="25"/>
        <v>1.2039042547567536</v>
      </c>
      <c r="P163" s="13">
        <f t="shared" si="26"/>
        <v>1.2039042547567536</v>
      </c>
    </row>
    <row r="164" spans="1:16">
      <c r="A164" s="1" t="s">
        <v>946</v>
      </c>
      <c r="B164" s="1" t="str">
        <f>VLOOKUP(A164,NLA_Site_info!$A$2:$B$1253,2,FALSE)</f>
        <v>Lake Minneola</v>
      </c>
      <c r="C164" s="1" t="s">
        <v>53</v>
      </c>
      <c r="D164" t="s">
        <v>53</v>
      </c>
      <c r="E164">
        <f t="shared" si="18"/>
        <v>0</v>
      </c>
      <c r="F164">
        <f t="shared" si="19"/>
        <v>1</v>
      </c>
      <c r="G164">
        <f t="shared" si="20"/>
        <v>0</v>
      </c>
      <c r="H164">
        <f t="shared" si="21"/>
        <v>1</v>
      </c>
      <c r="I164" s="12" t="str">
        <f t="shared" si="22"/>
        <v>NA</v>
      </c>
      <c r="J164" s="12">
        <f t="shared" si="23"/>
        <v>1</v>
      </c>
      <c r="K164">
        <f t="shared" si="24"/>
        <v>1</v>
      </c>
      <c r="M164" s="5">
        <v>7717167.5392800001</v>
      </c>
      <c r="N164" s="5">
        <v>7430730.5892400006</v>
      </c>
      <c r="O164" s="13">
        <f t="shared" si="25"/>
        <v>3.7818705619719582E-2</v>
      </c>
      <c r="P164" s="13">
        <f t="shared" si="26"/>
        <v>3.7818705619719582E-2</v>
      </c>
    </row>
    <row r="165" spans="1:16">
      <c r="A165" s="1" t="s">
        <v>951</v>
      </c>
      <c r="B165" s="1" t="str">
        <f>VLOOKUP(A165,NLA_Site_info!$A$2:$B$1253,2,FALSE)</f>
        <v>Norton Reservoir</v>
      </c>
      <c r="C165" s="1" t="s">
        <v>53</v>
      </c>
      <c r="D165" t="s">
        <v>36</v>
      </c>
      <c r="E165">
        <f t="shared" si="18"/>
        <v>1</v>
      </c>
      <c r="F165">
        <f t="shared" si="19"/>
        <v>0</v>
      </c>
      <c r="G165">
        <f t="shared" si="20"/>
        <v>0</v>
      </c>
      <c r="H165">
        <f t="shared" si="21"/>
        <v>1</v>
      </c>
      <c r="I165" s="12">
        <f t="shared" si="22"/>
        <v>0</v>
      </c>
      <c r="J165" s="12" t="str">
        <f t="shared" si="23"/>
        <v>NA</v>
      </c>
      <c r="K165">
        <f t="shared" si="24"/>
        <v>0</v>
      </c>
      <c r="M165" s="5">
        <v>247801.578102</v>
      </c>
      <c r="N165" s="5">
        <v>2024298.50596</v>
      </c>
      <c r="O165" s="13">
        <f t="shared" si="25"/>
        <v>-1.56374883335423</v>
      </c>
      <c r="P165" s="13">
        <f t="shared" si="26"/>
        <v>1.56374883335423</v>
      </c>
    </row>
    <row r="166" spans="1:16">
      <c r="A166" s="1" t="s">
        <v>956</v>
      </c>
      <c r="B166" s="1" t="str">
        <f>VLOOKUP(A166,NLA_Site_info!$A$2:$B$1253,2,FALSE)</f>
        <v>Lavon Lake</v>
      </c>
      <c r="C166" s="1" t="s">
        <v>36</v>
      </c>
      <c r="D166" t="s">
        <v>36</v>
      </c>
      <c r="E166">
        <f t="shared" si="18"/>
        <v>1</v>
      </c>
      <c r="F166">
        <f t="shared" si="19"/>
        <v>0</v>
      </c>
      <c r="G166">
        <f t="shared" si="20"/>
        <v>1</v>
      </c>
      <c r="H166">
        <f t="shared" si="21"/>
        <v>0</v>
      </c>
      <c r="I166" s="12">
        <f t="shared" si="22"/>
        <v>1</v>
      </c>
      <c r="J166" s="12" t="str">
        <f t="shared" si="23"/>
        <v>NA</v>
      </c>
      <c r="K166">
        <f t="shared" si="24"/>
        <v>1</v>
      </c>
      <c r="M166" s="5">
        <v>43549676.4375</v>
      </c>
      <c r="N166" s="5">
        <v>92884039.591100007</v>
      </c>
      <c r="O166" s="13">
        <f t="shared" si="25"/>
        <v>-0.72319899493550788</v>
      </c>
      <c r="P166" s="13">
        <f t="shared" si="26"/>
        <v>0.72319899493550788</v>
      </c>
    </row>
    <row r="167" spans="1:16">
      <c r="A167" s="1" t="s">
        <v>961</v>
      </c>
      <c r="B167" s="1" t="str">
        <f>VLOOKUP(A167,NLA_Site_info!$A$2:$B$1253,2,FALSE)</f>
        <v>Reed Bingham Lake</v>
      </c>
      <c r="C167" s="1" t="s">
        <v>36</v>
      </c>
      <c r="D167" t="s">
        <v>36</v>
      </c>
      <c r="E167">
        <f t="shared" si="18"/>
        <v>1</v>
      </c>
      <c r="F167">
        <f t="shared" si="19"/>
        <v>0</v>
      </c>
      <c r="G167">
        <f t="shared" si="20"/>
        <v>1</v>
      </c>
      <c r="H167">
        <f t="shared" si="21"/>
        <v>0</v>
      </c>
      <c r="I167" s="12">
        <f t="shared" si="22"/>
        <v>1</v>
      </c>
      <c r="J167" s="12" t="str">
        <f t="shared" si="23"/>
        <v>NA</v>
      </c>
      <c r="K167">
        <f t="shared" si="24"/>
        <v>1</v>
      </c>
      <c r="M167" s="5">
        <v>605780.83640799997</v>
      </c>
      <c r="N167" s="5">
        <v>1280576.8335600002</v>
      </c>
      <c r="O167" s="13">
        <f t="shared" si="25"/>
        <v>-0.71544862132476428</v>
      </c>
      <c r="P167" s="13">
        <f t="shared" si="26"/>
        <v>0.71544862132476428</v>
      </c>
    </row>
    <row r="168" spans="1:16">
      <c r="A168" s="1" t="s">
        <v>966</v>
      </c>
      <c r="B168" s="1" t="str">
        <f>VLOOKUP(A168,NLA_Site_info!$A$2:$B$1253,2,FALSE)</f>
        <v>Lake George</v>
      </c>
      <c r="C168" s="1" t="s">
        <v>36</v>
      </c>
      <c r="D168" t="s">
        <v>36</v>
      </c>
      <c r="E168">
        <f t="shared" si="18"/>
        <v>1</v>
      </c>
      <c r="F168">
        <f t="shared" si="19"/>
        <v>0</v>
      </c>
      <c r="G168">
        <f t="shared" si="20"/>
        <v>1</v>
      </c>
      <c r="H168">
        <f t="shared" si="21"/>
        <v>0</v>
      </c>
      <c r="I168" s="12">
        <f t="shared" si="22"/>
        <v>1</v>
      </c>
      <c r="J168" s="12" t="str">
        <f t="shared" si="23"/>
        <v>NA</v>
      </c>
      <c r="K168">
        <f t="shared" si="24"/>
        <v>1</v>
      </c>
      <c r="M168" s="5">
        <v>644304.04709999997</v>
      </c>
      <c r="N168" s="5">
        <v>729504.04068999994</v>
      </c>
      <c r="O168" s="13">
        <f t="shared" si="25"/>
        <v>-0.12403478236477472</v>
      </c>
      <c r="P168" s="13">
        <f t="shared" si="26"/>
        <v>0.12403478236477472</v>
      </c>
    </row>
    <row r="169" spans="1:16">
      <c r="A169" s="1" t="s">
        <v>971</v>
      </c>
      <c r="B169" s="1" t="str">
        <f>VLOOKUP(A169,NLA_Site_info!$A$2:$B$1253,2,FALSE)</f>
        <v>Loon Lake</v>
      </c>
      <c r="C169" s="1" t="s">
        <v>53</v>
      </c>
      <c r="D169" t="s">
        <v>53</v>
      </c>
      <c r="E169">
        <f t="shared" si="18"/>
        <v>0</v>
      </c>
      <c r="F169">
        <f t="shared" si="19"/>
        <v>1</v>
      </c>
      <c r="G169">
        <f t="shared" si="20"/>
        <v>0</v>
      </c>
      <c r="H169">
        <f t="shared" si="21"/>
        <v>1</v>
      </c>
      <c r="I169" s="12" t="str">
        <f t="shared" si="22"/>
        <v>NA</v>
      </c>
      <c r="J169" s="12">
        <f t="shared" si="23"/>
        <v>1</v>
      </c>
      <c r="K169">
        <f t="shared" si="24"/>
        <v>1</v>
      </c>
      <c r="M169" s="5">
        <v>1472656.02498</v>
      </c>
      <c r="N169" s="5">
        <v>1497868.2594899999</v>
      </c>
      <c r="O169" s="13">
        <f t="shared" si="25"/>
        <v>-1.6974939165998588E-2</v>
      </c>
      <c r="P169" s="13">
        <f t="shared" si="26"/>
        <v>1.6974939165998588E-2</v>
      </c>
    </row>
    <row r="170" spans="1:16">
      <c r="A170" s="1" t="s">
        <v>976</v>
      </c>
      <c r="B170" s="1" t="str">
        <f>VLOOKUP(A170,NLA_Site_info!$A$2:$B$1253,2,FALSE)</f>
        <v>Belleville Lake</v>
      </c>
      <c r="C170" s="1" t="s">
        <v>36</v>
      </c>
      <c r="D170" t="s">
        <v>36</v>
      </c>
      <c r="E170">
        <f t="shared" si="18"/>
        <v>1</v>
      </c>
      <c r="F170">
        <f t="shared" si="19"/>
        <v>0</v>
      </c>
      <c r="G170">
        <f t="shared" si="20"/>
        <v>1</v>
      </c>
      <c r="H170">
        <f t="shared" si="21"/>
        <v>0</v>
      </c>
      <c r="I170" s="12">
        <f t="shared" si="22"/>
        <v>1</v>
      </c>
      <c r="J170" s="12" t="str">
        <f t="shared" si="23"/>
        <v>NA</v>
      </c>
      <c r="K170">
        <f t="shared" si="24"/>
        <v>1</v>
      </c>
      <c r="M170" s="5">
        <v>5052009.2919899998</v>
      </c>
      <c r="N170" s="5">
        <v>2727513.5922399997</v>
      </c>
      <c r="O170" s="13">
        <f t="shared" si="25"/>
        <v>0.59759338312688148</v>
      </c>
      <c r="P170" s="13">
        <f t="shared" si="26"/>
        <v>0.59759338312688148</v>
      </c>
    </row>
    <row r="171" spans="1:16">
      <c r="A171" s="1" t="s">
        <v>981</v>
      </c>
      <c r="B171" s="1" t="str">
        <f>VLOOKUP(A171,NLA_Site_info!$A$2:$B$1253,2,FALSE)</f>
        <v>Swan Lake</v>
      </c>
      <c r="C171" s="1" t="s">
        <v>53</v>
      </c>
      <c r="D171" t="s">
        <v>53</v>
      </c>
      <c r="E171">
        <f t="shared" si="18"/>
        <v>0</v>
      </c>
      <c r="F171">
        <f t="shared" si="19"/>
        <v>1</v>
      </c>
      <c r="G171">
        <f t="shared" si="20"/>
        <v>0</v>
      </c>
      <c r="H171">
        <f t="shared" si="21"/>
        <v>1</v>
      </c>
      <c r="I171" s="12" t="str">
        <f t="shared" si="22"/>
        <v>NA</v>
      </c>
      <c r="J171" s="12">
        <f t="shared" si="23"/>
        <v>1</v>
      </c>
      <c r="K171">
        <f t="shared" si="24"/>
        <v>1</v>
      </c>
      <c r="M171" s="5">
        <v>1650312.1300900001</v>
      </c>
      <c r="N171" s="5">
        <v>1835188.9222500001</v>
      </c>
      <c r="O171" s="13">
        <f t="shared" si="25"/>
        <v>-0.10608333745065573</v>
      </c>
      <c r="P171" s="13">
        <f t="shared" si="26"/>
        <v>0.10608333745065573</v>
      </c>
    </row>
    <row r="172" spans="1:16">
      <c r="A172" s="1" t="s">
        <v>986</v>
      </c>
      <c r="B172" s="1" t="str">
        <f>VLOOKUP(A172,NLA_Site_info!$A$2:$B$1253,2,FALSE)</f>
        <v>Eagle Lake</v>
      </c>
      <c r="C172" s="1" t="s">
        <v>53</v>
      </c>
      <c r="D172" t="s">
        <v>53</v>
      </c>
      <c r="E172">
        <f t="shared" si="18"/>
        <v>0</v>
      </c>
      <c r="F172">
        <f t="shared" si="19"/>
        <v>1</v>
      </c>
      <c r="G172">
        <f t="shared" si="20"/>
        <v>0</v>
      </c>
      <c r="H172">
        <f t="shared" si="21"/>
        <v>1</v>
      </c>
      <c r="I172" s="12" t="str">
        <f t="shared" si="22"/>
        <v>NA</v>
      </c>
      <c r="J172" s="12">
        <f t="shared" si="23"/>
        <v>1</v>
      </c>
      <c r="K172">
        <f t="shared" si="24"/>
        <v>1</v>
      </c>
      <c r="M172" s="5">
        <v>62034.129783299999</v>
      </c>
      <c r="N172" s="5">
        <v>67801.728342999995</v>
      </c>
      <c r="O172" s="13">
        <f t="shared" si="25"/>
        <v>-8.8844463200442952E-2</v>
      </c>
      <c r="P172" s="13">
        <f t="shared" si="26"/>
        <v>8.8844463200442952E-2</v>
      </c>
    </row>
    <row r="173" spans="1:16">
      <c r="A173" s="1" t="s">
        <v>991</v>
      </c>
      <c r="B173" s="1" t="str">
        <f>VLOOKUP(A173,NLA_Site_info!$A$2:$B$1253,2,FALSE)</f>
        <v>Mirror Lake</v>
      </c>
      <c r="C173" s="1" t="s">
        <v>53</v>
      </c>
      <c r="D173" t="s">
        <v>53</v>
      </c>
      <c r="E173">
        <f t="shared" si="18"/>
        <v>0</v>
      </c>
      <c r="F173">
        <f t="shared" si="19"/>
        <v>1</v>
      </c>
      <c r="G173">
        <f t="shared" si="20"/>
        <v>0</v>
      </c>
      <c r="H173">
        <f t="shared" si="21"/>
        <v>1</v>
      </c>
      <c r="I173" s="12" t="str">
        <f t="shared" si="22"/>
        <v>NA</v>
      </c>
      <c r="J173" s="12">
        <f t="shared" si="23"/>
        <v>1</v>
      </c>
      <c r="K173">
        <f t="shared" si="24"/>
        <v>1</v>
      </c>
      <c r="M173" s="5">
        <v>1346848.9972999999</v>
      </c>
      <c r="N173" s="5">
        <v>1328445.7246700001</v>
      </c>
      <c r="O173" s="13">
        <f t="shared" si="25"/>
        <v>1.3757940371106638E-2</v>
      </c>
      <c r="P173" s="13">
        <f t="shared" si="26"/>
        <v>1.3757940371106638E-2</v>
      </c>
    </row>
    <row r="174" spans="1:16">
      <c r="A174" s="1" t="s">
        <v>996</v>
      </c>
      <c r="B174" s="1" t="str">
        <f>VLOOKUP(A174,NLA_Site_info!$A$2:$B$1253,2,FALSE)</f>
        <v>Coalgate Reservoir</v>
      </c>
      <c r="C174" s="1" t="s">
        <v>36</v>
      </c>
      <c r="D174" t="s">
        <v>36</v>
      </c>
      <c r="E174">
        <f t="shared" si="18"/>
        <v>1</v>
      </c>
      <c r="F174">
        <f t="shared" si="19"/>
        <v>0</v>
      </c>
      <c r="G174">
        <f t="shared" si="20"/>
        <v>1</v>
      </c>
      <c r="H174">
        <f t="shared" si="21"/>
        <v>0</v>
      </c>
      <c r="I174" s="12">
        <f t="shared" si="22"/>
        <v>1</v>
      </c>
      <c r="J174" s="12" t="str">
        <f t="shared" si="23"/>
        <v>NA</v>
      </c>
      <c r="K174">
        <f t="shared" si="24"/>
        <v>1</v>
      </c>
      <c r="M174" s="5">
        <v>1415794.6153299999</v>
      </c>
      <c r="N174" s="5">
        <v>1589734.79268</v>
      </c>
      <c r="O174" s="13">
        <f t="shared" si="25"/>
        <v>-0.11574678117368219</v>
      </c>
      <c r="P174" s="13">
        <f t="shared" si="26"/>
        <v>0.11574678117368219</v>
      </c>
    </row>
    <row r="175" spans="1:16">
      <c r="A175" s="1" t="s">
        <v>1001</v>
      </c>
      <c r="B175" s="1" t="str">
        <f>VLOOKUP(A175,NLA_Site_info!$A$2:$B$1253,2,FALSE)</f>
        <v>Tuckertown Reservoir</v>
      </c>
      <c r="C175" s="1" t="s">
        <v>36</v>
      </c>
      <c r="D175" t="s">
        <v>36</v>
      </c>
      <c r="E175">
        <f t="shared" si="18"/>
        <v>1</v>
      </c>
      <c r="F175">
        <f t="shared" si="19"/>
        <v>0</v>
      </c>
      <c r="G175">
        <f t="shared" si="20"/>
        <v>1</v>
      </c>
      <c r="H175">
        <f t="shared" si="21"/>
        <v>0</v>
      </c>
      <c r="I175" s="12">
        <f t="shared" si="22"/>
        <v>1</v>
      </c>
      <c r="J175" s="12" t="str">
        <f t="shared" si="23"/>
        <v>NA</v>
      </c>
      <c r="K175">
        <f t="shared" si="24"/>
        <v>1</v>
      </c>
      <c r="M175" s="5">
        <v>9057342.5445399992</v>
      </c>
      <c r="N175" s="5">
        <v>9090342.3537900001</v>
      </c>
      <c r="O175" s="13">
        <f t="shared" si="25"/>
        <v>-3.6368065056097154E-3</v>
      </c>
      <c r="P175" s="13">
        <f t="shared" si="26"/>
        <v>3.6368065056097154E-3</v>
      </c>
    </row>
    <row r="176" spans="1:16">
      <c r="A176" s="1" t="s">
        <v>1006</v>
      </c>
      <c r="B176" s="1" t="str">
        <f>VLOOKUP(A176,NLA_Site_info!$A$2:$B$1253,2,FALSE)</f>
        <v>Anderson Lake</v>
      </c>
      <c r="C176" s="1" t="s">
        <v>53</v>
      </c>
      <c r="D176" t="s">
        <v>53</v>
      </c>
      <c r="E176">
        <f t="shared" si="18"/>
        <v>0</v>
      </c>
      <c r="F176">
        <f t="shared" si="19"/>
        <v>1</v>
      </c>
      <c r="G176">
        <f t="shared" si="20"/>
        <v>0</v>
      </c>
      <c r="H176">
        <f t="shared" si="21"/>
        <v>1</v>
      </c>
      <c r="I176" s="12" t="str">
        <f t="shared" si="22"/>
        <v>NA</v>
      </c>
      <c r="J176" s="12">
        <f t="shared" si="23"/>
        <v>1</v>
      </c>
      <c r="K176">
        <f t="shared" si="24"/>
        <v>1</v>
      </c>
      <c r="M176" s="5">
        <v>195095.77204400001</v>
      </c>
      <c r="N176" s="5">
        <v>182754.598917</v>
      </c>
      <c r="O176" s="13">
        <f t="shared" si="25"/>
        <v>6.5323070058723412E-2</v>
      </c>
      <c r="P176" s="13">
        <f t="shared" si="26"/>
        <v>6.5323070058723412E-2</v>
      </c>
    </row>
    <row r="177" spans="1:16">
      <c r="A177" s="1" t="s">
        <v>1011</v>
      </c>
      <c r="B177" s="1" t="str">
        <f>VLOOKUP(A177,NLA_Site_info!$A$2:$B$1253,2,FALSE)</f>
        <v>Lake Timberline</v>
      </c>
      <c r="C177" s="1" t="s">
        <v>36</v>
      </c>
      <c r="D177" t="s">
        <v>36</v>
      </c>
      <c r="E177">
        <f t="shared" si="18"/>
        <v>1</v>
      </c>
      <c r="F177">
        <f t="shared" si="19"/>
        <v>0</v>
      </c>
      <c r="G177">
        <f t="shared" si="20"/>
        <v>1</v>
      </c>
      <c r="H177">
        <f t="shared" si="21"/>
        <v>0</v>
      </c>
      <c r="I177" s="12">
        <f t="shared" si="22"/>
        <v>1</v>
      </c>
      <c r="J177" s="12" t="str">
        <f t="shared" si="23"/>
        <v>NA</v>
      </c>
      <c r="K177">
        <f t="shared" si="24"/>
        <v>1</v>
      </c>
      <c r="M177" s="5">
        <v>157101.81278599999</v>
      </c>
      <c r="N177" s="5">
        <v>162435.34119000001</v>
      </c>
      <c r="O177" s="13">
        <f t="shared" si="25"/>
        <v>-3.3382837254666196E-2</v>
      </c>
      <c r="P177" s="13">
        <f t="shared" si="26"/>
        <v>3.3382837254666196E-2</v>
      </c>
    </row>
    <row r="178" spans="1:16">
      <c r="A178" s="1" t="s">
        <v>1016</v>
      </c>
      <c r="B178" s="1" t="str">
        <f>VLOOKUP(A178,NLA_Site_info!$A$2:$B$1253,2,FALSE)</f>
        <v>Amistad Reservoir</v>
      </c>
      <c r="C178" s="1" t="s">
        <v>53</v>
      </c>
      <c r="D178" t="s">
        <v>36</v>
      </c>
      <c r="E178">
        <f t="shared" si="18"/>
        <v>1</v>
      </c>
      <c r="F178">
        <f t="shared" si="19"/>
        <v>0</v>
      </c>
      <c r="G178">
        <f t="shared" si="20"/>
        <v>0</v>
      </c>
      <c r="H178">
        <f t="shared" si="21"/>
        <v>1</v>
      </c>
      <c r="I178" s="12">
        <f t="shared" si="22"/>
        <v>0</v>
      </c>
      <c r="J178" s="12" t="str">
        <f t="shared" si="23"/>
        <v>NA</v>
      </c>
      <c r="K178">
        <f t="shared" si="24"/>
        <v>0</v>
      </c>
      <c r="M178" s="5">
        <v>75825096.358600006</v>
      </c>
      <c r="N178" s="5">
        <v>141300179.23099998</v>
      </c>
      <c r="O178" s="13">
        <f t="shared" si="25"/>
        <v>-0.60310880614524043</v>
      </c>
      <c r="P178" s="13">
        <f t="shared" si="26"/>
        <v>0.60310880614524043</v>
      </c>
    </row>
    <row r="179" spans="1:16">
      <c r="A179" s="1" t="s">
        <v>1021</v>
      </c>
      <c r="B179" s="1" t="str">
        <f>VLOOKUP(A179,NLA_Site_info!$A$2:$B$1253,2,FALSE)</f>
        <v>Barrs Chapel Lake</v>
      </c>
      <c r="C179" s="1" t="s">
        <v>36</v>
      </c>
      <c r="D179" t="s">
        <v>36</v>
      </c>
      <c r="E179">
        <f t="shared" si="18"/>
        <v>1</v>
      </c>
      <c r="F179">
        <f t="shared" si="19"/>
        <v>0</v>
      </c>
      <c r="G179">
        <f t="shared" si="20"/>
        <v>1</v>
      </c>
      <c r="H179">
        <f t="shared" si="21"/>
        <v>0</v>
      </c>
      <c r="I179" s="12">
        <f t="shared" si="22"/>
        <v>1</v>
      </c>
      <c r="J179" s="12" t="str">
        <f t="shared" si="23"/>
        <v>NA</v>
      </c>
      <c r="K179">
        <f t="shared" si="24"/>
        <v>1</v>
      </c>
      <c r="M179" s="5">
        <v>322456.004602</v>
      </c>
      <c r="N179" s="5">
        <v>373149.84886299999</v>
      </c>
      <c r="O179" s="13">
        <f t="shared" si="25"/>
        <v>-0.14575450740812576</v>
      </c>
      <c r="P179" s="13">
        <f t="shared" si="26"/>
        <v>0.14575450740812576</v>
      </c>
    </row>
    <row r="180" spans="1:16">
      <c r="A180" s="1" t="s">
        <v>1026</v>
      </c>
      <c r="B180" s="1" t="str">
        <f>VLOOKUP(A180,NLA_Site_info!$A$2:$B$1253,2,FALSE)</f>
        <v>Bee Creek Lake</v>
      </c>
      <c r="C180" s="1" t="s">
        <v>36</v>
      </c>
      <c r="D180" t="s">
        <v>36</v>
      </c>
      <c r="E180">
        <f t="shared" si="18"/>
        <v>1</v>
      </c>
      <c r="F180">
        <f t="shared" si="19"/>
        <v>0</v>
      </c>
      <c r="G180">
        <f t="shared" si="20"/>
        <v>1</v>
      </c>
      <c r="H180">
        <f t="shared" si="21"/>
        <v>0</v>
      </c>
      <c r="I180" s="12">
        <f t="shared" si="22"/>
        <v>1</v>
      </c>
      <c r="J180" s="12" t="str">
        <f t="shared" si="23"/>
        <v>NA</v>
      </c>
      <c r="K180">
        <f t="shared" si="24"/>
        <v>1</v>
      </c>
      <c r="M180" s="5">
        <v>92525.3780061</v>
      </c>
      <c r="N180" s="5">
        <v>134819.562897</v>
      </c>
      <c r="O180" s="13">
        <f t="shared" si="25"/>
        <v>-0.37207060533558839</v>
      </c>
      <c r="P180" s="13">
        <f t="shared" si="26"/>
        <v>0.37207060533558839</v>
      </c>
    </row>
    <row r="181" spans="1:16">
      <c r="A181" s="1" t="s">
        <v>1031</v>
      </c>
      <c r="B181" s="1" t="str">
        <f>VLOOKUP(A181,NLA_Site_info!$A$2:$B$1253,2,FALSE)</f>
        <v>Mud Lake</v>
      </c>
      <c r="C181" s="1" t="s">
        <v>36</v>
      </c>
      <c r="D181" t="s">
        <v>53</v>
      </c>
      <c r="E181">
        <f t="shared" si="18"/>
        <v>0</v>
      </c>
      <c r="F181">
        <f t="shared" si="19"/>
        <v>1</v>
      </c>
      <c r="G181">
        <f t="shared" si="20"/>
        <v>1</v>
      </c>
      <c r="H181">
        <f t="shared" si="21"/>
        <v>0</v>
      </c>
      <c r="I181" s="12" t="str">
        <f t="shared" si="22"/>
        <v>NA</v>
      </c>
      <c r="J181" s="12">
        <f t="shared" si="23"/>
        <v>0</v>
      </c>
      <c r="K181">
        <f t="shared" si="24"/>
        <v>0</v>
      </c>
      <c r="M181" s="5">
        <v>13978066.3465</v>
      </c>
      <c r="N181" s="5">
        <v>531359.24513099995</v>
      </c>
      <c r="O181" s="13">
        <f t="shared" si="25"/>
        <v>1.8535133615661572</v>
      </c>
      <c r="P181" s="13">
        <f t="shared" si="26"/>
        <v>1.8535133615661572</v>
      </c>
    </row>
    <row r="182" spans="1:16">
      <c r="A182" s="1" t="s">
        <v>1036</v>
      </c>
      <c r="B182" s="1" t="str">
        <f>VLOOKUP(A182,NLA_Site_info!$A$2:$B$1253,2,FALSE)</f>
        <v>Manassas</v>
      </c>
      <c r="C182" s="1" t="s">
        <v>53</v>
      </c>
      <c r="D182" t="s">
        <v>36</v>
      </c>
      <c r="E182">
        <f t="shared" si="18"/>
        <v>1</v>
      </c>
      <c r="F182">
        <f t="shared" si="19"/>
        <v>0</v>
      </c>
      <c r="G182">
        <f t="shared" si="20"/>
        <v>0</v>
      </c>
      <c r="H182">
        <f t="shared" si="21"/>
        <v>1</v>
      </c>
      <c r="I182" s="12">
        <f t="shared" si="22"/>
        <v>0</v>
      </c>
      <c r="J182" s="12" t="str">
        <f t="shared" si="23"/>
        <v>NA</v>
      </c>
      <c r="K182">
        <f t="shared" si="24"/>
        <v>0</v>
      </c>
      <c r="M182" s="5">
        <v>2773693.2229900002</v>
      </c>
      <c r="N182" s="5">
        <v>2889176.1919799997</v>
      </c>
      <c r="O182" s="13">
        <f t="shared" si="25"/>
        <v>-4.0786025785696595E-2</v>
      </c>
      <c r="P182" s="13">
        <f t="shared" si="26"/>
        <v>4.0786025785696595E-2</v>
      </c>
    </row>
    <row r="183" spans="1:16">
      <c r="A183" s="1" t="s">
        <v>1041</v>
      </c>
      <c r="B183" s="1" t="str">
        <f>VLOOKUP(A183,NLA_Site_info!$A$2:$B$1253,2,FALSE)</f>
        <v>Morrow Point Reservoir</v>
      </c>
      <c r="C183" s="1" t="s">
        <v>36</v>
      </c>
      <c r="D183" t="s">
        <v>36</v>
      </c>
      <c r="E183">
        <f t="shared" si="18"/>
        <v>1</v>
      </c>
      <c r="F183">
        <f t="shared" si="19"/>
        <v>0</v>
      </c>
      <c r="G183">
        <f t="shared" si="20"/>
        <v>1</v>
      </c>
      <c r="H183">
        <f t="shared" si="21"/>
        <v>0</v>
      </c>
      <c r="I183" s="12">
        <f t="shared" si="22"/>
        <v>1</v>
      </c>
      <c r="J183" s="12" t="str">
        <f t="shared" si="23"/>
        <v>NA</v>
      </c>
      <c r="K183">
        <f t="shared" si="24"/>
        <v>1</v>
      </c>
      <c r="M183" s="5">
        <v>3135270.8448200002</v>
      </c>
      <c r="N183" s="5">
        <v>3679212.7864399999</v>
      </c>
      <c r="O183" s="13">
        <f t="shared" si="25"/>
        <v>-0.15964289330002387</v>
      </c>
      <c r="P183" s="13">
        <f t="shared" si="26"/>
        <v>0.15964289330002387</v>
      </c>
    </row>
    <row r="184" spans="1:16">
      <c r="A184" s="1" t="s">
        <v>1046</v>
      </c>
      <c r="B184" s="1">
        <f>VLOOKUP(A184,NLA_Site_info!$A$2:$B$1253,2,FALSE)</f>
        <v>0</v>
      </c>
      <c r="C184" s="1" t="s">
        <v>53</v>
      </c>
      <c r="D184" t="s">
        <v>36</v>
      </c>
      <c r="E184">
        <f t="shared" si="18"/>
        <v>1</v>
      </c>
      <c r="F184">
        <f t="shared" si="19"/>
        <v>0</v>
      </c>
      <c r="G184">
        <f t="shared" si="20"/>
        <v>0</v>
      </c>
      <c r="H184">
        <f t="shared" si="21"/>
        <v>1</v>
      </c>
      <c r="I184" s="12">
        <f t="shared" si="22"/>
        <v>0</v>
      </c>
      <c r="J184" s="12" t="str">
        <f t="shared" si="23"/>
        <v>NA</v>
      </c>
      <c r="K184">
        <f t="shared" si="24"/>
        <v>0</v>
      </c>
      <c r="M184" s="5">
        <v>113675.02081</v>
      </c>
      <c r="N184" s="5">
        <v>124412.271334</v>
      </c>
      <c r="O184" s="13">
        <f t="shared" si="25"/>
        <v>-9.0195914509422007E-2</v>
      </c>
      <c r="P184" s="13">
        <f t="shared" si="26"/>
        <v>9.0195914509422007E-2</v>
      </c>
    </row>
    <row r="185" spans="1:16">
      <c r="A185" s="1" t="s">
        <v>1051</v>
      </c>
      <c r="B185" s="1" t="str">
        <f>VLOOKUP(A185,NLA_Site_info!$A$2:$B$1253,2,FALSE)</f>
        <v>Lamont Reservoir</v>
      </c>
      <c r="C185" s="1" t="s">
        <v>36</v>
      </c>
      <c r="D185" t="s">
        <v>36</v>
      </c>
      <c r="E185">
        <f t="shared" si="18"/>
        <v>1</v>
      </c>
      <c r="F185">
        <f t="shared" si="19"/>
        <v>0</v>
      </c>
      <c r="G185">
        <f t="shared" si="20"/>
        <v>1</v>
      </c>
      <c r="H185">
        <f t="shared" si="21"/>
        <v>0</v>
      </c>
      <c r="I185" s="12">
        <f t="shared" si="22"/>
        <v>1</v>
      </c>
      <c r="J185" s="12" t="str">
        <f t="shared" si="23"/>
        <v>NA</v>
      </c>
      <c r="K185">
        <f t="shared" si="24"/>
        <v>1</v>
      </c>
      <c r="M185" s="5">
        <v>358288.02493900002</v>
      </c>
      <c r="N185" s="5">
        <v>342264.25256300002</v>
      </c>
      <c r="O185" s="13">
        <f t="shared" si="25"/>
        <v>4.5746114574452323E-2</v>
      </c>
      <c r="P185" s="13">
        <f t="shared" si="26"/>
        <v>4.5746114574452323E-2</v>
      </c>
    </row>
    <row r="186" spans="1:16">
      <c r="A186" s="1" t="s">
        <v>1056</v>
      </c>
      <c r="B186" s="1" t="str">
        <f>VLOOKUP(A186,NLA_Site_info!$A$2:$B$1253,2,FALSE)</f>
        <v>Roseland Lake</v>
      </c>
      <c r="C186" s="1" t="s">
        <v>53</v>
      </c>
      <c r="D186" t="s">
        <v>53</v>
      </c>
      <c r="E186">
        <f t="shared" si="18"/>
        <v>0</v>
      </c>
      <c r="F186">
        <f t="shared" si="19"/>
        <v>1</v>
      </c>
      <c r="G186">
        <f t="shared" si="20"/>
        <v>0</v>
      </c>
      <c r="H186">
        <f t="shared" si="21"/>
        <v>1</v>
      </c>
      <c r="I186" s="12" t="str">
        <f t="shared" si="22"/>
        <v>NA</v>
      </c>
      <c r="J186" s="12">
        <f t="shared" si="23"/>
        <v>1</v>
      </c>
      <c r="K186">
        <f t="shared" si="24"/>
        <v>1</v>
      </c>
      <c r="M186" s="5">
        <v>390056.332223</v>
      </c>
      <c r="N186" s="5">
        <v>367322.38121700002</v>
      </c>
      <c r="O186" s="13">
        <f t="shared" si="25"/>
        <v>6.0033245198410197E-2</v>
      </c>
      <c r="P186" s="13">
        <f t="shared" si="26"/>
        <v>6.0033245198410197E-2</v>
      </c>
    </row>
    <row r="187" spans="1:16">
      <c r="A187" s="1" t="s">
        <v>1061</v>
      </c>
      <c r="B187" s="1" t="str">
        <f>VLOOKUP(A187,NLA_Site_info!$A$2:$B$1253,2,FALSE)</f>
        <v>Alpine Lake</v>
      </c>
      <c r="C187" s="1" t="s">
        <v>36</v>
      </c>
      <c r="D187" t="s">
        <v>36</v>
      </c>
      <c r="E187">
        <f t="shared" si="18"/>
        <v>1</v>
      </c>
      <c r="F187">
        <f t="shared" si="19"/>
        <v>0</v>
      </c>
      <c r="G187">
        <f t="shared" si="20"/>
        <v>1</v>
      </c>
      <c r="H187">
        <f t="shared" si="21"/>
        <v>0</v>
      </c>
      <c r="I187" s="12">
        <f t="shared" si="22"/>
        <v>1</v>
      </c>
      <c r="J187" s="12" t="str">
        <f t="shared" si="23"/>
        <v>NA</v>
      </c>
      <c r="K187">
        <f t="shared" si="24"/>
        <v>1</v>
      </c>
      <c r="M187" s="5">
        <v>990045.06178900006</v>
      </c>
      <c r="N187" s="5">
        <v>996608.72696299991</v>
      </c>
      <c r="O187" s="13">
        <f t="shared" si="25"/>
        <v>-6.6077594507527064E-3</v>
      </c>
      <c r="P187" s="13">
        <f t="shared" si="26"/>
        <v>6.6077594507527064E-3</v>
      </c>
    </row>
    <row r="188" spans="1:16">
      <c r="A188" s="1" t="s">
        <v>1066</v>
      </c>
      <c r="B188" s="1" t="str">
        <f>VLOOKUP(A188,NLA_Site_info!$A$2:$B$1253,2,FALSE)</f>
        <v>Squaw Lake</v>
      </c>
      <c r="C188" s="1" t="s">
        <v>53</v>
      </c>
      <c r="D188" t="s">
        <v>53</v>
      </c>
      <c r="E188">
        <f t="shared" si="18"/>
        <v>0</v>
      </c>
      <c r="F188">
        <f t="shared" si="19"/>
        <v>1</v>
      </c>
      <c r="G188">
        <f t="shared" si="20"/>
        <v>0</v>
      </c>
      <c r="H188">
        <f t="shared" si="21"/>
        <v>1</v>
      </c>
      <c r="I188" s="12" t="str">
        <f t="shared" si="22"/>
        <v>NA</v>
      </c>
      <c r="J188" s="12">
        <f t="shared" si="23"/>
        <v>1</v>
      </c>
      <c r="K188">
        <f t="shared" si="24"/>
        <v>1</v>
      </c>
      <c r="M188" s="5">
        <v>311254.57116499997</v>
      </c>
      <c r="N188" s="5">
        <v>303353.36547199998</v>
      </c>
      <c r="O188" s="13">
        <f t="shared" si="25"/>
        <v>2.5711368897166097E-2</v>
      </c>
      <c r="P188" s="13">
        <f t="shared" si="26"/>
        <v>2.5711368897166097E-2</v>
      </c>
    </row>
    <row r="189" spans="1:16">
      <c r="A189" s="1" t="s">
        <v>1071</v>
      </c>
      <c r="B189" s="1" t="str">
        <f>VLOOKUP(A189,NLA_Site_info!$A$2:$B$1253,2,FALSE)</f>
        <v>Rehfeldt Slough</v>
      </c>
      <c r="C189" s="1" t="s">
        <v>53</v>
      </c>
      <c r="D189" t="s">
        <v>53</v>
      </c>
      <c r="E189">
        <f t="shared" si="18"/>
        <v>0</v>
      </c>
      <c r="F189">
        <f t="shared" si="19"/>
        <v>1</v>
      </c>
      <c r="G189">
        <f t="shared" si="20"/>
        <v>0</v>
      </c>
      <c r="H189">
        <f t="shared" si="21"/>
        <v>1</v>
      </c>
      <c r="I189" s="12" t="str">
        <f t="shared" si="22"/>
        <v>NA</v>
      </c>
      <c r="J189" s="12">
        <f t="shared" si="23"/>
        <v>1</v>
      </c>
      <c r="K189">
        <f t="shared" si="24"/>
        <v>1</v>
      </c>
      <c r="M189" s="5">
        <v>211957.13571599999</v>
      </c>
      <c r="N189" s="5">
        <v>207697.30864999999</v>
      </c>
      <c r="O189" s="13">
        <f t="shared" si="25"/>
        <v>2.0301593957550493E-2</v>
      </c>
      <c r="P189" s="13">
        <f t="shared" si="26"/>
        <v>2.0301593957550493E-2</v>
      </c>
    </row>
    <row r="190" spans="1:16">
      <c r="A190" s="1" t="s">
        <v>1076</v>
      </c>
      <c r="B190" s="1" t="str">
        <f>VLOOKUP(A190,NLA_Site_info!$A$2:$B$1253,2,FALSE)</f>
        <v>Grittman Lake</v>
      </c>
      <c r="C190" s="1" t="s">
        <v>53</v>
      </c>
      <c r="D190" t="s">
        <v>36</v>
      </c>
      <c r="E190">
        <f t="shared" si="18"/>
        <v>1</v>
      </c>
      <c r="F190">
        <f t="shared" si="19"/>
        <v>0</v>
      </c>
      <c r="G190">
        <f t="shared" si="20"/>
        <v>0</v>
      </c>
      <c r="H190">
        <f t="shared" si="21"/>
        <v>1</v>
      </c>
      <c r="I190" s="12">
        <f t="shared" si="22"/>
        <v>0</v>
      </c>
      <c r="J190" s="12" t="str">
        <f t="shared" si="23"/>
        <v>NA</v>
      </c>
      <c r="K190">
        <f t="shared" si="24"/>
        <v>0</v>
      </c>
      <c r="M190" s="5">
        <v>152218.927547</v>
      </c>
      <c r="N190" s="5">
        <v>153734.775234</v>
      </c>
      <c r="O190" s="13">
        <f t="shared" si="25"/>
        <v>-9.9090004351739241E-3</v>
      </c>
      <c r="P190" s="13">
        <f t="shared" si="26"/>
        <v>9.9090004351739241E-3</v>
      </c>
    </row>
    <row r="191" spans="1:16">
      <c r="A191" s="1" t="s">
        <v>1081</v>
      </c>
      <c r="B191" s="1" t="str">
        <f>VLOOKUP(A191,NLA_Site_info!$A$2:$B$1253,2,FALSE)</f>
        <v>Silver Jack Reservoir</v>
      </c>
      <c r="C191" s="1" t="s">
        <v>36</v>
      </c>
      <c r="D191" t="s">
        <v>36</v>
      </c>
      <c r="E191">
        <f t="shared" si="18"/>
        <v>1</v>
      </c>
      <c r="F191">
        <f t="shared" si="19"/>
        <v>0</v>
      </c>
      <c r="G191">
        <f t="shared" si="20"/>
        <v>1</v>
      </c>
      <c r="H191">
        <f t="shared" si="21"/>
        <v>0</v>
      </c>
      <c r="I191" s="12">
        <f t="shared" si="22"/>
        <v>1</v>
      </c>
      <c r="J191" s="12" t="str">
        <f t="shared" si="23"/>
        <v>NA</v>
      </c>
      <c r="K191">
        <f t="shared" si="24"/>
        <v>1</v>
      </c>
      <c r="M191" s="5">
        <v>1121129.43154</v>
      </c>
      <c r="N191" s="5">
        <v>755478.64122700004</v>
      </c>
      <c r="O191" s="13">
        <f t="shared" si="25"/>
        <v>0.38969329357499699</v>
      </c>
      <c r="P191" s="13">
        <f t="shared" si="26"/>
        <v>0.38969329357499699</v>
      </c>
    </row>
    <row r="192" spans="1:16">
      <c r="A192" s="1" t="s">
        <v>1086</v>
      </c>
      <c r="B192" s="1" t="str">
        <f>VLOOKUP(A192,NLA_Site_info!$A$2:$B$1253,2,FALSE)</f>
        <v>South Loon Lake</v>
      </c>
      <c r="C192" s="1" t="s">
        <v>53</v>
      </c>
      <c r="D192" t="s">
        <v>53</v>
      </c>
      <c r="E192">
        <f t="shared" si="18"/>
        <v>0</v>
      </c>
      <c r="F192">
        <f t="shared" si="19"/>
        <v>1</v>
      </c>
      <c r="G192">
        <f t="shared" si="20"/>
        <v>0</v>
      </c>
      <c r="H192">
        <f t="shared" si="21"/>
        <v>1</v>
      </c>
      <c r="I192" s="12" t="str">
        <f t="shared" si="22"/>
        <v>NA</v>
      </c>
      <c r="J192" s="12">
        <f t="shared" si="23"/>
        <v>1</v>
      </c>
      <c r="K192">
        <f t="shared" si="24"/>
        <v>1</v>
      </c>
      <c r="M192" s="5">
        <v>333035.52236900001</v>
      </c>
      <c r="N192" s="5">
        <v>351130.02624400001</v>
      </c>
      <c r="O192" s="13">
        <f t="shared" si="25"/>
        <v>-5.2895103858072799E-2</v>
      </c>
      <c r="P192" s="13">
        <f t="shared" si="26"/>
        <v>5.2895103858072799E-2</v>
      </c>
    </row>
    <row r="193" spans="1:16">
      <c r="A193" s="1" t="s">
        <v>1091</v>
      </c>
      <c r="B193" s="1" t="str">
        <f>VLOOKUP(A193,NLA_Site_info!$A$2:$B$1253,2,FALSE)</f>
        <v>Brant Lake</v>
      </c>
      <c r="C193" s="1" t="s">
        <v>53</v>
      </c>
      <c r="D193" t="s">
        <v>53</v>
      </c>
      <c r="E193">
        <f t="shared" si="18"/>
        <v>0</v>
      </c>
      <c r="F193">
        <f t="shared" si="19"/>
        <v>1</v>
      </c>
      <c r="G193">
        <f t="shared" si="20"/>
        <v>0</v>
      </c>
      <c r="H193">
        <f t="shared" si="21"/>
        <v>1</v>
      </c>
      <c r="I193" s="12" t="str">
        <f t="shared" si="22"/>
        <v>NA</v>
      </c>
      <c r="J193" s="12">
        <f t="shared" si="23"/>
        <v>1</v>
      </c>
      <c r="K193">
        <f t="shared" si="24"/>
        <v>1</v>
      </c>
      <c r="M193" s="5">
        <v>4182337.7420999999</v>
      </c>
      <c r="N193" s="5">
        <v>4116060.30112</v>
      </c>
      <c r="O193" s="13">
        <f t="shared" si="25"/>
        <v>1.5973550710585711E-2</v>
      </c>
      <c r="P193" s="13">
        <f t="shared" si="26"/>
        <v>1.5973550710585711E-2</v>
      </c>
    </row>
    <row r="194" spans="1:16">
      <c r="A194" s="1" t="s">
        <v>1096</v>
      </c>
      <c r="B194" s="1" t="str">
        <f>VLOOKUP(A194,NLA_Site_info!$A$2:$B$1253,2,FALSE)</f>
        <v>Johnson Lake</v>
      </c>
      <c r="C194" s="1" t="s">
        <v>36</v>
      </c>
      <c r="D194" t="s">
        <v>36</v>
      </c>
      <c r="E194">
        <f t="shared" si="18"/>
        <v>1</v>
      </c>
      <c r="F194">
        <f t="shared" si="19"/>
        <v>0</v>
      </c>
      <c r="G194">
        <f t="shared" si="20"/>
        <v>1</v>
      </c>
      <c r="H194">
        <f t="shared" si="21"/>
        <v>0</v>
      </c>
      <c r="I194" s="12">
        <f t="shared" si="22"/>
        <v>1</v>
      </c>
      <c r="J194" s="12" t="str">
        <f t="shared" si="23"/>
        <v>NA</v>
      </c>
      <c r="K194">
        <f t="shared" si="24"/>
        <v>1</v>
      </c>
      <c r="M194" s="5">
        <v>8933187.6462200005</v>
      </c>
      <c r="N194" s="5">
        <v>8782474.9560700003</v>
      </c>
      <c r="O194" s="13">
        <f t="shared" si="25"/>
        <v>1.7014626382703676E-2</v>
      </c>
      <c r="P194" s="13">
        <f t="shared" si="26"/>
        <v>1.7014626382703676E-2</v>
      </c>
    </row>
    <row r="195" spans="1:16">
      <c r="A195" s="1" t="s">
        <v>1101</v>
      </c>
      <c r="B195" s="1" t="str">
        <f>VLOOKUP(A195,NLA_Site_info!$A$2:$B$1253,2,FALSE)</f>
        <v>Moses Lake</v>
      </c>
      <c r="C195" s="1" t="s">
        <v>36</v>
      </c>
      <c r="D195" t="s">
        <v>53</v>
      </c>
      <c r="E195">
        <f t="shared" ref="E195:E258" si="27">IF(D195="Reservoir",1,0)</f>
        <v>0</v>
      </c>
      <c r="F195">
        <f t="shared" ref="F195:F258" si="28">IF($D195="Lake",1,0)</f>
        <v>1</v>
      </c>
      <c r="G195">
        <f t="shared" ref="G195:G258" si="29">IF($C195="Reservoir",1,0)</f>
        <v>1</v>
      </c>
      <c r="H195">
        <f t="shared" ref="H195:H258" si="30">IF($C195="Lake",1,0)</f>
        <v>0</v>
      </c>
      <c r="I195" s="12" t="str">
        <f t="shared" ref="I195:I258" si="31">IF($D195="RESERVOIR",IF($D195=$C195,1,0),"NA")</f>
        <v>NA</v>
      </c>
      <c r="J195" s="12">
        <f t="shared" ref="J195:J258" si="32">IF($D195="Lake",IF($D195=$C195,1,0),"NA")</f>
        <v>0</v>
      </c>
      <c r="K195">
        <f t="shared" ref="K195:K258" si="33">IF(D195=C195,1,0)</f>
        <v>0</v>
      </c>
      <c r="M195" s="5">
        <v>27215175.154199999</v>
      </c>
      <c r="N195" s="5">
        <v>26066387.327300001</v>
      </c>
      <c r="O195" s="13">
        <f t="shared" ref="O195:O258" si="34">(M195-N195)/((M195+N195)/2)</f>
        <v>4.3121401602998065E-2</v>
      </c>
      <c r="P195" s="13">
        <f t="shared" ref="P195:P258" si="35">ABS($M195-$N195)/(($M195+$N195)/2)</f>
        <v>4.3121401602998065E-2</v>
      </c>
    </row>
    <row r="196" spans="1:16">
      <c r="A196" s="1" t="s">
        <v>1106</v>
      </c>
      <c r="B196" s="1" t="str">
        <f>VLOOKUP(A196,NLA_Site_info!$A$2:$B$1253,2,FALSE)</f>
        <v>Oleander Lake</v>
      </c>
      <c r="C196" s="1" t="s">
        <v>53</v>
      </c>
      <c r="D196" t="s">
        <v>36</v>
      </c>
      <c r="E196">
        <f t="shared" si="27"/>
        <v>1</v>
      </c>
      <c r="F196">
        <f t="shared" si="28"/>
        <v>0</v>
      </c>
      <c r="G196">
        <f t="shared" si="29"/>
        <v>0</v>
      </c>
      <c r="H196">
        <f t="shared" si="30"/>
        <v>1</v>
      </c>
      <c r="I196" s="12">
        <f t="shared" si="31"/>
        <v>0</v>
      </c>
      <c r="J196" s="12" t="str">
        <f t="shared" si="32"/>
        <v>NA</v>
      </c>
      <c r="K196">
        <f t="shared" si="33"/>
        <v>0</v>
      </c>
      <c r="M196" s="5">
        <v>95846.111662199997</v>
      </c>
      <c r="N196" s="5">
        <v>97412.014938000008</v>
      </c>
      <c r="O196" s="13">
        <f t="shared" si="34"/>
        <v>-1.6205303273372305E-2</v>
      </c>
      <c r="P196" s="13">
        <f t="shared" si="35"/>
        <v>1.6205303273372305E-2</v>
      </c>
    </row>
    <row r="197" spans="1:16">
      <c r="A197" s="1" t="s">
        <v>1111</v>
      </c>
      <c r="B197" s="1">
        <f>VLOOKUP(A197,NLA_Site_info!$A$2:$B$1253,2,FALSE)</f>
        <v>0</v>
      </c>
      <c r="C197" s="1" t="s">
        <v>53</v>
      </c>
      <c r="D197" t="s">
        <v>53</v>
      </c>
      <c r="E197">
        <f t="shared" si="27"/>
        <v>0</v>
      </c>
      <c r="F197">
        <f t="shared" si="28"/>
        <v>1</v>
      </c>
      <c r="G197">
        <f t="shared" si="29"/>
        <v>0</v>
      </c>
      <c r="H197">
        <f t="shared" si="30"/>
        <v>1</v>
      </c>
      <c r="I197" s="12" t="str">
        <f t="shared" si="31"/>
        <v>NA</v>
      </c>
      <c r="J197" s="12">
        <f t="shared" si="32"/>
        <v>1</v>
      </c>
      <c r="K197">
        <f t="shared" si="33"/>
        <v>1</v>
      </c>
      <c r="M197" s="5">
        <v>131272.550801</v>
      </c>
      <c r="N197" s="5">
        <v>138801.60926499998</v>
      </c>
      <c r="O197" s="13">
        <f t="shared" si="34"/>
        <v>-5.5755489249027325E-2</v>
      </c>
      <c r="P197" s="13">
        <f t="shared" si="35"/>
        <v>5.5755489249027325E-2</v>
      </c>
    </row>
    <row r="198" spans="1:16">
      <c r="A198" s="1" t="s">
        <v>1116</v>
      </c>
      <c r="B198" s="1" t="str">
        <f>VLOOKUP(A198,NLA_Site_info!$A$2:$B$1253,2,FALSE)</f>
        <v>Cuba Lake</v>
      </c>
      <c r="C198" s="1" t="s">
        <v>36</v>
      </c>
      <c r="D198" t="s">
        <v>36</v>
      </c>
      <c r="E198">
        <f t="shared" si="27"/>
        <v>1</v>
      </c>
      <c r="F198">
        <f t="shared" si="28"/>
        <v>0</v>
      </c>
      <c r="G198">
        <f t="shared" si="29"/>
        <v>1</v>
      </c>
      <c r="H198">
        <f t="shared" si="30"/>
        <v>0</v>
      </c>
      <c r="I198" s="12">
        <f t="shared" si="31"/>
        <v>1</v>
      </c>
      <c r="J198" s="12" t="str">
        <f t="shared" si="32"/>
        <v>NA</v>
      </c>
      <c r="K198">
        <f t="shared" si="33"/>
        <v>1</v>
      </c>
      <c r="M198" s="5">
        <v>1877687.8304699999</v>
      </c>
      <c r="N198" s="5">
        <v>1680574.5797600001</v>
      </c>
      <c r="O198" s="13">
        <f t="shared" si="34"/>
        <v>0.11079185736459428</v>
      </c>
      <c r="P198" s="13">
        <f t="shared" si="35"/>
        <v>0.11079185736459428</v>
      </c>
    </row>
    <row r="199" spans="1:16">
      <c r="A199" s="1" t="s">
        <v>1121</v>
      </c>
      <c r="B199" s="1" t="str">
        <f>VLOOKUP(A199,NLA_Site_info!$A$2:$B$1253,2,FALSE)</f>
        <v>Glade Creek Reservoir (Lower)</v>
      </c>
      <c r="C199" s="1" t="s">
        <v>36</v>
      </c>
      <c r="D199" t="s">
        <v>36</v>
      </c>
      <c r="E199">
        <f t="shared" si="27"/>
        <v>1</v>
      </c>
      <c r="F199">
        <f t="shared" si="28"/>
        <v>0</v>
      </c>
      <c r="G199">
        <f t="shared" si="29"/>
        <v>1</v>
      </c>
      <c r="H199">
        <f t="shared" si="30"/>
        <v>0</v>
      </c>
      <c r="I199" s="12">
        <f t="shared" si="31"/>
        <v>1</v>
      </c>
      <c r="J199" s="12" t="str">
        <f t="shared" si="32"/>
        <v>NA</v>
      </c>
      <c r="K199">
        <f t="shared" si="33"/>
        <v>1</v>
      </c>
      <c r="M199" s="5">
        <v>356153.384212</v>
      </c>
      <c r="N199" s="5">
        <v>358693.40622200002</v>
      </c>
      <c r="O199" s="13">
        <f t="shared" si="34"/>
        <v>-7.1064794414420155E-3</v>
      </c>
      <c r="P199" s="13">
        <f t="shared" si="35"/>
        <v>7.1064794414420155E-3</v>
      </c>
    </row>
    <row r="200" spans="1:16">
      <c r="A200" s="1" t="s">
        <v>1126</v>
      </c>
      <c r="B200" s="1" t="str">
        <f>VLOOKUP(A200,NLA_Site_info!$A$2:$B$1253,2,FALSE)</f>
        <v>Lake Anne</v>
      </c>
      <c r="C200" s="1" t="s">
        <v>53</v>
      </c>
      <c r="D200" t="s">
        <v>36</v>
      </c>
      <c r="E200">
        <f t="shared" si="27"/>
        <v>1</v>
      </c>
      <c r="F200">
        <f t="shared" si="28"/>
        <v>0</v>
      </c>
      <c r="G200">
        <f t="shared" si="29"/>
        <v>0</v>
      </c>
      <c r="H200">
        <f t="shared" si="30"/>
        <v>1</v>
      </c>
      <c r="I200" s="12">
        <f t="shared" si="31"/>
        <v>0</v>
      </c>
      <c r="J200" s="12" t="str">
        <f t="shared" si="32"/>
        <v>NA</v>
      </c>
      <c r="K200">
        <f t="shared" si="33"/>
        <v>0</v>
      </c>
      <c r="M200" s="5">
        <v>102385.00875399999</v>
      </c>
      <c r="N200" s="5">
        <v>101117.51867599999</v>
      </c>
      <c r="O200" s="13">
        <f t="shared" si="34"/>
        <v>1.2456750233099575E-2</v>
      </c>
      <c r="P200" s="13">
        <f t="shared" si="35"/>
        <v>1.2456750233099575E-2</v>
      </c>
    </row>
    <row r="201" spans="1:16">
      <c r="A201" s="1" t="s">
        <v>1131</v>
      </c>
      <c r="B201" s="1" t="str">
        <f>VLOOKUP(A201,NLA_Site_info!$A$2:$B$1253,2,FALSE)</f>
        <v>Grist Millpond</v>
      </c>
      <c r="C201" s="1" t="s">
        <v>36</v>
      </c>
      <c r="D201" t="s">
        <v>53</v>
      </c>
      <c r="E201">
        <f t="shared" si="27"/>
        <v>0</v>
      </c>
      <c r="F201">
        <f t="shared" si="28"/>
        <v>1</v>
      </c>
      <c r="G201">
        <f t="shared" si="29"/>
        <v>1</v>
      </c>
      <c r="H201">
        <f t="shared" si="30"/>
        <v>0</v>
      </c>
      <c r="I201" s="12" t="str">
        <f t="shared" si="31"/>
        <v>NA</v>
      </c>
      <c r="J201" s="12">
        <f t="shared" si="32"/>
        <v>0</v>
      </c>
      <c r="K201">
        <f t="shared" si="33"/>
        <v>0</v>
      </c>
      <c r="M201" s="5">
        <v>67697.599695299999</v>
      </c>
      <c r="N201" s="5">
        <v>65793.66257320001</v>
      </c>
      <c r="O201" s="13">
        <f t="shared" si="34"/>
        <v>2.8525269590611434E-2</v>
      </c>
      <c r="P201" s="13">
        <f t="shared" si="35"/>
        <v>2.8525269590611434E-2</v>
      </c>
    </row>
    <row r="202" spans="1:16">
      <c r="A202" s="1" t="s">
        <v>1136</v>
      </c>
      <c r="B202" s="1" t="str">
        <f>VLOOKUP(A202,NLA_Site_info!$A$2:$B$1253,2,FALSE)</f>
        <v>Arrowhead Lake</v>
      </c>
      <c r="C202" s="1" t="s">
        <v>36</v>
      </c>
      <c r="D202" t="s">
        <v>36</v>
      </c>
      <c r="E202">
        <f t="shared" si="27"/>
        <v>1</v>
      </c>
      <c r="F202">
        <f t="shared" si="28"/>
        <v>0</v>
      </c>
      <c r="G202">
        <f t="shared" si="29"/>
        <v>1</v>
      </c>
      <c r="H202">
        <f t="shared" si="30"/>
        <v>0</v>
      </c>
      <c r="I202" s="12">
        <f t="shared" si="31"/>
        <v>1</v>
      </c>
      <c r="J202" s="12" t="str">
        <f t="shared" si="32"/>
        <v>NA</v>
      </c>
      <c r="K202">
        <f t="shared" si="33"/>
        <v>1</v>
      </c>
      <c r="M202" s="5">
        <v>1195232.3584100001</v>
      </c>
      <c r="N202" s="5">
        <v>1238119.74</v>
      </c>
      <c r="O202" s="13">
        <f t="shared" si="34"/>
        <v>-3.5249630843003234E-2</v>
      </c>
      <c r="P202" s="13">
        <f t="shared" si="35"/>
        <v>3.5249630843003234E-2</v>
      </c>
    </row>
    <row r="203" spans="1:16">
      <c r="A203" s="1" t="s">
        <v>1141</v>
      </c>
      <c r="B203" s="1" t="str">
        <f>VLOOKUP(A203,NLA_Site_info!$A$2:$B$1253,2,FALSE)</f>
        <v>Armington Lake</v>
      </c>
      <c r="C203" s="1" t="s">
        <v>36</v>
      </c>
      <c r="D203" t="s">
        <v>53</v>
      </c>
      <c r="E203">
        <f t="shared" si="27"/>
        <v>0</v>
      </c>
      <c r="F203">
        <f t="shared" si="28"/>
        <v>1</v>
      </c>
      <c r="G203">
        <f t="shared" si="29"/>
        <v>1</v>
      </c>
      <c r="H203">
        <f t="shared" si="30"/>
        <v>0</v>
      </c>
      <c r="I203" s="12" t="str">
        <f t="shared" si="31"/>
        <v>NA</v>
      </c>
      <c r="J203" s="12">
        <f t="shared" si="32"/>
        <v>0</v>
      </c>
      <c r="K203">
        <f t="shared" si="33"/>
        <v>0</v>
      </c>
      <c r="M203" s="5">
        <v>616298.88121100003</v>
      </c>
      <c r="N203" s="5">
        <v>615957.73816499999</v>
      </c>
      <c r="O203" s="13">
        <f t="shared" si="34"/>
        <v>5.5368831562502263E-4</v>
      </c>
      <c r="P203" s="13">
        <f t="shared" si="35"/>
        <v>5.5368831562502263E-4</v>
      </c>
    </row>
    <row r="204" spans="1:16">
      <c r="A204" s="1" t="s">
        <v>1146</v>
      </c>
      <c r="B204" s="1" t="str">
        <f>VLOOKUP(A204,NLA_Site_info!$A$2:$B$1253,2,FALSE)</f>
        <v>North Mayfield</v>
      </c>
      <c r="C204" s="1" t="s">
        <v>53</v>
      </c>
      <c r="D204" t="s">
        <v>53</v>
      </c>
      <c r="E204">
        <f t="shared" si="27"/>
        <v>0</v>
      </c>
      <c r="F204">
        <f t="shared" si="28"/>
        <v>1</v>
      </c>
      <c r="G204">
        <f t="shared" si="29"/>
        <v>0</v>
      </c>
      <c r="H204">
        <f t="shared" si="30"/>
        <v>1</v>
      </c>
      <c r="I204" s="12" t="str">
        <f t="shared" si="31"/>
        <v>NA</v>
      </c>
      <c r="J204" s="12">
        <f t="shared" si="32"/>
        <v>1</v>
      </c>
      <c r="K204">
        <f t="shared" si="33"/>
        <v>1</v>
      </c>
      <c r="M204" s="5">
        <v>146979.867818</v>
      </c>
      <c r="N204" s="5">
        <v>140350.16972599999</v>
      </c>
      <c r="O204" s="13">
        <f t="shared" si="34"/>
        <v>4.6146919748930003E-2</v>
      </c>
      <c r="P204" s="13">
        <f t="shared" si="35"/>
        <v>4.6146919748930003E-2</v>
      </c>
    </row>
    <row r="205" spans="1:16">
      <c r="A205" s="1" t="s">
        <v>1151</v>
      </c>
      <c r="B205" s="1" t="str">
        <f>VLOOKUP(A205,NLA_Site_info!$A$2:$B$1253,2,FALSE)</f>
        <v>Lake Meredith</v>
      </c>
      <c r="C205" s="1" t="s">
        <v>36</v>
      </c>
      <c r="D205" t="s">
        <v>36</v>
      </c>
      <c r="E205">
        <f t="shared" si="27"/>
        <v>1</v>
      </c>
      <c r="F205">
        <f t="shared" si="28"/>
        <v>0</v>
      </c>
      <c r="G205">
        <f t="shared" si="29"/>
        <v>1</v>
      </c>
      <c r="H205">
        <f t="shared" si="30"/>
        <v>0</v>
      </c>
      <c r="I205" s="12">
        <f t="shared" si="31"/>
        <v>1</v>
      </c>
      <c r="J205" s="12" t="str">
        <f t="shared" si="32"/>
        <v>NA</v>
      </c>
      <c r="K205">
        <f t="shared" si="33"/>
        <v>1</v>
      </c>
      <c r="M205" s="5">
        <v>66007145.744599998</v>
      </c>
      <c r="N205" s="5">
        <v>65593928.0141</v>
      </c>
      <c r="O205" s="13">
        <f t="shared" si="34"/>
        <v>6.2798534798836373E-3</v>
      </c>
      <c r="P205" s="13">
        <f t="shared" si="35"/>
        <v>6.2798534798836373E-3</v>
      </c>
    </row>
    <row r="206" spans="1:16">
      <c r="A206" s="1" t="s">
        <v>1156</v>
      </c>
      <c r="B206" s="1" t="str">
        <f>VLOOKUP(A206,NLA_Site_info!$A$2:$B$1253,2,FALSE)</f>
        <v>Flat River Reservoir</v>
      </c>
      <c r="C206" s="1" t="s">
        <v>36</v>
      </c>
      <c r="D206" t="s">
        <v>36</v>
      </c>
      <c r="E206">
        <f t="shared" si="27"/>
        <v>1</v>
      </c>
      <c r="F206">
        <f t="shared" si="28"/>
        <v>0</v>
      </c>
      <c r="G206">
        <f t="shared" si="29"/>
        <v>1</v>
      </c>
      <c r="H206">
        <f t="shared" si="30"/>
        <v>0</v>
      </c>
      <c r="I206" s="12">
        <f t="shared" si="31"/>
        <v>1</v>
      </c>
      <c r="J206" s="12" t="str">
        <f t="shared" si="32"/>
        <v>NA</v>
      </c>
      <c r="K206">
        <f t="shared" si="33"/>
        <v>1</v>
      </c>
      <c r="M206" s="5">
        <v>2400981.8674699999</v>
      </c>
      <c r="N206" s="5">
        <v>1572914.4855599999</v>
      </c>
      <c r="O206" s="13">
        <f t="shared" si="34"/>
        <v>0.41675338677548479</v>
      </c>
      <c r="P206" s="13">
        <f t="shared" si="35"/>
        <v>0.41675338677548479</v>
      </c>
    </row>
    <row r="207" spans="1:16">
      <c r="A207" s="1" t="s">
        <v>1161</v>
      </c>
      <c r="B207" s="1" t="str">
        <f>VLOOKUP(A207,NLA_Site_info!$A$2:$B$1253,2,FALSE)</f>
        <v>Willow Creek Reservoir</v>
      </c>
      <c r="C207" s="1" t="s">
        <v>36</v>
      </c>
      <c r="D207" t="s">
        <v>36</v>
      </c>
      <c r="E207">
        <f t="shared" si="27"/>
        <v>1</v>
      </c>
      <c r="F207">
        <f t="shared" si="28"/>
        <v>0</v>
      </c>
      <c r="G207">
        <f t="shared" si="29"/>
        <v>1</v>
      </c>
      <c r="H207">
        <f t="shared" si="30"/>
        <v>0</v>
      </c>
      <c r="I207" s="12">
        <f t="shared" si="31"/>
        <v>1</v>
      </c>
      <c r="J207" s="12" t="str">
        <f t="shared" si="32"/>
        <v>NA</v>
      </c>
      <c r="K207">
        <f t="shared" si="33"/>
        <v>1</v>
      </c>
      <c r="M207" s="5">
        <v>1129671.0464900001</v>
      </c>
      <c r="N207" s="5">
        <v>1191797.9114299999</v>
      </c>
      <c r="O207" s="13">
        <f t="shared" si="34"/>
        <v>-5.3523752474092502E-2</v>
      </c>
      <c r="P207" s="13">
        <f t="shared" si="35"/>
        <v>5.3523752474092502E-2</v>
      </c>
    </row>
    <row r="208" spans="1:16">
      <c r="A208" s="1" t="s">
        <v>1166</v>
      </c>
      <c r="B208" s="1" t="str">
        <f>VLOOKUP(A208,NLA_Site_info!$A$2:$B$1253,2,FALSE)</f>
        <v>Alkaline Lake</v>
      </c>
      <c r="C208" s="1" t="s">
        <v>53</v>
      </c>
      <c r="D208" t="s">
        <v>53</v>
      </c>
      <c r="E208">
        <f t="shared" si="27"/>
        <v>0</v>
      </c>
      <c r="F208">
        <f t="shared" si="28"/>
        <v>1</v>
      </c>
      <c r="G208">
        <f t="shared" si="29"/>
        <v>0</v>
      </c>
      <c r="H208">
        <f t="shared" si="30"/>
        <v>1</v>
      </c>
      <c r="I208" s="12" t="str">
        <f t="shared" si="31"/>
        <v>NA</v>
      </c>
      <c r="J208" s="12">
        <f t="shared" si="32"/>
        <v>1</v>
      </c>
      <c r="K208">
        <f t="shared" si="33"/>
        <v>1</v>
      </c>
      <c r="M208" s="5">
        <v>3166254.4968699999</v>
      </c>
      <c r="N208" s="5">
        <v>3142066.5558700003</v>
      </c>
      <c r="O208" s="13">
        <f t="shared" si="34"/>
        <v>7.6685827489688984E-3</v>
      </c>
      <c r="P208" s="13">
        <f t="shared" si="35"/>
        <v>7.6685827489688984E-3</v>
      </c>
    </row>
    <row r="209" spans="1:16">
      <c r="A209" s="1" t="s">
        <v>1171</v>
      </c>
      <c r="B209" s="1" t="str">
        <f>VLOOKUP(A209,NLA_Site_info!$A$2:$B$1253,2,FALSE)</f>
        <v>Flanagan Reservoir</v>
      </c>
      <c r="C209" s="1" t="s">
        <v>36</v>
      </c>
      <c r="D209" t="s">
        <v>36</v>
      </c>
      <c r="E209">
        <f t="shared" si="27"/>
        <v>1</v>
      </c>
      <c r="F209">
        <f t="shared" si="28"/>
        <v>0</v>
      </c>
      <c r="G209">
        <f t="shared" si="29"/>
        <v>1</v>
      </c>
      <c r="H209">
        <f t="shared" si="30"/>
        <v>0</v>
      </c>
      <c r="I209" s="12">
        <f t="shared" si="31"/>
        <v>1</v>
      </c>
      <c r="J209" s="12" t="str">
        <f t="shared" si="32"/>
        <v>NA</v>
      </c>
      <c r="K209">
        <f t="shared" si="33"/>
        <v>1</v>
      </c>
      <c r="M209" s="5">
        <v>4764743.6641199999</v>
      </c>
      <c r="N209" s="5">
        <v>4763427.4239999996</v>
      </c>
      <c r="O209" s="13">
        <f t="shared" si="34"/>
        <v>2.762838970516246E-4</v>
      </c>
      <c r="P209" s="13">
        <f t="shared" si="35"/>
        <v>2.762838970516246E-4</v>
      </c>
    </row>
    <row r="210" spans="1:16">
      <c r="A210" s="1" t="s">
        <v>1176</v>
      </c>
      <c r="B210" s="1" t="str">
        <f>VLOOKUP(A210,NLA_Site_info!$A$2:$B$1253,2,FALSE)</f>
        <v>Blue Lake</v>
      </c>
      <c r="C210" s="1" t="s">
        <v>53</v>
      </c>
      <c r="D210" t="s">
        <v>53</v>
      </c>
      <c r="E210">
        <f t="shared" si="27"/>
        <v>0</v>
      </c>
      <c r="F210">
        <f t="shared" si="28"/>
        <v>1</v>
      </c>
      <c r="G210">
        <f t="shared" si="29"/>
        <v>0</v>
      </c>
      <c r="H210">
        <f t="shared" si="30"/>
        <v>1</v>
      </c>
      <c r="I210" s="12" t="str">
        <f t="shared" si="31"/>
        <v>NA</v>
      </c>
      <c r="J210" s="12">
        <f t="shared" si="32"/>
        <v>1</v>
      </c>
      <c r="K210">
        <f t="shared" si="33"/>
        <v>1</v>
      </c>
      <c r="M210" s="5">
        <v>236163.827081</v>
      </c>
      <c r="N210" s="5">
        <v>244058.72690199999</v>
      </c>
      <c r="O210" s="13">
        <f t="shared" si="34"/>
        <v>-3.2880170893762231E-2</v>
      </c>
      <c r="P210" s="13">
        <f t="shared" si="35"/>
        <v>3.2880170893762231E-2</v>
      </c>
    </row>
    <row r="211" spans="1:16">
      <c r="A211" s="1" t="s">
        <v>1181</v>
      </c>
      <c r="B211" s="1" t="str">
        <f>VLOOKUP(A211,NLA_Site_info!$A$2:$B$1253,2,FALSE)</f>
        <v>S. Line Reservoir</v>
      </c>
      <c r="C211" s="1" t="s">
        <v>36</v>
      </c>
      <c r="D211" t="s">
        <v>36</v>
      </c>
      <c r="E211">
        <f t="shared" si="27"/>
        <v>1</v>
      </c>
      <c r="F211">
        <f t="shared" si="28"/>
        <v>0</v>
      </c>
      <c r="G211">
        <f t="shared" si="29"/>
        <v>1</v>
      </c>
      <c r="H211">
        <f t="shared" si="30"/>
        <v>0</v>
      </c>
      <c r="I211" s="12">
        <f t="shared" si="31"/>
        <v>1</v>
      </c>
      <c r="J211" s="12" t="str">
        <f t="shared" si="32"/>
        <v>NA</v>
      </c>
      <c r="K211">
        <f t="shared" si="33"/>
        <v>1</v>
      </c>
      <c r="M211" s="5">
        <v>427947.406931</v>
      </c>
      <c r="N211" s="5">
        <v>1641223.76156</v>
      </c>
      <c r="O211" s="13">
        <f t="shared" si="34"/>
        <v>-1.1727172436041771</v>
      </c>
      <c r="P211" s="13">
        <f t="shared" si="35"/>
        <v>1.1727172436041771</v>
      </c>
    </row>
    <row r="212" spans="1:16">
      <c r="A212" s="1" t="s">
        <v>1186</v>
      </c>
      <c r="B212" s="1">
        <f>VLOOKUP(A212,NLA_Site_info!$A$2:$B$1253,2,FALSE)</f>
        <v>0</v>
      </c>
      <c r="C212" s="1" t="s">
        <v>36</v>
      </c>
      <c r="D212" t="s">
        <v>36</v>
      </c>
      <c r="E212">
        <f t="shared" si="27"/>
        <v>1</v>
      </c>
      <c r="F212">
        <f t="shared" si="28"/>
        <v>0</v>
      </c>
      <c r="G212">
        <f t="shared" si="29"/>
        <v>1</v>
      </c>
      <c r="H212">
        <f t="shared" si="30"/>
        <v>0</v>
      </c>
      <c r="I212" s="12">
        <f t="shared" si="31"/>
        <v>1</v>
      </c>
      <c r="J212" s="12" t="str">
        <f t="shared" si="32"/>
        <v>NA</v>
      </c>
      <c r="K212">
        <f t="shared" si="33"/>
        <v>1</v>
      </c>
      <c r="M212" s="5">
        <v>39989.390825000002</v>
      </c>
      <c r="N212" s="5">
        <v>102348.452672</v>
      </c>
      <c r="O212" s="13">
        <f t="shared" si="34"/>
        <v>-0.87621198010231649</v>
      </c>
      <c r="P212" s="13">
        <f t="shared" si="35"/>
        <v>0.87621198010231649</v>
      </c>
    </row>
    <row r="213" spans="1:16">
      <c r="A213" s="1" t="s">
        <v>1191</v>
      </c>
      <c r="B213" s="1" t="str">
        <f>VLOOKUP(A213,NLA_Site_info!$A$2:$B$1253,2,FALSE)</f>
        <v>Haskell Lake</v>
      </c>
      <c r="C213" s="1" t="s">
        <v>53</v>
      </c>
      <c r="D213" t="s">
        <v>53</v>
      </c>
      <c r="E213">
        <f t="shared" si="27"/>
        <v>0</v>
      </c>
      <c r="F213">
        <f t="shared" si="28"/>
        <v>1</v>
      </c>
      <c r="G213">
        <f t="shared" si="29"/>
        <v>0</v>
      </c>
      <c r="H213">
        <f t="shared" si="30"/>
        <v>1</v>
      </c>
      <c r="I213" s="12" t="str">
        <f t="shared" si="31"/>
        <v>NA</v>
      </c>
      <c r="J213" s="12">
        <f t="shared" si="32"/>
        <v>1</v>
      </c>
      <c r="K213">
        <f t="shared" si="33"/>
        <v>1</v>
      </c>
      <c r="M213" s="5">
        <v>361663.80888899998</v>
      </c>
      <c r="N213" s="5">
        <v>368696.83947200002</v>
      </c>
      <c r="O213" s="13">
        <f t="shared" si="34"/>
        <v>-1.9259062214764294E-2</v>
      </c>
      <c r="P213" s="13">
        <f t="shared" si="35"/>
        <v>1.9259062214764294E-2</v>
      </c>
    </row>
    <row r="214" spans="1:16">
      <c r="A214" s="1" t="s">
        <v>1196</v>
      </c>
      <c r="B214" s="1" t="str">
        <f>VLOOKUP(A214,NLA_Site_info!$A$2:$B$1253,2,FALSE)</f>
        <v>Banks Lake</v>
      </c>
      <c r="C214" s="1" t="s">
        <v>36</v>
      </c>
      <c r="D214" t="s">
        <v>36</v>
      </c>
      <c r="E214">
        <f t="shared" si="27"/>
        <v>1</v>
      </c>
      <c r="F214">
        <f t="shared" si="28"/>
        <v>0</v>
      </c>
      <c r="G214">
        <f t="shared" si="29"/>
        <v>1</v>
      </c>
      <c r="H214">
        <f t="shared" si="30"/>
        <v>0</v>
      </c>
      <c r="I214" s="12">
        <f t="shared" si="31"/>
        <v>1</v>
      </c>
      <c r="J214" s="12" t="str">
        <f t="shared" si="32"/>
        <v>NA</v>
      </c>
      <c r="K214">
        <f t="shared" si="33"/>
        <v>1</v>
      </c>
      <c r="M214" s="5">
        <v>74767.579280599995</v>
      </c>
      <c r="N214" s="5">
        <v>60287.357751399999</v>
      </c>
      <c r="O214" s="13">
        <f t="shared" si="34"/>
        <v>0.21443453823193512</v>
      </c>
      <c r="P214" s="13">
        <f t="shared" si="35"/>
        <v>0.21443453823193512</v>
      </c>
    </row>
    <row r="215" spans="1:16">
      <c r="A215" s="1" t="s">
        <v>1201</v>
      </c>
      <c r="B215" s="1" t="str">
        <f>VLOOKUP(A215,NLA_Site_info!$A$2:$B$1253,2,FALSE)</f>
        <v>Lake Lowell</v>
      </c>
      <c r="C215" s="1" t="s">
        <v>36</v>
      </c>
      <c r="D215" t="s">
        <v>36</v>
      </c>
      <c r="E215">
        <f t="shared" si="27"/>
        <v>1</v>
      </c>
      <c r="F215">
        <f t="shared" si="28"/>
        <v>0</v>
      </c>
      <c r="G215">
        <f t="shared" si="29"/>
        <v>1</v>
      </c>
      <c r="H215">
        <f t="shared" si="30"/>
        <v>0</v>
      </c>
      <c r="I215" s="12">
        <f t="shared" si="31"/>
        <v>1</v>
      </c>
      <c r="J215" s="12" t="str">
        <f t="shared" si="32"/>
        <v>NA</v>
      </c>
      <c r="K215">
        <f t="shared" si="33"/>
        <v>1</v>
      </c>
      <c r="M215" s="5">
        <v>24518639.9582</v>
      </c>
      <c r="N215" s="5">
        <v>35711592.069899999</v>
      </c>
      <c r="O215" s="13">
        <f t="shared" si="34"/>
        <v>-0.37167222289557189</v>
      </c>
      <c r="P215" s="13">
        <f t="shared" si="35"/>
        <v>0.37167222289557189</v>
      </c>
    </row>
    <row r="216" spans="1:16">
      <c r="A216" s="1" t="s">
        <v>1206</v>
      </c>
      <c r="B216" s="1" t="str">
        <f>VLOOKUP(A216,NLA_Site_info!$A$2:$B$1253,2,FALSE)</f>
        <v>Lake Somerville</v>
      </c>
      <c r="C216" s="1" t="s">
        <v>36</v>
      </c>
      <c r="D216" t="s">
        <v>36</v>
      </c>
      <c r="E216">
        <f t="shared" si="27"/>
        <v>1</v>
      </c>
      <c r="F216">
        <f t="shared" si="28"/>
        <v>0</v>
      </c>
      <c r="G216">
        <f t="shared" si="29"/>
        <v>1</v>
      </c>
      <c r="H216">
        <f t="shared" si="30"/>
        <v>0</v>
      </c>
      <c r="I216" s="12">
        <f t="shared" si="31"/>
        <v>1</v>
      </c>
      <c r="J216" s="12" t="str">
        <f t="shared" si="32"/>
        <v>NA</v>
      </c>
      <c r="K216">
        <f t="shared" si="33"/>
        <v>1</v>
      </c>
      <c r="M216" s="5">
        <v>44261948.407600001</v>
      </c>
      <c r="N216" s="5">
        <v>46825095.492200002</v>
      </c>
      <c r="O216" s="13">
        <f t="shared" si="34"/>
        <v>-5.6279070543107823E-2</v>
      </c>
      <c r="P216" s="13">
        <f t="shared" si="35"/>
        <v>5.6279070543107823E-2</v>
      </c>
    </row>
    <row r="217" spans="1:16">
      <c r="A217" s="1" t="s">
        <v>1211</v>
      </c>
      <c r="B217" s="1">
        <f>VLOOKUP(A217,NLA_Site_info!$A$2:$B$1253,2,FALSE)</f>
        <v>0</v>
      </c>
      <c r="C217" s="1" t="s">
        <v>53</v>
      </c>
      <c r="D217" t="s">
        <v>53</v>
      </c>
      <c r="E217">
        <f t="shared" si="27"/>
        <v>0</v>
      </c>
      <c r="F217">
        <f t="shared" si="28"/>
        <v>1</v>
      </c>
      <c r="G217">
        <f t="shared" si="29"/>
        <v>0</v>
      </c>
      <c r="H217">
        <f t="shared" si="30"/>
        <v>1</v>
      </c>
      <c r="I217" s="12" t="str">
        <f t="shared" si="31"/>
        <v>NA</v>
      </c>
      <c r="J217" s="12">
        <f t="shared" si="32"/>
        <v>1</v>
      </c>
      <c r="K217">
        <f t="shared" si="33"/>
        <v>1</v>
      </c>
      <c r="M217" s="5">
        <v>271976.36583299999</v>
      </c>
      <c r="N217" s="5">
        <v>308371.76936199999</v>
      </c>
      <c r="O217" s="13">
        <f t="shared" si="34"/>
        <v>-0.12542610657918615</v>
      </c>
      <c r="P217" s="13">
        <f t="shared" si="35"/>
        <v>0.12542610657918615</v>
      </c>
    </row>
    <row r="218" spans="1:16">
      <c r="A218" s="1" t="s">
        <v>1216</v>
      </c>
      <c r="B218" s="1" t="str">
        <f>VLOOKUP(A218,NLA_Site_info!$A$2:$B$1253,2,FALSE)</f>
        <v>Long Pond</v>
      </c>
      <c r="C218" s="1" t="s">
        <v>53</v>
      </c>
      <c r="D218" t="s">
        <v>53</v>
      </c>
      <c r="E218">
        <f t="shared" si="27"/>
        <v>0</v>
      </c>
      <c r="F218">
        <f t="shared" si="28"/>
        <v>1</v>
      </c>
      <c r="G218">
        <f t="shared" si="29"/>
        <v>0</v>
      </c>
      <c r="H218">
        <f t="shared" si="30"/>
        <v>1</v>
      </c>
      <c r="I218" s="12" t="str">
        <f t="shared" si="31"/>
        <v>NA</v>
      </c>
      <c r="J218" s="12">
        <f t="shared" si="32"/>
        <v>1</v>
      </c>
      <c r="K218">
        <f t="shared" si="33"/>
        <v>1</v>
      </c>
      <c r="M218" s="5">
        <v>674648.28567799996</v>
      </c>
      <c r="N218" s="5">
        <v>663504.8043190001</v>
      </c>
      <c r="O218" s="13">
        <f t="shared" si="34"/>
        <v>1.6655017190932667E-2</v>
      </c>
      <c r="P218" s="13">
        <f t="shared" si="35"/>
        <v>1.6655017190932667E-2</v>
      </c>
    </row>
    <row r="219" spans="1:16">
      <c r="A219" s="1" t="s">
        <v>1221</v>
      </c>
      <c r="B219" s="1" t="str">
        <f>VLOOKUP(A219,NLA_Site_info!$A$2:$B$1253,2,FALSE)</f>
        <v>Lake Kegonsa</v>
      </c>
      <c r="C219" s="1" t="s">
        <v>53</v>
      </c>
      <c r="D219" t="s">
        <v>53</v>
      </c>
      <c r="E219">
        <f t="shared" si="27"/>
        <v>0</v>
      </c>
      <c r="F219">
        <f t="shared" si="28"/>
        <v>1</v>
      </c>
      <c r="G219">
        <f t="shared" si="29"/>
        <v>0</v>
      </c>
      <c r="H219">
        <f t="shared" si="30"/>
        <v>1</v>
      </c>
      <c r="I219" s="12" t="str">
        <f t="shared" si="31"/>
        <v>NA</v>
      </c>
      <c r="J219" s="12">
        <f t="shared" si="32"/>
        <v>1</v>
      </c>
      <c r="K219">
        <f t="shared" si="33"/>
        <v>1</v>
      </c>
      <c r="M219" s="5">
        <v>12961051.748299999</v>
      </c>
      <c r="N219" s="5">
        <v>12933604.2182</v>
      </c>
      <c r="O219" s="13">
        <f t="shared" si="34"/>
        <v>2.1199378076702867E-3</v>
      </c>
      <c r="P219" s="13">
        <f t="shared" si="35"/>
        <v>2.1199378076702867E-3</v>
      </c>
    </row>
    <row r="220" spans="1:16">
      <c r="A220" s="1" t="s">
        <v>1226</v>
      </c>
      <c r="B220" s="1" t="str">
        <f>VLOOKUP(A220,NLA_Site_info!$A$2:$B$1253,2,FALSE)</f>
        <v>Cooper Creek Reservoir</v>
      </c>
      <c r="C220" s="1" t="s">
        <v>36</v>
      </c>
      <c r="D220" t="s">
        <v>36</v>
      </c>
      <c r="E220">
        <f t="shared" si="27"/>
        <v>1</v>
      </c>
      <c r="F220">
        <f t="shared" si="28"/>
        <v>0</v>
      </c>
      <c r="G220">
        <f t="shared" si="29"/>
        <v>1</v>
      </c>
      <c r="H220">
        <f t="shared" si="30"/>
        <v>0</v>
      </c>
      <c r="I220" s="12">
        <f t="shared" si="31"/>
        <v>1</v>
      </c>
      <c r="J220" s="12" t="str">
        <f t="shared" si="32"/>
        <v>NA</v>
      </c>
      <c r="K220">
        <f t="shared" si="33"/>
        <v>1</v>
      </c>
      <c r="M220" s="5">
        <v>552382.89152299997</v>
      </c>
      <c r="N220" s="5">
        <v>526616.22470599995</v>
      </c>
      <c r="O220" s="13">
        <f t="shared" si="34"/>
        <v>4.776031125410387E-2</v>
      </c>
      <c r="P220" s="13">
        <f t="shared" si="35"/>
        <v>4.776031125410387E-2</v>
      </c>
    </row>
    <row r="221" spans="1:16">
      <c r="A221" s="1" t="s">
        <v>1231</v>
      </c>
      <c r="B221" s="1" t="str">
        <f>VLOOKUP(A221,NLA_Site_info!$A$2:$B$1253,2,FALSE)</f>
        <v>Gantt Reservoir</v>
      </c>
      <c r="C221" s="1" t="s">
        <v>36</v>
      </c>
      <c r="D221" t="s">
        <v>36</v>
      </c>
      <c r="E221">
        <f t="shared" si="27"/>
        <v>1</v>
      </c>
      <c r="F221">
        <f t="shared" si="28"/>
        <v>0</v>
      </c>
      <c r="G221">
        <f t="shared" si="29"/>
        <v>1</v>
      </c>
      <c r="H221">
        <f t="shared" si="30"/>
        <v>0</v>
      </c>
      <c r="I221" s="12">
        <f t="shared" si="31"/>
        <v>1</v>
      </c>
      <c r="J221" s="12" t="str">
        <f t="shared" si="32"/>
        <v>NA</v>
      </c>
      <c r="K221">
        <f t="shared" si="33"/>
        <v>1</v>
      </c>
      <c r="M221" s="5">
        <v>7354922.3868100001</v>
      </c>
      <c r="N221" s="5">
        <v>7447103.7819800004</v>
      </c>
      <c r="O221" s="13">
        <f t="shared" si="34"/>
        <v>-1.2455240129809309E-2</v>
      </c>
      <c r="P221" s="13">
        <f t="shared" si="35"/>
        <v>1.2455240129809309E-2</v>
      </c>
    </row>
    <row r="222" spans="1:16">
      <c r="A222" s="1" t="s">
        <v>1236</v>
      </c>
      <c r="B222" s="1" t="str">
        <f>VLOOKUP(A222,NLA_Site_info!$A$2:$B$1253,2,FALSE)</f>
        <v>Lake Victoria</v>
      </c>
      <c r="C222" s="1" t="s">
        <v>36</v>
      </c>
      <c r="D222" t="s">
        <v>53</v>
      </c>
      <c r="E222">
        <f t="shared" si="27"/>
        <v>0</v>
      </c>
      <c r="F222">
        <f t="shared" si="28"/>
        <v>1</v>
      </c>
      <c r="G222">
        <f t="shared" si="29"/>
        <v>1</v>
      </c>
      <c r="H222">
        <f t="shared" si="30"/>
        <v>0</v>
      </c>
      <c r="I222" s="12" t="str">
        <f t="shared" si="31"/>
        <v>NA</v>
      </c>
      <c r="J222" s="12">
        <f t="shared" si="32"/>
        <v>0</v>
      </c>
      <c r="K222">
        <f t="shared" si="33"/>
        <v>0</v>
      </c>
      <c r="M222" s="5">
        <v>1689782.87488</v>
      </c>
      <c r="N222" s="5">
        <v>1687394.89069</v>
      </c>
      <c r="O222" s="13">
        <f t="shared" si="34"/>
        <v>1.4141892170114678E-3</v>
      </c>
      <c r="P222" s="13">
        <f t="shared" si="35"/>
        <v>1.4141892170114678E-3</v>
      </c>
    </row>
    <row r="223" spans="1:16">
      <c r="A223" s="1" t="s">
        <v>1241</v>
      </c>
      <c r="B223" s="1" t="str">
        <f>VLOOKUP(A223,NLA_Site_info!$A$2:$B$1253,2,FALSE)</f>
        <v>Lake Pana</v>
      </c>
      <c r="C223" s="1" t="s">
        <v>53</v>
      </c>
      <c r="D223" t="s">
        <v>36</v>
      </c>
      <c r="E223">
        <f t="shared" si="27"/>
        <v>1</v>
      </c>
      <c r="F223">
        <f t="shared" si="28"/>
        <v>0</v>
      </c>
      <c r="G223">
        <f t="shared" si="29"/>
        <v>0</v>
      </c>
      <c r="H223">
        <f t="shared" si="30"/>
        <v>1</v>
      </c>
      <c r="I223" s="12">
        <f t="shared" si="31"/>
        <v>0</v>
      </c>
      <c r="J223" s="12" t="str">
        <f t="shared" si="32"/>
        <v>NA</v>
      </c>
      <c r="K223">
        <f t="shared" si="33"/>
        <v>0</v>
      </c>
      <c r="M223" s="5">
        <v>286355.46424499998</v>
      </c>
      <c r="N223" s="5">
        <v>318215.256345</v>
      </c>
      <c r="O223" s="13">
        <f t="shared" si="34"/>
        <v>-0.10539641108953499</v>
      </c>
      <c r="P223" s="13">
        <f t="shared" si="35"/>
        <v>0.10539641108953499</v>
      </c>
    </row>
    <row r="224" spans="1:16">
      <c r="A224" s="1" t="s">
        <v>1246</v>
      </c>
      <c r="B224" s="1" t="str">
        <f>VLOOKUP(A224,NLA_Site_info!$A$2:$B$1253,2,FALSE)</f>
        <v>Van Patten Lake</v>
      </c>
      <c r="C224" s="1" t="s">
        <v>53</v>
      </c>
      <c r="D224" t="s">
        <v>53</v>
      </c>
      <c r="E224">
        <f t="shared" si="27"/>
        <v>0</v>
      </c>
      <c r="F224">
        <f t="shared" si="28"/>
        <v>1</v>
      </c>
      <c r="G224">
        <f t="shared" si="29"/>
        <v>0</v>
      </c>
      <c r="H224">
        <f t="shared" si="30"/>
        <v>1</v>
      </c>
      <c r="I224" s="12" t="str">
        <f t="shared" si="31"/>
        <v>NA</v>
      </c>
      <c r="J224" s="12">
        <f t="shared" si="32"/>
        <v>1</v>
      </c>
      <c r="K224">
        <f t="shared" si="33"/>
        <v>1</v>
      </c>
      <c r="M224" s="5">
        <v>66886.672528099996</v>
      </c>
      <c r="N224" s="5">
        <v>67956.378910800006</v>
      </c>
      <c r="O224" s="13">
        <f t="shared" si="34"/>
        <v>-1.5865947429774888E-2</v>
      </c>
      <c r="P224" s="13">
        <f t="shared" si="35"/>
        <v>1.5865947429774888E-2</v>
      </c>
    </row>
    <row r="225" spans="1:16">
      <c r="A225" s="1" t="s">
        <v>1251</v>
      </c>
      <c r="B225" s="1" t="str">
        <f>VLOOKUP(A225,NLA_Site_info!$A$2:$B$1253,2,FALSE)</f>
        <v>Lake Isabel</v>
      </c>
      <c r="C225" s="1" t="s">
        <v>36</v>
      </c>
      <c r="D225" t="s">
        <v>36</v>
      </c>
      <c r="E225">
        <f t="shared" si="27"/>
        <v>1</v>
      </c>
      <c r="F225">
        <f t="shared" si="28"/>
        <v>0</v>
      </c>
      <c r="G225">
        <f t="shared" si="29"/>
        <v>1</v>
      </c>
      <c r="H225">
        <f t="shared" si="30"/>
        <v>0</v>
      </c>
      <c r="I225" s="12">
        <f t="shared" si="31"/>
        <v>1</v>
      </c>
      <c r="J225" s="12" t="str">
        <f t="shared" si="32"/>
        <v>NA</v>
      </c>
      <c r="K225">
        <f t="shared" si="33"/>
        <v>1</v>
      </c>
      <c r="M225" s="5">
        <v>3303387.28804</v>
      </c>
      <c r="N225" s="5">
        <v>3258986.2819499997</v>
      </c>
      <c r="O225" s="13">
        <f t="shared" si="34"/>
        <v>1.3531995890343053E-2</v>
      </c>
      <c r="P225" s="13">
        <f t="shared" si="35"/>
        <v>1.3531995890343053E-2</v>
      </c>
    </row>
    <row r="226" spans="1:16">
      <c r="A226" s="1" t="s">
        <v>1256</v>
      </c>
      <c r="B226" s="1" t="str">
        <f>VLOOKUP(A226,NLA_Site_info!$A$2:$B$1253,2,FALSE)</f>
        <v>La Cygnes Lake</v>
      </c>
      <c r="C226" s="1" t="s">
        <v>53</v>
      </c>
      <c r="D226" t="s">
        <v>36</v>
      </c>
      <c r="E226">
        <f t="shared" si="27"/>
        <v>1</v>
      </c>
      <c r="F226">
        <f t="shared" si="28"/>
        <v>0</v>
      </c>
      <c r="G226">
        <f t="shared" si="29"/>
        <v>0</v>
      </c>
      <c r="H226">
        <f t="shared" si="30"/>
        <v>1</v>
      </c>
      <c r="I226" s="12">
        <f t="shared" si="31"/>
        <v>0</v>
      </c>
      <c r="J226" s="12" t="str">
        <f t="shared" si="32"/>
        <v>NA</v>
      </c>
      <c r="K226">
        <f t="shared" si="33"/>
        <v>0</v>
      </c>
      <c r="M226" s="5">
        <v>40963.928782900002</v>
      </c>
      <c r="N226" s="5">
        <v>758120.09844999993</v>
      </c>
      <c r="O226" s="13">
        <f t="shared" si="34"/>
        <v>-1.7949455757500172</v>
      </c>
      <c r="P226" s="13">
        <f t="shared" si="35"/>
        <v>1.7949455757500172</v>
      </c>
    </row>
    <row r="227" spans="1:16">
      <c r="A227" s="1" t="s">
        <v>1261</v>
      </c>
      <c r="B227" s="1" t="str">
        <f>VLOOKUP(A227,NLA_Site_info!$A$2:$B$1253,2,FALSE)</f>
        <v>Lonetree Reservoir</v>
      </c>
      <c r="C227" s="1" t="s">
        <v>36</v>
      </c>
      <c r="D227" t="s">
        <v>36</v>
      </c>
      <c r="E227">
        <f t="shared" si="27"/>
        <v>1</v>
      </c>
      <c r="F227">
        <f t="shared" si="28"/>
        <v>0</v>
      </c>
      <c r="G227">
        <f t="shared" si="29"/>
        <v>1</v>
      </c>
      <c r="H227">
        <f t="shared" si="30"/>
        <v>0</v>
      </c>
      <c r="I227" s="12">
        <f t="shared" si="31"/>
        <v>1</v>
      </c>
      <c r="J227" s="12" t="str">
        <f t="shared" si="32"/>
        <v>NA</v>
      </c>
      <c r="K227">
        <f t="shared" si="33"/>
        <v>1</v>
      </c>
      <c r="M227" s="5">
        <v>1851672.1995699999</v>
      </c>
      <c r="N227" s="5">
        <v>1898167.02061</v>
      </c>
      <c r="O227" s="13">
        <f t="shared" si="34"/>
        <v>-2.4798301105703524E-2</v>
      </c>
      <c r="P227" s="13">
        <f t="shared" si="35"/>
        <v>2.4798301105703524E-2</v>
      </c>
    </row>
    <row r="228" spans="1:16">
      <c r="A228" s="1" t="s">
        <v>1266</v>
      </c>
      <c r="B228" s="1" t="str">
        <f>VLOOKUP(A228,NLA_Site_info!$A$2:$B$1253,2,FALSE)</f>
        <v>Lake Purdy</v>
      </c>
      <c r="C228" s="1" t="s">
        <v>36</v>
      </c>
      <c r="D228" t="s">
        <v>36</v>
      </c>
      <c r="E228">
        <f t="shared" si="27"/>
        <v>1</v>
      </c>
      <c r="F228">
        <f t="shared" si="28"/>
        <v>0</v>
      </c>
      <c r="G228">
        <f t="shared" si="29"/>
        <v>1</v>
      </c>
      <c r="H228">
        <f t="shared" si="30"/>
        <v>0</v>
      </c>
      <c r="I228" s="12">
        <f t="shared" si="31"/>
        <v>1</v>
      </c>
      <c r="J228" s="12" t="str">
        <f t="shared" si="32"/>
        <v>NA</v>
      </c>
      <c r="K228">
        <f t="shared" si="33"/>
        <v>1</v>
      </c>
      <c r="M228" s="5">
        <v>3892893.99651</v>
      </c>
      <c r="N228" s="5">
        <v>3941979.32289</v>
      </c>
      <c r="O228" s="13">
        <f t="shared" si="34"/>
        <v>-1.2529960441979163E-2</v>
      </c>
      <c r="P228" s="13">
        <f t="shared" si="35"/>
        <v>1.2529960441979163E-2</v>
      </c>
    </row>
    <row r="229" spans="1:16">
      <c r="A229" s="1" t="s">
        <v>1271</v>
      </c>
      <c r="B229" s="1" t="str">
        <f>VLOOKUP(A229,NLA_Site_info!$A$2:$B$1253,2,FALSE)</f>
        <v>McLeod Lake</v>
      </c>
      <c r="C229" s="1" t="s">
        <v>53</v>
      </c>
      <c r="D229" t="s">
        <v>53</v>
      </c>
      <c r="E229">
        <f t="shared" si="27"/>
        <v>0</v>
      </c>
      <c r="F229">
        <f t="shared" si="28"/>
        <v>1</v>
      </c>
      <c r="G229">
        <f t="shared" si="29"/>
        <v>0</v>
      </c>
      <c r="H229">
        <f t="shared" si="30"/>
        <v>1</v>
      </c>
      <c r="I229" s="12" t="str">
        <f t="shared" si="31"/>
        <v>NA</v>
      </c>
      <c r="J229" s="12">
        <f t="shared" si="32"/>
        <v>1</v>
      </c>
      <c r="K229">
        <f t="shared" si="33"/>
        <v>1</v>
      </c>
      <c r="M229" s="5">
        <v>217509.32725199999</v>
      </c>
      <c r="N229" s="5">
        <v>218964.38193900001</v>
      </c>
      <c r="O229" s="13">
        <f t="shared" si="34"/>
        <v>-6.6673188160494513E-3</v>
      </c>
      <c r="P229" s="13">
        <f t="shared" si="35"/>
        <v>6.6673188160494513E-3</v>
      </c>
    </row>
    <row r="230" spans="1:16">
      <c r="A230" s="1" t="s">
        <v>1276</v>
      </c>
      <c r="B230" s="1" t="str">
        <f>VLOOKUP(A230,NLA_Site_info!$A$2:$B$1253,2,FALSE)</f>
        <v>Clear Lake</v>
      </c>
      <c r="C230" s="1" t="s">
        <v>53</v>
      </c>
      <c r="D230" t="s">
        <v>53</v>
      </c>
      <c r="E230">
        <f t="shared" si="27"/>
        <v>0</v>
      </c>
      <c r="F230">
        <f t="shared" si="28"/>
        <v>1</v>
      </c>
      <c r="G230">
        <f t="shared" si="29"/>
        <v>0</v>
      </c>
      <c r="H230">
        <f t="shared" si="30"/>
        <v>1</v>
      </c>
      <c r="I230" s="12" t="str">
        <f t="shared" si="31"/>
        <v>NA</v>
      </c>
      <c r="J230" s="12">
        <f t="shared" si="32"/>
        <v>1</v>
      </c>
      <c r="K230">
        <f t="shared" si="33"/>
        <v>1</v>
      </c>
      <c r="M230" s="5">
        <v>618644.05231499998</v>
      </c>
      <c r="N230" s="5">
        <v>605596.4738889999</v>
      </c>
      <c r="O230" s="13">
        <f t="shared" si="34"/>
        <v>2.1315383940861167E-2</v>
      </c>
      <c r="P230" s="13">
        <f t="shared" si="35"/>
        <v>2.1315383940861167E-2</v>
      </c>
    </row>
    <row r="231" spans="1:16">
      <c r="A231" s="1" t="s">
        <v>1281</v>
      </c>
      <c r="B231" s="1" t="str">
        <f>VLOOKUP(A231,NLA_Site_info!$A$2:$B$1253,2,FALSE)</f>
        <v>Whitman Lake</v>
      </c>
      <c r="C231" s="1" t="s">
        <v>36</v>
      </c>
      <c r="D231" t="s">
        <v>36</v>
      </c>
      <c r="E231">
        <f t="shared" si="27"/>
        <v>1</v>
      </c>
      <c r="F231">
        <f t="shared" si="28"/>
        <v>0</v>
      </c>
      <c r="G231">
        <f t="shared" si="29"/>
        <v>1</v>
      </c>
      <c r="H231">
        <f t="shared" si="30"/>
        <v>0</v>
      </c>
      <c r="I231" s="12">
        <f t="shared" si="31"/>
        <v>1</v>
      </c>
      <c r="J231" s="12" t="str">
        <f t="shared" si="32"/>
        <v>NA</v>
      </c>
      <c r="K231">
        <f t="shared" si="33"/>
        <v>1</v>
      </c>
      <c r="M231" s="5">
        <v>338721.670965</v>
      </c>
      <c r="N231" s="5">
        <v>372637.06893100002</v>
      </c>
      <c r="O231" s="13">
        <f t="shared" si="34"/>
        <v>-9.5353851900261799E-2</v>
      </c>
      <c r="P231" s="13">
        <f t="shared" si="35"/>
        <v>9.5353851900261799E-2</v>
      </c>
    </row>
    <row r="232" spans="1:16">
      <c r="A232" s="1" t="s">
        <v>1286</v>
      </c>
      <c r="B232" s="1" t="str">
        <f>VLOOKUP(A232,NLA_Site_info!$A$2:$B$1253,2,FALSE)</f>
        <v>Strakis Lake</v>
      </c>
      <c r="C232" s="1" t="s">
        <v>53</v>
      </c>
      <c r="D232" t="s">
        <v>53</v>
      </c>
      <c r="E232">
        <f t="shared" si="27"/>
        <v>0</v>
      </c>
      <c r="F232">
        <f t="shared" si="28"/>
        <v>1</v>
      </c>
      <c r="G232">
        <f t="shared" si="29"/>
        <v>0</v>
      </c>
      <c r="H232">
        <f t="shared" si="30"/>
        <v>1</v>
      </c>
      <c r="I232" s="12" t="str">
        <f t="shared" si="31"/>
        <v>NA</v>
      </c>
      <c r="J232" s="12">
        <f t="shared" si="32"/>
        <v>1</v>
      </c>
      <c r="K232">
        <f t="shared" si="33"/>
        <v>1</v>
      </c>
      <c r="M232" s="5">
        <v>178951.14307799999</v>
      </c>
      <c r="N232" s="5">
        <v>189601.86850700001</v>
      </c>
      <c r="O232" s="13">
        <f t="shared" si="34"/>
        <v>-5.7797522170259727E-2</v>
      </c>
      <c r="P232" s="13">
        <f t="shared" si="35"/>
        <v>5.7797522170259727E-2</v>
      </c>
    </row>
    <row r="233" spans="1:16">
      <c r="A233" s="1" t="s">
        <v>1291</v>
      </c>
      <c r="B233" s="1" t="str">
        <f>VLOOKUP(A233,NLA_Site_info!$A$2:$B$1253,2,FALSE)</f>
        <v>Lackawanna Lake</v>
      </c>
      <c r="C233" s="1" t="s">
        <v>36</v>
      </c>
      <c r="D233" t="s">
        <v>36</v>
      </c>
      <c r="E233">
        <f t="shared" si="27"/>
        <v>1</v>
      </c>
      <c r="F233">
        <f t="shared" si="28"/>
        <v>0</v>
      </c>
      <c r="G233">
        <f t="shared" si="29"/>
        <v>1</v>
      </c>
      <c r="H233">
        <f t="shared" si="30"/>
        <v>0</v>
      </c>
      <c r="I233" s="12">
        <f t="shared" si="31"/>
        <v>1</v>
      </c>
      <c r="J233" s="12" t="str">
        <f t="shared" si="32"/>
        <v>NA</v>
      </c>
      <c r="K233">
        <f t="shared" si="33"/>
        <v>1</v>
      </c>
      <c r="M233" s="5">
        <v>857693.315436</v>
      </c>
      <c r="N233" s="5">
        <v>712545.44628399995</v>
      </c>
      <c r="O233" s="13">
        <f t="shared" si="34"/>
        <v>0.18487362901805934</v>
      </c>
      <c r="P233" s="13">
        <f t="shared" si="35"/>
        <v>0.18487362901805934</v>
      </c>
    </row>
    <row r="234" spans="1:16">
      <c r="A234" s="1" t="s">
        <v>1296</v>
      </c>
      <c r="B234" s="1" t="str">
        <f>VLOOKUP(A234,NLA_Site_info!$A$2:$B$1253,2,FALSE)</f>
        <v>Back Lake</v>
      </c>
      <c r="C234" s="1" t="s">
        <v>36</v>
      </c>
      <c r="D234" t="s">
        <v>53</v>
      </c>
      <c r="E234">
        <f t="shared" si="27"/>
        <v>0</v>
      </c>
      <c r="F234">
        <f t="shared" si="28"/>
        <v>1</v>
      </c>
      <c r="G234">
        <f t="shared" si="29"/>
        <v>1</v>
      </c>
      <c r="H234">
        <f t="shared" si="30"/>
        <v>0</v>
      </c>
      <c r="I234" s="12" t="str">
        <f t="shared" si="31"/>
        <v>NA</v>
      </c>
      <c r="J234" s="12">
        <f t="shared" si="32"/>
        <v>0</v>
      </c>
      <c r="K234">
        <f t="shared" si="33"/>
        <v>0</v>
      </c>
      <c r="M234" s="5">
        <v>1405756.0112099999</v>
      </c>
      <c r="N234" s="5">
        <v>1408573.4662900001</v>
      </c>
      <c r="O234" s="13">
        <f t="shared" si="34"/>
        <v>-2.0022212058148888E-3</v>
      </c>
      <c r="P234" s="13">
        <f t="shared" si="35"/>
        <v>2.0022212058148888E-3</v>
      </c>
    </row>
    <row r="235" spans="1:16">
      <c r="A235" s="1" t="s">
        <v>1301</v>
      </c>
      <c r="B235" s="1">
        <f>VLOOKUP(A235,NLA_Site_info!$A$2:$B$1253,2,FALSE)</f>
        <v>0</v>
      </c>
      <c r="C235" s="1" t="s">
        <v>53</v>
      </c>
      <c r="D235" t="s">
        <v>53</v>
      </c>
      <c r="E235">
        <f t="shared" si="27"/>
        <v>0</v>
      </c>
      <c r="F235">
        <f t="shared" si="28"/>
        <v>1</v>
      </c>
      <c r="G235">
        <f t="shared" si="29"/>
        <v>0</v>
      </c>
      <c r="H235">
        <f t="shared" si="30"/>
        <v>1</v>
      </c>
      <c r="I235" s="12" t="str">
        <f t="shared" si="31"/>
        <v>NA</v>
      </c>
      <c r="J235" s="12">
        <f t="shared" si="32"/>
        <v>1</v>
      </c>
      <c r="K235">
        <f t="shared" si="33"/>
        <v>1</v>
      </c>
      <c r="M235" s="5">
        <v>703606.13091199996</v>
      </c>
      <c r="N235" s="5">
        <v>700770.6427219999</v>
      </c>
      <c r="O235" s="13">
        <f t="shared" si="34"/>
        <v>4.0380733194025744E-3</v>
      </c>
      <c r="P235" s="13">
        <f t="shared" si="35"/>
        <v>4.0380733194025744E-3</v>
      </c>
    </row>
    <row r="236" spans="1:16">
      <c r="A236" s="1" t="s">
        <v>1306</v>
      </c>
      <c r="B236" s="1" t="str">
        <f>VLOOKUP(A236,NLA_Site_info!$A$2:$B$1253,2,FALSE)</f>
        <v>Mott Lake</v>
      </c>
      <c r="C236" s="1" t="s">
        <v>36</v>
      </c>
      <c r="D236" t="s">
        <v>36</v>
      </c>
      <c r="E236">
        <f t="shared" si="27"/>
        <v>1</v>
      </c>
      <c r="F236">
        <f t="shared" si="28"/>
        <v>0</v>
      </c>
      <c r="G236">
        <f t="shared" si="29"/>
        <v>1</v>
      </c>
      <c r="H236">
        <f t="shared" si="30"/>
        <v>0</v>
      </c>
      <c r="I236" s="12">
        <f t="shared" si="31"/>
        <v>1</v>
      </c>
      <c r="J236" s="12" t="str">
        <f t="shared" si="32"/>
        <v>NA</v>
      </c>
      <c r="K236">
        <f t="shared" si="33"/>
        <v>1</v>
      </c>
      <c r="M236" s="5">
        <v>576822.61020200001</v>
      </c>
      <c r="N236" s="5">
        <v>597173.33135700005</v>
      </c>
      <c r="O236" s="13">
        <f t="shared" si="34"/>
        <v>-3.4669150777430172E-2</v>
      </c>
      <c r="P236" s="13">
        <f t="shared" si="35"/>
        <v>3.4669150777430172E-2</v>
      </c>
    </row>
    <row r="237" spans="1:16">
      <c r="A237" s="1" t="s">
        <v>1311</v>
      </c>
      <c r="B237" s="1" t="str">
        <f>VLOOKUP(A237,NLA_Site_info!$A$2:$B$1253,2,FALSE)</f>
        <v>Twin Lakes</v>
      </c>
      <c r="C237" s="1" t="s">
        <v>53</v>
      </c>
      <c r="D237" t="s">
        <v>53</v>
      </c>
      <c r="E237">
        <f t="shared" si="27"/>
        <v>0</v>
      </c>
      <c r="F237">
        <f t="shared" si="28"/>
        <v>1</v>
      </c>
      <c r="G237">
        <f t="shared" si="29"/>
        <v>0</v>
      </c>
      <c r="H237">
        <f t="shared" si="30"/>
        <v>1</v>
      </c>
      <c r="I237" s="12" t="str">
        <f t="shared" si="31"/>
        <v>NA</v>
      </c>
      <c r="J237" s="12">
        <f t="shared" si="32"/>
        <v>1</v>
      </c>
      <c r="K237">
        <f t="shared" si="33"/>
        <v>1</v>
      </c>
      <c r="M237" s="5">
        <v>40306.010036300002</v>
      </c>
      <c r="N237" s="5">
        <v>58322.6659268</v>
      </c>
      <c r="O237" s="13">
        <f t="shared" si="34"/>
        <v>-0.36534315632992131</v>
      </c>
      <c r="P237" s="13">
        <f t="shared" si="35"/>
        <v>0.36534315632992131</v>
      </c>
    </row>
    <row r="238" spans="1:16">
      <c r="A238" s="1" t="s">
        <v>1316</v>
      </c>
      <c r="B238" s="1" t="str">
        <f>VLOOKUP(A238,NLA_Site_info!$A$2:$B$1253,2,FALSE)</f>
        <v>Plainfield Pond</v>
      </c>
      <c r="C238" s="1" t="s">
        <v>53</v>
      </c>
      <c r="D238" t="s">
        <v>53</v>
      </c>
      <c r="E238">
        <f t="shared" si="27"/>
        <v>0</v>
      </c>
      <c r="F238">
        <f t="shared" si="28"/>
        <v>1</v>
      </c>
      <c r="G238">
        <f t="shared" si="29"/>
        <v>0</v>
      </c>
      <c r="H238">
        <f t="shared" si="30"/>
        <v>1</v>
      </c>
      <c r="I238" s="12" t="str">
        <f t="shared" si="31"/>
        <v>NA</v>
      </c>
      <c r="J238" s="12">
        <f t="shared" si="32"/>
        <v>1</v>
      </c>
      <c r="K238">
        <f t="shared" si="33"/>
        <v>1</v>
      </c>
      <c r="M238" s="5">
        <v>241270.638225</v>
      </c>
      <c r="N238" s="5">
        <v>255512.220329</v>
      </c>
      <c r="O238" s="13">
        <f t="shared" si="34"/>
        <v>-5.7335239567055024E-2</v>
      </c>
      <c r="P238" s="13">
        <f t="shared" si="35"/>
        <v>5.7335239567055024E-2</v>
      </c>
    </row>
    <row r="239" spans="1:16">
      <c r="A239" s="1" t="s">
        <v>1321</v>
      </c>
      <c r="B239" s="1" t="str">
        <f>VLOOKUP(A239,NLA_Site_info!$A$2:$B$1253,2,FALSE)</f>
        <v>Mann Lake</v>
      </c>
      <c r="C239" s="1" t="s">
        <v>53</v>
      </c>
      <c r="D239" t="s">
        <v>53</v>
      </c>
      <c r="E239">
        <f t="shared" si="27"/>
        <v>0</v>
      </c>
      <c r="F239">
        <f t="shared" si="28"/>
        <v>1</v>
      </c>
      <c r="G239">
        <f t="shared" si="29"/>
        <v>0</v>
      </c>
      <c r="H239">
        <f t="shared" si="30"/>
        <v>1</v>
      </c>
      <c r="I239" s="12" t="str">
        <f t="shared" si="31"/>
        <v>NA</v>
      </c>
      <c r="J239" s="12">
        <f t="shared" si="32"/>
        <v>1</v>
      </c>
      <c r="K239">
        <f t="shared" si="33"/>
        <v>1</v>
      </c>
      <c r="M239" s="5">
        <v>919103.04570899997</v>
      </c>
      <c r="N239" s="5">
        <v>898368.85003600002</v>
      </c>
      <c r="O239" s="13">
        <f t="shared" si="34"/>
        <v>2.2816524119621446E-2</v>
      </c>
      <c r="P239" s="13">
        <f t="shared" si="35"/>
        <v>2.2816524119621446E-2</v>
      </c>
    </row>
    <row r="240" spans="1:16">
      <c r="A240" s="1" t="s">
        <v>1326</v>
      </c>
      <c r="B240" s="1" t="str">
        <f>VLOOKUP(A240,NLA_Site_info!$A$2:$B$1253,2,FALSE)</f>
        <v>Lake Nokomis</v>
      </c>
      <c r="C240" s="1" t="s">
        <v>53</v>
      </c>
      <c r="D240" t="s">
        <v>53</v>
      </c>
      <c r="E240">
        <f t="shared" si="27"/>
        <v>0</v>
      </c>
      <c r="F240">
        <f t="shared" si="28"/>
        <v>1</v>
      </c>
      <c r="G240">
        <f t="shared" si="29"/>
        <v>0</v>
      </c>
      <c r="H240">
        <f t="shared" si="30"/>
        <v>1</v>
      </c>
      <c r="I240" s="12" t="str">
        <f t="shared" si="31"/>
        <v>NA</v>
      </c>
      <c r="J240" s="12">
        <f t="shared" si="32"/>
        <v>1</v>
      </c>
      <c r="K240">
        <f t="shared" si="33"/>
        <v>1</v>
      </c>
      <c r="M240" s="5">
        <v>814443.85582299996</v>
      </c>
      <c r="N240" s="5">
        <v>806716.10978399997</v>
      </c>
      <c r="O240" s="13">
        <f t="shared" si="34"/>
        <v>9.5336008820160346E-3</v>
      </c>
      <c r="P240" s="13">
        <f t="shared" si="35"/>
        <v>9.5336008820160346E-3</v>
      </c>
    </row>
    <row r="241" spans="1:16">
      <c r="A241" s="1" t="s">
        <v>1331</v>
      </c>
      <c r="B241" s="1" t="str">
        <f>VLOOKUP(A241,NLA_Site_info!$A$2:$B$1253,2,FALSE)</f>
        <v>Hulls Lake</v>
      </c>
      <c r="C241" s="1" t="s">
        <v>36</v>
      </c>
      <c r="D241" t="s">
        <v>36</v>
      </c>
      <c r="E241">
        <f t="shared" si="27"/>
        <v>1</v>
      </c>
      <c r="F241">
        <f t="shared" si="28"/>
        <v>0</v>
      </c>
      <c r="G241">
        <f t="shared" si="29"/>
        <v>1</v>
      </c>
      <c r="H241">
        <f t="shared" si="30"/>
        <v>0</v>
      </c>
      <c r="I241" s="12">
        <f t="shared" si="31"/>
        <v>1</v>
      </c>
      <c r="J241" s="12" t="str">
        <f t="shared" si="32"/>
        <v>NA</v>
      </c>
      <c r="K241">
        <f t="shared" si="33"/>
        <v>1</v>
      </c>
      <c r="M241" s="5">
        <v>3343315.6155400001</v>
      </c>
      <c r="N241" s="5">
        <v>3343315.6155399997</v>
      </c>
      <c r="O241" s="13">
        <f t="shared" si="34"/>
        <v>1.3928128267140205E-16</v>
      </c>
      <c r="P241" s="13">
        <f t="shared" si="35"/>
        <v>1.3928128267140205E-16</v>
      </c>
    </row>
    <row r="242" spans="1:16">
      <c r="A242" s="1" t="s">
        <v>1336</v>
      </c>
      <c r="B242" s="1" t="str">
        <f>VLOOKUP(A242,NLA_Site_info!$A$2:$B$1253,2,FALSE)</f>
        <v>Fanny Lake</v>
      </c>
      <c r="C242" s="1" t="s">
        <v>53</v>
      </c>
      <c r="D242" t="s">
        <v>53</v>
      </c>
      <c r="E242">
        <f t="shared" si="27"/>
        <v>0</v>
      </c>
      <c r="F242">
        <f t="shared" si="28"/>
        <v>1</v>
      </c>
      <c r="G242">
        <f t="shared" si="29"/>
        <v>0</v>
      </c>
      <c r="H242">
        <f t="shared" si="30"/>
        <v>1</v>
      </c>
      <c r="I242" s="12" t="str">
        <f t="shared" si="31"/>
        <v>NA</v>
      </c>
      <c r="J242" s="12">
        <f t="shared" si="32"/>
        <v>1</v>
      </c>
      <c r="K242">
        <f t="shared" si="33"/>
        <v>1</v>
      </c>
      <c r="M242" s="5">
        <v>88795.820362099999</v>
      </c>
      <c r="N242" s="5">
        <v>152657.31315200002</v>
      </c>
      <c r="O242" s="13">
        <f t="shared" si="34"/>
        <v>-0.5289763016156569</v>
      </c>
      <c r="P242" s="13">
        <f t="shared" si="35"/>
        <v>0.5289763016156569</v>
      </c>
    </row>
    <row r="243" spans="1:16">
      <c r="A243" s="1" t="s">
        <v>1341</v>
      </c>
      <c r="B243" s="1" t="str">
        <f>VLOOKUP(A243,NLA_Site_info!$A$2:$B$1253,2,FALSE)</f>
        <v>Big Battlement Lake</v>
      </c>
      <c r="C243" s="1" t="s">
        <v>53</v>
      </c>
      <c r="D243" t="s">
        <v>36</v>
      </c>
      <c r="E243">
        <f t="shared" si="27"/>
        <v>1</v>
      </c>
      <c r="F243">
        <f t="shared" si="28"/>
        <v>0</v>
      </c>
      <c r="G243">
        <f t="shared" si="29"/>
        <v>0</v>
      </c>
      <c r="H243">
        <f t="shared" si="30"/>
        <v>1</v>
      </c>
      <c r="I243" s="12">
        <f t="shared" si="31"/>
        <v>0</v>
      </c>
      <c r="J243" s="12" t="str">
        <f t="shared" si="32"/>
        <v>NA</v>
      </c>
      <c r="K243">
        <f t="shared" si="33"/>
        <v>0</v>
      </c>
      <c r="M243" s="5">
        <v>150521.93448600001</v>
      </c>
      <c r="N243" s="5">
        <v>149847.90627599999</v>
      </c>
      <c r="O243" s="13">
        <f t="shared" si="34"/>
        <v>4.4879885962591645E-3</v>
      </c>
      <c r="P243" s="13">
        <f t="shared" si="35"/>
        <v>4.4879885962591645E-3</v>
      </c>
    </row>
    <row r="244" spans="1:16">
      <c r="A244" s="1" t="s">
        <v>1346</v>
      </c>
      <c r="B244" s="1" t="str">
        <f>VLOOKUP(A244,NLA_Site_info!$A$2:$B$1253,2,FALSE)</f>
        <v>Slatersville</v>
      </c>
      <c r="C244" s="1" t="s">
        <v>36</v>
      </c>
      <c r="D244" t="s">
        <v>36</v>
      </c>
      <c r="E244">
        <f t="shared" si="27"/>
        <v>1</v>
      </c>
      <c r="F244">
        <f t="shared" si="28"/>
        <v>0</v>
      </c>
      <c r="G244">
        <f t="shared" si="29"/>
        <v>1</v>
      </c>
      <c r="H244">
        <f t="shared" si="30"/>
        <v>0</v>
      </c>
      <c r="I244" s="12">
        <f t="shared" si="31"/>
        <v>1</v>
      </c>
      <c r="J244" s="12" t="str">
        <f t="shared" si="32"/>
        <v>NA</v>
      </c>
      <c r="K244">
        <f t="shared" si="33"/>
        <v>1</v>
      </c>
      <c r="M244" s="5">
        <v>581437.02467299998</v>
      </c>
      <c r="N244" s="5">
        <v>243418.06522600001</v>
      </c>
      <c r="O244" s="13">
        <f t="shared" si="34"/>
        <v>0.81958386045332865</v>
      </c>
      <c r="P244" s="13">
        <f t="shared" si="35"/>
        <v>0.81958386045332865</v>
      </c>
    </row>
    <row r="245" spans="1:16">
      <c r="A245" s="1" t="s">
        <v>1351</v>
      </c>
      <c r="B245" s="1">
        <f>VLOOKUP(A245,NLA_Site_info!$A$2:$B$1253,2,FALSE)</f>
        <v>0</v>
      </c>
      <c r="C245" s="1" t="s">
        <v>53</v>
      </c>
      <c r="D245" t="s">
        <v>36</v>
      </c>
      <c r="E245">
        <f t="shared" si="27"/>
        <v>1</v>
      </c>
      <c r="F245">
        <f t="shared" si="28"/>
        <v>0</v>
      </c>
      <c r="G245">
        <f t="shared" si="29"/>
        <v>0</v>
      </c>
      <c r="H245">
        <f t="shared" si="30"/>
        <v>1</v>
      </c>
      <c r="I245" s="12">
        <f t="shared" si="31"/>
        <v>0</v>
      </c>
      <c r="J245" s="12" t="str">
        <f t="shared" si="32"/>
        <v>NA</v>
      </c>
      <c r="K245">
        <f t="shared" si="33"/>
        <v>0</v>
      </c>
      <c r="M245" s="5">
        <v>225342.44963700001</v>
      </c>
      <c r="N245" s="5">
        <v>87401.251433400001</v>
      </c>
      <c r="O245" s="13">
        <f t="shared" si="34"/>
        <v>0.88213574074541523</v>
      </c>
      <c r="P245" s="13">
        <f t="shared" si="35"/>
        <v>0.88213574074541523</v>
      </c>
    </row>
    <row r="246" spans="1:16">
      <c r="A246" s="1" t="s">
        <v>1356</v>
      </c>
      <c r="B246" s="1">
        <f>VLOOKUP(A246,NLA_Site_info!$A$2:$B$1253,2,FALSE)</f>
        <v>0</v>
      </c>
      <c r="C246" s="1" t="s">
        <v>53</v>
      </c>
      <c r="D246" t="s">
        <v>36</v>
      </c>
      <c r="E246">
        <f t="shared" si="27"/>
        <v>1</v>
      </c>
      <c r="F246">
        <f t="shared" si="28"/>
        <v>0</v>
      </c>
      <c r="G246">
        <f t="shared" si="29"/>
        <v>0</v>
      </c>
      <c r="H246">
        <f t="shared" si="30"/>
        <v>1</v>
      </c>
      <c r="I246" s="12">
        <f t="shared" si="31"/>
        <v>0</v>
      </c>
      <c r="J246" s="12" t="str">
        <f t="shared" si="32"/>
        <v>NA</v>
      </c>
      <c r="K246">
        <f t="shared" si="33"/>
        <v>0</v>
      </c>
      <c r="M246" s="5">
        <v>137387.55057200001</v>
      </c>
      <c r="N246" s="5">
        <v>121611.93653000001</v>
      </c>
      <c r="O246" s="13">
        <f t="shared" si="34"/>
        <v>0.12181965469134075</v>
      </c>
      <c r="P246" s="13">
        <f t="shared" si="35"/>
        <v>0.12181965469134075</v>
      </c>
    </row>
    <row r="247" spans="1:16">
      <c r="A247" s="1" t="s">
        <v>1361</v>
      </c>
      <c r="B247" s="1" t="str">
        <f>VLOOKUP(A247,NLA_Site_info!$A$2:$B$1253,2,FALSE)</f>
        <v>Dick's Pond</v>
      </c>
      <c r="C247" s="1" t="s">
        <v>53</v>
      </c>
      <c r="D247" t="s">
        <v>53</v>
      </c>
      <c r="E247">
        <f t="shared" si="27"/>
        <v>0</v>
      </c>
      <c r="F247">
        <f t="shared" si="28"/>
        <v>1</v>
      </c>
      <c r="G247">
        <f t="shared" si="29"/>
        <v>0</v>
      </c>
      <c r="H247">
        <f t="shared" si="30"/>
        <v>1</v>
      </c>
      <c r="I247" s="12" t="str">
        <f t="shared" si="31"/>
        <v>NA</v>
      </c>
      <c r="J247" s="12">
        <f t="shared" si="32"/>
        <v>1</v>
      </c>
      <c r="K247">
        <f t="shared" si="33"/>
        <v>1</v>
      </c>
      <c r="M247" s="5">
        <v>169366.890621</v>
      </c>
      <c r="N247" s="5">
        <v>152457.644516</v>
      </c>
      <c r="O247" s="13">
        <f t="shared" si="34"/>
        <v>0.10508363570106156</v>
      </c>
      <c r="P247" s="13">
        <f t="shared" si="35"/>
        <v>0.10508363570106156</v>
      </c>
    </row>
    <row r="248" spans="1:16">
      <c r="A248" s="1" t="s">
        <v>1366</v>
      </c>
      <c r="B248" s="1" t="str">
        <f>VLOOKUP(A248,NLA_Site_info!$A$2:$B$1253,2,FALSE)</f>
        <v>Bunkick Lake</v>
      </c>
      <c r="C248" s="1" t="s">
        <v>36</v>
      </c>
      <c r="D248" t="s">
        <v>36</v>
      </c>
      <c r="E248">
        <f t="shared" si="27"/>
        <v>1</v>
      </c>
      <c r="F248">
        <f t="shared" si="28"/>
        <v>0</v>
      </c>
      <c r="G248">
        <f t="shared" si="29"/>
        <v>1</v>
      </c>
      <c r="H248">
        <f t="shared" si="30"/>
        <v>0</v>
      </c>
      <c r="I248" s="12">
        <f t="shared" si="31"/>
        <v>1</v>
      </c>
      <c r="J248" s="12" t="str">
        <f t="shared" si="32"/>
        <v>NA</v>
      </c>
      <c r="K248">
        <f t="shared" si="33"/>
        <v>1</v>
      </c>
      <c r="M248" s="5">
        <v>6108052.9397600004</v>
      </c>
      <c r="N248" s="5">
        <v>6240122.1599700004</v>
      </c>
      <c r="O248" s="13">
        <f t="shared" si="34"/>
        <v>-2.1390888798278818E-2</v>
      </c>
      <c r="P248" s="13">
        <f t="shared" si="35"/>
        <v>2.1390888798278818E-2</v>
      </c>
    </row>
    <row r="249" spans="1:16">
      <c r="A249" s="1" t="s">
        <v>1371</v>
      </c>
      <c r="B249" s="1" t="str">
        <f>VLOOKUP(A249,NLA_Site_info!$A$2:$B$1253,2,FALSE)</f>
        <v>Diamond M Ranch Lake</v>
      </c>
      <c r="C249" s="1" t="s">
        <v>53</v>
      </c>
      <c r="D249" t="s">
        <v>36</v>
      </c>
      <c r="E249">
        <f t="shared" si="27"/>
        <v>1</v>
      </c>
      <c r="F249">
        <f t="shared" si="28"/>
        <v>0</v>
      </c>
      <c r="G249">
        <f t="shared" si="29"/>
        <v>0</v>
      </c>
      <c r="H249">
        <f t="shared" si="30"/>
        <v>1</v>
      </c>
      <c r="I249" s="12">
        <f t="shared" si="31"/>
        <v>0</v>
      </c>
      <c r="J249" s="12" t="str">
        <f t="shared" si="32"/>
        <v>NA</v>
      </c>
      <c r="K249">
        <f t="shared" si="33"/>
        <v>0</v>
      </c>
      <c r="M249" s="5">
        <v>104178.492146</v>
      </c>
      <c r="N249" s="5">
        <v>100550.252332</v>
      </c>
      <c r="O249" s="13">
        <f t="shared" si="34"/>
        <v>3.5444361496486276E-2</v>
      </c>
      <c r="P249" s="13">
        <f t="shared" si="35"/>
        <v>3.5444361496486276E-2</v>
      </c>
    </row>
    <row r="250" spans="1:16">
      <c r="A250" s="1" t="s">
        <v>1376</v>
      </c>
      <c r="B250" s="1" t="str">
        <f>VLOOKUP(A250,NLA_Site_info!$A$2:$B$1253,2,FALSE)</f>
        <v>Button Rock Reservoir</v>
      </c>
      <c r="C250" s="1" t="s">
        <v>36</v>
      </c>
      <c r="D250" t="s">
        <v>36</v>
      </c>
      <c r="E250">
        <f t="shared" si="27"/>
        <v>1</v>
      </c>
      <c r="F250">
        <f t="shared" si="28"/>
        <v>0</v>
      </c>
      <c r="G250">
        <f t="shared" si="29"/>
        <v>1</v>
      </c>
      <c r="H250">
        <f t="shared" si="30"/>
        <v>0</v>
      </c>
      <c r="I250" s="12">
        <f t="shared" si="31"/>
        <v>1</v>
      </c>
      <c r="J250" s="12" t="str">
        <f t="shared" si="32"/>
        <v>NA</v>
      </c>
      <c r="K250">
        <f t="shared" si="33"/>
        <v>1</v>
      </c>
      <c r="M250" s="5">
        <v>771878.54457499995</v>
      </c>
      <c r="N250" s="5">
        <v>793960.81407199998</v>
      </c>
      <c r="O250" s="13">
        <f t="shared" si="34"/>
        <v>-2.8205025470915138E-2</v>
      </c>
      <c r="P250" s="13">
        <f t="shared" si="35"/>
        <v>2.8205025470915138E-2</v>
      </c>
    </row>
    <row r="251" spans="1:16">
      <c r="A251" s="1" t="s">
        <v>1381</v>
      </c>
      <c r="B251" s="1" t="str">
        <f>VLOOKUP(A251,NLA_Site_info!$A$2:$B$1253,2,FALSE)</f>
        <v>Silver Lake Dover</v>
      </c>
      <c r="C251" s="1" t="s">
        <v>36</v>
      </c>
      <c r="D251" t="s">
        <v>36</v>
      </c>
      <c r="E251">
        <f t="shared" si="27"/>
        <v>1</v>
      </c>
      <c r="F251">
        <f t="shared" si="28"/>
        <v>0</v>
      </c>
      <c r="G251">
        <f t="shared" si="29"/>
        <v>1</v>
      </c>
      <c r="H251">
        <f t="shared" si="30"/>
        <v>0</v>
      </c>
      <c r="I251" s="12">
        <f t="shared" si="31"/>
        <v>1</v>
      </c>
      <c r="J251" s="12" t="str">
        <f t="shared" si="32"/>
        <v>NA</v>
      </c>
      <c r="K251">
        <f t="shared" si="33"/>
        <v>1</v>
      </c>
      <c r="M251" s="5">
        <v>681871.411463</v>
      </c>
      <c r="N251" s="5">
        <v>691143.70123500004</v>
      </c>
      <c r="O251" s="13">
        <f t="shared" si="34"/>
        <v>-1.3506464257017285E-2</v>
      </c>
      <c r="P251" s="13">
        <f t="shared" si="35"/>
        <v>1.3506464257017285E-2</v>
      </c>
    </row>
    <row r="252" spans="1:16">
      <c r="A252" s="1" t="s">
        <v>1386</v>
      </c>
      <c r="B252" s="1" t="str">
        <f>VLOOKUP(A252,NLA_Site_info!$A$2:$B$1253,2,FALSE)</f>
        <v>Keith Sebelius Lake</v>
      </c>
      <c r="C252" s="1" t="s">
        <v>36</v>
      </c>
      <c r="D252" t="s">
        <v>36</v>
      </c>
      <c r="E252">
        <f t="shared" si="27"/>
        <v>1</v>
      </c>
      <c r="F252">
        <f t="shared" si="28"/>
        <v>0</v>
      </c>
      <c r="G252">
        <f t="shared" si="29"/>
        <v>1</v>
      </c>
      <c r="H252">
        <f t="shared" si="30"/>
        <v>0</v>
      </c>
      <c r="I252" s="12">
        <f t="shared" si="31"/>
        <v>1</v>
      </c>
      <c r="J252" s="12" t="str">
        <f t="shared" si="32"/>
        <v>NA</v>
      </c>
      <c r="K252">
        <f t="shared" si="33"/>
        <v>1</v>
      </c>
      <c r="M252" s="5">
        <v>1971534.8527800001</v>
      </c>
      <c r="N252" s="5">
        <v>8376288.4802999999</v>
      </c>
      <c r="O252" s="13">
        <f t="shared" si="34"/>
        <v>-1.2378938877020127</v>
      </c>
      <c r="P252" s="13">
        <f t="shared" si="35"/>
        <v>1.2378938877020127</v>
      </c>
    </row>
    <row r="253" spans="1:16">
      <c r="A253" s="1" t="s">
        <v>1391</v>
      </c>
      <c r="B253" s="1" t="str">
        <f>VLOOKUP(A253,NLA_Site_info!$A$2:$B$1253,2,FALSE)</f>
        <v>Swofford Pond</v>
      </c>
      <c r="C253" s="1" t="s">
        <v>36</v>
      </c>
      <c r="D253" t="s">
        <v>36</v>
      </c>
      <c r="E253">
        <f t="shared" si="27"/>
        <v>1</v>
      </c>
      <c r="F253">
        <f t="shared" si="28"/>
        <v>0</v>
      </c>
      <c r="G253">
        <f t="shared" si="29"/>
        <v>1</v>
      </c>
      <c r="H253">
        <f t="shared" si="30"/>
        <v>0</v>
      </c>
      <c r="I253" s="12">
        <f t="shared" si="31"/>
        <v>1</v>
      </c>
      <c r="J253" s="12" t="str">
        <f t="shared" si="32"/>
        <v>NA</v>
      </c>
      <c r="K253">
        <f t="shared" si="33"/>
        <v>1</v>
      </c>
      <c r="M253" s="5">
        <v>876417.70464999997</v>
      </c>
      <c r="N253" s="5">
        <v>840328.11618500005</v>
      </c>
      <c r="O253" s="13">
        <f t="shared" si="34"/>
        <v>4.2044183858792182E-2</v>
      </c>
      <c r="P253" s="13">
        <f t="shared" si="35"/>
        <v>4.2044183858792182E-2</v>
      </c>
    </row>
    <row r="254" spans="1:16">
      <c r="A254" s="1" t="s">
        <v>1396</v>
      </c>
      <c r="B254" s="1" t="str">
        <f>VLOOKUP(A254,NLA_Site_info!$A$2:$B$1253,2,FALSE)</f>
        <v>Tipton Lakes</v>
      </c>
      <c r="C254" s="1" t="s">
        <v>36</v>
      </c>
      <c r="D254" t="s">
        <v>36</v>
      </c>
      <c r="E254">
        <f t="shared" si="27"/>
        <v>1</v>
      </c>
      <c r="F254">
        <f t="shared" si="28"/>
        <v>0</v>
      </c>
      <c r="G254">
        <f t="shared" si="29"/>
        <v>1</v>
      </c>
      <c r="H254">
        <f t="shared" si="30"/>
        <v>0</v>
      </c>
      <c r="I254" s="12">
        <f t="shared" si="31"/>
        <v>1</v>
      </c>
      <c r="J254" s="12" t="str">
        <f t="shared" si="32"/>
        <v>NA</v>
      </c>
      <c r="K254">
        <f t="shared" si="33"/>
        <v>1</v>
      </c>
      <c r="M254" s="5">
        <v>456842.715616</v>
      </c>
      <c r="N254" s="5">
        <v>500729.45138099999</v>
      </c>
      <c r="O254" s="13">
        <f t="shared" si="34"/>
        <v>-9.1662513338563831E-2</v>
      </c>
      <c r="P254" s="13">
        <f t="shared" si="35"/>
        <v>9.1662513338563831E-2</v>
      </c>
    </row>
    <row r="255" spans="1:16">
      <c r="A255" s="1" t="s">
        <v>1401</v>
      </c>
      <c r="B255" s="1" t="str">
        <f>VLOOKUP(A255,NLA_Site_info!$A$2:$B$1253,2,FALSE)</f>
        <v>Upper Dan Forth Ponds</v>
      </c>
      <c r="C255" s="1" t="s">
        <v>53</v>
      </c>
      <c r="D255" t="s">
        <v>53</v>
      </c>
      <c r="E255">
        <f t="shared" si="27"/>
        <v>0</v>
      </c>
      <c r="F255">
        <f t="shared" si="28"/>
        <v>1</v>
      </c>
      <c r="G255">
        <f t="shared" si="29"/>
        <v>0</v>
      </c>
      <c r="H255">
        <f t="shared" si="30"/>
        <v>1</v>
      </c>
      <c r="I255" s="12" t="str">
        <f t="shared" si="31"/>
        <v>NA</v>
      </c>
      <c r="J255" s="12">
        <f t="shared" si="32"/>
        <v>1</v>
      </c>
      <c r="K255">
        <f t="shared" si="33"/>
        <v>1</v>
      </c>
      <c r="M255" s="5">
        <v>182679.39548599999</v>
      </c>
      <c r="N255" s="5">
        <v>120185.047706</v>
      </c>
      <c r="O255" s="13">
        <f t="shared" si="34"/>
        <v>0.41268857526719899</v>
      </c>
      <c r="P255" s="13">
        <f t="shared" si="35"/>
        <v>0.41268857526719899</v>
      </c>
    </row>
    <row r="256" spans="1:16">
      <c r="A256" s="1" t="s">
        <v>1406</v>
      </c>
      <c r="B256" s="1" t="str">
        <f>VLOOKUP(A256,NLA_Site_info!$A$2:$B$1253,2,FALSE)</f>
        <v>Lake Isabella</v>
      </c>
      <c r="C256" s="1" t="s">
        <v>53</v>
      </c>
      <c r="D256" t="s">
        <v>53</v>
      </c>
      <c r="E256">
        <f t="shared" si="27"/>
        <v>0</v>
      </c>
      <c r="F256">
        <f t="shared" si="28"/>
        <v>1</v>
      </c>
      <c r="G256">
        <f t="shared" si="29"/>
        <v>0</v>
      </c>
      <c r="H256">
        <f t="shared" si="30"/>
        <v>1</v>
      </c>
      <c r="I256" s="12" t="str">
        <f t="shared" si="31"/>
        <v>NA</v>
      </c>
      <c r="J256" s="12">
        <f t="shared" si="32"/>
        <v>1</v>
      </c>
      <c r="K256">
        <f t="shared" si="33"/>
        <v>1</v>
      </c>
      <c r="M256" s="5">
        <v>293864.54773599998</v>
      </c>
      <c r="N256" s="5">
        <v>292317.30217799998</v>
      </c>
      <c r="O256" s="13">
        <f t="shared" si="34"/>
        <v>5.2790633426367433E-3</v>
      </c>
      <c r="P256" s="13">
        <f t="shared" si="35"/>
        <v>5.2790633426367433E-3</v>
      </c>
    </row>
    <row r="257" spans="1:16">
      <c r="A257" s="1" t="s">
        <v>1411</v>
      </c>
      <c r="B257" s="1" t="str">
        <f>VLOOKUP(A257,NLA_Site_info!$A$2:$B$1253,2,FALSE)</f>
        <v>Mud Lake</v>
      </c>
      <c r="C257" s="1" t="s">
        <v>53</v>
      </c>
      <c r="D257" t="s">
        <v>53</v>
      </c>
      <c r="E257">
        <f t="shared" si="27"/>
        <v>0</v>
      </c>
      <c r="F257">
        <f t="shared" si="28"/>
        <v>1</v>
      </c>
      <c r="G257">
        <f t="shared" si="29"/>
        <v>0</v>
      </c>
      <c r="H257">
        <f t="shared" si="30"/>
        <v>1</v>
      </c>
      <c r="I257" s="12" t="str">
        <f t="shared" si="31"/>
        <v>NA</v>
      </c>
      <c r="J257" s="12">
        <f t="shared" si="32"/>
        <v>1</v>
      </c>
      <c r="K257">
        <f t="shared" si="33"/>
        <v>1</v>
      </c>
      <c r="M257" s="5">
        <v>701529.03892399999</v>
      </c>
      <c r="N257" s="5">
        <v>692784.56948399998</v>
      </c>
      <c r="O257" s="13">
        <f t="shared" si="34"/>
        <v>1.2543045391322373E-2</v>
      </c>
      <c r="P257" s="13">
        <f t="shared" si="35"/>
        <v>1.2543045391322373E-2</v>
      </c>
    </row>
    <row r="258" spans="1:16">
      <c r="A258" s="1" t="s">
        <v>1416</v>
      </c>
      <c r="B258" s="1" t="str">
        <f>VLOOKUP(A258,NLA_Site_info!$A$2:$B$1253,2,FALSE)</f>
        <v>Island Pond</v>
      </c>
      <c r="C258" s="1" t="s">
        <v>53</v>
      </c>
      <c r="D258" t="s">
        <v>53</v>
      </c>
      <c r="E258">
        <f t="shared" si="27"/>
        <v>0</v>
      </c>
      <c r="F258">
        <f t="shared" si="28"/>
        <v>1</v>
      </c>
      <c r="G258">
        <f t="shared" si="29"/>
        <v>0</v>
      </c>
      <c r="H258">
        <f t="shared" si="30"/>
        <v>1</v>
      </c>
      <c r="I258" s="12" t="str">
        <f t="shared" si="31"/>
        <v>NA</v>
      </c>
      <c r="J258" s="12">
        <f t="shared" si="32"/>
        <v>1</v>
      </c>
      <c r="K258">
        <f t="shared" si="33"/>
        <v>1</v>
      </c>
      <c r="M258" s="5">
        <v>777861.09328100004</v>
      </c>
      <c r="N258" s="5">
        <v>769237.03657500003</v>
      </c>
      <c r="O258" s="13">
        <f t="shared" si="34"/>
        <v>1.1148687390376081E-2</v>
      </c>
      <c r="P258" s="13">
        <f t="shared" si="35"/>
        <v>1.1148687390376081E-2</v>
      </c>
    </row>
    <row r="259" spans="1:16">
      <c r="A259" s="1" t="s">
        <v>1421</v>
      </c>
      <c r="B259" s="1" t="str">
        <f>VLOOKUP(A259,NLA_Site_info!$A$2:$B$1253,2,FALSE)</f>
        <v>Long Lake</v>
      </c>
      <c r="C259" s="1" t="s">
        <v>53</v>
      </c>
      <c r="D259" t="s">
        <v>53</v>
      </c>
      <c r="E259">
        <f t="shared" ref="E259:E322" si="36">IF(D259="Reservoir",1,0)</f>
        <v>0</v>
      </c>
      <c r="F259">
        <f t="shared" ref="F259:F322" si="37">IF($D259="Lake",1,0)</f>
        <v>1</v>
      </c>
      <c r="G259">
        <f t="shared" ref="G259:G322" si="38">IF($C259="Reservoir",1,0)</f>
        <v>0</v>
      </c>
      <c r="H259">
        <f t="shared" ref="H259:H322" si="39">IF($C259="Lake",1,0)</f>
        <v>1</v>
      </c>
      <c r="I259" s="12" t="str">
        <f t="shared" ref="I259:I322" si="40">IF($D259="RESERVOIR",IF($D259=$C259,1,0),"NA")</f>
        <v>NA</v>
      </c>
      <c r="J259" s="12">
        <f t="shared" ref="J259:J322" si="41">IF($D259="Lake",IF($D259=$C259,1,0),"NA")</f>
        <v>1</v>
      </c>
      <c r="K259">
        <f t="shared" ref="K259:K322" si="42">IF(D259=C259,1,0)</f>
        <v>1</v>
      </c>
      <c r="M259" s="5">
        <v>349437.37912400003</v>
      </c>
      <c r="N259" s="5">
        <v>353639.77989399998</v>
      </c>
      <c r="O259" s="13">
        <f t="shared" ref="O259:O322" si="43">(M259-N259)/((M259+N259)/2)</f>
        <v>-1.1954308900802622E-2</v>
      </c>
      <c r="P259" s="13">
        <f t="shared" ref="P259:P322" si="44">ABS($M259-$N259)/(($M259+$N259)/2)</f>
        <v>1.1954308900802622E-2</v>
      </c>
    </row>
    <row r="260" spans="1:16">
      <c r="A260" s="1" t="s">
        <v>1426</v>
      </c>
      <c r="B260" s="1" t="str">
        <f>VLOOKUP(A260,NLA_Site_info!$A$2:$B$1253,2,FALSE)</f>
        <v>Wrights Pond</v>
      </c>
      <c r="C260" s="1" t="s">
        <v>36</v>
      </c>
      <c r="D260" t="s">
        <v>36</v>
      </c>
      <c r="E260">
        <f t="shared" si="36"/>
        <v>1</v>
      </c>
      <c r="F260">
        <f t="shared" si="37"/>
        <v>0</v>
      </c>
      <c r="G260">
        <f t="shared" si="38"/>
        <v>1</v>
      </c>
      <c r="H260">
        <f t="shared" si="39"/>
        <v>0</v>
      </c>
      <c r="I260" s="12">
        <f t="shared" si="40"/>
        <v>1</v>
      </c>
      <c r="J260" s="12" t="str">
        <f t="shared" si="41"/>
        <v>NA</v>
      </c>
      <c r="K260">
        <f t="shared" si="42"/>
        <v>1</v>
      </c>
      <c r="M260" s="5">
        <v>96201.654438199999</v>
      </c>
      <c r="N260" s="5">
        <v>154487.19309099999</v>
      </c>
      <c r="O260" s="13">
        <f t="shared" si="43"/>
        <v>-0.46500304442949703</v>
      </c>
      <c r="P260" s="13">
        <f t="shared" si="44"/>
        <v>0.46500304442949703</v>
      </c>
    </row>
    <row r="261" spans="1:16">
      <c r="A261" s="1" t="s">
        <v>1431</v>
      </c>
      <c r="B261" s="1">
        <f>VLOOKUP(A261,NLA_Site_info!$A$2:$B$1253,2,FALSE)</f>
        <v>0</v>
      </c>
      <c r="C261" s="1" t="s">
        <v>36</v>
      </c>
      <c r="D261" t="s">
        <v>36</v>
      </c>
      <c r="E261">
        <f t="shared" si="36"/>
        <v>1</v>
      </c>
      <c r="F261">
        <f t="shared" si="37"/>
        <v>0</v>
      </c>
      <c r="G261">
        <f t="shared" si="38"/>
        <v>1</v>
      </c>
      <c r="H261">
        <f t="shared" si="39"/>
        <v>0</v>
      </c>
      <c r="I261" s="12">
        <f t="shared" si="40"/>
        <v>1</v>
      </c>
      <c r="J261" s="12" t="str">
        <f t="shared" si="41"/>
        <v>NA</v>
      </c>
      <c r="K261">
        <f t="shared" si="42"/>
        <v>1</v>
      </c>
      <c r="M261" s="5">
        <v>139642.567438</v>
      </c>
      <c r="N261" s="5">
        <v>153270.77419499998</v>
      </c>
      <c r="O261" s="13">
        <f t="shared" si="43"/>
        <v>-9.3052823616857808E-2</v>
      </c>
      <c r="P261" s="13">
        <f t="shared" si="44"/>
        <v>9.3052823616857808E-2</v>
      </c>
    </row>
    <row r="262" spans="1:16">
      <c r="A262" s="1" t="s">
        <v>1436</v>
      </c>
      <c r="B262" s="1" t="str">
        <f>VLOOKUP(A262,NLA_Site_info!$A$2:$B$1253,2,FALSE)</f>
        <v>Lake Duncan</v>
      </c>
      <c r="C262" s="1" t="s">
        <v>36</v>
      </c>
      <c r="D262" t="s">
        <v>36</v>
      </c>
      <c r="E262">
        <f t="shared" si="36"/>
        <v>1</v>
      </c>
      <c r="F262">
        <f t="shared" si="37"/>
        <v>0</v>
      </c>
      <c r="G262">
        <f t="shared" si="38"/>
        <v>1</v>
      </c>
      <c r="H262">
        <f t="shared" si="39"/>
        <v>0</v>
      </c>
      <c r="I262" s="12">
        <f t="shared" si="40"/>
        <v>1</v>
      </c>
      <c r="J262" s="12" t="str">
        <f t="shared" si="41"/>
        <v>NA</v>
      </c>
      <c r="K262">
        <f t="shared" si="42"/>
        <v>1</v>
      </c>
      <c r="M262" s="5">
        <v>908099.261344</v>
      </c>
      <c r="N262" s="5">
        <v>810040.58772900002</v>
      </c>
      <c r="O262" s="13">
        <f t="shared" si="43"/>
        <v>0.11414515956650008</v>
      </c>
      <c r="P262" s="13">
        <f t="shared" si="44"/>
        <v>0.11414515956650008</v>
      </c>
    </row>
    <row r="263" spans="1:16">
      <c r="A263" s="1" t="s">
        <v>1441</v>
      </c>
      <c r="B263" s="1" t="str">
        <f>VLOOKUP(A263,NLA_Site_info!$A$2:$B$1253,2,FALSE)</f>
        <v>Okamanpeedan</v>
      </c>
      <c r="C263" s="1" t="s">
        <v>53</v>
      </c>
      <c r="D263" t="s">
        <v>53</v>
      </c>
      <c r="E263">
        <f t="shared" si="36"/>
        <v>0</v>
      </c>
      <c r="F263">
        <f t="shared" si="37"/>
        <v>1</v>
      </c>
      <c r="G263">
        <f t="shared" si="38"/>
        <v>0</v>
      </c>
      <c r="H263">
        <f t="shared" si="39"/>
        <v>1</v>
      </c>
      <c r="I263" s="12" t="str">
        <f t="shared" si="40"/>
        <v>NA</v>
      </c>
      <c r="J263" s="12">
        <f t="shared" si="41"/>
        <v>1</v>
      </c>
      <c r="K263">
        <f t="shared" si="42"/>
        <v>1</v>
      </c>
      <c r="M263" s="5">
        <v>8743899.4804900009</v>
      </c>
      <c r="N263" s="5">
        <v>8883375.1756199989</v>
      </c>
      <c r="O263" s="13">
        <f t="shared" si="43"/>
        <v>-1.5824986885497095E-2</v>
      </c>
      <c r="P263" s="13">
        <f t="shared" si="44"/>
        <v>1.5824986885497095E-2</v>
      </c>
    </row>
    <row r="264" spans="1:16">
      <c r="A264" s="1" t="s">
        <v>1446</v>
      </c>
      <c r="B264" s="1" t="str">
        <f>VLOOKUP(A264,NLA_Site_info!$A$2:$B$1253,2,FALSE)</f>
        <v>Orange Reservoir</v>
      </c>
      <c r="C264" s="1" t="s">
        <v>36</v>
      </c>
      <c r="D264" t="s">
        <v>36</v>
      </c>
      <c r="E264">
        <f t="shared" si="36"/>
        <v>1</v>
      </c>
      <c r="F264">
        <f t="shared" si="37"/>
        <v>0</v>
      </c>
      <c r="G264">
        <f t="shared" si="38"/>
        <v>1</v>
      </c>
      <c r="H264">
        <f t="shared" si="39"/>
        <v>0</v>
      </c>
      <c r="I264" s="12">
        <f t="shared" si="40"/>
        <v>1</v>
      </c>
      <c r="J264" s="12" t="str">
        <f t="shared" si="41"/>
        <v>NA</v>
      </c>
      <c r="K264">
        <f t="shared" si="42"/>
        <v>1</v>
      </c>
      <c r="M264" s="5">
        <v>249568.79847099999</v>
      </c>
      <c r="N264" s="5">
        <v>219616.429065</v>
      </c>
      <c r="O264" s="13">
        <f t="shared" si="43"/>
        <v>0.12767822875967158</v>
      </c>
      <c r="P264" s="13">
        <f t="shared" si="44"/>
        <v>0.12767822875967158</v>
      </c>
    </row>
    <row r="265" spans="1:16">
      <c r="A265" s="1" t="s">
        <v>1451</v>
      </c>
      <c r="B265" s="1" t="str">
        <f>VLOOKUP(A265,NLA_Site_info!$A$2:$B$1253,2,FALSE)</f>
        <v>Ogallala Lake</v>
      </c>
      <c r="C265" s="1" t="s">
        <v>53</v>
      </c>
      <c r="D265" t="s">
        <v>36</v>
      </c>
      <c r="E265">
        <f t="shared" si="36"/>
        <v>1</v>
      </c>
      <c r="F265">
        <f t="shared" si="37"/>
        <v>0</v>
      </c>
      <c r="G265">
        <f t="shared" si="38"/>
        <v>0</v>
      </c>
      <c r="H265">
        <f t="shared" si="39"/>
        <v>1</v>
      </c>
      <c r="I265" s="12">
        <f t="shared" si="40"/>
        <v>0</v>
      </c>
      <c r="J265" s="12" t="str">
        <f t="shared" si="41"/>
        <v>NA</v>
      </c>
      <c r="K265">
        <f t="shared" si="42"/>
        <v>0</v>
      </c>
      <c r="M265" s="5">
        <v>2323140.3079900001</v>
      </c>
      <c r="N265" s="5">
        <v>2022270.0815199998</v>
      </c>
      <c r="O265" s="13">
        <f t="shared" si="43"/>
        <v>0.13847724357465221</v>
      </c>
      <c r="P265" s="13">
        <f t="shared" si="44"/>
        <v>0.13847724357465221</v>
      </c>
    </row>
    <row r="266" spans="1:16">
      <c r="A266" s="1" t="s">
        <v>1456</v>
      </c>
      <c r="B266" s="1" t="str">
        <f>VLOOKUP(A266,NLA_Site_info!$A$2:$B$1253,2,FALSE)</f>
        <v>Stoughton Lake</v>
      </c>
      <c r="C266" s="1" t="s">
        <v>36</v>
      </c>
      <c r="D266" t="s">
        <v>36</v>
      </c>
      <c r="E266">
        <f t="shared" si="36"/>
        <v>1</v>
      </c>
      <c r="F266">
        <f t="shared" si="37"/>
        <v>0</v>
      </c>
      <c r="G266">
        <f t="shared" si="38"/>
        <v>1</v>
      </c>
      <c r="H266">
        <f t="shared" si="39"/>
        <v>0</v>
      </c>
      <c r="I266" s="12">
        <f t="shared" si="40"/>
        <v>1</v>
      </c>
      <c r="J266" s="12" t="str">
        <f t="shared" si="41"/>
        <v>NA</v>
      </c>
      <c r="K266">
        <f t="shared" si="42"/>
        <v>1</v>
      </c>
      <c r="M266" s="5">
        <v>172244.114497</v>
      </c>
      <c r="N266" s="5">
        <v>181703.14247600001</v>
      </c>
      <c r="O266" s="13">
        <f t="shared" si="43"/>
        <v>-5.3448799461788536E-2</v>
      </c>
      <c r="P266" s="13">
        <f t="shared" si="44"/>
        <v>5.3448799461788536E-2</v>
      </c>
    </row>
    <row r="267" spans="1:16">
      <c r="A267" s="1" t="s">
        <v>1461</v>
      </c>
      <c r="B267" s="1" t="str">
        <f>VLOOKUP(A267,NLA_Site_info!$A$2:$B$1253,2,FALSE)</f>
        <v>Tempe Lakes</v>
      </c>
      <c r="C267" s="1" t="s">
        <v>53</v>
      </c>
      <c r="D267" t="s">
        <v>36</v>
      </c>
      <c r="E267">
        <f t="shared" si="36"/>
        <v>1</v>
      </c>
      <c r="F267">
        <f t="shared" si="37"/>
        <v>0</v>
      </c>
      <c r="G267">
        <f t="shared" si="38"/>
        <v>0</v>
      </c>
      <c r="H267">
        <f t="shared" si="39"/>
        <v>1</v>
      </c>
      <c r="I267" s="12">
        <f t="shared" si="40"/>
        <v>0</v>
      </c>
      <c r="J267" s="12" t="str">
        <f t="shared" si="41"/>
        <v>NA</v>
      </c>
      <c r="K267">
        <f t="shared" si="42"/>
        <v>0</v>
      </c>
      <c r="M267" s="5">
        <v>196697.04087</v>
      </c>
      <c r="N267" s="5">
        <v>149479.79876899999</v>
      </c>
      <c r="O267" s="13">
        <f t="shared" si="43"/>
        <v>0.27279261171971569</v>
      </c>
      <c r="P267" s="13">
        <f t="shared" si="44"/>
        <v>0.27279261171971569</v>
      </c>
    </row>
    <row r="268" spans="1:16">
      <c r="A268" s="1" t="s">
        <v>1466</v>
      </c>
      <c r="B268" s="1" t="str">
        <f>VLOOKUP(A268,NLA_Site_info!$A$2:$B$1253,2,FALSE)</f>
        <v>Soil Conservation Service Site 5 Reservoir</v>
      </c>
      <c r="C268" s="1" t="s">
        <v>36</v>
      </c>
      <c r="D268" t="s">
        <v>36</v>
      </c>
      <c r="E268">
        <f t="shared" si="36"/>
        <v>1</v>
      </c>
      <c r="F268">
        <f t="shared" si="37"/>
        <v>0</v>
      </c>
      <c r="G268">
        <f t="shared" si="38"/>
        <v>1</v>
      </c>
      <c r="H268">
        <f t="shared" si="39"/>
        <v>0</v>
      </c>
      <c r="I268" s="12">
        <f t="shared" si="40"/>
        <v>1</v>
      </c>
      <c r="J268" s="12" t="str">
        <f t="shared" si="41"/>
        <v>NA</v>
      </c>
      <c r="K268">
        <f t="shared" si="42"/>
        <v>1</v>
      </c>
      <c r="M268" s="5">
        <v>58959.144016999999</v>
      </c>
      <c r="N268" s="5">
        <v>67135.959050399993</v>
      </c>
      <c r="O268" s="13">
        <f t="shared" si="43"/>
        <v>-0.12969282445535329</v>
      </c>
      <c r="P268" s="13">
        <f t="shared" si="44"/>
        <v>0.12969282445535329</v>
      </c>
    </row>
    <row r="269" spans="1:16">
      <c r="A269" s="1" t="s">
        <v>1471</v>
      </c>
      <c r="B269" s="1" t="str">
        <f>VLOOKUP(A269,NLA_Site_info!$A$2:$B$1253,2,FALSE)</f>
        <v>Lake Eli</v>
      </c>
      <c r="C269" s="1" t="s">
        <v>53</v>
      </c>
      <c r="D269" t="s">
        <v>53</v>
      </c>
      <c r="E269">
        <f t="shared" si="36"/>
        <v>0</v>
      </c>
      <c r="F269">
        <f t="shared" si="37"/>
        <v>1</v>
      </c>
      <c r="G269">
        <f t="shared" si="38"/>
        <v>0</v>
      </c>
      <c r="H269">
        <f t="shared" si="39"/>
        <v>1</v>
      </c>
      <c r="I269" s="12" t="str">
        <f t="shared" si="40"/>
        <v>NA</v>
      </c>
      <c r="J269" s="12">
        <f t="shared" si="41"/>
        <v>1</v>
      </c>
      <c r="K269">
        <f t="shared" si="42"/>
        <v>1</v>
      </c>
      <c r="M269" s="5">
        <v>127831.288919</v>
      </c>
      <c r="N269" s="5">
        <v>119784.728175</v>
      </c>
      <c r="O269" s="13">
        <f t="shared" si="43"/>
        <v>6.4992247581022733E-2</v>
      </c>
      <c r="P269" s="13">
        <f t="shared" si="44"/>
        <v>6.4992247581022733E-2</v>
      </c>
    </row>
    <row r="270" spans="1:16">
      <c r="A270" s="1" t="s">
        <v>1476</v>
      </c>
      <c r="B270" s="1" t="str">
        <f>VLOOKUP(A270,NLA_Site_info!$A$2:$B$1253,2,FALSE)</f>
        <v>Vesper Lake</v>
      </c>
      <c r="C270" s="1" t="s">
        <v>53</v>
      </c>
      <c r="D270" t="s">
        <v>53</v>
      </c>
      <c r="E270">
        <f t="shared" si="36"/>
        <v>0</v>
      </c>
      <c r="F270">
        <f t="shared" si="37"/>
        <v>1</v>
      </c>
      <c r="G270">
        <f t="shared" si="38"/>
        <v>0</v>
      </c>
      <c r="H270">
        <f t="shared" si="39"/>
        <v>1</v>
      </c>
      <c r="I270" s="12" t="str">
        <f t="shared" si="40"/>
        <v>NA</v>
      </c>
      <c r="J270" s="12">
        <f t="shared" si="41"/>
        <v>1</v>
      </c>
      <c r="K270">
        <f t="shared" si="42"/>
        <v>1</v>
      </c>
      <c r="M270" s="5">
        <v>47543.269644</v>
      </c>
      <c r="N270" s="5">
        <v>59451.062692399995</v>
      </c>
      <c r="O270" s="13">
        <f t="shared" si="43"/>
        <v>-0.22258736118770855</v>
      </c>
      <c r="P270" s="13">
        <f t="shared" si="44"/>
        <v>0.22258736118770855</v>
      </c>
    </row>
    <row r="271" spans="1:16">
      <c r="A271" s="1" t="s">
        <v>1481</v>
      </c>
      <c r="B271" s="1" t="str">
        <f>VLOOKUP(A271,NLA_Site_info!$A$2:$B$1253,2,FALSE)</f>
        <v>Red Rock Lake</v>
      </c>
      <c r="C271" s="1" t="s">
        <v>53</v>
      </c>
      <c r="D271" t="s">
        <v>36</v>
      </c>
      <c r="E271">
        <f t="shared" si="36"/>
        <v>1</v>
      </c>
      <c r="F271">
        <f t="shared" si="37"/>
        <v>0</v>
      </c>
      <c r="G271">
        <f t="shared" si="38"/>
        <v>0</v>
      </c>
      <c r="H271">
        <f t="shared" si="39"/>
        <v>1</v>
      </c>
      <c r="I271" s="12">
        <f t="shared" si="40"/>
        <v>0</v>
      </c>
      <c r="J271" s="12" t="str">
        <f t="shared" si="41"/>
        <v>NA</v>
      </c>
      <c r="K271">
        <f t="shared" si="42"/>
        <v>0</v>
      </c>
      <c r="M271" s="5">
        <v>621693.36106699996</v>
      </c>
      <c r="N271" s="5">
        <v>509457.10434199998</v>
      </c>
      <c r="O271" s="13">
        <f t="shared" si="43"/>
        <v>0.19844620173394481</v>
      </c>
      <c r="P271" s="13">
        <f t="shared" si="44"/>
        <v>0.19844620173394481</v>
      </c>
    </row>
    <row r="272" spans="1:16">
      <c r="A272" s="1" t="s">
        <v>1486</v>
      </c>
      <c r="B272" s="1" t="str">
        <f>VLOOKUP(A272,NLA_Site_info!$A$2:$B$1253,2,FALSE)</f>
        <v>Lake Lewisville</v>
      </c>
      <c r="C272" s="1" t="s">
        <v>36</v>
      </c>
      <c r="D272" t="s">
        <v>36</v>
      </c>
      <c r="E272">
        <f t="shared" si="36"/>
        <v>1</v>
      </c>
      <c r="F272">
        <f t="shared" si="37"/>
        <v>0</v>
      </c>
      <c r="G272">
        <f t="shared" si="38"/>
        <v>1</v>
      </c>
      <c r="H272">
        <f t="shared" si="39"/>
        <v>0</v>
      </c>
      <c r="I272" s="12">
        <f t="shared" si="40"/>
        <v>1</v>
      </c>
      <c r="J272" s="12" t="str">
        <f t="shared" si="41"/>
        <v>NA</v>
      </c>
      <c r="K272">
        <f t="shared" si="42"/>
        <v>1</v>
      </c>
      <c r="M272" s="5">
        <v>106834980.623</v>
      </c>
      <c r="N272" s="5">
        <v>87830722.773000002</v>
      </c>
      <c r="O272" s="13">
        <f t="shared" si="43"/>
        <v>0.19525019064442448</v>
      </c>
      <c r="P272" s="13">
        <f t="shared" si="44"/>
        <v>0.19525019064442448</v>
      </c>
    </row>
    <row r="273" spans="1:16">
      <c r="A273" s="1" t="s">
        <v>1491</v>
      </c>
      <c r="B273" s="1" t="str">
        <f>VLOOKUP(A273,NLA_Site_info!$A$2:$B$1253,2,FALSE)</f>
        <v>Freemont Lake</v>
      </c>
      <c r="C273" s="1" t="s">
        <v>53</v>
      </c>
      <c r="D273" t="s">
        <v>53</v>
      </c>
      <c r="E273">
        <f t="shared" si="36"/>
        <v>0</v>
      </c>
      <c r="F273">
        <f t="shared" si="37"/>
        <v>1</v>
      </c>
      <c r="G273">
        <f t="shared" si="38"/>
        <v>0</v>
      </c>
      <c r="H273">
        <f t="shared" si="39"/>
        <v>1</v>
      </c>
      <c r="I273" s="12" t="str">
        <f t="shared" si="40"/>
        <v>NA</v>
      </c>
      <c r="J273" s="12">
        <f t="shared" si="41"/>
        <v>1</v>
      </c>
      <c r="K273">
        <f t="shared" si="42"/>
        <v>1</v>
      </c>
      <c r="M273" s="5">
        <v>20441332.9549</v>
      </c>
      <c r="N273" s="5">
        <v>20453318.152200002</v>
      </c>
      <c r="O273" s="13">
        <f t="shared" si="43"/>
        <v>-5.861498741541358E-4</v>
      </c>
      <c r="P273" s="13">
        <f t="shared" si="44"/>
        <v>5.861498741541358E-4</v>
      </c>
    </row>
    <row r="274" spans="1:16">
      <c r="A274" s="1" t="s">
        <v>1498</v>
      </c>
      <c r="B274" s="1" t="str">
        <f>VLOOKUP(A274,NLA_Site_info!$A$2:$B$1253,2,FALSE)</f>
        <v>Bassett Lake</v>
      </c>
      <c r="C274" s="1" t="s">
        <v>36</v>
      </c>
      <c r="D274" t="s">
        <v>36</v>
      </c>
      <c r="E274">
        <f t="shared" si="36"/>
        <v>1</v>
      </c>
      <c r="F274">
        <f t="shared" si="37"/>
        <v>0</v>
      </c>
      <c r="G274">
        <f t="shared" si="38"/>
        <v>1</v>
      </c>
      <c r="H274">
        <f t="shared" si="39"/>
        <v>0</v>
      </c>
      <c r="I274" s="12">
        <f t="shared" si="40"/>
        <v>1</v>
      </c>
      <c r="J274" s="12" t="str">
        <f t="shared" si="41"/>
        <v>NA</v>
      </c>
      <c r="K274">
        <f t="shared" si="42"/>
        <v>1</v>
      </c>
      <c r="M274" s="5">
        <v>488199.22772299999</v>
      </c>
      <c r="N274" s="5">
        <v>826885.16006100003</v>
      </c>
      <c r="O274" s="13">
        <f t="shared" si="43"/>
        <v>-0.51507862991014164</v>
      </c>
      <c r="P274" s="13">
        <f t="shared" si="44"/>
        <v>0.51507862991014164</v>
      </c>
    </row>
    <row r="275" spans="1:16">
      <c r="A275" s="1" t="s">
        <v>1503</v>
      </c>
      <c r="B275" s="1" t="str">
        <f>VLOOKUP(A275,NLA_Site_info!$A$2:$B$1253,2,FALSE)</f>
        <v>Wallace Pond</v>
      </c>
      <c r="C275" s="1" t="s">
        <v>36</v>
      </c>
      <c r="D275" t="s">
        <v>53</v>
      </c>
      <c r="E275">
        <f t="shared" si="36"/>
        <v>0</v>
      </c>
      <c r="F275">
        <f t="shared" si="37"/>
        <v>1</v>
      </c>
      <c r="G275">
        <f t="shared" si="38"/>
        <v>1</v>
      </c>
      <c r="H275">
        <f t="shared" si="39"/>
        <v>0</v>
      </c>
      <c r="I275" s="12" t="str">
        <f t="shared" si="40"/>
        <v>NA</v>
      </c>
      <c r="J275" s="12">
        <f t="shared" si="41"/>
        <v>0</v>
      </c>
      <c r="K275">
        <f t="shared" si="42"/>
        <v>0</v>
      </c>
      <c r="M275" s="5">
        <v>186505.14426</v>
      </c>
      <c r="N275" s="5">
        <v>120793.49774799999</v>
      </c>
      <c r="O275" s="13">
        <f t="shared" si="43"/>
        <v>0.42767287276387844</v>
      </c>
      <c r="P275" s="13">
        <f t="shared" si="44"/>
        <v>0.42767287276387844</v>
      </c>
    </row>
    <row r="276" spans="1:16">
      <c r="A276" s="1" t="s">
        <v>1508</v>
      </c>
      <c r="B276" s="1" t="str">
        <f>VLOOKUP(A276,NLA_Site_info!$A$2:$B$1253,2,FALSE)</f>
        <v>Pennyrile Lake</v>
      </c>
      <c r="C276" s="1" t="s">
        <v>36</v>
      </c>
      <c r="D276" t="s">
        <v>36</v>
      </c>
      <c r="E276">
        <f t="shared" si="36"/>
        <v>1</v>
      </c>
      <c r="F276">
        <f t="shared" si="37"/>
        <v>0</v>
      </c>
      <c r="G276">
        <f t="shared" si="38"/>
        <v>1</v>
      </c>
      <c r="H276">
        <f t="shared" si="39"/>
        <v>0</v>
      </c>
      <c r="I276" s="12">
        <f t="shared" si="40"/>
        <v>1</v>
      </c>
      <c r="J276" s="12" t="str">
        <f t="shared" si="41"/>
        <v>NA</v>
      </c>
      <c r="K276">
        <f t="shared" si="42"/>
        <v>1</v>
      </c>
      <c r="M276" s="5">
        <v>196216.836301</v>
      </c>
      <c r="N276" s="5">
        <v>204158.028242</v>
      </c>
      <c r="O276" s="13">
        <f t="shared" si="43"/>
        <v>-3.9668783653860562E-2</v>
      </c>
      <c r="P276" s="13">
        <f t="shared" si="44"/>
        <v>3.9668783653860562E-2</v>
      </c>
    </row>
    <row r="277" spans="1:16">
      <c r="A277" s="1" t="s">
        <v>1513</v>
      </c>
      <c r="B277" s="1" t="str">
        <f>VLOOKUP(A277,NLA_Site_info!$A$2:$B$1253,2,FALSE)</f>
        <v>Turtlehead Pond</v>
      </c>
      <c r="C277" s="1" t="s">
        <v>53</v>
      </c>
      <c r="D277" t="s">
        <v>53</v>
      </c>
      <c r="E277">
        <f t="shared" si="36"/>
        <v>0</v>
      </c>
      <c r="F277">
        <f t="shared" si="37"/>
        <v>1</v>
      </c>
      <c r="G277">
        <f t="shared" si="38"/>
        <v>0</v>
      </c>
      <c r="H277">
        <f t="shared" si="39"/>
        <v>1</v>
      </c>
      <c r="I277" s="12" t="str">
        <f t="shared" si="40"/>
        <v>NA</v>
      </c>
      <c r="J277" s="12">
        <f t="shared" si="41"/>
        <v>1</v>
      </c>
      <c r="K277">
        <f t="shared" si="42"/>
        <v>1</v>
      </c>
      <c r="M277" s="5">
        <v>282180.54251699999</v>
      </c>
      <c r="N277" s="5">
        <v>278275.96172800002</v>
      </c>
      <c r="O277" s="13">
        <f t="shared" si="43"/>
        <v>1.3933572933585256E-2</v>
      </c>
      <c r="P277" s="13">
        <f t="shared" si="44"/>
        <v>1.3933572933585256E-2</v>
      </c>
    </row>
    <row r="278" spans="1:16">
      <c r="A278" s="1" t="s">
        <v>1518</v>
      </c>
      <c r="B278" s="1" t="str">
        <f>VLOOKUP(A278,NLA_Site_info!$A$2:$B$1253,2,FALSE)</f>
        <v>Lynn Lake</v>
      </c>
      <c r="C278" s="1" t="s">
        <v>53</v>
      </c>
      <c r="D278" t="s">
        <v>53</v>
      </c>
      <c r="E278">
        <f t="shared" si="36"/>
        <v>0</v>
      </c>
      <c r="F278">
        <f t="shared" si="37"/>
        <v>1</v>
      </c>
      <c r="G278">
        <f t="shared" si="38"/>
        <v>0</v>
      </c>
      <c r="H278">
        <f t="shared" si="39"/>
        <v>1</v>
      </c>
      <c r="I278" s="12" t="str">
        <f t="shared" si="40"/>
        <v>NA</v>
      </c>
      <c r="J278" s="12">
        <f t="shared" si="41"/>
        <v>1</v>
      </c>
      <c r="K278">
        <f t="shared" si="42"/>
        <v>1</v>
      </c>
      <c r="M278" s="5">
        <v>229507.64120000001</v>
      </c>
      <c r="N278" s="5">
        <v>218271.829363</v>
      </c>
      <c r="O278" s="13">
        <f t="shared" si="43"/>
        <v>5.0184577791710983E-2</v>
      </c>
      <c r="P278" s="13">
        <f t="shared" si="44"/>
        <v>5.0184577791710983E-2</v>
      </c>
    </row>
    <row r="279" spans="1:16">
      <c r="A279" s="1" t="s">
        <v>1523</v>
      </c>
      <c r="B279" s="1" t="str">
        <f>VLOOKUP(A279,NLA_Site_info!$A$2:$B$1253,2,FALSE)</f>
        <v>Pennock</v>
      </c>
      <c r="C279" s="1" t="s">
        <v>53</v>
      </c>
      <c r="D279" t="s">
        <v>36</v>
      </c>
      <c r="E279">
        <f t="shared" si="36"/>
        <v>1</v>
      </c>
      <c r="F279">
        <f t="shared" si="37"/>
        <v>0</v>
      </c>
      <c r="G279">
        <f t="shared" si="38"/>
        <v>0</v>
      </c>
      <c r="H279">
        <f t="shared" si="39"/>
        <v>1</v>
      </c>
      <c r="I279" s="12">
        <f t="shared" si="40"/>
        <v>0</v>
      </c>
      <c r="J279" s="12" t="str">
        <f t="shared" si="41"/>
        <v>NA</v>
      </c>
      <c r="K279">
        <f t="shared" si="42"/>
        <v>0</v>
      </c>
      <c r="M279" s="5">
        <v>91253.505392999999</v>
      </c>
      <c r="N279" s="5">
        <v>117548.652411</v>
      </c>
      <c r="O279" s="13">
        <f t="shared" si="43"/>
        <v>-0.25186662144251337</v>
      </c>
      <c r="P279" s="13">
        <f t="shared" si="44"/>
        <v>0.25186662144251337</v>
      </c>
    </row>
    <row r="280" spans="1:16">
      <c r="A280" s="1" t="s">
        <v>1528</v>
      </c>
      <c r="B280" s="1" t="str">
        <f>VLOOKUP(A280,NLA_Site_info!$A$2:$B$1253,2,FALSE)</f>
        <v>Fools Hollow Lake</v>
      </c>
      <c r="C280" s="1" t="s">
        <v>36</v>
      </c>
      <c r="D280" t="s">
        <v>36</v>
      </c>
      <c r="E280">
        <f t="shared" si="36"/>
        <v>1</v>
      </c>
      <c r="F280">
        <f t="shared" si="37"/>
        <v>0</v>
      </c>
      <c r="G280">
        <f t="shared" si="38"/>
        <v>1</v>
      </c>
      <c r="H280">
        <f t="shared" si="39"/>
        <v>0</v>
      </c>
      <c r="I280" s="12">
        <f t="shared" si="40"/>
        <v>1</v>
      </c>
      <c r="J280" s="12" t="str">
        <f t="shared" si="41"/>
        <v>NA</v>
      </c>
      <c r="K280">
        <f t="shared" si="42"/>
        <v>1</v>
      </c>
      <c r="M280" s="5">
        <v>558601.53313500003</v>
      </c>
      <c r="N280" s="5">
        <v>613721.39026899997</v>
      </c>
      <c r="O280" s="13">
        <f t="shared" si="43"/>
        <v>-9.4035279927738483E-2</v>
      </c>
      <c r="P280" s="13">
        <f t="shared" si="44"/>
        <v>9.4035279927738483E-2</v>
      </c>
    </row>
    <row r="281" spans="1:16">
      <c r="A281" s="1" t="s">
        <v>1533</v>
      </c>
      <c r="B281" s="1" t="str">
        <f>VLOOKUP(A281,NLA_Site_info!$A$2:$B$1253,2,FALSE)</f>
        <v>Lake Warren Hood</v>
      </c>
      <c r="C281" s="1"/>
      <c r="D281" t="s">
        <v>36</v>
      </c>
      <c r="E281">
        <f t="shared" si="36"/>
        <v>1</v>
      </c>
      <c r="F281">
        <f t="shared" si="37"/>
        <v>0</v>
      </c>
      <c r="G281">
        <f t="shared" si="38"/>
        <v>0</v>
      </c>
      <c r="H281">
        <f t="shared" si="39"/>
        <v>0</v>
      </c>
      <c r="I281" s="12">
        <f t="shared" si="40"/>
        <v>0</v>
      </c>
      <c r="J281" s="12" t="str">
        <f t="shared" si="41"/>
        <v>NA</v>
      </c>
      <c r="K281">
        <f t="shared" si="42"/>
        <v>0</v>
      </c>
      <c r="M281" s="5">
        <v>-9999</v>
      </c>
      <c r="N281" s="5">
        <v>354987.72484899999</v>
      </c>
      <c r="O281" s="13">
        <f t="shared" si="43"/>
        <v>-2.1159342236981979</v>
      </c>
      <c r="P281" s="13">
        <f t="shared" si="44"/>
        <v>2.1159342236981979</v>
      </c>
    </row>
    <row r="282" spans="1:16">
      <c r="A282" s="1" t="s">
        <v>1537</v>
      </c>
      <c r="B282" s="1" t="str">
        <f>VLOOKUP(A282,NLA_Site_info!$A$2:$B$1253,2,FALSE)</f>
        <v>McMath Millpond</v>
      </c>
      <c r="C282" s="1" t="s">
        <v>36</v>
      </c>
      <c r="D282" t="s">
        <v>36</v>
      </c>
      <c r="E282">
        <f t="shared" si="36"/>
        <v>1</v>
      </c>
      <c r="F282">
        <f t="shared" si="37"/>
        <v>0</v>
      </c>
      <c r="G282">
        <f t="shared" si="38"/>
        <v>1</v>
      </c>
      <c r="H282">
        <f t="shared" si="39"/>
        <v>0</v>
      </c>
      <c r="I282" s="12">
        <f t="shared" si="40"/>
        <v>1</v>
      </c>
      <c r="J282" s="12" t="str">
        <f t="shared" si="41"/>
        <v>NA</v>
      </c>
      <c r="K282">
        <f t="shared" si="42"/>
        <v>1</v>
      </c>
      <c r="M282" s="5">
        <v>99012.388880600003</v>
      </c>
      <c r="N282" s="5">
        <v>322688.33642200002</v>
      </c>
      <c r="O282" s="13">
        <f t="shared" si="43"/>
        <v>-1.0608279005491241</v>
      </c>
      <c r="P282" s="13">
        <f t="shared" si="44"/>
        <v>1.0608279005491241</v>
      </c>
    </row>
    <row r="283" spans="1:16">
      <c r="A283" s="1" t="s">
        <v>1542</v>
      </c>
      <c r="B283" s="1" t="str">
        <f>VLOOKUP(A283,NLA_Site_info!$A$2:$B$1253,2,FALSE)</f>
        <v>Burgess Falls Lake</v>
      </c>
      <c r="C283" s="1" t="s">
        <v>36</v>
      </c>
      <c r="D283" t="s">
        <v>36</v>
      </c>
      <c r="E283">
        <f t="shared" si="36"/>
        <v>1</v>
      </c>
      <c r="F283">
        <f t="shared" si="37"/>
        <v>0</v>
      </c>
      <c r="G283">
        <f t="shared" si="38"/>
        <v>1</v>
      </c>
      <c r="H283">
        <f t="shared" si="39"/>
        <v>0</v>
      </c>
      <c r="I283" s="12">
        <f t="shared" si="40"/>
        <v>1</v>
      </c>
      <c r="J283" s="12" t="str">
        <f t="shared" si="41"/>
        <v>NA</v>
      </c>
      <c r="K283">
        <f t="shared" si="42"/>
        <v>1</v>
      </c>
      <c r="M283" s="5">
        <v>246028.79663699999</v>
      </c>
      <c r="N283" s="5">
        <v>302184.86450500001</v>
      </c>
      <c r="O283" s="13">
        <f t="shared" si="43"/>
        <v>-0.20486927578936889</v>
      </c>
      <c r="P283" s="13">
        <f t="shared" si="44"/>
        <v>0.20486927578936889</v>
      </c>
    </row>
    <row r="284" spans="1:16">
      <c r="A284" s="1" t="s">
        <v>1547</v>
      </c>
      <c r="B284" s="1" t="str">
        <f>VLOOKUP(A284,NLA_Site_info!$A$2:$B$1253,2,FALSE)</f>
        <v>Newcastle Reservoir</v>
      </c>
      <c r="C284" s="1" t="s">
        <v>36</v>
      </c>
      <c r="D284" t="s">
        <v>36</v>
      </c>
      <c r="E284">
        <f t="shared" si="36"/>
        <v>1</v>
      </c>
      <c r="F284">
        <f t="shared" si="37"/>
        <v>0</v>
      </c>
      <c r="G284">
        <f t="shared" si="38"/>
        <v>1</v>
      </c>
      <c r="H284">
        <f t="shared" si="39"/>
        <v>0</v>
      </c>
      <c r="I284" s="12">
        <f t="shared" si="40"/>
        <v>1</v>
      </c>
      <c r="J284" s="12" t="str">
        <f t="shared" si="41"/>
        <v>NA</v>
      </c>
      <c r="K284">
        <f t="shared" si="42"/>
        <v>1</v>
      </c>
      <c r="M284" s="5">
        <v>612818.09195699997</v>
      </c>
      <c r="N284" s="5">
        <v>314137.30219000002</v>
      </c>
      <c r="O284" s="13">
        <f t="shared" si="43"/>
        <v>0.64443400761878311</v>
      </c>
      <c r="P284" s="13">
        <f t="shared" si="44"/>
        <v>0.64443400761878311</v>
      </c>
    </row>
    <row r="285" spans="1:16">
      <c r="A285" s="1" t="s">
        <v>1552</v>
      </c>
      <c r="B285" s="1" t="str">
        <f>VLOOKUP(A285,NLA_Site_info!$A$2:$B$1253,2,FALSE)</f>
        <v>Waneka Reservoir</v>
      </c>
      <c r="C285" s="1" t="s">
        <v>36</v>
      </c>
      <c r="D285" t="s">
        <v>36</v>
      </c>
      <c r="E285">
        <f t="shared" si="36"/>
        <v>1</v>
      </c>
      <c r="F285">
        <f t="shared" si="37"/>
        <v>0</v>
      </c>
      <c r="G285">
        <f t="shared" si="38"/>
        <v>1</v>
      </c>
      <c r="H285">
        <f t="shared" si="39"/>
        <v>0</v>
      </c>
      <c r="I285" s="12">
        <f t="shared" si="40"/>
        <v>1</v>
      </c>
      <c r="J285" s="12" t="str">
        <f t="shared" si="41"/>
        <v>NA</v>
      </c>
      <c r="K285">
        <f t="shared" si="42"/>
        <v>1</v>
      </c>
      <c r="M285" s="5">
        <v>193183.137525</v>
      </c>
      <c r="N285" s="5">
        <v>182456.841697</v>
      </c>
      <c r="O285" s="13">
        <f t="shared" si="43"/>
        <v>5.7109447456660911E-2</v>
      </c>
      <c r="P285" s="13">
        <f t="shared" si="44"/>
        <v>5.7109447456660911E-2</v>
      </c>
    </row>
    <row r="286" spans="1:16">
      <c r="A286" s="1" t="s">
        <v>1557</v>
      </c>
      <c r="B286" s="1" t="str">
        <f>VLOOKUP(A286,NLA_Site_info!$A$2:$B$1253,2,FALSE)</f>
        <v>Eagle Lake</v>
      </c>
      <c r="C286" s="1" t="s">
        <v>53</v>
      </c>
      <c r="D286" t="s">
        <v>53</v>
      </c>
      <c r="E286">
        <f t="shared" si="36"/>
        <v>0</v>
      </c>
      <c r="F286">
        <f t="shared" si="37"/>
        <v>1</v>
      </c>
      <c r="G286">
        <f t="shared" si="38"/>
        <v>0</v>
      </c>
      <c r="H286">
        <f t="shared" si="39"/>
        <v>1</v>
      </c>
      <c r="I286" s="12" t="str">
        <f t="shared" si="40"/>
        <v>NA</v>
      </c>
      <c r="J286" s="12">
        <f t="shared" si="41"/>
        <v>1</v>
      </c>
      <c r="K286">
        <f t="shared" si="42"/>
        <v>1</v>
      </c>
      <c r="M286" s="5">
        <v>773349.14355200005</v>
      </c>
      <c r="N286" s="5">
        <v>774847.29825900006</v>
      </c>
      <c r="O286" s="13">
        <f t="shared" si="43"/>
        <v>-1.9353547993529103E-3</v>
      </c>
      <c r="P286" s="13">
        <f t="shared" si="44"/>
        <v>1.9353547993529103E-3</v>
      </c>
    </row>
    <row r="287" spans="1:16">
      <c r="A287" s="1" t="s">
        <v>1562</v>
      </c>
      <c r="B287" s="1" t="str">
        <f>VLOOKUP(A287,NLA_Site_info!$A$2:$B$1253,2,FALSE)</f>
        <v>Unnamed Lake</v>
      </c>
      <c r="C287" s="1" t="s">
        <v>53</v>
      </c>
      <c r="D287" t="s">
        <v>53</v>
      </c>
      <c r="E287">
        <f t="shared" si="36"/>
        <v>0</v>
      </c>
      <c r="F287">
        <f t="shared" si="37"/>
        <v>1</v>
      </c>
      <c r="G287">
        <f t="shared" si="38"/>
        <v>0</v>
      </c>
      <c r="H287">
        <f t="shared" si="39"/>
        <v>1</v>
      </c>
      <c r="I287" s="12" t="str">
        <f t="shared" si="40"/>
        <v>NA</v>
      </c>
      <c r="J287" s="12">
        <f t="shared" si="41"/>
        <v>1</v>
      </c>
      <c r="K287">
        <f t="shared" si="42"/>
        <v>1</v>
      </c>
      <c r="M287" s="5">
        <v>360585.740827</v>
      </c>
      <c r="N287" s="5">
        <v>448952.438914</v>
      </c>
      <c r="O287" s="13">
        <f t="shared" si="43"/>
        <v>-0.21831384929929218</v>
      </c>
      <c r="P287" s="13">
        <f t="shared" si="44"/>
        <v>0.21831384929929218</v>
      </c>
    </row>
    <row r="288" spans="1:16">
      <c r="A288" s="1" t="s">
        <v>1567</v>
      </c>
      <c r="B288" s="1" t="str">
        <f>VLOOKUP(A288,NLA_Site_info!$A$2:$B$1253,2,FALSE)</f>
        <v>Table Rock Reservoir</v>
      </c>
      <c r="C288" s="1" t="s">
        <v>36</v>
      </c>
      <c r="D288" t="s">
        <v>36</v>
      </c>
      <c r="E288">
        <f t="shared" si="36"/>
        <v>1</v>
      </c>
      <c r="F288">
        <f t="shared" si="37"/>
        <v>0</v>
      </c>
      <c r="G288">
        <f t="shared" si="38"/>
        <v>1</v>
      </c>
      <c r="H288">
        <f t="shared" si="39"/>
        <v>0</v>
      </c>
      <c r="I288" s="12">
        <f t="shared" si="40"/>
        <v>1</v>
      </c>
      <c r="J288" s="12" t="str">
        <f t="shared" si="41"/>
        <v>NA</v>
      </c>
      <c r="K288">
        <f t="shared" si="42"/>
        <v>1</v>
      </c>
      <c r="M288" s="5">
        <v>1819728.7017699999</v>
      </c>
      <c r="N288" s="5">
        <v>1838849.0025199999</v>
      </c>
      <c r="O288" s="13">
        <f t="shared" si="43"/>
        <v>-1.0452313601309998E-2</v>
      </c>
      <c r="P288" s="13">
        <f t="shared" si="44"/>
        <v>1.0452313601309998E-2</v>
      </c>
    </row>
    <row r="289" spans="1:16">
      <c r="A289" s="1" t="s">
        <v>1572</v>
      </c>
      <c r="B289" s="1" t="str">
        <f>VLOOKUP(A289,NLA_Site_info!$A$2:$B$1253,2,FALSE)</f>
        <v>Ganado Lake</v>
      </c>
      <c r="C289" s="1" t="s">
        <v>53</v>
      </c>
      <c r="D289" t="s">
        <v>36</v>
      </c>
      <c r="E289">
        <f t="shared" si="36"/>
        <v>1</v>
      </c>
      <c r="F289">
        <f t="shared" si="37"/>
        <v>0</v>
      </c>
      <c r="G289">
        <f t="shared" si="38"/>
        <v>0</v>
      </c>
      <c r="H289">
        <f t="shared" si="39"/>
        <v>1</v>
      </c>
      <c r="I289" s="12">
        <f t="shared" si="40"/>
        <v>0</v>
      </c>
      <c r="J289" s="12" t="str">
        <f t="shared" si="41"/>
        <v>NA</v>
      </c>
      <c r="K289">
        <f t="shared" si="42"/>
        <v>0</v>
      </c>
      <c r="M289" s="5">
        <v>1128628.0387599999</v>
      </c>
      <c r="N289" s="5">
        <v>1109901.18664</v>
      </c>
      <c r="O289" s="13">
        <f t="shared" si="43"/>
        <v>1.6731389438664722E-2</v>
      </c>
      <c r="P289" s="13">
        <f t="shared" si="44"/>
        <v>1.6731389438664722E-2</v>
      </c>
    </row>
    <row r="290" spans="1:16">
      <c r="A290" s="1" t="s">
        <v>1577</v>
      </c>
      <c r="B290" s="1" t="str">
        <f>VLOOKUP(A290,NLA_Site_info!$A$2:$B$1253,2,FALSE)</f>
        <v>Grand Lake St. Marys</v>
      </c>
      <c r="C290" s="1" t="s">
        <v>53</v>
      </c>
      <c r="D290" t="s">
        <v>36</v>
      </c>
      <c r="E290">
        <f t="shared" si="36"/>
        <v>1</v>
      </c>
      <c r="F290">
        <f t="shared" si="37"/>
        <v>0</v>
      </c>
      <c r="G290">
        <f t="shared" si="38"/>
        <v>0</v>
      </c>
      <c r="H290">
        <f t="shared" si="39"/>
        <v>1</v>
      </c>
      <c r="I290" s="12">
        <f t="shared" si="40"/>
        <v>0</v>
      </c>
      <c r="J290" s="12" t="str">
        <f t="shared" si="41"/>
        <v>NA</v>
      </c>
      <c r="K290">
        <f t="shared" si="42"/>
        <v>0</v>
      </c>
      <c r="M290" s="5">
        <v>51558470.997000001</v>
      </c>
      <c r="N290" s="5">
        <v>51144436.861400001</v>
      </c>
      <c r="O290" s="13">
        <f t="shared" si="43"/>
        <v>8.0627539031483623E-3</v>
      </c>
      <c r="P290" s="13">
        <f t="shared" si="44"/>
        <v>8.0627539031483623E-3</v>
      </c>
    </row>
    <row r="291" spans="1:16">
      <c r="A291" s="1" t="s">
        <v>1582</v>
      </c>
      <c r="B291" s="1" t="str">
        <f>VLOOKUP(A291,NLA_Site_info!$A$2:$B$1253,2,FALSE)</f>
        <v>Ozette Lake</v>
      </c>
      <c r="C291" s="1" t="s">
        <v>53</v>
      </c>
      <c r="D291" t="s">
        <v>53</v>
      </c>
      <c r="E291">
        <f t="shared" si="36"/>
        <v>0</v>
      </c>
      <c r="F291">
        <f t="shared" si="37"/>
        <v>1</v>
      </c>
      <c r="G291">
        <f t="shared" si="38"/>
        <v>0</v>
      </c>
      <c r="H291">
        <f t="shared" si="39"/>
        <v>1</v>
      </c>
      <c r="I291" s="12" t="str">
        <f t="shared" si="40"/>
        <v>NA</v>
      </c>
      <c r="J291" s="12">
        <f t="shared" si="41"/>
        <v>1</v>
      </c>
      <c r="K291">
        <f t="shared" si="42"/>
        <v>1</v>
      </c>
      <c r="M291" s="5">
        <v>30080543.7304</v>
      </c>
      <c r="N291" s="5">
        <v>30361762.869900003</v>
      </c>
      <c r="O291" s="13">
        <f t="shared" si="43"/>
        <v>-9.3053741763921196E-3</v>
      </c>
      <c r="P291" s="13">
        <f t="shared" si="44"/>
        <v>9.3053741763921196E-3</v>
      </c>
    </row>
    <row r="292" spans="1:16">
      <c r="A292" s="1" t="s">
        <v>1587</v>
      </c>
      <c r="B292" s="1" t="str">
        <f>VLOOKUP(A292,NLA_Site_info!$A$2:$B$1253,2,FALSE)</f>
        <v>Rockport Reservoir</v>
      </c>
      <c r="C292" s="1" t="s">
        <v>53</v>
      </c>
      <c r="D292" t="s">
        <v>36</v>
      </c>
      <c r="E292">
        <f t="shared" si="36"/>
        <v>1</v>
      </c>
      <c r="F292">
        <f t="shared" si="37"/>
        <v>0</v>
      </c>
      <c r="G292">
        <f t="shared" si="38"/>
        <v>0</v>
      </c>
      <c r="H292">
        <f t="shared" si="39"/>
        <v>1</v>
      </c>
      <c r="I292" s="12">
        <f t="shared" si="40"/>
        <v>0</v>
      </c>
      <c r="J292" s="12" t="str">
        <f t="shared" si="41"/>
        <v>NA</v>
      </c>
      <c r="K292">
        <f t="shared" si="42"/>
        <v>0</v>
      </c>
      <c r="M292" s="5">
        <v>4251921.1271599997</v>
      </c>
      <c r="N292" s="5">
        <v>4201827.7207199996</v>
      </c>
      <c r="O292" s="13">
        <f t="shared" si="43"/>
        <v>1.1851169780744622E-2</v>
      </c>
      <c r="P292" s="13">
        <f t="shared" si="44"/>
        <v>1.1851169780744622E-2</v>
      </c>
    </row>
    <row r="293" spans="1:16">
      <c r="A293" s="1" t="s">
        <v>1592</v>
      </c>
      <c r="B293" s="1" t="str">
        <f>VLOOKUP(A293,NLA_Site_info!$A$2:$B$1253,2,FALSE)</f>
        <v>Eureka Lake</v>
      </c>
      <c r="C293" s="1" t="s">
        <v>53</v>
      </c>
      <c r="D293" t="s">
        <v>53</v>
      </c>
      <c r="E293">
        <f t="shared" si="36"/>
        <v>0</v>
      </c>
      <c r="F293">
        <f t="shared" si="37"/>
        <v>1</v>
      </c>
      <c r="G293">
        <f t="shared" si="38"/>
        <v>0</v>
      </c>
      <c r="H293">
        <f t="shared" si="39"/>
        <v>1</v>
      </c>
      <c r="I293" s="12" t="str">
        <f t="shared" si="40"/>
        <v>NA</v>
      </c>
      <c r="J293" s="12">
        <f t="shared" si="41"/>
        <v>1</v>
      </c>
      <c r="K293">
        <f t="shared" si="42"/>
        <v>1</v>
      </c>
      <c r="M293" s="5">
        <v>762583.18428699998</v>
      </c>
      <c r="N293" s="5">
        <v>577621.72155000002</v>
      </c>
      <c r="O293" s="13">
        <f t="shared" si="43"/>
        <v>0.27601967718732645</v>
      </c>
      <c r="P293" s="13">
        <f t="shared" si="44"/>
        <v>0.27601967718732645</v>
      </c>
    </row>
    <row r="294" spans="1:16">
      <c r="A294" s="1" t="s">
        <v>1597</v>
      </c>
      <c r="B294" s="1" t="str">
        <f>VLOOKUP(A294,NLA_Site_info!$A$2:$B$1253,2,FALSE)</f>
        <v>Jean Neustadt</v>
      </c>
      <c r="C294" s="1" t="s">
        <v>36</v>
      </c>
      <c r="D294" t="s">
        <v>36</v>
      </c>
      <c r="E294">
        <f t="shared" si="36"/>
        <v>1</v>
      </c>
      <c r="F294">
        <f t="shared" si="37"/>
        <v>0</v>
      </c>
      <c r="G294">
        <f t="shared" si="38"/>
        <v>1</v>
      </c>
      <c r="H294">
        <f t="shared" si="39"/>
        <v>0</v>
      </c>
      <c r="I294" s="12">
        <f t="shared" si="40"/>
        <v>1</v>
      </c>
      <c r="J294" s="12" t="str">
        <f t="shared" si="41"/>
        <v>NA</v>
      </c>
      <c r="K294">
        <f t="shared" si="42"/>
        <v>1</v>
      </c>
      <c r="M294" s="5">
        <v>1566965.8255799999</v>
      </c>
      <c r="N294" s="5">
        <v>1607370.05094</v>
      </c>
      <c r="O294" s="13">
        <f t="shared" si="43"/>
        <v>-2.5456805411716469E-2</v>
      </c>
      <c r="P294" s="13">
        <f t="shared" si="44"/>
        <v>2.5456805411716469E-2</v>
      </c>
    </row>
    <row r="295" spans="1:16">
      <c r="A295" s="1" t="s">
        <v>1602</v>
      </c>
      <c r="B295" s="1" t="str">
        <f>VLOOKUP(A295,NLA_Site_info!$A$2:$B$1253,2,FALSE)</f>
        <v>Lake Townsend</v>
      </c>
      <c r="C295" s="1" t="s">
        <v>36</v>
      </c>
      <c r="D295" t="s">
        <v>36</v>
      </c>
      <c r="E295">
        <f t="shared" si="36"/>
        <v>1</v>
      </c>
      <c r="F295">
        <f t="shared" si="37"/>
        <v>0</v>
      </c>
      <c r="G295">
        <f t="shared" si="38"/>
        <v>1</v>
      </c>
      <c r="H295">
        <f t="shared" si="39"/>
        <v>0</v>
      </c>
      <c r="I295" s="12">
        <f t="shared" si="40"/>
        <v>1</v>
      </c>
      <c r="J295" s="12" t="str">
        <f t="shared" si="41"/>
        <v>NA</v>
      </c>
      <c r="K295">
        <f t="shared" si="42"/>
        <v>1</v>
      </c>
      <c r="M295" s="5">
        <v>5684382.70744</v>
      </c>
      <c r="N295" s="5">
        <v>5012489.6600799998</v>
      </c>
      <c r="O295" s="13">
        <f t="shared" si="43"/>
        <v>0.12562420570710692</v>
      </c>
      <c r="P295" s="13">
        <f t="shared" si="44"/>
        <v>0.12562420570710692</v>
      </c>
    </row>
    <row r="296" spans="1:16">
      <c r="A296" s="1" t="s">
        <v>1607</v>
      </c>
      <c r="B296" s="1" t="str">
        <f>VLOOKUP(A296,NLA_Site_info!$A$2:$B$1253,2,FALSE)</f>
        <v>Tichigan Lake</v>
      </c>
      <c r="C296" s="1" t="s">
        <v>36</v>
      </c>
      <c r="D296" t="s">
        <v>53</v>
      </c>
      <c r="E296">
        <f t="shared" si="36"/>
        <v>0</v>
      </c>
      <c r="F296">
        <f t="shared" si="37"/>
        <v>1</v>
      </c>
      <c r="G296">
        <f t="shared" si="38"/>
        <v>1</v>
      </c>
      <c r="H296">
        <f t="shared" si="39"/>
        <v>0</v>
      </c>
      <c r="I296" s="12" t="str">
        <f t="shared" si="40"/>
        <v>NA</v>
      </c>
      <c r="J296" s="12">
        <f t="shared" si="41"/>
        <v>0</v>
      </c>
      <c r="K296">
        <f t="shared" si="42"/>
        <v>0</v>
      </c>
      <c r="M296" s="5">
        <v>4633483.5007800004</v>
      </c>
      <c r="N296" s="5">
        <v>4893771.60427</v>
      </c>
      <c r="O296" s="13">
        <f t="shared" si="43"/>
        <v>-5.4640733478844662E-2</v>
      </c>
      <c r="P296" s="13">
        <f t="shared" si="44"/>
        <v>5.4640733478844662E-2</v>
      </c>
    </row>
    <row r="297" spans="1:16">
      <c r="A297" s="1" t="s">
        <v>1612</v>
      </c>
      <c r="B297" s="1" t="str">
        <f>VLOOKUP(A297,NLA_Site_info!$A$2:$B$1253,2,FALSE)</f>
        <v>Coralville Lake</v>
      </c>
      <c r="C297" s="1" t="s">
        <v>36</v>
      </c>
      <c r="D297" t="s">
        <v>36</v>
      </c>
      <c r="E297">
        <f t="shared" si="36"/>
        <v>1</v>
      </c>
      <c r="F297">
        <f t="shared" si="37"/>
        <v>0</v>
      </c>
      <c r="G297">
        <f t="shared" si="38"/>
        <v>1</v>
      </c>
      <c r="H297">
        <f t="shared" si="39"/>
        <v>0</v>
      </c>
      <c r="I297" s="12">
        <f t="shared" si="40"/>
        <v>1</v>
      </c>
      <c r="J297" s="12" t="str">
        <f t="shared" si="41"/>
        <v>NA</v>
      </c>
      <c r="K297">
        <f t="shared" si="42"/>
        <v>1</v>
      </c>
      <c r="M297" s="5">
        <v>12826870.7951</v>
      </c>
      <c r="N297" s="5">
        <v>12414533.941</v>
      </c>
      <c r="O297" s="13">
        <f t="shared" si="43"/>
        <v>3.2671466458463791E-2</v>
      </c>
      <c r="P297" s="13">
        <f t="shared" si="44"/>
        <v>3.2671466458463791E-2</v>
      </c>
    </row>
    <row r="298" spans="1:16">
      <c r="A298" s="1" t="s">
        <v>1619</v>
      </c>
      <c r="B298" s="1" t="str">
        <f>VLOOKUP(A298,NLA_Site_info!$A$2:$B$1253,2,FALSE)</f>
        <v>Atwood Lake</v>
      </c>
      <c r="C298" s="1" t="s">
        <v>36</v>
      </c>
      <c r="D298" t="s">
        <v>36</v>
      </c>
      <c r="E298">
        <f t="shared" si="36"/>
        <v>1</v>
      </c>
      <c r="F298">
        <f t="shared" si="37"/>
        <v>0</v>
      </c>
      <c r="G298">
        <f t="shared" si="38"/>
        <v>1</v>
      </c>
      <c r="H298">
        <f t="shared" si="39"/>
        <v>0</v>
      </c>
      <c r="I298" s="12">
        <f t="shared" si="40"/>
        <v>1</v>
      </c>
      <c r="J298" s="12" t="str">
        <f t="shared" si="41"/>
        <v>NA</v>
      </c>
      <c r="K298">
        <f t="shared" si="42"/>
        <v>1</v>
      </c>
      <c r="M298" s="5">
        <v>6130539.2893399997</v>
      </c>
      <c r="N298" s="5">
        <v>6040491.7963000005</v>
      </c>
      <c r="O298" s="13">
        <f t="shared" si="43"/>
        <v>1.4797019645482913E-2</v>
      </c>
      <c r="P298" s="13">
        <f t="shared" si="44"/>
        <v>1.4797019645482913E-2</v>
      </c>
    </row>
    <row r="299" spans="1:16">
      <c r="A299" s="1" t="s">
        <v>1624</v>
      </c>
      <c r="B299" s="1" t="str">
        <f>VLOOKUP(A299,NLA_Site_info!$A$2:$B$1253,2,FALSE)</f>
        <v>Crystal Lake</v>
      </c>
      <c r="C299" s="1" t="s">
        <v>53</v>
      </c>
      <c r="D299" t="s">
        <v>53</v>
      </c>
      <c r="E299">
        <f t="shared" si="36"/>
        <v>0</v>
      </c>
      <c r="F299">
        <f t="shared" si="37"/>
        <v>1</v>
      </c>
      <c r="G299">
        <f t="shared" si="38"/>
        <v>0</v>
      </c>
      <c r="H299">
        <f t="shared" si="39"/>
        <v>1</v>
      </c>
      <c r="I299" s="12" t="str">
        <f t="shared" si="40"/>
        <v>NA</v>
      </c>
      <c r="J299" s="12">
        <f t="shared" si="41"/>
        <v>1</v>
      </c>
      <c r="K299">
        <f t="shared" si="42"/>
        <v>1</v>
      </c>
      <c r="M299" s="5">
        <v>111671.215591</v>
      </c>
      <c r="N299" s="5">
        <v>97157.6048706</v>
      </c>
      <c r="O299" s="13">
        <f t="shared" si="43"/>
        <v>0.13900007372850914</v>
      </c>
      <c r="P299" s="13">
        <f t="shared" si="44"/>
        <v>0.13900007372850914</v>
      </c>
    </row>
    <row r="300" spans="1:16">
      <c r="A300" s="1" t="s">
        <v>1629</v>
      </c>
      <c r="B300" s="1" t="str">
        <f>VLOOKUP(A300,NLA_Site_info!$A$2:$B$1253,2,FALSE)</f>
        <v>Cap Mauzy Lake</v>
      </c>
      <c r="C300" s="1" t="s">
        <v>36</v>
      </c>
      <c r="D300" t="s">
        <v>36</v>
      </c>
      <c r="E300">
        <f t="shared" si="36"/>
        <v>1</v>
      </c>
      <c r="F300">
        <f t="shared" si="37"/>
        <v>0</v>
      </c>
      <c r="G300">
        <f t="shared" si="38"/>
        <v>1</v>
      </c>
      <c r="H300">
        <f t="shared" si="39"/>
        <v>0</v>
      </c>
      <c r="I300" s="12">
        <f t="shared" si="40"/>
        <v>1</v>
      </c>
      <c r="J300" s="12" t="str">
        <f t="shared" si="41"/>
        <v>NA</v>
      </c>
      <c r="K300">
        <f t="shared" si="42"/>
        <v>1</v>
      </c>
      <c r="M300" s="5">
        <v>326053.575167</v>
      </c>
      <c r="N300" s="5">
        <v>347656.266473</v>
      </c>
      <c r="O300" s="13">
        <f t="shared" si="43"/>
        <v>-6.4130549891962221E-2</v>
      </c>
      <c r="P300" s="13">
        <f t="shared" si="44"/>
        <v>6.4130549891962221E-2</v>
      </c>
    </row>
    <row r="301" spans="1:16">
      <c r="A301" s="1" t="s">
        <v>1634</v>
      </c>
      <c r="B301" s="1" t="str">
        <f>VLOOKUP(A301,NLA_Site_info!$A$2:$B$1253,2,FALSE)</f>
        <v>South Dry Wood Lake</v>
      </c>
      <c r="C301" s="1" t="s">
        <v>53</v>
      </c>
      <c r="D301" t="s">
        <v>53</v>
      </c>
      <c r="E301">
        <f t="shared" si="36"/>
        <v>0</v>
      </c>
      <c r="F301">
        <f t="shared" si="37"/>
        <v>1</v>
      </c>
      <c r="G301">
        <f t="shared" si="38"/>
        <v>0</v>
      </c>
      <c r="H301">
        <f t="shared" si="39"/>
        <v>1</v>
      </c>
      <c r="I301" s="12" t="str">
        <f t="shared" si="40"/>
        <v>NA</v>
      </c>
      <c r="J301" s="12">
        <f t="shared" si="41"/>
        <v>1</v>
      </c>
      <c r="K301">
        <f t="shared" si="42"/>
        <v>1</v>
      </c>
      <c r="M301" s="5">
        <v>934181.370597</v>
      </c>
      <c r="N301" s="5">
        <v>919480.93876199995</v>
      </c>
      <c r="O301" s="13">
        <f t="shared" si="43"/>
        <v>1.5860959961022773E-2</v>
      </c>
      <c r="P301" s="13">
        <f t="shared" si="44"/>
        <v>1.5860959961022773E-2</v>
      </c>
    </row>
    <row r="302" spans="1:16">
      <c r="A302" s="1" t="s">
        <v>1639</v>
      </c>
      <c r="B302" s="1" t="str">
        <f>VLOOKUP(A302,NLA_Site_info!$A$2:$B$1253,2,FALSE)</f>
        <v>Santa Fe Lake</v>
      </c>
      <c r="C302" s="1" t="s">
        <v>36</v>
      </c>
      <c r="D302" t="s">
        <v>36</v>
      </c>
      <c r="E302">
        <f t="shared" si="36"/>
        <v>1</v>
      </c>
      <c r="F302">
        <f t="shared" si="37"/>
        <v>0</v>
      </c>
      <c r="G302">
        <f t="shared" si="38"/>
        <v>1</v>
      </c>
      <c r="H302">
        <f t="shared" si="39"/>
        <v>0</v>
      </c>
      <c r="I302" s="12">
        <f t="shared" si="40"/>
        <v>1</v>
      </c>
      <c r="J302" s="12" t="str">
        <f t="shared" si="41"/>
        <v>NA</v>
      </c>
      <c r="K302">
        <f t="shared" si="42"/>
        <v>1</v>
      </c>
      <c r="M302" s="5">
        <v>1035095.67136</v>
      </c>
      <c r="N302" s="5">
        <v>887350.16478499991</v>
      </c>
      <c r="O302" s="13">
        <f t="shared" si="43"/>
        <v>0.15370576772271305</v>
      </c>
      <c r="P302" s="13">
        <f t="shared" si="44"/>
        <v>0.15370576772271305</v>
      </c>
    </row>
    <row r="303" spans="1:16">
      <c r="A303" s="1" t="s">
        <v>1644</v>
      </c>
      <c r="B303" s="1" t="str">
        <f>VLOOKUP(A303,NLA_Site_info!$A$2:$B$1253,2,FALSE)</f>
        <v>Martin Lake</v>
      </c>
      <c r="C303" s="1" t="s">
        <v>53</v>
      </c>
      <c r="D303" t="s">
        <v>53</v>
      </c>
      <c r="E303">
        <f t="shared" si="36"/>
        <v>0</v>
      </c>
      <c r="F303">
        <f t="shared" si="37"/>
        <v>1</v>
      </c>
      <c r="G303">
        <f t="shared" si="38"/>
        <v>0</v>
      </c>
      <c r="H303">
        <f t="shared" si="39"/>
        <v>1</v>
      </c>
      <c r="I303" s="12" t="str">
        <f t="shared" si="40"/>
        <v>NA</v>
      </c>
      <c r="J303" s="12">
        <f t="shared" si="41"/>
        <v>1</v>
      </c>
      <c r="K303">
        <f t="shared" si="42"/>
        <v>1</v>
      </c>
      <c r="M303" s="5">
        <v>214779.58843199999</v>
      </c>
      <c r="N303" s="5">
        <v>230273.15211900001</v>
      </c>
      <c r="O303" s="13">
        <f t="shared" si="43"/>
        <v>-6.9625742188748799E-2</v>
      </c>
      <c r="P303" s="13">
        <f t="shared" si="44"/>
        <v>6.9625742188748799E-2</v>
      </c>
    </row>
    <row r="304" spans="1:16">
      <c r="A304" s="1" t="s">
        <v>1649</v>
      </c>
      <c r="B304" s="1" t="str">
        <f>VLOOKUP(A304,NLA_Site_info!$A$2:$B$1253,2,FALSE)</f>
        <v>West Leaf Lake</v>
      </c>
      <c r="C304" s="1" t="s">
        <v>53</v>
      </c>
      <c r="D304" t="s">
        <v>53</v>
      </c>
      <c r="E304">
        <f t="shared" si="36"/>
        <v>0</v>
      </c>
      <c r="F304">
        <f t="shared" si="37"/>
        <v>1</v>
      </c>
      <c r="G304">
        <f t="shared" si="38"/>
        <v>0</v>
      </c>
      <c r="H304">
        <f t="shared" si="39"/>
        <v>1</v>
      </c>
      <c r="I304" s="12" t="str">
        <f t="shared" si="40"/>
        <v>NA</v>
      </c>
      <c r="J304" s="12">
        <f t="shared" si="41"/>
        <v>1</v>
      </c>
      <c r="K304">
        <f t="shared" si="42"/>
        <v>1</v>
      </c>
      <c r="M304" s="5">
        <v>2820245.3690200001</v>
      </c>
      <c r="N304" s="5">
        <v>2805232.36222</v>
      </c>
      <c r="O304" s="13">
        <f t="shared" si="43"/>
        <v>5.3375046590721587E-3</v>
      </c>
      <c r="P304" s="13">
        <f t="shared" si="44"/>
        <v>5.3375046590721587E-3</v>
      </c>
    </row>
    <row r="305" spans="1:16">
      <c r="A305" s="1" t="s">
        <v>1654</v>
      </c>
      <c r="B305" s="1" t="str">
        <f>VLOOKUP(A305,NLA_Site_info!$A$2:$B$1253,2,FALSE)</f>
        <v>Corona Lake</v>
      </c>
      <c r="C305" s="1" t="s">
        <v>53</v>
      </c>
      <c r="D305" t="s">
        <v>36</v>
      </c>
      <c r="E305">
        <f t="shared" si="36"/>
        <v>1</v>
      </c>
      <c r="F305">
        <f t="shared" si="37"/>
        <v>0</v>
      </c>
      <c r="G305">
        <f t="shared" si="38"/>
        <v>0</v>
      </c>
      <c r="H305">
        <f t="shared" si="39"/>
        <v>1</v>
      </c>
      <c r="I305" s="12">
        <f t="shared" si="40"/>
        <v>0</v>
      </c>
      <c r="J305" s="12" t="str">
        <f t="shared" si="41"/>
        <v>NA</v>
      </c>
      <c r="K305">
        <f t="shared" si="42"/>
        <v>0</v>
      </c>
      <c r="M305" s="5">
        <v>232643.03164999999</v>
      </c>
      <c r="N305" s="5">
        <v>267345.59396699996</v>
      </c>
      <c r="O305" s="13">
        <f t="shared" si="43"/>
        <v>-0.13881340710171575</v>
      </c>
      <c r="P305" s="13">
        <f t="shared" si="44"/>
        <v>0.13881340710171575</v>
      </c>
    </row>
    <row r="306" spans="1:16">
      <c r="A306" s="1" t="s">
        <v>1659</v>
      </c>
      <c r="B306" s="1" t="str">
        <f>VLOOKUP(A306,NLA_Site_info!$A$2:$B$1253,2,FALSE)</f>
        <v>Willow Creek Reservoir</v>
      </c>
      <c r="C306" s="1" t="s">
        <v>36</v>
      </c>
      <c r="D306" t="s">
        <v>36</v>
      </c>
      <c r="E306">
        <f t="shared" si="36"/>
        <v>1</v>
      </c>
      <c r="F306">
        <f t="shared" si="37"/>
        <v>0</v>
      </c>
      <c r="G306">
        <f t="shared" si="38"/>
        <v>1</v>
      </c>
      <c r="H306">
        <f t="shared" si="39"/>
        <v>0</v>
      </c>
      <c r="I306" s="12">
        <f t="shared" si="40"/>
        <v>1</v>
      </c>
      <c r="J306" s="12" t="str">
        <f t="shared" si="41"/>
        <v>NA</v>
      </c>
      <c r="K306">
        <f t="shared" si="42"/>
        <v>1</v>
      </c>
      <c r="M306" s="5">
        <v>2343079.0610199999</v>
      </c>
      <c r="N306" s="5">
        <v>2333334.3569100001</v>
      </c>
      <c r="O306" s="13">
        <f t="shared" si="43"/>
        <v>4.1675973611046907E-3</v>
      </c>
      <c r="P306" s="13">
        <f t="shared" si="44"/>
        <v>4.1675973611046907E-3</v>
      </c>
    </row>
    <row r="307" spans="1:16">
      <c r="A307" s="1" t="s">
        <v>1664</v>
      </c>
      <c r="B307" s="1" t="str">
        <f>VLOOKUP(A307,NLA_Site_info!$A$2:$B$1253,2,FALSE)</f>
        <v>Aspen Lake</v>
      </c>
      <c r="C307" s="1" t="s">
        <v>53</v>
      </c>
      <c r="D307" t="s">
        <v>53</v>
      </c>
      <c r="E307">
        <f t="shared" si="36"/>
        <v>0</v>
      </c>
      <c r="F307">
        <f t="shared" si="37"/>
        <v>1</v>
      </c>
      <c r="G307">
        <f t="shared" si="38"/>
        <v>0</v>
      </c>
      <c r="H307">
        <f t="shared" si="39"/>
        <v>1</v>
      </c>
      <c r="I307" s="12" t="str">
        <f t="shared" si="40"/>
        <v>NA</v>
      </c>
      <c r="J307" s="12">
        <f t="shared" si="41"/>
        <v>1</v>
      </c>
      <c r="K307">
        <f t="shared" si="42"/>
        <v>1</v>
      </c>
      <c r="M307" s="5">
        <v>571529.64852699998</v>
      </c>
      <c r="N307" s="5">
        <v>592063.82322700007</v>
      </c>
      <c r="O307" s="13">
        <f t="shared" si="43"/>
        <v>-3.5294413725176527E-2</v>
      </c>
      <c r="P307" s="13">
        <f t="shared" si="44"/>
        <v>3.5294413725176527E-2</v>
      </c>
    </row>
    <row r="308" spans="1:16">
      <c r="A308" s="1" t="s">
        <v>1669</v>
      </c>
      <c r="B308" s="1" t="str">
        <f>VLOOKUP(A308,NLA_Site_info!$A$2:$B$1253,2,FALSE)</f>
        <v>Oliver Reservoir</v>
      </c>
      <c r="C308" s="1" t="s">
        <v>36</v>
      </c>
      <c r="D308" t="s">
        <v>36</v>
      </c>
      <c r="E308">
        <f t="shared" si="36"/>
        <v>1</v>
      </c>
      <c r="F308">
        <f t="shared" si="37"/>
        <v>0</v>
      </c>
      <c r="G308">
        <f t="shared" si="38"/>
        <v>1</v>
      </c>
      <c r="H308">
        <f t="shared" si="39"/>
        <v>0</v>
      </c>
      <c r="I308" s="12">
        <f t="shared" si="40"/>
        <v>1</v>
      </c>
      <c r="J308" s="12" t="str">
        <f t="shared" si="41"/>
        <v>NA</v>
      </c>
      <c r="K308">
        <f t="shared" si="42"/>
        <v>1</v>
      </c>
      <c r="M308" s="5">
        <v>967654.63930499996</v>
      </c>
      <c r="N308" s="5">
        <v>902652.54459300009</v>
      </c>
      <c r="O308" s="13">
        <f t="shared" si="43"/>
        <v>6.9509538616566488E-2</v>
      </c>
      <c r="P308" s="13">
        <f t="shared" si="44"/>
        <v>6.9509538616566488E-2</v>
      </c>
    </row>
    <row r="309" spans="1:16">
      <c r="A309" s="1" t="s">
        <v>1674</v>
      </c>
      <c r="B309" s="1" t="str">
        <f>VLOOKUP(A309,NLA_Site_info!$A$2:$B$1253,2,FALSE)</f>
        <v>Leesville Lake</v>
      </c>
      <c r="C309" s="1" t="s">
        <v>36</v>
      </c>
      <c r="D309" t="s">
        <v>36</v>
      </c>
      <c r="E309">
        <f t="shared" si="36"/>
        <v>1</v>
      </c>
      <c r="F309">
        <f t="shared" si="37"/>
        <v>0</v>
      </c>
      <c r="G309">
        <f t="shared" si="38"/>
        <v>1</v>
      </c>
      <c r="H309">
        <f t="shared" si="39"/>
        <v>0</v>
      </c>
      <c r="I309" s="12">
        <f t="shared" si="40"/>
        <v>1</v>
      </c>
      <c r="J309" s="12" t="str">
        <f t="shared" si="41"/>
        <v>NA</v>
      </c>
      <c r="K309">
        <f t="shared" si="42"/>
        <v>1</v>
      </c>
      <c r="M309" s="5">
        <v>3980313.4474999998</v>
      </c>
      <c r="N309" s="5">
        <v>3862780.2020200002</v>
      </c>
      <c r="O309" s="13">
        <f t="shared" si="43"/>
        <v>2.997114422755685E-2</v>
      </c>
      <c r="P309" s="13">
        <f t="shared" si="44"/>
        <v>2.997114422755685E-2</v>
      </c>
    </row>
    <row r="310" spans="1:16">
      <c r="A310" s="1" t="s">
        <v>1679</v>
      </c>
      <c r="B310" s="1" t="str">
        <f>VLOOKUP(A310,NLA_Site_info!$A$2:$B$1253,2,FALSE)</f>
        <v>Lyman Lake</v>
      </c>
      <c r="C310" s="1" t="s">
        <v>53</v>
      </c>
      <c r="D310" t="s">
        <v>36</v>
      </c>
      <c r="E310">
        <f t="shared" si="36"/>
        <v>1</v>
      </c>
      <c r="F310">
        <f t="shared" si="37"/>
        <v>0</v>
      </c>
      <c r="G310">
        <f t="shared" si="38"/>
        <v>0</v>
      </c>
      <c r="H310">
        <f t="shared" si="39"/>
        <v>1</v>
      </c>
      <c r="I310" s="12">
        <f t="shared" si="40"/>
        <v>0</v>
      </c>
      <c r="J310" s="12" t="str">
        <f t="shared" si="41"/>
        <v>NA</v>
      </c>
      <c r="K310">
        <f t="shared" si="42"/>
        <v>0</v>
      </c>
      <c r="M310" s="5">
        <v>5316934.0066999998</v>
      </c>
      <c r="N310" s="5">
        <v>5292330.0896000005</v>
      </c>
      <c r="O310" s="13">
        <f t="shared" si="43"/>
        <v>4.6381948600148284E-3</v>
      </c>
      <c r="P310" s="13">
        <f t="shared" si="44"/>
        <v>4.6381948600148284E-3</v>
      </c>
    </row>
    <row r="311" spans="1:16">
      <c r="A311" s="1" t="s">
        <v>1684</v>
      </c>
      <c r="B311" s="1">
        <f>VLOOKUP(A311,NLA_Site_info!$A$2:$B$1253,2,FALSE)</f>
        <v>0</v>
      </c>
      <c r="C311" s="1" t="s">
        <v>53</v>
      </c>
      <c r="D311" t="s">
        <v>53</v>
      </c>
      <c r="E311">
        <f t="shared" si="36"/>
        <v>0</v>
      </c>
      <c r="F311">
        <f t="shared" si="37"/>
        <v>1</v>
      </c>
      <c r="G311">
        <f t="shared" si="38"/>
        <v>0</v>
      </c>
      <c r="H311">
        <f t="shared" si="39"/>
        <v>1</v>
      </c>
      <c r="I311" s="12" t="str">
        <f t="shared" si="40"/>
        <v>NA</v>
      </c>
      <c r="J311" s="12">
        <f t="shared" si="41"/>
        <v>1</v>
      </c>
      <c r="K311">
        <f t="shared" si="42"/>
        <v>1</v>
      </c>
      <c r="M311" s="5">
        <v>873955.71751999995</v>
      </c>
      <c r="N311" s="5">
        <v>865480.11643599998</v>
      </c>
      <c r="O311" s="13">
        <f t="shared" si="43"/>
        <v>9.7452299401282316E-3</v>
      </c>
      <c r="P311" s="13">
        <f t="shared" si="44"/>
        <v>9.7452299401282316E-3</v>
      </c>
    </row>
    <row r="312" spans="1:16">
      <c r="A312" s="1" t="s">
        <v>1689</v>
      </c>
      <c r="B312" s="1" t="str">
        <f>VLOOKUP(A312,NLA_Site_info!$A$2:$B$1253,2,FALSE)</f>
        <v>Forbes Lake</v>
      </c>
      <c r="C312" s="1" t="s">
        <v>36</v>
      </c>
      <c r="D312" t="s">
        <v>36</v>
      </c>
      <c r="E312">
        <f t="shared" si="36"/>
        <v>1</v>
      </c>
      <c r="F312">
        <f t="shared" si="37"/>
        <v>0</v>
      </c>
      <c r="G312">
        <f t="shared" si="38"/>
        <v>1</v>
      </c>
      <c r="H312">
        <f t="shared" si="39"/>
        <v>0</v>
      </c>
      <c r="I312" s="12">
        <f t="shared" si="40"/>
        <v>1</v>
      </c>
      <c r="J312" s="12" t="str">
        <f t="shared" si="41"/>
        <v>NA</v>
      </c>
      <c r="K312">
        <f t="shared" si="42"/>
        <v>1</v>
      </c>
      <c r="M312" s="5">
        <v>2118187.4402600001</v>
      </c>
      <c r="N312" s="5">
        <v>2338842.3487</v>
      </c>
      <c r="O312" s="13">
        <f t="shared" si="43"/>
        <v>-9.9014329671548967E-2</v>
      </c>
      <c r="P312" s="13">
        <f t="shared" si="44"/>
        <v>9.9014329671548967E-2</v>
      </c>
    </row>
    <row r="313" spans="1:16">
      <c r="A313" s="1" t="s">
        <v>1694</v>
      </c>
      <c r="B313" s="1" t="str">
        <f>VLOOKUP(A313,NLA_Site_info!$A$2:$B$1253,2,FALSE)</f>
        <v>Browns Lake</v>
      </c>
      <c r="C313" s="1" t="s">
        <v>53</v>
      </c>
      <c r="D313" t="s">
        <v>53</v>
      </c>
      <c r="E313">
        <f t="shared" si="36"/>
        <v>0</v>
      </c>
      <c r="F313">
        <f t="shared" si="37"/>
        <v>1</v>
      </c>
      <c r="G313">
        <f t="shared" si="38"/>
        <v>0</v>
      </c>
      <c r="H313">
        <f t="shared" si="39"/>
        <v>1</v>
      </c>
      <c r="I313" s="12" t="str">
        <f t="shared" si="40"/>
        <v>NA</v>
      </c>
      <c r="J313" s="12">
        <f t="shared" si="41"/>
        <v>1</v>
      </c>
      <c r="K313">
        <f t="shared" si="42"/>
        <v>1</v>
      </c>
      <c r="M313" s="5">
        <v>1003403.4018399999</v>
      </c>
      <c r="N313" s="5">
        <v>958995.21774800005</v>
      </c>
      <c r="O313" s="13">
        <f t="shared" si="43"/>
        <v>4.5259086149707202E-2</v>
      </c>
      <c r="P313" s="13">
        <f t="shared" si="44"/>
        <v>4.5259086149707202E-2</v>
      </c>
    </row>
    <row r="314" spans="1:16">
      <c r="A314" s="1" t="s">
        <v>1699</v>
      </c>
      <c r="B314" s="1" t="str">
        <f>VLOOKUP(A314,NLA_Site_info!$A$2:$B$1253,2,FALSE)</f>
        <v>Marlette Lake</v>
      </c>
      <c r="C314" s="1" t="s">
        <v>36</v>
      </c>
      <c r="D314" t="s">
        <v>36</v>
      </c>
      <c r="E314">
        <f t="shared" si="36"/>
        <v>1</v>
      </c>
      <c r="F314">
        <f t="shared" si="37"/>
        <v>0</v>
      </c>
      <c r="G314">
        <f t="shared" si="38"/>
        <v>1</v>
      </c>
      <c r="H314">
        <f t="shared" si="39"/>
        <v>0</v>
      </c>
      <c r="I314" s="12">
        <f t="shared" si="40"/>
        <v>1</v>
      </c>
      <c r="J314" s="12" t="str">
        <f t="shared" si="41"/>
        <v>NA</v>
      </c>
      <c r="K314">
        <f t="shared" si="42"/>
        <v>1</v>
      </c>
      <c r="M314" s="5">
        <v>1432943.6667299999</v>
      </c>
      <c r="N314" s="5">
        <v>1409360.1391099999</v>
      </c>
      <c r="O314" s="13">
        <f t="shared" si="43"/>
        <v>1.6594656469546762E-2</v>
      </c>
      <c r="P314" s="13">
        <f t="shared" si="44"/>
        <v>1.6594656469546762E-2</v>
      </c>
    </row>
    <row r="315" spans="1:16">
      <c r="A315" s="1" t="s">
        <v>1704</v>
      </c>
      <c r="B315" s="1" t="str">
        <f>VLOOKUP(A315,NLA_Site_info!$A$2:$B$1253,2,FALSE)</f>
        <v>Phelps Lake</v>
      </c>
      <c r="C315" s="1" t="s">
        <v>53</v>
      </c>
      <c r="D315" t="s">
        <v>53</v>
      </c>
      <c r="E315">
        <f t="shared" si="36"/>
        <v>0</v>
      </c>
      <c r="F315">
        <f t="shared" si="37"/>
        <v>1</v>
      </c>
      <c r="G315">
        <f t="shared" si="38"/>
        <v>0</v>
      </c>
      <c r="H315">
        <f t="shared" si="39"/>
        <v>1</v>
      </c>
      <c r="I315" s="12" t="str">
        <f t="shared" si="40"/>
        <v>NA</v>
      </c>
      <c r="J315" s="12">
        <f t="shared" si="41"/>
        <v>1</v>
      </c>
      <c r="K315">
        <f t="shared" si="42"/>
        <v>1</v>
      </c>
      <c r="M315" s="5">
        <v>1848698.68053</v>
      </c>
      <c r="N315" s="5">
        <v>1857625.72416</v>
      </c>
      <c r="O315" s="13">
        <f t="shared" si="43"/>
        <v>-4.817194964749253E-3</v>
      </c>
      <c r="P315" s="13">
        <f t="shared" si="44"/>
        <v>4.817194964749253E-3</v>
      </c>
    </row>
    <row r="316" spans="1:16">
      <c r="A316" s="1" t="s">
        <v>1709</v>
      </c>
      <c r="B316" s="1" t="str">
        <f>VLOOKUP(A316,NLA_Site_info!$A$2:$B$1253,2,FALSE)</f>
        <v>Peaked Mountian Pond</v>
      </c>
      <c r="C316" s="1" t="s">
        <v>53</v>
      </c>
      <c r="D316" t="s">
        <v>53</v>
      </c>
      <c r="E316">
        <f t="shared" si="36"/>
        <v>0</v>
      </c>
      <c r="F316">
        <f t="shared" si="37"/>
        <v>1</v>
      </c>
      <c r="G316">
        <f t="shared" si="38"/>
        <v>0</v>
      </c>
      <c r="H316">
        <f t="shared" si="39"/>
        <v>1</v>
      </c>
      <c r="I316" s="12" t="str">
        <f t="shared" si="40"/>
        <v>NA</v>
      </c>
      <c r="J316" s="12">
        <f t="shared" si="41"/>
        <v>1</v>
      </c>
      <c r="K316">
        <f t="shared" si="42"/>
        <v>1</v>
      </c>
      <c r="M316" s="5">
        <v>839449.85461599997</v>
      </c>
      <c r="N316" s="5">
        <v>834465.78347499995</v>
      </c>
      <c r="O316" s="13">
        <f t="shared" si="43"/>
        <v>5.9549848601498888E-3</v>
      </c>
      <c r="P316" s="13">
        <f t="shared" si="44"/>
        <v>5.9549848601498888E-3</v>
      </c>
    </row>
    <row r="317" spans="1:16">
      <c r="A317" s="1" t="s">
        <v>1714</v>
      </c>
      <c r="B317" s="1" t="str">
        <f>VLOOKUP(A317,NLA_Site_info!$A$2:$B$1253,2,FALSE)</f>
        <v>Cripple Creek #2</v>
      </c>
      <c r="C317" s="1" t="s">
        <v>36</v>
      </c>
      <c r="D317" t="s">
        <v>36</v>
      </c>
      <c r="E317">
        <f t="shared" si="36"/>
        <v>1</v>
      </c>
      <c r="F317">
        <f t="shared" si="37"/>
        <v>0</v>
      </c>
      <c r="G317">
        <f t="shared" si="38"/>
        <v>1</v>
      </c>
      <c r="H317">
        <f t="shared" si="39"/>
        <v>0</v>
      </c>
      <c r="I317" s="12">
        <f t="shared" si="40"/>
        <v>1</v>
      </c>
      <c r="J317" s="12" t="str">
        <f t="shared" si="41"/>
        <v>NA</v>
      </c>
      <c r="K317">
        <f t="shared" si="42"/>
        <v>1</v>
      </c>
      <c r="M317" s="5">
        <v>86681.243341299996</v>
      </c>
      <c r="N317" s="5">
        <v>102229.312053</v>
      </c>
      <c r="O317" s="13">
        <f t="shared" si="43"/>
        <v>-0.16460772855436895</v>
      </c>
      <c r="P317" s="13">
        <f t="shared" si="44"/>
        <v>0.16460772855436895</v>
      </c>
    </row>
    <row r="318" spans="1:16">
      <c r="A318" s="1" t="s">
        <v>1719</v>
      </c>
      <c r="B318" s="1" t="str">
        <f>VLOOKUP(A318,NLA_Site_info!$A$2:$B$1253,2,FALSE)</f>
        <v>Pelican Lake</v>
      </c>
      <c r="C318" s="1" t="s">
        <v>53</v>
      </c>
      <c r="D318" t="s">
        <v>53</v>
      </c>
      <c r="E318">
        <f t="shared" si="36"/>
        <v>0</v>
      </c>
      <c r="F318">
        <f t="shared" si="37"/>
        <v>1</v>
      </c>
      <c r="G318">
        <f t="shared" si="38"/>
        <v>0</v>
      </c>
      <c r="H318">
        <f t="shared" si="39"/>
        <v>1</v>
      </c>
      <c r="I318" s="12" t="str">
        <f t="shared" si="40"/>
        <v>NA</v>
      </c>
      <c r="J318" s="12">
        <f t="shared" si="41"/>
        <v>1</v>
      </c>
      <c r="K318">
        <f t="shared" si="42"/>
        <v>1</v>
      </c>
      <c r="M318" s="5">
        <v>4529228.9183200002</v>
      </c>
      <c r="N318" s="5">
        <v>4529226.6937499996</v>
      </c>
      <c r="O318" s="13">
        <f t="shared" si="43"/>
        <v>4.9115877933541947E-7</v>
      </c>
      <c r="P318" s="13">
        <f t="shared" si="44"/>
        <v>4.9115877933541947E-7</v>
      </c>
    </row>
    <row r="319" spans="1:16">
      <c r="A319" s="1" t="s">
        <v>1724</v>
      </c>
      <c r="B319" s="1" t="str">
        <f>VLOOKUP(A319,NLA_Site_info!$A$2:$B$1253,2,FALSE)</f>
        <v>Georgetown Lake</v>
      </c>
      <c r="C319" s="1" t="s">
        <v>36</v>
      </c>
      <c r="D319" t="s">
        <v>36</v>
      </c>
      <c r="E319">
        <f t="shared" si="36"/>
        <v>1</v>
      </c>
      <c r="F319">
        <f t="shared" si="37"/>
        <v>0</v>
      </c>
      <c r="G319">
        <f t="shared" si="38"/>
        <v>1</v>
      </c>
      <c r="H319">
        <f t="shared" si="39"/>
        <v>0</v>
      </c>
      <c r="I319" s="12">
        <f t="shared" si="40"/>
        <v>1</v>
      </c>
      <c r="J319" s="12" t="str">
        <f t="shared" si="41"/>
        <v>NA</v>
      </c>
      <c r="K319">
        <f t="shared" si="42"/>
        <v>1</v>
      </c>
      <c r="M319" s="5">
        <v>11406557.367699999</v>
      </c>
      <c r="N319" s="5">
        <v>11270674.003699999</v>
      </c>
      <c r="O319" s="13">
        <f t="shared" si="43"/>
        <v>1.1984122909410628E-2</v>
      </c>
      <c r="P319" s="13">
        <f t="shared" si="44"/>
        <v>1.1984122909410628E-2</v>
      </c>
    </row>
    <row r="320" spans="1:16">
      <c r="A320" s="1" t="s">
        <v>1729</v>
      </c>
      <c r="B320" s="1" t="str">
        <f>VLOOKUP(A320,NLA_Site_info!$A$2:$B$1253,2,FALSE)</f>
        <v>Winnisquam Lake</v>
      </c>
      <c r="C320" s="1" t="s">
        <v>36</v>
      </c>
      <c r="D320" t="s">
        <v>53</v>
      </c>
      <c r="E320">
        <f t="shared" si="36"/>
        <v>0</v>
      </c>
      <c r="F320">
        <f t="shared" si="37"/>
        <v>1</v>
      </c>
      <c r="G320">
        <f t="shared" si="38"/>
        <v>1</v>
      </c>
      <c r="H320">
        <f t="shared" si="39"/>
        <v>0</v>
      </c>
      <c r="I320" s="12" t="str">
        <f t="shared" si="40"/>
        <v>NA</v>
      </c>
      <c r="J320" s="12">
        <f t="shared" si="41"/>
        <v>0</v>
      </c>
      <c r="K320">
        <f t="shared" si="42"/>
        <v>0</v>
      </c>
      <c r="M320" s="5">
        <v>17053065.973099999</v>
      </c>
      <c r="N320" s="5">
        <v>16695013.924600001</v>
      </c>
      <c r="O320" s="13">
        <f t="shared" si="43"/>
        <v>2.1219106366072087E-2</v>
      </c>
      <c r="P320" s="13">
        <f t="shared" si="44"/>
        <v>2.1219106366072087E-2</v>
      </c>
    </row>
    <row r="321" spans="1:16">
      <c r="A321" s="1" t="s">
        <v>1734</v>
      </c>
      <c r="B321" s="1" t="str">
        <f>VLOOKUP(A321,NLA_Site_info!$A$2:$B$1253,2,FALSE)</f>
        <v>Beulah Reservoir</v>
      </c>
      <c r="C321" s="1" t="s">
        <v>36</v>
      </c>
      <c r="D321" t="s">
        <v>36</v>
      </c>
      <c r="E321">
        <f t="shared" si="36"/>
        <v>1</v>
      </c>
      <c r="F321">
        <f t="shared" si="37"/>
        <v>0</v>
      </c>
      <c r="G321">
        <f t="shared" si="38"/>
        <v>1</v>
      </c>
      <c r="H321">
        <f t="shared" si="39"/>
        <v>0</v>
      </c>
      <c r="I321" s="12">
        <f t="shared" si="40"/>
        <v>1</v>
      </c>
      <c r="J321" s="12" t="str">
        <f t="shared" si="41"/>
        <v>NA</v>
      </c>
      <c r="K321">
        <f t="shared" si="42"/>
        <v>1</v>
      </c>
      <c r="M321" s="5">
        <v>7255233.89573</v>
      </c>
      <c r="N321" s="5">
        <v>7167882.5872300006</v>
      </c>
      <c r="O321" s="13">
        <f t="shared" si="43"/>
        <v>1.2112681555778793E-2</v>
      </c>
      <c r="P321" s="13">
        <f t="shared" si="44"/>
        <v>1.2112681555778793E-2</v>
      </c>
    </row>
    <row r="322" spans="1:16">
      <c r="A322" s="1" t="s">
        <v>1739</v>
      </c>
      <c r="B322" s="1" t="str">
        <f>VLOOKUP(A322,NLA_Site_info!$A$2:$B$1253,2,FALSE)</f>
        <v>Waldo Lake</v>
      </c>
      <c r="C322" s="1" t="s">
        <v>53</v>
      </c>
      <c r="D322" t="s">
        <v>53</v>
      </c>
      <c r="E322">
        <f t="shared" si="36"/>
        <v>0</v>
      </c>
      <c r="F322">
        <f t="shared" si="37"/>
        <v>1</v>
      </c>
      <c r="G322">
        <f t="shared" si="38"/>
        <v>0</v>
      </c>
      <c r="H322">
        <f t="shared" si="39"/>
        <v>1</v>
      </c>
      <c r="I322" s="12" t="str">
        <f t="shared" si="40"/>
        <v>NA</v>
      </c>
      <c r="J322" s="12">
        <f t="shared" si="41"/>
        <v>1</v>
      </c>
      <c r="K322">
        <f t="shared" si="42"/>
        <v>1</v>
      </c>
      <c r="M322" s="5">
        <v>24541034.493799999</v>
      </c>
      <c r="N322" s="5">
        <v>24437026.8939</v>
      </c>
      <c r="O322" s="13">
        <f t="shared" si="43"/>
        <v>4.2471097039426522E-3</v>
      </c>
      <c r="P322" s="13">
        <f t="shared" si="44"/>
        <v>4.2471097039426522E-3</v>
      </c>
    </row>
    <row r="323" spans="1:16">
      <c r="A323" s="1" t="s">
        <v>1744</v>
      </c>
      <c r="B323" s="1" t="str">
        <f>VLOOKUP(A323,NLA_Site_info!$A$2:$B$1253,2,FALSE)</f>
        <v>Fish Lake</v>
      </c>
      <c r="C323" s="1" t="s">
        <v>53</v>
      </c>
      <c r="D323" t="s">
        <v>53</v>
      </c>
      <c r="E323">
        <f t="shared" ref="E323:E386" si="45">IF(D323="Reservoir",1,0)</f>
        <v>0</v>
      </c>
      <c r="F323">
        <f t="shared" ref="F323:F386" si="46">IF($D323="Lake",1,0)</f>
        <v>1</v>
      </c>
      <c r="G323">
        <f t="shared" ref="G323:G386" si="47">IF($C323="Reservoir",1,0)</f>
        <v>0</v>
      </c>
      <c r="H323">
        <f t="shared" ref="H323:H386" si="48">IF($C323="Lake",1,0)</f>
        <v>1</v>
      </c>
      <c r="I323" s="12" t="str">
        <f t="shared" ref="I323:I386" si="49">IF($D323="RESERVOIR",IF($D323=$C323,1,0),"NA")</f>
        <v>NA</v>
      </c>
      <c r="J323" s="12">
        <f t="shared" ref="J323:J386" si="50">IF($D323="Lake",IF($D323=$C323,1,0),"NA")</f>
        <v>1</v>
      </c>
      <c r="K323">
        <f t="shared" ref="K323:K386" si="51">IF(D323=C323,1,0)</f>
        <v>1</v>
      </c>
      <c r="M323" s="5">
        <v>689046.35260500002</v>
      </c>
      <c r="N323" s="5">
        <v>701298.51332299993</v>
      </c>
      <c r="O323" s="13">
        <f t="shared" ref="O323:O386" si="52">(M323-N323)/((M323+N323)/2)</f>
        <v>-1.762463546743431E-2</v>
      </c>
      <c r="P323" s="13">
        <f t="shared" ref="P323:P386" si="53">ABS($M323-$N323)/(($M323+$N323)/2)</f>
        <v>1.762463546743431E-2</v>
      </c>
    </row>
    <row r="324" spans="1:16">
      <c r="A324" s="1" t="s">
        <v>1749</v>
      </c>
      <c r="B324" s="1" t="str">
        <f>VLOOKUP(A324,NLA_Site_info!$A$2:$B$1253,2,FALSE)</f>
        <v>Winters Creek Lake</v>
      </c>
      <c r="C324" s="1" t="s">
        <v>53</v>
      </c>
      <c r="D324" t="s">
        <v>36</v>
      </c>
      <c r="E324">
        <f t="shared" si="45"/>
        <v>1</v>
      </c>
      <c r="F324">
        <f t="shared" si="46"/>
        <v>0</v>
      </c>
      <c r="G324">
        <f t="shared" si="47"/>
        <v>0</v>
      </c>
      <c r="H324">
        <f t="shared" si="48"/>
        <v>1</v>
      </c>
      <c r="I324" s="12">
        <f t="shared" si="49"/>
        <v>0</v>
      </c>
      <c r="J324" s="12" t="str">
        <f t="shared" si="50"/>
        <v>NA</v>
      </c>
      <c r="K324">
        <f t="shared" si="51"/>
        <v>0</v>
      </c>
      <c r="M324" s="5">
        <v>946476.66781400004</v>
      </c>
      <c r="N324" s="5">
        <v>982749.48420399998</v>
      </c>
      <c r="O324" s="13">
        <f t="shared" si="52"/>
        <v>-3.7603488167582654E-2</v>
      </c>
      <c r="P324" s="13">
        <f t="shared" si="53"/>
        <v>3.7603488167582654E-2</v>
      </c>
    </row>
    <row r="325" spans="1:16">
      <c r="A325" s="1" t="s">
        <v>1754</v>
      </c>
      <c r="B325" s="1" t="str">
        <f>VLOOKUP(A325,NLA_Site_info!$A$2:$B$1253,2,FALSE)</f>
        <v>Boysen Reservoir</v>
      </c>
      <c r="C325" s="1" t="s">
        <v>36</v>
      </c>
      <c r="D325" t="s">
        <v>36</v>
      </c>
      <c r="E325">
        <f t="shared" si="45"/>
        <v>1</v>
      </c>
      <c r="F325">
        <f t="shared" si="46"/>
        <v>0</v>
      </c>
      <c r="G325">
        <f t="shared" si="47"/>
        <v>1</v>
      </c>
      <c r="H325">
        <f t="shared" si="48"/>
        <v>0</v>
      </c>
      <c r="I325" s="12">
        <f t="shared" si="49"/>
        <v>1</v>
      </c>
      <c r="J325" s="12" t="str">
        <f t="shared" si="50"/>
        <v>NA</v>
      </c>
      <c r="K325">
        <f t="shared" si="51"/>
        <v>1</v>
      </c>
      <c r="M325" s="5">
        <v>74942699.586799994</v>
      </c>
      <c r="N325" s="5">
        <v>77649186.692699999</v>
      </c>
      <c r="O325" s="13">
        <f t="shared" si="52"/>
        <v>-3.5473538887153898E-2</v>
      </c>
      <c r="P325" s="13">
        <f t="shared" si="53"/>
        <v>3.5473538887153898E-2</v>
      </c>
    </row>
    <row r="326" spans="1:16">
      <c r="A326" s="1" t="s">
        <v>1759</v>
      </c>
      <c r="B326" s="1" t="str">
        <f>VLOOKUP(A326,NLA_Site_info!$A$2:$B$1253,2,FALSE)</f>
        <v>Granite Springs Reservoir</v>
      </c>
      <c r="C326" s="1" t="s">
        <v>36</v>
      </c>
      <c r="D326" t="s">
        <v>36</v>
      </c>
      <c r="E326">
        <f t="shared" si="45"/>
        <v>1</v>
      </c>
      <c r="F326">
        <f t="shared" si="46"/>
        <v>0</v>
      </c>
      <c r="G326">
        <f t="shared" si="47"/>
        <v>1</v>
      </c>
      <c r="H326">
        <f t="shared" si="48"/>
        <v>0</v>
      </c>
      <c r="I326" s="12">
        <f t="shared" si="49"/>
        <v>1</v>
      </c>
      <c r="J326" s="12" t="str">
        <f t="shared" si="50"/>
        <v>NA</v>
      </c>
      <c r="K326">
        <f t="shared" si="51"/>
        <v>1</v>
      </c>
      <c r="M326" s="5">
        <v>712533.28604399995</v>
      </c>
      <c r="N326" s="5">
        <v>681946.553449</v>
      </c>
      <c r="O326" s="13">
        <f t="shared" si="52"/>
        <v>4.3868303762814621E-2</v>
      </c>
      <c r="P326" s="13">
        <f t="shared" si="53"/>
        <v>4.3868303762814621E-2</v>
      </c>
    </row>
    <row r="327" spans="1:16">
      <c r="A327" s="1" t="s">
        <v>1764</v>
      </c>
      <c r="B327" s="1" t="str">
        <f>VLOOKUP(A327,NLA_Site_info!$A$2:$B$1253,2,FALSE)</f>
        <v>Upper Dog Run</v>
      </c>
      <c r="C327" s="1" t="s">
        <v>36</v>
      </c>
      <c r="D327" t="s">
        <v>36</v>
      </c>
      <c r="E327">
        <f t="shared" si="45"/>
        <v>1</v>
      </c>
      <c r="F327">
        <f t="shared" si="46"/>
        <v>0</v>
      </c>
      <c r="G327">
        <f t="shared" si="47"/>
        <v>1</v>
      </c>
      <c r="H327">
        <f t="shared" si="48"/>
        <v>0</v>
      </c>
      <c r="I327" s="12">
        <f t="shared" si="49"/>
        <v>1</v>
      </c>
      <c r="J327" s="12" t="str">
        <f t="shared" si="50"/>
        <v>NA</v>
      </c>
      <c r="K327">
        <f t="shared" si="51"/>
        <v>1</v>
      </c>
      <c r="M327" s="5">
        <v>108499.145439</v>
      </c>
      <c r="N327" s="5">
        <v>120803.077164</v>
      </c>
      <c r="O327" s="13">
        <f t="shared" si="52"/>
        <v>-0.10731628839291528</v>
      </c>
      <c r="P327" s="13">
        <f t="shared" si="53"/>
        <v>0.10731628839291528</v>
      </c>
    </row>
    <row r="328" spans="1:16">
      <c r="A328" s="1" t="s">
        <v>1769</v>
      </c>
      <c r="B328" s="1" t="str">
        <f>VLOOKUP(A328,NLA_Site_info!$A$2:$B$1253,2,FALSE)</f>
        <v>Porcupine Reservoir</v>
      </c>
      <c r="C328" s="1" t="s">
        <v>36</v>
      </c>
      <c r="D328" t="s">
        <v>36</v>
      </c>
      <c r="E328">
        <f t="shared" si="45"/>
        <v>1</v>
      </c>
      <c r="F328">
        <f t="shared" si="46"/>
        <v>0</v>
      </c>
      <c r="G328">
        <f t="shared" si="47"/>
        <v>1</v>
      </c>
      <c r="H328">
        <f t="shared" si="48"/>
        <v>0</v>
      </c>
      <c r="I328" s="12">
        <f t="shared" si="49"/>
        <v>1</v>
      </c>
      <c r="J328" s="12" t="str">
        <f t="shared" si="50"/>
        <v>NA</v>
      </c>
      <c r="K328">
        <f t="shared" si="51"/>
        <v>1</v>
      </c>
      <c r="M328" s="5">
        <v>724537.73024399998</v>
      </c>
      <c r="N328" s="5">
        <v>698245.99335300003</v>
      </c>
      <c r="O328" s="13">
        <f t="shared" si="52"/>
        <v>3.6958163710968939E-2</v>
      </c>
      <c r="P328" s="13">
        <f t="shared" si="53"/>
        <v>3.6958163710968939E-2</v>
      </c>
    </row>
    <row r="329" spans="1:16">
      <c r="A329" s="1" t="s">
        <v>1774</v>
      </c>
      <c r="B329" s="1" t="str">
        <f>VLOOKUP(A329,NLA_Site_info!$A$2:$B$1253,2,FALSE)</f>
        <v>Lake Wanalain</v>
      </c>
      <c r="C329" s="1" t="s">
        <v>36</v>
      </c>
      <c r="D329" t="s">
        <v>36</v>
      </c>
      <c r="E329">
        <f t="shared" si="45"/>
        <v>1</v>
      </c>
      <c r="F329">
        <f t="shared" si="46"/>
        <v>0</v>
      </c>
      <c r="G329">
        <f t="shared" si="47"/>
        <v>1</v>
      </c>
      <c r="H329">
        <f t="shared" si="48"/>
        <v>0</v>
      </c>
      <c r="I329" s="12">
        <f t="shared" si="49"/>
        <v>1</v>
      </c>
      <c r="J329" s="12" t="str">
        <f t="shared" si="50"/>
        <v>NA</v>
      </c>
      <c r="K329">
        <f t="shared" si="51"/>
        <v>1</v>
      </c>
      <c r="M329" s="5">
        <v>257969.57071</v>
      </c>
      <c r="N329" s="5">
        <v>303218.76526399999</v>
      </c>
      <c r="O329" s="13">
        <f t="shared" si="52"/>
        <v>-0.16126206356539954</v>
      </c>
      <c r="P329" s="13">
        <f t="shared" si="53"/>
        <v>0.16126206356539954</v>
      </c>
    </row>
    <row r="330" spans="1:16">
      <c r="A330" s="1" t="s">
        <v>1779</v>
      </c>
      <c r="B330" s="1" t="str">
        <f>VLOOKUP(A330,NLA_Site_info!$A$2:$B$1253,2,FALSE)</f>
        <v>Little Clear Lake</v>
      </c>
      <c r="C330" s="1" t="s">
        <v>53</v>
      </c>
      <c r="D330" t="s">
        <v>53</v>
      </c>
      <c r="E330">
        <f t="shared" si="45"/>
        <v>0</v>
      </c>
      <c r="F330">
        <f t="shared" si="46"/>
        <v>1</v>
      </c>
      <c r="G330">
        <f t="shared" si="47"/>
        <v>0</v>
      </c>
      <c r="H330">
        <f t="shared" si="48"/>
        <v>1</v>
      </c>
      <c r="I330" s="12" t="str">
        <f t="shared" si="49"/>
        <v>NA</v>
      </c>
      <c r="J330" s="12">
        <f t="shared" si="50"/>
        <v>1</v>
      </c>
      <c r="K330">
        <f t="shared" si="51"/>
        <v>1</v>
      </c>
      <c r="M330" s="5">
        <v>661333.16188000003</v>
      </c>
      <c r="N330" s="5">
        <v>638825.23043799994</v>
      </c>
      <c r="O330" s="13">
        <f t="shared" si="52"/>
        <v>3.4623368314181481E-2</v>
      </c>
      <c r="P330" s="13">
        <f t="shared" si="53"/>
        <v>3.4623368314181481E-2</v>
      </c>
    </row>
    <row r="331" spans="1:16">
      <c r="A331" s="1" t="s">
        <v>1784</v>
      </c>
      <c r="B331" s="1" t="str">
        <f>VLOOKUP(A331,NLA_Site_info!$A$2:$B$1253,2,FALSE)</f>
        <v>Prairie Creek</v>
      </c>
      <c r="C331" s="1" t="s">
        <v>36</v>
      </c>
      <c r="D331" t="s">
        <v>36</v>
      </c>
      <c r="E331">
        <f t="shared" si="45"/>
        <v>1</v>
      </c>
      <c r="F331">
        <f t="shared" si="46"/>
        <v>0</v>
      </c>
      <c r="G331">
        <f t="shared" si="47"/>
        <v>1</v>
      </c>
      <c r="H331">
        <f t="shared" si="48"/>
        <v>0</v>
      </c>
      <c r="I331" s="12">
        <f t="shared" si="49"/>
        <v>1</v>
      </c>
      <c r="J331" s="12" t="str">
        <f t="shared" si="50"/>
        <v>NA</v>
      </c>
      <c r="K331">
        <f t="shared" si="51"/>
        <v>1</v>
      </c>
      <c r="M331" s="5">
        <v>4805439.9091400001</v>
      </c>
      <c r="N331" s="5">
        <v>4872829.5909500001</v>
      </c>
      <c r="O331" s="13">
        <f t="shared" si="52"/>
        <v>-1.3925977533354143E-2</v>
      </c>
      <c r="P331" s="13">
        <f t="shared" si="53"/>
        <v>1.3925977533354143E-2</v>
      </c>
    </row>
    <row r="332" spans="1:16">
      <c r="A332" s="1" t="s">
        <v>1789</v>
      </c>
      <c r="B332" s="1" t="str">
        <f>VLOOKUP(A332,NLA_Site_info!$A$2:$B$1253,2,FALSE)</f>
        <v>Lake Rolla</v>
      </c>
      <c r="C332" s="1" t="s">
        <v>53</v>
      </c>
      <c r="D332" t="s">
        <v>36</v>
      </c>
      <c r="E332">
        <f t="shared" si="45"/>
        <v>1</v>
      </c>
      <c r="F332">
        <f t="shared" si="46"/>
        <v>0</v>
      </c>
      <c r="G332">
        <f t="shared" si="47"/>
        <v>0</v>
      </c>
      <c r="H332">
        <f t="shared" si="48"/>
        <v>1</v>
      </c>
      <c r="I332" s="12">
        <f t="shared" si="49"/>
        <v>0</v>
      </c>
      <c r="J332" s="12" t="str">
        <f t="shared" si="50"/>
        <v>NA</v>
      </c>
      <c r="K332">
        <f t="shared" si="51"/>
        <v>0</v>
      </c>
      <c r="M332" s="5">
        <v>223970.59711199999</v>
      </c>
      <c r="N332" s="5">
        <v>286260.242692</v>
      </c>
      <c r="O332" s="13">
        <f t="shared" si="52"/>
        <v>-0.24416260531773401</v>
      </c>
      <c r="P332" s="13">
        <f t="shared" si="53"/>
        <v>0.24416260531773401</v>
      </c>
    </row>
    <row r="333" spans="1:16">
      <c r="A333" s="1" t="s">
        <v>1794</v>
      </c>
      <c r="B333" s="1" t="str">
        <f>VLOOKUP(A333,NLA_Site_info!$A$2:$B$1253,2,FALSE)</f>
        <v>Stockade</v>
      </c>
      <c r="C333" s="1" t="s">
        <v>36</v>
      </c>
      <c r="D333" t="s">
        <v>36</v>
      </c>
      <c r="E333">
        <f t="shared" si="45"/>
        <v>1</v>
      </c>
      <c r="F333">
        <f t="shared" si="46"/>
        <v>0</v>
      </c>
      <c r="G333">
        <f t="shared" si="47"/>
        <v>1</v>
      </c>
      <c r="H333">
        <f t="shared" si="48"/>
        <v>0</v>
      </c>
      <c r="I333" s="12">
        <f t="shared" si="49"/>
        <v>1</v>
      </c>
      <c r="J333" s="12" t="str">
        <f t="shared" si="50"/>
        <v>NA</v>
      </c>
      <c r="K333">
        <f t="shared" si="51"/>
        <v>1</v>
      </c>
      <c r="M333" s="5">
        <v>507289.05952499999</v>
      </c>
      <c r="N333" s="5">
        <v>459592.10438699997</v>
      </c>
      <c r="O333" s="13">
        <f t="shared" si="52"/>
        <v>9.8661463100632146E-2</v>
      </c>
      <c r="P333" s="13">
        <f t="shared" si="53"/>
        <v>9.8661463100632146E-2</v>
      </c>
    </row>
    <row r="334" spans="1:16">
      <c r="A334" s="1" t="s">
        <v>1799</v>
      </c>
      <c r="B334" s="1" t="str">
        <f>VLOOKUP(A334,NLA_Site_info!$A$2:$B$1253,2,FALSE)</f>
        <v>Sugar Creek Lake</v>
      </c>
      <c r="C334" s="1" t="s">
        <v>36</v>
      </c>
      <c r="D334" t="s">
        <v>36</v>
      </c>
      <c r="E334">
        <f t="shared" si="45"/>
        <v>1</v>
      </c>
      <c r="F334">
        <f t="shared" si="46"/>
        <v>0</v>
      </c>
      <c r="G334">
        <f t="shared" si="47"/>
        <v>1</v>
      </c>
      <c r="H334">
        <f t="shared" si="48"/>
        <v>0</v>
      </c>
      <c r="I334" s="12">
        <f t="shared" si="49"/>
        <v>1</v>
      </c>
      <c r="J334" s="12" t="str">
        <f t="shared" si="50"/>
        <v>NA</v>
      </c>
      <c r="K334">
        <f t="shared" si="51"/>
        <v>1</v>
      </c>
      <c r="M334" s="5">
        <v>245882.87768899999</v>
      </c>
      <c r="N334" s="5">
        <v>279480.09311900003</v>
      </c>
      <c r="O334" s="13">
        <f t="shared" si="52"/>
        <v>-0.12790096484465985</v>
      </c>
      <c r="P334" s="13">
        <f t="shared" si="53"/>
        <v>0.12790096484465985</v>
      </c>
    </row>
    <row r="335" spans="1:16">
      <c r="A335" s="1" t="s">
        <v>1804</v>
      </c>
      <c r="B335" s="1" t="str">
        <f>VLOOKUP(A335,NLA_Site_info!$A$2:$B$1253,2,FALSE)</f>
        <v>Whitegrass-Waterhole Creeks Site 9 Reservoir</v>
      </c>
      <c r="C335" s="1"/>
      <c r="D335" t="s">
        <v>36</v>
      </c>
      <c r="E335">
        <f t="shared" si="45"/>
        <v>1</v>
      </c>
      <c r="F335">
        <f t="shared" si="46"/>
        <v>0</v>
      </c>
      <c r="G335">
        <f t="shared" si="47"/>
        <v>0</v>
      </c>
      <c r="H335">
        <f t="shared" si="48"/>
        <v>0</v>
      </c>
      <c r="I335" s="12">
        <f t="shared" si="49"/>
        <v>0</v>
      </c>
      <c r="J335" s="12" t="str">
        <f t="shared" si="50"/>
        <v>NA</v>
      </c>
      <c r="K335">
        <f t="shared" si="51"/>
        <v>0</v>
      </c>
      <c r="M335" s="5">
        <v>-9999</v>
      </c>
      <c r="N335" s="5">
        <v>104368.74296199999</v>
      </c>
      <c r="O335" s="13">
        <f t="shared" si="52"/>
        <v>-2.4238222839719428</v>
      </c>
      <c r="P335" s="13">
        <f t="shared" si="53"/>
        <v>2.4238222839719428</v>
      </c>
    </row>
    <row r="336" spans="1:16">
      <c r="A336" s="1" t="s">
        <v>1808</v>
      </c>
      <c r="B336" s="1" t="str">
        <f>VLOOKUP(A336,NLA_Site_info!$A$2:$B$1253,2,FALSE)</f>
        <v>Lewis Lake</v>
      </c>
      <c r="C336" s="1" t="s">
        <v>36</v>
      </c>
      <c r="D336" t="s">
        <v>36</v>
      </c>
      <c r="E336">
        <f t="shared" si="45"/>
        <v>1</v>
      </c>
      <c r="F336">
        <f t="shared" si="46"/>
        <v>0</v>
      </c>
      <c r="G336">
        <f t="shared" si="47"/>
        <v>1</v>
      </c>
      <c r="H336">
        <f t="shared" si="48"/>
        <v>0</v>
      </c>
      <c r="I336" s="12">
        <f t="shared" si="49"/>
        <v>1</v>
      </c>
      <c r="J336" s="12" t="str">
        <f t="shared" si="50"/>
        <v>NA</v>
      </c>
      <c r="K336">
        <f t="shared" si="51"/>
        <v>1</v>
      </c>
      <c r="M336" s="5">
        <v>107921.780813</v>
      </c>
      <c r="N336" s="5">
        <v>132226.54602200002</v>
      </c>
      <c r="O336" s="13">
        <f t="shared" si="52"/>
        <v>-0.20241461208013514</v>
      </c>
      <c r="P336" s="13">
        <f t="shared" si="53"/>
        <v>0.20241461208013514</v>
      </c>
    </row>
    <row r="337" spans="1:16">
      <c r="A337" s="1" t="s">
        <v>1813</v>
      </c>
      <c r="B337" s="1" t="str">
        <f>VLOOKUP(A337,NLA_Site_info!$A$2:$B$1253,2,FALSE)</f>
        <v>Vaughn Pond</v>
      </c>
      <c r="C337" s="1" t="s">
        <v>36</v>
      </c>
      <c r="D337" t="s">
        <v>36</v>
      </c>
      <c r="E337">
        <f t="shared" si="45"/>
        <v>1</v>
      </c>
      <c r="F337">
        <f t="shared" si="46"/>
        <v>0</v>
      </c>
      <c r="G337">
        <f t="shared" si="47"/>
        <v>1</v>
      </c>
      <c r="H337">
        <f t="shared" si="48"/>
        <v>0</v>
      </c>
      <c r="I337" s="12">
        <f t="shared" si="49"/>
        <v>1</v>
      </c>
      <c r="J337" s="12" t="str">
        <f t="shared" si="50"/>
        <v>NA</v>
      </c>
      <c r="K337">
        <f t="shared" si="51"/>
        <v>1</v>
      </c>
      <c r="M337" s="5">
        <v>120081.884772</v>
      </c>
      <c r="N337" s="5">
        <v>110899.31638</v>
      </c>
      <c r="O337" s="13">
        <f t="shared" si="52"/>
        <v>7.95092271250014E-2</v>
      </c>
      <c r="P337" s="13">
        <f t="shared" si="53"/>
        <v>7.95092271250014E-2</v>
      </c>
    </row>
    <row r="338" spans="1:16">
      <c r="A338" s="1" t="s">
        <v>1818</v>
      </c>
      <c r="B338" s="1">
        <f>VLOOKUP(A338,NLA_Site_info!$A$2:$B$1253,2,FALSE)</f>
        <v>0</v>
      </c>
      <c r="C338" s="1" t="s">
        <v>53</v>
      </c>
      <c r="D338" t="s">
        <v>36</v>
      </c>
      <c r="E338">
        <f t="shared" si="45"/>
        <v>1</v>
      </c>
      <c r="F338">
        <f t="shared" si="46"/>
        <v>0</v>
      </c>
      <c r="G338">
        <f t="shared" si="47"/>
        <v>0</v>
      </c>
      <c r="H338">
        <f t="shared" si="48"/>
        <v>1</v>
      </c>
      <c r="I338" s="12">
        <f t="shared" si="49"/>
        <v>0</v>
      </c>
      <c r="J338" s="12" t="str">
        <f t="shared" si="50"/>
        <v>NA</v>
      </c>
      <c r="K338">
        <f t="shared" si="51"/>
        <v>0</v>
      </c>
      <c r="M338" s="5">
        <v>66089.509164999996</v>
      </c>
      <c r="N338" s="5">
        <v>63595.52291539999</v>
      </c>
      <c r="O338" s="13">
        <f t="shared" si="52"/>
        <v>3.8462206618475839E-2</v>
      </c>
      <c r="P338" s="13">
        <f t="shared" si="53"/>
        <v>3.8462206618475839E-2</v>
      </c>
    </row>
    <row r="339" spans="1:16">
      <c r="A339" s="1" t="s">
        <v>1823</v>
      </c>
      <c r="B339" s="1" t="str">
        <f>VLOOKUP(A339,NLA_Site_info!$A$2:$B$1253,2,FALSE)</f>
        <v>Lake Helen</v>
      </c>
      <c r="C339" s="1" t="s">
        <v>53</v>
      </c>
      <c r="D339" t="s">
        <v>53</v>
      </c>
      <c r="E339">
        <f t="shared" si="45"/>
        <v>0</v>
      </c>
      <c r="F339">
        <f t="shared" si="46"/>
        <v>1</v>
      </c>
      <c r="G339">
        <f t="shared" si="47"/>
        <v>0</v>
      </c>
      <c r="H339">
        <f t="shared" si="48"/>
        <v>1</v>
      </c>
      <c r="I339" s="12" t="str">
        <f t="shared" si="49"/>
        <v>NA</v>
      </c>
      <c r="J339" s="12">
        <f t="shared" si="50"/>
        <v>1</v>
      </c>
      <c r="K339">
        <f t="shared" si="51"/>
        <v>1</v>
      </c>
      <c r="M339" s="5">
        <v>2296448.6145299999</v>
      </c>
      <c r="N339" s="5">
        <v>2304899.33183</v>
      </c>
      <c r="O339" s="13">
        <f t="shared" si="52"/>
        <v>-3.6731485636443844E-3</v>
      </c>
      <c r="P339" s="13">
        <f t="shared" si="53"/>
        <v>3.6731485636443844E-3</v>
      </c>
    </row>
    <row r="340" spans="1:16">
      <c r="A340" s="1" t="s">
        <v>1828</v>
      </c>
      <c r="B340" s="1" t="str">
        <f>VLOOKUP(A340,NLA_Site_info!$A$2:$B$1253,2,FALSE)</f>
        <v>Lake Waynoka</v>
      </c>
      <c r="C340" s="1" t="s">
        <v>36</v>
      </c>
      <c r="D340" t="s">
        <v>36</v>
      </c>
      <c r="E340">
        <f t="shared" si="45"/>
        <v>1</v>
      </c>
      <c r="F340">
        <f t="shared" si="46"/>
        <v>0</v>
      </c>
      <c r="G340">
        <f t="shared" si="47"/>
        <v>1</v>
      </c>
      <c r="H340">
        <f t="shared" si="48"/>
        <v>0</v>
      </c>
      <c r="I340" s="12">
        <f t="shared" si="49"/>
        <v>1</v>
      </c>
      <c r="J340" s="12" t="str">
        <f t="shared" si="50"/>
        <v>NA</v>
      </c>
      <c r="K340">
        <f t="shared" si="51"/>
        <v>1</v>
      </c>
      <c r="M340" s="5">
        <v>1190799.8879199999</v>
      </c>
      <c r="N340" s="5">
        <v>1265766.8743799999</v>
      </c>
      <c r="O340" s="13">
        <f t="shared" si="52"/>
        <v>-6.1033949991093274E-2</v>
      </c>
      <c r="P340" s="13">
        <f t="shared" si="53"/>
        <v>6.1033949991093274E-2</v>
      </c>
    </row>
    <row r="341" spans="1:16">
      <c r="A341" s="1" t="s">
        <v>1833</v>
      </c>
      <c r="B341" s="1" t="str">
        <f>VLOOKUP(A341,NLA_Site_info!$A$2:$B$1253,2,FALSE)</f>
        <v>Eureka Reservoir</v>
      </c>
      <c r="C341" s="1" t="s">
        <v>36</v>
      </c>
      <c r="D341" t="s">
        <v>36</v>
      </c>
      <c r="E341">
        <f t="shared" si="45"/>
        <v>1</v>
      </c>
      <c r="F341">
        <f t="shared" si="46"/>
        <v>0</v>
      </c>
      <c r="G341">
        <f t="shared" si="47"/>
        <v>1</v>
      </c>
      <c r="H341">
        <f t="shared" si="48"/>
        <v>0</v>
      </c>
      <c r="I341" s="12">
        <f t="shared" si="49"/>
        <v>1</v>
      </c>
      <c r="J341" s="12" t="str">
        <f t="shared" si="50"/>
        <v>NA</v>
      </c>
      <c r="K341">
        <f t="shared" si="51"/>
        <v>1</v>
      </c>
      <c r="M341" s="5">
        <v>1699723.62054</v>
      </c>
      <c r="N341" s="5">
        <v>1482739.3590200001</v>
      </c>
      <c r="O341" s="13">
        <f t="shared" si="52"/>
        <v>0.13636247328790591</v>
      </c>
      <c r="P341" s="13">
        <f t="shared" si="53"/>
        <v>0.13636247328790591</v>
      </c>
    </row>
    <row r="342" spans="1:16">
      <c r="A342" s="1" t="s">
        <v>1838</v>
      </c>
      <c r="B342" s="1" t="str">
        <f>VLOOKUP(A342,NLA_Site_info!$A$2:$B$1253,2,FALSE)</f>
        <v>Lake Zoar</v>
      </c>
      <c r="C342" s="1" t="s">
        <v>53</v>
      </c>
      <c r="D342" t="s">
        <v>36</v>
      </c>
      <c r="E342">
        <f t="shared" si="45"/>
        <v>1</v>
      </c>
      <c r="F342">
        <f t="shared" si="46"/>
        <v>0</v>
      </c>
      <c r="G342">
        <f t="shared" si="47"/>
        <v>0</v>
      </c>
      <c r="H342">
        <f t="shared" si="48"/>
        <v>1</v>
      </c>
      <c r="I342" s="12">
        <f t="shared" si="49"/>
        <v>0</v>
      </c>
      <c r="J342" s="12" t="str">
        <f t="shared" si="50"/>
        <v>NA</v>
      </c>
      <c r="K342">
        <f t="shared" si="51"/>
        <v>0</v>
      </c>
      <c r="M342" s="5">
        <v>6454431.2365499996</v>
      </c>
      <c r="N342" s="5">
        <v>3823324.52501</v>
      </c>
      <c r="O342" s="13">
        <f t="shared" si="52"/>
        <v>0.51200024063242366</v>
      </c>
      <c r="P342" s="13">
        <f t="shared" si="53"/>
        <v>0.51200024063242366</v>
      </c>
    </row>
    <row r="343" spans="1:16">
      <c r="A343" s="1" t="s">
        <v>1843</v>
      </c>
      <c r="B343" s="1" t="str">
        <f>VLOOKUP(A343,NLA_Site_info!$A$2:$B$1253,2,FALSE)</f>
        <v>Reeder Lake</v>
      </c>
      <c r="C343" s="1" t="s">
        <v>36</v>
      </c>
      <c r="D343" t="s">
        <v>36</v>
      </c>
      <c r="E343">
        <f t="shared" si="45"/>
        <v>1</v>
      </c>
      <c r="F343">
        <f t="shared" si="46"/>
        <v>0</v>
      </c>
      <c r="G343">
        <f t="shared" si="47"/>
        <v>1</v>
      </c>
      <c r="H343">
        <f t="shared" si="48"/>
        <v>0</v>
      </c>
      <c r="I343" s="12">
        <f t="shared" si="49"/>
        <v>1</v>
      </c>
      <c r="J343" s="12" t="str">
        <f t="shared" si="50"/>
        <v>NA</v>
      </c>
      <c r="K343">
        <f t="shared" si="51"/>
        <v>1</v>
      </c>
      <c r="M343" s="5">
        <v>112020.650683</v>
      </c>
      <c r="N343" s="5">
        <v>106494.951965</v>
      </c>
      <c r="O343" s="13">
        <f t="shared" si="52"/>
        <v>5.057486651789507E-2</v>
      </c>
      <c r="P343" s="13">
        <f t="shared" si="53"/>
        <v>5.057486651789507E-2</v>
      </c>
    </row>
    <row r="344" spans="1:16">
      <c r="A344" s="1" t="s">
        <v>1848</v>
      </c>
      <c r="B344" s="1" t="str">
        <f>VLOOKUP(A344,NLA_Site_info!$A$2:$B$1253,2,FALSE)</f>
        <v>Little Deep Fork Creek Site 10 Reservoir</v>
      </c>
      <c r="C344" s="1" t="s">
        <v>36</v>
      </c>
      <c r="D344" t="s">
        <v>36</v>
      </c>
      <c r="E344">
        <f t="shared" si="45"/>
        <v>1</v>
      </c>
      <c r="F344">
        <f t="shared" si="46"/>
        <v>0</v>
      </c>
      <c r="G344">
        <f t="shared" si="47"/>
        <v>1</v>
      </c>
      <c r="H344">
        <f t="shared" si="48"/>
        <v>0</v>
      </c>
      <c r="I344" s="12">
        <f t="shared" si="49"/>
        <v>1</v>
      </c>
      <c r="J344" s="12" t="str">
        <f t="shared" si="50"/>
        <v>NA</v>
      </c>
      <c r="K344">
        <f t="shared" si="51"/>
        <v>1</v>
      </c>
      <c r="M344" s="5">
        <v>264820.501132</v>
      </c>
      <c r="N344" s="5">
        <v>272097.89357500005</v>
      </c>
      <c r="O344" s="13">
        <f t="shared" si="52"/>
        <v>-2.7108001941231193E-2</v>
      </c>
      <c r="P344" s="13">
        <f t="shared" si="53"/>
        <v>2.7108001941231193E-2</v>
      </c>
    </row>
    <row r="345" spans="1:16">
      <c r="A345" s="1" t="s">
        <v>1853</v>
      </c>
      <c r="B345" s="1">
        <f>VLOOKUP(A345,NLA_Site_info!$A$2:$B$1253,2,FALSE)</f>
        <v>0</v>
      </c>
      <c r="C345" s="1" t="s">
        <v>53</v>
      </c>
      <c r="D345" t="s">
        <v>53</v>
      </c>
      <c r="E345">
        <f t="shared" si="45"/>
        <v>0</v>
      </c>
      <c r="F345">
        <f t="shared" si="46"/>
        <v>1</v>
      </c>
      <c r="G345">
        <f t="shared" si="47"/>
        <v>0</v>
      </c>
      <c r="H345">
        <f t="shared" si="48"/>
        <v>1</v>
      </c>
      <c r="I345" s="12" t="str">
        <f t="shared" si="49"/>
        <v>NA</v>
      </c>
      <c r="J345" s="12">
        <f t="shared" si="50"/>
        <v>1</v>
      </c>
      <c r="K345">
        <f t="shared" si="51"/>
        <v>1</v>
      </c>
      <c r="M345" s="5">
        <v>134008.03528700001</v>
      </c>
      <c r="N345" s="5">
        <v>140827.77118000001</v>
      </c>
      <c r="O345" s="13">
        <f t="shared" si="52"/>
        <v>-4.9627710309419676E-2</v>
      </c>
      <c r="P345" s="13">
        <f t="shared" si="53"/>
        <v>4.9627710309419676E-2</v>
      </c>
    </row>
    <row r="346" spans="1:16">
      <c r="A346" s="1" t="s">
        <v>1858</v>
      </c>
      <c r="B346" s="1" t="str">
        <f>VLOOKUP(A346,NLA_Site_info!$A$2:$B$1253,2,FALSE)</f>
        <v>Fayant Lake</v>
      </c>
      <c r="C346" s="1" t="s">
        <v>53</v>
      </c>
      <c r="D346" t="s">
        <v>53</v>
      </c>
      <c r="E346">
        <f t="shared" si="45"/>
        <v>0</v>
      </c>
      <c r="F346">
        <f t="shared" si="46"/>
        <v>1</v>
      </c>
      <c r="G346">
        <f t="shared" si="47"/>
        <v>0</v>
      </c>
      <c r="H346">
        <f t="shared" si="48"/>
        <v>1</v>
      </c>
      <c r="I346" s="12" t="str">
        <f t="shared" si="49"/>
        <v>NA</v>
      </c>
      <c r="J346" s="12">
        <f t="shared" si="50"/>
        <v>1</v>
      </c>
      <c r="K346">
        <f t="shared" si="51"/>
        <v>1</v>
      </c>
      <c r="M346" s="5">
        <v>46229.643501300001</v>
      </c>
      <c r="N346" s="5">
        <v>47154.969252700001</v>
      </c>
      <c r="O346" s="13">
        <f t="shared" si="52"/>
        <v>-1.9817520769455987E-2</v>
      </c>
      <c r="P346" s="13">
        <f t="shared" si="53"/>
        <v>1.9817520769455987E-2</v>
      </c>
    </row>
    <row r="347" spans="1:16">
      <c r="A347" s="1" t="s">
        <v>1863</v>
      </c>
      <c r="B347" s="1" t="str">
        <f>VLOOKUP(A347,NLA_Site_info!$A$2:$B$1253,2,FALSE)</f>
        <v>Ingham Lake</v>
      </c>
      <c r="C347" s="1" t="s">
        <v>53</v>
      </c>
      <c r="D347" t="s">
        <v>53</v>
      </c>
      <c r="E347">
        <f t="shared" si="45"/>
        <v>0</v>
      </c>
      <c r="F347">
        <f t="shared" si="46"/>
        <v>1</v>
      </c>
      <c r="G347">
        <f t="shared" si="47"/>
        <v>0</v>
      </c>
      <c r="H347">
        <f t="shared" si="48"/>
        <v>1</v>
      </c>
      <c r="I347" s="12" t="str">
        <f t="shared" si="49"/>
        <v>NA</v>
      </c>
      <c r="J347" s="12">
        <f t="shared" si="50"/>
        <v>1</v>
      </c>
      <c r="K347">
        <f t="shared" si="51"/>
        <v>1</v>
      </c>
      <c r="M347" s="5">
        <v>981107.30373199994</v>
      </c>
      <c r="N347" s="5">
        <v>928149.53069299995</v>
      </c>
      <c r="O347" s="13">
        <f t="shared" si="52"/>
        <v>5.5474750263181834E-2</v>
      </c>
      <c r="P347" s="13">
        <f t="shared" si="53"/>
        <v>5.5474750263181834E-2</v>
      </c>
    </row>
    <row r="348" spans="1:16">
      <c r="A348" s="1" t="s">
        <v>1868</v>
      </c>
      <c r="B348" s="1" t="str">
        <f>VLOOKUP(A348,NLA_Site_info!$A$2:$B$1253,2,FALSE)</f>
        <v>Lake View Lake</v>
      </c>
      <c r="C348" s="1" t="s">
        <v>53</v>
      </c>
      <c r="D348" t="s">
        <v>53</v>
      </c>
      <c r="E348">
        <f t="shared" si="45"/>
        <v>0</v>
      </c>
      <c r="F348">
        <f t="shared" si="46"/>
        <v>1</v>
      </c>
      <c r="G348">
        <f t="shared" si="47"/>
        <v>0</v>
      </c>
      <c r="H348">
        <f t="shared" si="48"/>
        <v>1</v>
      </c>
      <c r="I348" s="12" t="str">
        <f t="shared" si="49"/>
        <v>NA</v>
      </c>
      <c r="J348" s="12">
        <f t="shared" si="50"/>
        <v>1</v>
      </c>
      <c r="K348">
        <f t="shared" si="51"/>
        <v>1</v>
      </c>
      <c r="M348" s="5">
        <v>538397.42012699996</v>
      </c>
      <c r="N348" s="5">
        <v>118442.70771</v>
      </c>
      <c r="O348" s="13">
        <f t="shared" si="52"/>
        <v>1.2787121085306623</v>
      </c>
      <c r="P348" s="13">
        <f t="shared" si="53"/>
        <v>1.2787121085306623</v>
      </c>
    </row>
    <row r="349" spans="1:16">
      <c r="A349" s="1" t="s">
        <v>1873</v>
      </c>
      <c r="B349" s="1" t="str">
        <f>VLOOKUP(A349,NLA_Site_info!$A$2:$B$1253,2,FALSE)</f>
        <v>Swimming River Reservoir</v>
      </c>
      <c r="C349" s="1" t="s">
        <v>36</v>
      </c>
      <c r="D349" t="s">
        <v>36</v>
      </c>
      <c r="E349">
        <f t="shared" si="45"/>
        <v>1</v>
      </c>
      <c r="F349">
        <f t="shared" si="46"/>
        <v>0</v>
      </c>
      <c r="G349">
        <f t="shared" si="47"/>
        <v>1</v>
      </c>
      <c r="H349">
        <f t="shared" si="48"/>
        <v>0</v>
      </c>
      <c r="I349" s="12">
        <f t="shared" si="49"/>
        <v>1</v>
      </c>
      <c r="J349" s="12" t="str">
        <f t="shared" si="50"/>
        <v>NA</v>
      </c>
      <c r="K349">
        <f t="shared" si="51"/>
        <v>1</v>
      </c>
      <c r="M349" s="5">
        <v>2334919.1494200001</v>
      </c>
      <c r="N349" s="5">
        <v>2162564.8845299999</v>
      </c>
      <c r="O349" s="13">
        <f t="shared" si="52"/>
        <v>7.6644747858560749E-2</v>
      </c>
      <c r="P349" s="13">
        <f t="shared" si="53"/>
        <v>7.6644747858560749E-2</v>
      </c>
    </row>
    <row r="350" spans="1:16">
      <c r="A350" s="1" t="s">
        <v>1878</v>
      </c>
      <c r="B350" s="1" t="str">
        <f>VLOOKUP(A350,NLA_Site_info!$A$2:$B$1253,2,FALSE)</f>
        <v>August Lake</v>
      </c>
      <c r="C350" s="1" t="s">
        <v>53</v>
      </c>
      <c r="D350" t="s">
        <v>53</v>
      </c>
      <c r="E350">
        <f t="shared" si="45"/>
        <v>0</v>
      </c>
      <c r="F350">
        <f t="shared" si="46"/>
        <v>1</v>
      </c>
      <c r="G350">
        <f t="shared" si="47"/>
        <v>0</v>
      </c>
      <c r="H350">
        <f t="shared" si="48"/>
        <v>1</v>
      </c>
      <c r="I350" s="12" t="str">
        <f t="shared" si="49"/>
        <v>NA</v>
      </c>
      <c r="J350" s="12">
        <f t="shared" si="50"/>
        <v>1</v>
      </c>
      <c r="K350">
        <f t="shared" si="51"/>
        <v>1</v>
      </c>
      <c r="M350" s="5">
        <v>756827.70186399994</v>
      </c>
      <c r="N350" s="5">
        <v>751845.09136900003</v>
      </c>
      <c r="O350" s="13">
        <f t="shared" si="52"/>
        <v>6.6052897849671732E-3</v>
      </c>
      <c r="P350" s="13">
        <f t="shared" si="53"/>
        <v>6.6052897849671732E-3</v>
      </c>
    </row>
    <row r="351" spans="1:16">
      <c r="A351" s="1" t="s">
        <v>1883</v>
      </c>
      <c r="B351" s="1" t="str">
        <f>VLOOKUP(A351,NLA_Site_info!$A$2:$B$1253,2,FALSE)</f>
        <v>Pickwick Lake</v>
      </c>
      <c r="C351" s="1" t="s">
        <v>53</v>
      </c>
      <c r="D351" t="s">
        <v>36</v>
      </c>
      <c r="E351">
        <f t="shared" si="45"/>
        <v>1</v>
      </c>
      <c r="F351">
        <f t="shared" si="46"/>
        <v>0</v>
      </c>
      <c r="G351">
        <f t="shared" si="47"/>
        <v>0</v>
      </c>
      <c r="H351">
        <f t="shared" si="48"/>
        <v>1</v>
      </c>
      <c r="I351" s="12">
        <f t="shared" si="49"/>
        <v>0</v>
      </c>
      <c r="J351" s="12" t="str">
        <f t="shared" si="50"/>
        <v>NA</v>
      </c>
      <c r="K351">
        <f t="shared" si="51"/>
        <v>0</v>
      </c>
      <c r="M351" s="5">
        <v>140750910.933</v>
      </c>
      <c r="N351" s="5">
        <v>168192954.68900001</v>
      </c>
      <c r="O351" s="13">
        <f t="shared" si="52"/>
        <v>-0.17765067903679299</v>
      </c>
      <c r="P351" s="13">
        <f t="shared" si="53"/>
        <v>0.17765067903679299</v>
      </c>
    </row>
    <row r="352" spans="1:16">
      <c r="A352" s="1" t="s">
        <v>1888</v>
      </c>
      <c r="B352" s="1" t="str">
        <f>VLOOKUP(A352,NLA_Site_info!$A$2:$B$1253,2,FALSE)</f>
        <v>Keula Lake</v>
      </c>
      <c r="C352" s="1" t="s">
        <v>53</v>
      </c>
      <c r="D352" t="s">
        <v>53</v>
      </c>
      <c r="E352">
        <f t="shared" si="45"/>
        <v>0</v>
      </c>
      <c r="F352">
        <f t="shared" si="46"/>
        <v>1</v>
      </c>
      <c r="G352">
        <f t="shared" si="47"/>
        <v>0</v>
      </c>
      <c r="H352">
        <f t="shared" si="48"/>
        <v>1</v>
      </c>
      <c r="I352" s="12" t="str">
        <f t="shared" si="49"/>
        <v>NA</v>
      </c>
      <c r="J352" s="12">
        <f t="shared" si="50"/>
        <v>1</v>
      </c>
      <c r="K352">
        <f t="shared" si="51"/>
        <v>1</v>
      </c>
      <c r="M352" s="5">
        <v>47213776.407499999</v>
      </c>
      <c r="N352" s="5">
        <v>45649100.6303</v>
      </c>
      <c r="O352" s="13">
        <f t="shared" si="52"/>
        <v>3.3698628065617534E-2</v>
      </c>
      <c r="P352" s="13">
        <f t="shared" si="53"/>
        <v>3.3698628065617534E-2</v>
      </c>
    </row>
    <row r="353" spans="1:16">
      <c r="A353" s="1" t="s">
        <v>1893</v>
      </c>
      <c r="B353" s="1" t="str">
        <f>VLOOKUP(A353,NLA_Site_info!$A$2:$B$1253,2,FALSE)</f>
        <v>Camp Seneca Lake</v>
      </c>
      <c r="C353" s="1" t="s">
        <v>53</v>
      </c>
      <c r="D353" t="s">
        <v>36</v>
      </c>
      <c r="E353">
        <f t="shared" si="45"/>
        <v>1</v>
      </c>
      <c r="F353">
        <f t="shared" si="46"/>
        <v>0</v>
      </c>
      <c r="G353">
        <f t="shared" si="47"/>
        <v>0</v>
      </c>
      <c r="H353">
        <f t="shared" si="48"/>
        <v>1</v>
      </c>
      <c r="I353" s="12">
        <f t="shared" si="49"/>
        <v>0</v>
      </c>
      <c r="J353" s="12" t="str">
        <f t="shared" si="50"/>
        <v>NA</v>
      </c>
      <c r="K353">
        <f t="shared" si="51"/>
        <v>0</v>
      </c>
      <c r="M353" s="5">
        <v>92048.911125099999</v>
      </c>
      <c r="N353" s="5">
        <v>103230.29104900001</v>
      </c>
      <c r="O353" s="13">
        <f t="shared" si="52"/>
        <v>-0.11451685381151153</v>
      </c>
      <c r="P353" s="13">
        <f t="shared" si="53"/>
        <v>0.11451685381151153</v>
      </c>
    </row>
    <row r="354" spans="1:16">
      <c r="A354" s="1" t="s">
        <v>1898</v>
      </c>
      <c r="B354" s="1" t="str">
        <f>VLOOKUP(A354,NLA_Site_info!$A$2:$B$1253,2,FALSE)</f>
        <v>Lake of the Woods</v>
      </c>
      <c r="C354" s="1" t="s">
        <v>53</v>
      </c>
      <c r="D354" t="s">
        <v>53</v>
      </c>
      <c r="E354">
        <f t="shared" si="45"/>
        <v>0</v>
      </c>
      <c r="F354">
        <f t="shared" si="46"/>
        <v>1</v>
      </c>
      <c r="G354">
        <f t="shared" si="47"/>
        <v>0</v>
      </c>
      <c r="H354">
        <f t="shared" si="48"/>
        <v>1</v>
      </c>
      <c r="I354" s="12" t="str">
        <f t="shared" si="49"/>
        <v>NA</v>
      </c>
      <c r="J354" s="12">
        <f t="shared" si="50"/>
        <v>1</v>
      </c>
      <c r="K354">
        <f t="shared" si="51"/>
        <v>1</v>
      </c>
      <c r="M354" s="5">
        <v>4970263.1994000003</v>
      </c>
      <c r="N354" s="5">
        <v>4771466.4551900001</v>
      </c>
      <c r="O354" s="13">
        <f t="shared" si="52"/>
        <v>4.0813438939220271E-2</v>
      </c>
      <c r="P354" s="13">
        <f t="shared" si="53"/>
        <v>4.0813438939220271E-2</v>
      </c>
    </row>
    <row r="355" spans="1:16">
      <c r="A355" s="1" t="s">
        <v>1903</v>
      </c>
      <c r="B355" s="1" t="str">
        <f>VLOOKUP(A355,NLA_Site_info!$A$2:$B$1253,2,FALSE)</f>
        <v>Lake Winnebago</v>
      </c>
      <c r="C355" s="1" t="s">
        <v>53</v>
      </c>
      <c r="D355" t="s">
        <v>53</v>
      </c>
      <c r="E355">
        <f t="shared" si="45"/>
        <v>0</v>
      </c>
      <c r="F355">
        <f t="shared" si="46"/>
        <v>1</v>
      </c>
      <c r="G355">
        <f t="shared" si="47"/>
        <v>0</v>
      </c>
      <c r="H355">
        <f t="shared" si="48"/>
        <v>1</v>
      </c>
      <c r="I355" s="12" t="str">
        <f t="shared" si="49"/>
        <v>NA</v>
      </c>
      <c r="J355" s="12">
        <f t="shared" si="50"/>
        <v>1</v>
      </c>
      <c r="K355">
        <f t="shared" si="51"/>
        <v>1</v>
      </c>
      <c r="M355" s="5">
        <v>534165203.639</v>
      </c>
      <c r="N355" s="5">
        <v>539886114.42700005</v>
      </c>
      <c r="O355" s="13">
        <f t="shared" si="52"/>
        <v>-1.065295613304857E-2</v>
      </c>
      <c r="P355" s="13">
        <f t="shared" si="53"/>
        <v>1.065295613304857E-2</v>
      </c>
    </row>
    <row r="356" spans="1:16">
      <c r="A356" s="1" t="s">
        <v>1908</v>
      </c>
      <c r="B356" s="1">
        <f>VLOOKUP(A356,NLA_Site_info!$A$2:$B$1253,2,FALSE)</f>
        <v>0</v>
      </c>
      <c r="C356" s="1" t="s">
        <v>53</v>
      </c>
      <c r="D356" t="s">
        <v>36</v>
      </c>
      <c r="E356">
        <f t="shared" si="45"/>
        <v>1</v>
      </c>
      <c r="F356">
        <f t="shared" si="46"/>
        <v>0</v>
      </c>
      <c r="G356">
        <f t="shared" si="47"/>
        <v>0</v>
      </c>
      <c r="H356">
        <f t="shared" si="48"/>
        <v>1</v>
      </c>
      <c r="I356" s="12">
        <f t="shared" si="49"/>
        <v>0</v>
      </c>
      <c r="J356" s="12" t="str">
        <f t="shared" si="50"/>
        <v>NA</v>
      </c>
      <c r="K356">
        <f t="shared" si="51"/>
        <v>0</v>
      </c>
      <c r="M356" s="5">
        <v>49158.91</v>
      </c>
      <c r="N356" s="5">
        <v>51543.501233800002</v>
      </c>
      <c r="O356" s="13">
        <f t="shared" si="52"/>
        <v>-4.7359168555829535E-2</v>
      </c>
      <c r="P356" s="13">
        <f t="shared" si="53"/>
        <v>4.7359168555829535E-2</v>
      </c>
    </row>
    <row r="357" spans="1:16">
      <c r="A357" s="1" t="s">
        <v>1915</v>
      </c>
      <c r="B357" s="1" t="str">
        <f>VLOOKUP(A357,NLA_Site_info!$A$2:$B$1253,2,FALSE)</f>
        <v>Horse Creek Reservoir</v>
      </c>
      <c r="C357" s="1" t="s">
        <v>36</v>
      </c>
      <c r="D357" t="s">
        <v>36</v>
      </c>
      <c r="E357">
        <f t="shared" si="45"/>
        <v>1</v>
      </c>
      <c r="F357">
        <f t="shared" si="46"/>
        <v>0</v>
      </c>
      <c r="G357">
        <f t="shared" si="47"/>
        <v>1</v>
      </c>
      <c r="H357">
        <f t="shared" si="48"/>
        <v>0</v>
      </c>
      <c r="I357" s="12">
        <f t="shared" si="49"/>
        <v>1</v>
      </c>
      <c r="J357" s="12" t="str">
        <f t="shared" si="50"/>
        <v>NA</v>
      </c>
      <c r="K357">
        <f t="shared" si="51"/>
        <v>1</v>
      </c>
      <c r="M357" s="5">
        <v>2873168.4311299999</v>
      </c>
      <c r="N357" s="5">
        <v>2844633.0325500001</v>
      </c>
      <c r="O357" s="13">
        <f t="shared" si="52"/>
        <v>9.9812484785487144E-3</v>
      </c>
      <c r="P357" s="13">
        <f t="shared" si="53"/>
        <v>9.9812484785487144E-3</v>
      </c>
    </row>
    <row r="358" spans="1:16">
      <c r="A358" s="1" t="s">
        <v>1920</v>
      </c>
      <c r="B358" s="1">
        <f>VLOOKUP(A358,NLA_Site_info!$A$2:$B$1253,2,FALSE)</f>
        <v>0</v>
      </c>
      <c r="C358" s="1" t="s">
        <v>53</v>
      </c>
      <c r="D358" t="s">
        <v>53</v>
      </c>
      <c r="E358">
        <f t="shared" si="45"/>
        <v>0</v>
      </c>
      <c r="F358">
        <f t="shared" si="46"/>
        <v>1</v>
      </c>
      <c r="G358">
        <f t="shared" si="47"/>
        <v>0</v>
      </c>
      <c r="H358">
        <f t="shared" si="48"/>
        <v>1</v>
      </c>
      <c r="I358" s="12" t="str">
        <f t="shared" si="49"/>
        <v>NA</v>
      </c>
      <c r="J358" s="12">
        <f t="shared" si="50"/>
        <v>1</v>
      </c>
      <c r="K358">
        <f t="shared" si="51"/>
        <v>1</v>
      </c>
      <c r="M358" s="5">
        <v>439600.83947499999</v>
      </c>
      <c r="N358" s="5">
        <v>444142.637032</v>
      </c>
      <c r="O358" s="13">
        <f t="shared" si="52"/>
        <v>-1.0278542762095371E-2</v>
      </c>
      <c r="P358" s="13">
        <f t="shared" si="53"/>
        <v>1.0278542762095371E-2</v>
      </c>
    </row>
    <row r="359" spans="1:16">
      <c r="A359" s="1" t="s">
        <v>1925</v>
      </c>
      <c r="B359" s="1" t="str">
        <f>VLOOKUP(A359,NLA_Site_info!$A$2:$B$1253,2,FALSE)</f>
        <v>Pennoyer Farm Pond</v>
      </c>
      <c r="C359" s="1" t="s">
        <v>36</v>
      </c>
      <c r="D359" t="s">
        <v>36</v>
      </c>
      <c r="E359">
        <f t="shared" si="45"/>
        <v>1</v>
      </c>
      <c r="F359">
        <f t="shared" si="46"/>
        <v>0</v>
      </c>
      <c r="G359">
        <f t="shared" si="47"/>
        <v>1</v>
      </c>
      <c r="H359">
        <f t="shared" si="48"/>
        <v>0</v>
      </c>
      <c r="I359" s="12">
        <f t="shared" si="49"/>
        <v>1</v>
      </c>
      <c r="J359" s="12" t="str">
        <f t="shared" si="50"/>
        <v>NA</v>
      </c>
      <c r="K359">
        <f t="shared" si="51"/>
        <v>1</v>
      </c>
      <c r="M359" s="5">
        <v>29342.0272248</v>
      </c>
      <c r="N359" s="5">
        <v>43931.461451800002</v>
      </c>
      <c r="O359" s="13">
        <f t="shared" si="52"/>
        <v>-0.39821863242766986</v>
      </c>
      <c r="P359" s="13">
        <f t="shared" si="53"/>
        <v>0.39821863242766986</v>
      </c>
    </row>
    <row r="360" spans="1:16">
      <c r="A360" s="1" t="s">
        <v>1930</v>
      </c>
      <c r="B360" s="1" t="str">
        <f>VLOOKUP(A360,NLA_Site_info!$A$2:$B$1253,2,FALSE)</f>
        <v>Spencer Dam Reservoir</v>
      </c>
      <c r="C360" s="1" t="s">
        <v>36</v>
      </c>
      <c r="D360" t="s">
        <v>36</v>
      </c>
      <c r="E360">
        <f t="shared" si="45"/>
        <v>1</v>
      </c>
      <c r="F360">
        <f t="shared" si="46"/>
        <v>0</v>
      </c>
      <c r="G360">
        <f t="shared" si="47"/>
        <v>1</v>
      </c>
      <c r="H360">
        <f t="shared" si="48"/>
        <v>0</v>
      </c>
      <c r="I360" s="12">
        <f t="shared" si="49"/>
        <v>1</v>
      </c>
      <c r="J360" s="12" t="str">
        <f t="shared" si="50"/>
        <v>NA</v>
      </c>
      <c r="K360">
        <f t="shared" si="51"/>
        <v>1</v>
      </c>
      <c r="M360" s="5">
        <v>2151713.6295400001</v>
      </c>
      <c r="N360" s="5">
        <v>589762.19972199993</v>
      </c>
      <c r="O360" s="13">
        <f t="shared" si="52"/>
        <v>1.1394967726113234</v>
      </c>
      <c r="P360" s="13">
        <f t="shared" si="53"/>
        <v>1.1394967726113234</v>
      </c>
    </row>
    <row r="361" spans="1:16">
      <c r="A361" s="1" t="s">
        <v>1935</v>
      </c>
      <c r="B361" s="1" t="str">
        <f>VLOOKUP(A361,NLA_Site_info!$A$2:$B$1253,2,FALSE)</f>
        <v>Alruss</v>
      </c>
      <c r="C361" s="1" t="s">
        <v>53</v>
      </c>
      <c r="D361" t="s">
        <v>53</v>
      </c>
      <c r="E361">
        <f t="shared" si="45"/>
        <v>0</v>
      </c>
      <c r="F361">
        <f t="shared" si="46"/>
        <v>1</v>
      </c>
      <c r="G361">
        <f t="shared" si="47"/>
        <v>0</v>
      </c>
      <c r="H361">
        <f t="shared" si="48"/>
        <v>1</v>
      </c>
      <c r="I361" s="12" t="str">
        <f t="shared" si="49"/>
        <v>NA</v>
      </c>
      <c r="J361" s="12">
        <f t="shared" si="50"/>
        <v>1</v>
      </c>
      <c r="K361">
        <f t="shared" si="51"/>
        <v>1</v>
      </c>
      <c r="M361" s="5">
        <v>107675.176855</v>
      </c>
      <c r="N361" s="5">
        <v>117956.18212899999</v>
      </c>
      <c r="O361" s="13">
        <f t="shared" si="52"/>
        <v>-9.1130996332199052E-2</v>
      </c>
      <c r="P361" s="13">
        <f t="shared" si="53"/>
        <v>9.1130996332199052E-2</v>
      </c>
    </row>
    <row r="362" spans="1:16">
      <c r="A362" s="1" t="s">
        <v>1940</v>
      </c>
      <c r="B362" s="1" t="str">
        <f>VLOOKUP(A362,NLA_Site_info!$A$2:$B$1253,2,FALSE)</f>
        <v>O'Shaughnessey Reservoir</v>
      </c>
      <c r="C362" s="1"/>
      <c r="D362" t="s">
        <v>36</v>
      </c>
      <c r="E362">
        <f t="shared" si="45"/>
        <v>1</v>
      </c>
      <c r="F362">
        <f t="shared" si="46"/>
        <v>0</v>
      </c>
      <c r="G362">
        <f t="shared" si="47"/>
        <v>0</v>
      </c>
      <c r="H362">
        <f t="shared" si="48"/>
        <v>0</v>
      </c>
      <c r="I362" s="12">
        <f t="shared" si="49"/>
        <v>0</v>
      </c>
      <c r="J362" s="12" t="str">
        <f t="shared" si="50"/>
        <v>NA</v>
      </c>
      <c r="K362">
        <f t="shared" si="51"/>
        <v>0</v>
      </c>
      <c r="M362" s="5">
        <v>-9999</v>
      </c>
      <c r="N362" s="5">
        <v>3679788.0049899998</v>
      </c>
      <c r="O362" s="13">
        <f t="shared" si="52"/>
        <v>-2.0108987192303469</v>
      </c>
      <c r="P362" s="13">
        <f t="shared" si="53"/>
        <v>2.0108987192303469</v>
      </c>
    </row>
    <row r="363" spans="1:16">
      <c r="A363" s="1" t="s">
        <v>1944</v>
      </c>
      <c r="B363" s="1">
        <f>VLOOKUP(A363,NLA_Site_info!$A$2:$B$1253,2,FALSE)</f>
        <v>0</v>
      </c>
      <c r="C363" s="1" t="s">
        <v>53</v>
      </c>
      <c r="D363" t="s">
        <v>53</v>
      </c>
      <c r="E363">
        <f t="shared" si="45"/>
        <v>0</v>
      </c>
      <c r="F363">
        <f t="shared" si="46"/>
        <v>1</v>
      </c>
      <c r="G363">
        <f t="shared" si="47"/>
        <v>0</v>
      </c>
      <c r="H363">
        <f t="shared" si="48"/>
        <v>1</v>
      </c>
      <c r="I363" s="12" t="str">
        <f t="shared" si="49"/>
        <v>NA</v>
      </c>
      <c r="J363" s="12">
        <f t="shared" si="50"/>
        <v>1</v>
      </c>
      <c r="K363">
        <f t="shared" si="51"/>
        <v>1</v>
      </c>
      <c r="M363" s="5">
        <v>552023.62191300001</v>
      </c>
      <c r="N363" s="5">
        <v>589978.035424</v>
      </c>
      <c r="O363" s="13">
        <f t="shared" si="52"/>
        <v>-6.6469979736289986E-2</v>
      </c>
      <c r="P363" s="13">
        <f t="shared" si="53"/>
        <v>6.6469979736289986E-2</v>
      </c>
    </row>
    <row r="364" spans="1:16">
      <c r="A364" s="1" t="s">
        <v>1949</v>
      </c>
      <c r="B364" s="1" t="str">
        <f>VLOOKUP(A364,NLA_Site_info!$A$2:$B$1253,2,FALSE)</f>
        <v>Lake Mattoon</v>
      </c>
      <c r="C364" s="1" t="s">
        <v>36</v>
      </c>
      <c r="D364" t="s">
        <v>36</v>
      </c>
      <c r="E364">
        <f t="shared" si="45"/>
        <v>1</v>
      </c>
      <c r="F364">
        <f t="shared" si="46"/>
        <v>0</v>
      </c>
      <c r="G364">
        <f t="shared" si="47"/>
        <v>1</v>
      </c>
      <c r="H364">
        <f t="shared" si="48"/>
        <v>0</v>
      </c>
      <c r="I364" s="12">
        <f t="shared" si="49"/>
        <v>1</v>
      </c>
      <c r="J364" s="12" t="str">
        <f t="shared" si="50"/>
        <v>NA</v>
      </c>
      <c r="K364">
        <f t="shared" si="51"/>
        <v>1</v>
      </c>
      <c r="M364" s="5">
        <v>3672965.5449799998</v>
      </c>
      <c r="N364" s="5">
        <v>3632721.1742400001</v>
      </c>
      <c r="O364" s="13">
        <f t="shared" si="52"/>
        <v>1.101727251296547E-2</v>
      </c>
      <c r="P364" s="13">
        <f t="shared" si="53"/>
        <v>1.101727251296547E-2</v>
      </c>
    </row>
    <row r="365" spans="1:16">
      <c r="A365" s="1" t="s">
        <v>1954</v>
      </c>
      <c r="B365" s="1" t="str">
        <f>VLOOKUP(A365,NLA_Site_info!$A$2:$B$1253,2,FALSE)</f>
        <v>Lake Hickory</v>
      </c>
      <c r="C365" s="1" t="s">
        <v>36</v>
      </c>
      <c r="D365" t="s">
        <v>36</v>
      </c>
      <c r="E365">
        <f t="shared" si="45"/>
        <v>1</v>
      </c>
      <c r="F365">
        <f t="shared" si="46"/>
        <v>0</v>
      </c>
      <c r="G365">
        <f t="shared" si="47"/>
        <v>1</v>
      </c>
      <c r="H365">
        <f t="shared" si="48"/>
        <v>0</v>
      </c>
      <c r="I365" s="12">
        <f t="shared" si="49"/>
        <v>1</v>
      </c>
      <c r="J365" s="12" t="str">
        <f t="shared" si="50"/>
        <v>NA</v>
      </c>
      <c r="K365">
        <f t="shared" si="51"/>
        <v>1</v>
      </c>
      <c r="M365" s="5">
        <v>15344912.6776</v>
      </c>
      <c r="N365" s="5">
        <v>15589979.789399998</v>
      </c>
      <c r="O365" s="13">
        <f t="shared" si="52"/>
        <v>-1.5844057777891107E-2</v>
      </c>
      <c r="P365" s="13">
        <f t="shared" si="53"/>
        <v>1.5844057777891107E-2</v>
      </c>
    </row>
    <row r="366" spans="1:16">
      <c r="A366" s="1" t="s">
        <v>1959</v>
      </c>
      <c r="B366" s="1" t="str">
        <f>VLOOKUP(A366,NLA_Site_info!$A$2:$B$1253,2,FALSE)</f>
        <v>Moon Lake</v>
      </c>
      <c r="C366" s="1" t="s">
        <v>53</v>
      </c>
      <c r="D366" t="s">
        <v>53</v>
      </c>
      <c r="E366">
        <f t="shared" si="45"/>
        <v>0</v>
      </c>
      <c r="F366">
        <f t="shared" si="46"/>
        <v>1</v>
      </c>
      <c r="G366">
        <f t="shared" si="47"/>
        <v>0</v>
      </c>
      <c r="H366">
        <f t="shared" si="48"/>
        <v>1</v>
      </c>
      <c r="I366" s="12" t="str">
        <f t="shared" si="49"/>
        <v>NA</v>
      </c>
      <c r="J366" s="12">
        <f t="shared" si="50"/>
        <v>1</v>
      </c>
      <c r="K366">
        <f t="shared" si="51"/>
        <v>1</v>
      </c>
      <c r="M366" s="5">
        <v>227053.10669300001</v>
      </c>
      <c r="N366" s="5">
        <v>255655.73790399998</v>
      </c>
      <c r="O366" s="13">
        <f t="shared" si="52"/>
        <v>-0.11850883418090051</v>
      </c>
      <c r="P366" s="13">
        <f t="shared" si="53"/>
        <v>0.11850883418090051</v>
      </c>
    </row>
    <row r="367" spans="1:16">
      <c r="A367" s="1" t="s">
        <v>1964</v>
      </c>
      <c r="B367" s="1" t="str">
        <f>VLOOKUP(A367,NLA_Site_info!$A$2:$B$1253,2,FALSE)</f>
        <v>Powderhorn</v>
      </c>
      <c r="C367" s="1" t="s">
        <v>53</v>
      </c>
      <c r="D367" t="s">
        <v>36</v>
      </c>
      <c r="E367">
        <f t="shared" si="45"/>
        <v>1</v>
      </c>
      <c r="F367">
        <f t="shared" si="46"/>
        <v>0</v>
      </c>
      <c r="G367">
        <f t="shared" si="47"/>
        <v>0</v>
      </c>
      <c r="H367">
        <f t="shared" si="48"/>
        <v>1</v>
      </c>
      <c r="I367" s="12">
        <f t="shared" si="49"/>
        <v>0</v>
      </c>
      <c r="J367" s="12" t="str">
        <f t="shared" si="50"/>
        <v>NA</v>
      </c>
      <c r="K367">
        <f t="shared" si="51"/>
        <v>0</v>
      </c>
      <c r="M367" s="5">
        <v>407819.907917</v>
      </c>
      <c r="N367" s="5">
        <v>376378.64992900001</v>
      </c>
      <c r="O367" s="13">
        <f t="shared" si="52"/>
        <v>8.0186982425372935E-2</v>
      </c>
      <c r="P367" s="13">
        <f t="shared" si="53"/>
        <v>8.0186982425372935E-2</v>
      </c>
    </row>
    <row r="368" spans="1:16">
      <c r="A368" s="1" t="s">
        <v>1969</v>
      </c>
      <c r="B368" s="1" t="str">
        <f>VLOOKUP(A368,NLA_Site_info!$A$2:$B$1253,2,FALSE)</f>
        <v>Clearwater Lake</v>
      </c>
      <c r="C368" s="1" t="s">
        <v>36</v>
      </c>
      <c r="D368" t="s">
        <v>36</v>
      </c>
      <c r="E368">
        <f t="shared" si="45"/>
        <v>1</v>
      </c>
      <c r="F368">
        <f t="shared" si="46"/>
        <v>0</v>
      </c>
      <c r="G368">
        <f t="shared" si="47"/>
        <v>1</v>
      </c>
      <c r="H368">
        <f t="shared" si="48"/>
        <v>0</v>
      </c>
      <c r="I368" s="12">
        <f t="shared" si="49"/>
        <v>1</v>
      </c>
      <c r="J368" s="12" t="str">
        <f t="shared" si="50"/>
        <v>NA</v>
      </c>
      <c r="K368">
        <f t="shared" si="51"/>
        <v>1</v>
      </c>
      <c r="M368" s="5">
        <v>6615810.2329200003</v>
      </c>
      <c r="N368" s="5">
        <v>6589323.2269300008</v>
      </c>
      <c r="O368" s="13">
        <f t="shared" si="52"/>
        <v>4.0116226118475564E-3</v>
      </c>
      <c r="P368" s="13">
        <f t="shared" si="53"/>
        <v>4.0116226118475564E-3</v>
      </c>
    </row>
    <row r="369" spans="1:16">
      <c r="A369" s="1" t="s">
        <v>1974</v>
      </c>
      <c r="B369" s="1" t="str">
        <f>VLOOKUP(A369,NLA_Site_info!$A$2:$B$1253,2,FALSE)</f>
        <v>Laguna Madre</v>
      </c>
      <c r="C369" s="1" t="s">
        <v>53</v>
      </c>
      <c r="D369" t="s">
        <v>36</v>
      </c>
      <c r="E369">
        <f t="shared" si="45"/>
        <v>1</v>
      </c>
      <c r="F369">
        <f t="shared" si="46"/>
        <v>0</v>
      </c>
      <c r="G369">
        <f t="shared" si="47"/>
        <v>0</v>
      </c>
      <c r="H369">
        <f t="shared" si="48"/>
        <v>1</v>
      </c>
      <c r="I369" s="12">
        <f t="shared" si="49"/>
        <v>0</v>
      </c>
      <c r="J369" s="12" t="str">
        <f t="shared" si="50"/>
        <v>NA</v>
      </c>
      <c r="K369">
        <f t="shared" si="51"/>
        <v>0</v>
      </c>
      <c r="M369" s="5">
        <v>1252688.3784399999</v>
      </c>
      <c r="N369" s="5">
        <v>1223773.2175700001</v>
      </c>
      <c r="O369" s="13">
        <f t="shared" si="52"/>
        <v>2.3351996184061179E-2</v>
      </c>
      <c r="P369" s="13">
        <f t="shared" si="53"/>
        <v>2.3351996184061179E-2</v>
      </c>
    </row>
    <row r="370" spans="1:16">
      <c r="A370" s="1" t="s">
        <v>1979</v>
      </c>
      <c r="B370" s="1" t="str">
        <f>VLOOKUP(A370,NLA_Site_info!$A$2:$B$1253,2,FALSE)</f>
        <v>Wononpakook Lake</v>
      </c>
      <c r="C370" s="1" t="s">
        <v>53</v>
      </c>
      <c r="D370" t="s">
        <v>53</v>
      </c>
      <c r="E370">
        <f t="shared" si="45"/>
        <v>0</v>
      </c>
      <c r="F370">
        <f t="shared" si="46"/>
        <v>1</v>
      </c>
      <c r="G370">
        <f t="shared" si="47"/>
        <v>0</v>
      </c>
      <c r="H370">
        <f t="shared" si="48"/>
        <v>1</v>
      </c>
      <c r="I370" s="12" t="str">
        <f t="shared" si="49"/>
        <v>NA</v>
      </c>
      <c r="J370" s="12">
        <f t="shared" si="50"/>
        <v>1</v>
      </c>
      <c r="K370">
        <f t="shared" si="51"/>
        <v>1</v>
      </c>
      <c r="M370" s="5">
        <v>677858.59392400004</v>
      </c>
      <c r="N370" s="5">
        <v>688083.05457600008</v>
      </c>
      <c r="O370" s="13">
        <f t="shared" si="52"/>
        <v>-1.4970567246745807E-2</v>
      </c>
      <c r="P370" s="13">
        <f t="shared" si="53"/>
        <v>1.4970567246745807E-2</v>
      </c>
    </row>
    <row r="371" spans="1:16">
      <c r="A371" s="1" t="s">
        <v>1984</v>
      </c>
      <c r="B371" s="1" t="str">
        <f>VLOOKUP(A371,NLA_Site_info!$A$2:$B$1253,2,FALSE)</f>
        <v>Thornapple Lake</v>
      </c>
      <c r="C371" s="1" t="s">
        <v>53</v>
      </c>
      <c r="D371" t="s">
        <v>53</v>
      </c>
      <c r="E371">
        <f t="shared" si="45"/>
        <v>0</v>
      </c>
      <c r="F371">
        <f t="shared" si="46"/>
        <v>1</v>
      </c>
      <c r="G371">
        <f t="shared" si="47"/>
        <v>0</v>
      </c>
      <c r="H371">
        <f t="shared" si="48"/>
        <v>1</v>
      </c>
      <c r="I371" s="12" t="str">
        <f t="shared" si="49"/>
        <v>NA</v>
      </c>
      <c r="J371" s="12">
        <f t="shared" si="50"/>
        <v>1</v>
      </c>
      <c r="K371">
        <f t="shared" si="51"/>
        <v>1</v>
      </c>
      <c r="M371" s="5">
        <v>1684522.71365</v>
      </c>
      <c r="N371" s="5">
        <v>1775011.9009400001</v>
      </c>
      <c r="O371" s="13">
        <f t="shared" si="52"/>
        <v>-5.2312924928328355E-2</v>
      </c>
      <c r="P371" s="13">
        <f t="shared" si="53"/>
        <v>5.2312924928328355E-2</v>
      </c>
    </row>
    <row r="372" spans="1:16">
      <c r="A372" s="1" t="s">
        <v>1989</v>
      </c>
      <c r="B372" s="1" t="str">
        <f>VLOOKUP(A372,NLA_Site_info!$A$2:$B$1253,2,FALSE)</f>
        <v>Crooked Lake</v>
      </c>
      <c r="C372" s="1" t="s">
        <v>53</v>
      </c>
      <c r="D372" t="s">
        <v>53</v>
      </c>
      <c r="E372">
        <f t="shared" si="45"/>
        <v>0</v>
      </c>
      <c r="F372">
        <f t="shared" si="46"/>
        <v>1</v>
      </c>
      <c r="G372">
        <f t="shared" si="47"/>
        <v>0</v>
      </c>
      <c r="H372">
        <f t="shared" si="48"/>
        <v>1</v>
      </c>
      <c r="I372" s="12" t="str">
        <f t="shared" si="49"/>
        <v>NA</v>
      </c>
      <c r="J372" s="12">
        <f t="shared" si="50"/>
        <v>1</v>
      </c>
      <c r="K372">
        <f t="shared" si="51"/>
        <v>1</v>
      </c>
      <c r="M372" s="5">
        <v>3178108.2962199999</v>
      </c>
      <c r="N372" s="5">
        <v>2407806.7557699997</v>
      </c>
      <c r="O372" s="13">
        <f t="shared" si="52"/>
        <v>0.2758013801787329</v>
      </c>
      <c r="P372" s="13">
        <f t="shared" si="53"/>
        <v>0.2758013801787329</v>
      </c>
    </row>
    <row r="373" spans="1:16">
      <c r="A373" s="1" t="s">
        <v>1994</v>
      </c>
      <c r="B373" s="1" t="str">
        <f>VLOOKUP(A373,NLA_Site_info!$A$2:$B$1253,2,FALSE)</f>
        <v>Lake Palmdale</v>
      </c>
      <c r="C373" s="1" t="s">
        <v>53</v>
      </c>
      <c r="D373" t="s">
        <v>36</v>
      </c>
      <c r="E373">
        <f t="shared" si="45"/>
        <v>1</v>
      </c>
      <c r="F373">
        <f t="shared" si="46"/>
        <v>0</v>
      </c>
      <c r="G373">
        <f t="shared" si="47"/>
        <v>0</v>
      </c>
      <c r="H373">
        <f t="shared" si="48"/>
        <v>1</v>
      </c>
      <c r="I373" s="12">
        <f t="shared" si="49"/>
        <v>0</v>
      </c>
      <c r="J373" s="12" t="str">
        <f t="shared" si="50"/>
        <v>NA</v>
      </c>
      <c r="K373">
        <f t="shared" si="51"/>
        <v>0</v>
      </c>
      <c r="M373" s="5">
        <v>915383.76374199998</v>
      </c>
      <c r="N373" s="5">
        <v>921620.13072100002</v>
      </c>
      <c r="O373" s="13">
        <f t="shared" si="52"/>
        <v>-6.7897155774109897E-3</v>
      </c>
      <c r="P373" s="13">
        <f t="shared" si="53"/>
        <v>6.7897155774109897E-3</v>
      </c>
    </row>
    <row r="374" spans="1:16">
      <c r="A374" s="1" t="s">
        <v>1999</v>
      </c>
      <c r="B374" s="1" t="str">
        <f>VLOOKUP(A374,NLA_Site_info!$A$2:$B$1253,2,FALSE)</f>
        <v>Struble Lake</v>
      </c>
      <c r="C374" s="1" t="s">
        <v>36</v>
      </c>
      <c r="D374" t="s">
        <v>36</v>
      </c>
      <c r="E374">
        <f t="shared" si="45"/>
        <v>1</v>
      </c>
      <c r="F374">
        <f t="shared" si="46"/>
        <v>0</v>
      </c>
      <c r="G374">
        <f t="shared" si="47"/>
        <v>1</v>
      </c>
      <c r="H374">
        <f t="shared" si="48"/>
        <v>0</v>
      </c>
      <c r="I374" s="12">
        <f t="shared" si="49"/>
        <v>1</v>
      </c>
      <c r="J374" s="12" t="str">
        <f t="shared" si="50"/>
        <v>NA</v>
      </c>
      <c r="K374">
        <f t="shared" si="51"/>
        <v>1</v>
      </c>
      <c r="M374" s="5">
        <v>571234.28747600003</v>
      </c>
      <c r="N374" s="5">
        <v>631960.45628799999</v>
      </c>
      <c r="O374" s="13">
        <f t="shared" si="52"/>
        <v>-0.1009415460410473</v>
      </c>
      <c r="P374" s="13">
        <f t="shared" si="53"/>
        <v>0.1009415460410473</v>
      </c>
    </row>
    <row r="375" spans="1:16">
      <c r="A375" s="1" t="s">
        <v>2004</v>
      </c>
      <c r="B375" s="1" t="str">
        <f>VLOOKUP(A375,NLA_Site_info!$A$2:$B$1253,2,FALSE)</f>
        <v>River Reservoir</v>
      </c>
      <c r="C375" s="1" t="s">
        <v>36</v>
      </c>
      <c r="D375" t="s">
        <v>36</v>
      </c>
      <c r="E375">
        <f t="shared" si="45"/>
        <v>1</v>
      </c>
      <c r="F375">
        <f t="shared" si="46"/>
        <v>0</v>
      </c>
      <c r="G375">
        <f t="shared" si="47"/>
        <v>1</v>
      </c>
      <c r="H375">
        <f t="shared" si="48"/>
        <v>0</v>
      </c>
      <c r="I375" s="12">
        <f t="shared" si="49"/>
        <v>1</v>
      </c>
      <c r="J375" s="12" t="str">
        <f t="shared" si="50"/>
        <v>NA</v>
      </c>
      <c r="K375">
        <f t="shared" si="51"/>
        <v>1</v>
      </c>
      <c r="M375" s="5">
        <v>575295.00743799994</v>
      </c>
      <c r="N375" s="5">
        <v>568456.92674799997</v>
      </c>
      <c r="O375" s="13">
        <f t="shared" si="52"/>
        <v>1.1957279346358591E-2</v>
      </c>
      <c r="P375" s="13">
        <f t="shared" si="53"/>
        <v>1.1957279346358591E-2</v>
      </c>
    </row>
    <row r="376" spans="1:16">
      <c r="A376" s="1" t="s">
        <v>2009</v>
      </c>
      <c r="B376" s="1">
        <f>VLOOKUP(A376,NLA_Site_info!$A$2:$B$1253,2,FALSE)</f>
        <v>0</v>
      </c>
      <c r="C376" s="1" t="s">
        <v>53</v>
      </c>
      <c r="D376" t="s">
        <v>53</v>
      </c>
      <c r="E376">
        <f t="shared" si="45"/>
        <v>0</v>
      </c>
      <c r="F376">
        <f t="shared" si="46"/>
        <v>1</v>
      </c>
      <c r="G376">
        <f t="shared" si="47"/>
        <v>0</v>
      </c>
      <c r="H376">
        <f t="shared" si="48"/>
        <v>1</v>
      </c>
      <c r="I376" s="12" t="str">
        <f t="shared" si="49"/>
        <v>NA</v>
      </c>
      <c r="J376" s="12">
        <f t="shared" si="50"/>
        <v>1</v>
      </c>
      <c r="K376">
        <f t="shared" si="51"/>
        <v>1</v>
      </c>
      <c r="M376" s="5">
        <v>131691.74920200001</v>
      </c>
      <c r="N376" s="5">
        <v>129152.20269200001</v>
      </c>
      <c r="O376" s="13">
        <f t="shared" si="52"/>
        <v>1.9471768400687348E-2</v>
      </c>
      <c r="P376" s="13">
        <f t="shared" si="53"/>
        <v>1.9471768400687348E-2</v>
      </c>
    </row>
    <row r="377" spans="1:16">
      <c r="A377" s="1" t="s">
        <v>2014</v>
      </c>
      <c r="B377" s="1" t="str">
        <f>VLOOKUP(A377,NLA_Site_info!$A$2:$B$1253,2,FALSE)</f>
        <v>Fletcher Lake</v>
      </c>
      <c r="C377" s="1" t="s">
        <v>53</v>
      </c>
      <c r="D377" t="s">
        <v>53</v>
      </c>
      <c r="E377">
        <f t="shared" si="45"/>
        <v>0</v>
      </c>
      <c r="F377">
        <f t="shared" si="46"/>
        <v>1</v>
      </c>
      <c r="G377">
        <f t="shared" si="47"/>
        <v>0</v>
      </c>
      <c r="H377">
        <f t="shared" si="48"/>
        <v>1</v>
      </c>
      <c r="I377" s="12" t="str">
        <f t="shared" si="49"/>
        <v>NA</v>
      </c>
      <c r="J377" s="12">
        <f t="shared" si="50"/>
        <v>1</v>
      </c>
      <c r="K377">
        <f t="shared" si="51"/>
        <v>1</v>
      </c>
      <c r="M377" s="5">
        <v>167924.50813999999</v>
      </c>
      <c r="N377" s="5">
        <v>167453.78973700001</v>
      </c>
      <c r="O377" s="13">
        <f t="shared" si="52"/>
        <v>2.8070892241966895E-3</v>
      </c>
      <c r="P377" s="13">
        <f t="shared" si="53"/>
        <v>2.8070892241966895E-3</v>
      </c>
    </row>
    <row r="378" spans="1:16">
      <c r="A378" s="1" t="s">
        <v>2019</v>
      </c>
      <c r="B378" s="1" t="str">
        <f>VLOOKUP(A378,NLA_Site_info!$A$2:$B$1253,2,FALSE)</f>
        <v>Sportsman Lake</v>
      </c>
      <c r="C378" s="1" t="s">
        <v>36</v>
      </c>
      <c r="D378" t="s">
        <v>36</v>
      </c>
      <c r="E378">
        <f t="shared" si="45"/>
        <v>1</v>
      </c>
      <c r="F378">
        <f t="shared" si="46"/>
        <v>0</v>
      </c>
      <c r="G378">
        <f t="shared" si="47"/>
        <v>1</v>
      </c>
      <c r="H378">
        <f t="shared" si="48"/>
        <v>0</v>
      </c>
      <c r="I378" s="12">
        <f t="shared" si="49"/>
        <v>1</v>
      </c>
      <c r="J378" s="12" t="str">
        <f t="shared" si="50"/>
        <v>NA</v>
      </c>
      <c r="K378">
        <f t="shared" si="51"/>
        <v>1</v>
      </c>
      <c r="M378" s="5">
        <v>1387791.17563</v>
      </c>
      <c r="N378" s="5">
        <v>1477387.5122199999</v>
      </c>
      <c r="O378" s="13">
        <f t="shared" si="52"/>
        <v>-6.2541534997408568E-2</v>
      </c>
      <c r="P378" s="13">
        <f t="shared" si="53"/>
        <v>6.2541534997408568E-2</v>
      </c>
    </row>
    <row r="379" spans="1:16">
      <c r="A379" s="1" t="s">
        <v>2024</v>
      </c>
      <c r="B379" s="1" t="str">
        <f>VLOOKUP(A379,NLA_Site_info!$A$2:$B$1253,2,FALSE)</f>
        <v>Lost Creek Reservoir</v>
      </c>
      <c r="C379" s="1" t="s">
        <v>36</v>
      </c>
      <c r="D379" t="s">
        <v>36</v>
      </c>
      <c r="E379">
        <f t="shared" si="45"/>
        <v>1</v>
      </c>
      <c r="F379">
        <f t="shared" si="46"/>
        <v>0</v>
      </c>
      <c r="G379">
        <f t="shared" si="47"/>
        <v>1</v>
      </c>
      <c r="H379">
        <f t="shared" si="48"/>
        <v>0</v>
      </c>
      <c r="I379" s="12">
        <f t="shared" si="49"/>
        <v>1</v>
      </c>
      <c r="J379" s="12" t="str">
        <f t="shared" si="50"/>
        <v>NA</v>
      </c>
      <c r="K379">
        <f t="shared" si="51"/>
        <v>1</v>
      </c>
      <c r="M379" s="5">
        <v>1447643.18912</v>
      </c>
      <c r="N379" s="5">
        <v>1438261.3509799999</v>
      </c>
      <c r="O379" s="13">
        <f t="shared" si="52"/>
        <v>6.5018353931242867E-3</v>
      </c>
      <c r="P379" s="13">
        <f t="shared" si="53"/>
        <v>6.5018353931242867E-3</v>
      </c>
    </row>
    <row r="380" spans="1:16">
      <c r="A380" s="1" t="s">
        <v>2029</v>
      </c>
      <c r="B380" s="1" t="str">
        <f>VLOOKUP(A380,NLA_Site_info!$A$2:$B$1253,2,FALSE)</f>
        <v>Woodland Lake</v>
      </c>
      <c r="C380" s="1" t="s">
        <v>53</v>
      </c>
      <c r="D380" t="s">
        <v>36</v>
      </c>
      <c r="E380">
        <f t="shared" si="45"/>
        <v>1</v>
      </c>
      <c r="F380">
        <f t="shared" si="46"/>
        <v>0</v>
      </c>
      <c r="G380">
        <f t="shared" si="47"/>
        <v>0</v>
      </c>
      <c r="H380">
        <f t="shared" si="48"/>
        <v>1</v>
      </c>
      <c r="I380" s="12">
        <f t="shared" si="49"/>
        <v>0</v>
      </c>
      <c r="J380" s="12" t="str">
        <f t="shared" si="50"/>
        <v>NA</v>
      </c>
      <c r="K380">
        <f t="shared" si="51"/>
        <v>0</v>
      </c>
      <c r="M380" s="5">
        <v>60521.400817900001</v>
      </c>
      <c r="N380" s="5">
        <v>63155.489746200001</v>
      </c>
      <c r="O380" s="13">
        <f t="shared" si="52"/>
        <v>-4.2596299377930885E-2</v>
      </c>
      <c r="P380" s="13">
        <f t="shared" si="53"/>
        <v>4.2596299377930885E-2</v>
      </c>
    </row>
    <row r="381" spans="1:16">
      <c r="A381" s="1" t="s">
        <v>2034</v>
      </c>
      <c r="B381" s="1" t="str">
        <f>VLOOKUP(A381,NLA_Site_info!$A$2:$B$1253,2,FALSE)</f>
        <v>Long Pond</v>
      </c>
      <c r="C381" s="1" t="s">
        <v>53</v>
      </c>
      <c r="D381" t="s">
        <v>53</v>
      </c>
      <c r="E381">
        <f t="shared" si="45"/>
        <v>0</v>
      </c>
      <c r="F381">
        <f t="shared" si="46"/>
        <v>1</v>
      </c>
      <c r="G381">
        <f t="shared" si="47"/>
        <v>0</v>
      </c>
      <c r="H381">
        <f t="shared" si="48"/>
        <v>1</v>
      </c>
      <c r="I381" s="12" t="str">
        <f t="shared" si="49"/>
        <v>NA</v>
      </c>
      <c r="J381" s="12">
        <f t="shared" si="50"/>
        <v>1</v>
      </c>
      <c r="K381">
        <f t="shared" si="51"/>
        <v>1</v>
      </c>
      <c r="M381" s="5">
        <v>2853871.7319700001</v>
      </c>
      <c r="N381" s="5">
        <v>2727759.2267700001</v>
      </c>
      <c r="O381" s="13">
        <f t="shared" si="52"/>
        <v>4.5188406805192552E-2</v>
      </c>
      <c r="P381" s="13">
        <f t="shared" si="53"/>
        <v>4.5188406805192552E-2</v>
      </c>
    </row>
    <row r="382" spans="1:16">
      <c r="A382" s="1" t="s">
        <v>2039</v>
      </c>
      <c r="B382" s="1" t="str">
        <f>VLOOKUP(A382,NLA_Site_info!$A$2:$B$1253,2,FALSE)</f>
        <v>Lake Rim</v>
      </c>
      <c r="C382" s="1" t="s">
        <v>36</v>
      </c>
      <c r="D382" t="s">
        <v>36</v>
      </c>
      <c r="E382">
        <f t="shared" si="45"/>
        <v>1</v>
      </c>
      <c r="F382">
        <f t="shared" si="46"/>
        <v>0</v>
      </c>
      <c r="G382">
        <f t="shared" si="47"/>
        <v>1</v>
      </c>
      <c r="H382">
        <f t="shared" si="48"/>
        <v>0</v>
      </c>
      <c r="I382" s="12">
        <f t="shared" si="49"/>
        <v>1</v>
      </c>
      <c r="J382" s="12" t="str">
        <f t="shared" si="50"/>
        <v>NA</v>
      </c>
      <c r="K382">
        <f t="shared" si="51"/>
        <v>1</v>
      </c>
      <c r="M382" s="5">
        <v>312749.953691</v>
      </c>
      <c r="N382" s="5">
        <v>173348.37439100002</v>
      </c>
      <c r="O382" s="13">
        <f t="shared" si="52"/>
        <v>0.57355300870931736</v>
      </c>
      <c r="P382" s="13">
        <f t="shared" si="53"/>
        <v>0.57355300870931736</v>
      </c>
    </row>
    <row r="383" spans="1:16">
      <c r="A383" s="1" t="s">
        <v>2044</v>
      </c>
      <c r="B383" s="1" t="str">
        <f>VLOOKUP(A383,NLA_Site_info!$A$2:$B$1253,2,FALSE)</f>
        <v>Dean Lake</v>
      </c>
      <c r="C383" s="1" t="s">
        <v>53</v>
      </c>
      <c r="D383" t="s">
        <v>53</v>
      </c>
      <c r="E383">
        <f t="shared" si="45"/>
        <v>0</v>
      </c>
      <c r="F383">
        <f t="shared" si="46"/>
        <v>1</v>
      </c>
      <c r="G383">
        <f t="shared" si="47"/>
        <v>0</v>
      </c>
      <c r="H383">
        <f t="shared" si="48"/>
        <v>1</v>
      </c>
      <c r="I383" s="12" t="str">
        <f t="shared" si="49"/>
        <v>NA</v>
      </c>
      <c r="J383" s="12">
        <f t="shared" si="50"/>
        <v>1</v>
      </c>
      <c r="K383">
        <f t="shared" si="51"/>
        <v>1</v>
      </c>
      <c r="M383" s="5">
        <v>94499.615606699997</v>
      </c>
      <c r="N383" s="5">
        <v>109589.33610500001</v>
      </c>
      <c r="O383" s="13">
        <f t="shared" si="52"/>
        <v>-0.14787395762232189</v>
      </c>
      <c r="P383" s="13">
        <f t="shared" si="53"/>
        <v>0.14787395762232189</v>
      </c>
    </row>
    <row r="384" spans="1:16">
      <c r="A384" s="1" t="s">
        <v>2049</v>
      </c>
      <c r="B384" s="1" t="str">
        <f>VLOOKUP(A384,NLA_Site_info!$A$2:$B$1253,2,FALSE)</f>
        <v>Fern Ridge Lake</v>
      </c>
      <c r="C384" s="1" t="s">
        <v>36</v>
      </c>
      <c r="D384" t="s">
        <v>36</v>
      </c>
      <c r="E384">
        <f t="shared" si="45"/>
        <v>1</v>
      </c>
      <c r="F384">
        <f t="shared" si="46"/>
        <v>0</v>
      </c>
      <c r="G384">
        <f t="shared" si="47"/>
        <v>1</v>
      </c>
      <c r="H384">
        <f t="shared" si="48"/>
        <v>0</v>
      </c>
      <c r="I384" s="12">
        <f t="shared" si="49"/>
        <v>1</v>
      </c>
      <c r="J384" s="12" t="str">
        <f t="shared" si="50"/>
        <v>NA</v>
      </c>
      <c r="K384">
        <f t="shared" si="51"/>
        <v>1</v>
      </c>
      <c r="M384" s="5">
        <v>25755142.2817</v>
      </c>
      <c r="N384" s="5">
        <v>32302771.642400004</v>
      </c>
      <c r="O384" s="13">
        <f t="shared" si="52"/>
        <v>-0.22555510241927809</v>
      </c>
      <c r="P384" s="13">
        <f t="shared" si="53"/>
        <v>0.22555510241927809</v>
      </c>
    </row>
    <row r="385" spans="1:16">
      <c r="A385" s="1" t="s">
        <v>2054</v>
      </c>
      <c r="B385" s="1" t="str">
        <f>VLOOKUP(A385,NLA_Site_info!$A$2:$B$1253,2,FALSE)</f>
        <v>Whitewater Lake</v>
      </c>
      <c r="C385" s="1" t="s">
        <v>36</v>
      </c>
      <c r="D385" t="s">
        <v>36</v>
      </c>
      <c r="E385">
        <f t="shared" si="45"/>
        <v>1</v>
      </c>
      <c r="F385">
        <f t="shared" si="46"/>
        <v>0</v>
      </c>
      <c r="G385">
        <f t="shared" si="47"/>
        <v>1</v>
      </c>
      <c r="H385">
        <f t="shared" si="48"/>
        <v>0</v>
      </c>
      <c r="I385" s="12">
        <f t="shared" si="49"/>
        <v>1</v>
      </c>
      <c r="J385" s="12" t="str">
        <f t="shared" si="50"/>
        <v>NA</v>
      </c>
      <c r="K385">
        <f t="shared" si="51"/>
        <v>1</v>
      </c>
      <c r="M385" s="5">
        <v>706320.10400000005</v>
      </c>
      <c r="N385" s="5">
        <v>727515.42883899994</v>
      </c>
      <c r="O385" s="13">
        <f t="shared" si="52"/>
        <v>-2.9564513298164768E-2</v>
      </c>
      <c r="P385" s="13">
        <f t="shared" si="53"/>
        <v>2.9564513298164768E-2</v>
      </c>
    </row>
    <row r="386" spans="1:16">
      <c r="A386" s="1" t="s">
        <v>2059</v>
      </c>
      <c r="B386" s="1" t="str">
        <f>VLOOKUP(A386,NLA_Site_info!$A$2:$B$1253,2,FALSE)</f>
        <v>Hamilton Lake</v>
      </c>
      <c r="C386" s="1" t="s">
        <v>36</v>
      </c>
      <c r="D386" t="s">
        <v>36</v>
      </c>
      <c r="E386">
        <f t="shared" si="45"/>
        <v>1</v>
      </c>
      <c r="F386">
        <f t="shared" si="46"/>
        <v>0</v>
      </c>
      <c r="G386">
        <f t="shared" si="47"/>
        <v>1</v>
      </c>
      <c r="H386">
        <f t="shared" si="48"/>
        <v>0</v>
      </c>
      <c r="I386" s="12">
        <f t="shared" si="49"/>
        <v>1</v>
      </c>
      <c r="J386" s="12" t="str">
        <f t="shared" si="50"/>
        <v>NA</v>
      </c>
      <c r="K386">
        <f t="shared" si="51"/>
        <v>1</v>
      </c>
      <c r="M386" s="5">
        <v>27004911.5295</v>
      </c>
      <c r="N386" s="5">
        <v>25068673.962700002</v>
      </c>
      <c r="O386" s="13">
        <f t="shared" si="52"/>
        <v>7.4365440693152318E-2</v>
      </c>
      <c r="P386" s="13">
        <f t="shared" si="53"/>
        <v>7.4365440693152318E-2</v>
      </c>
    </row>
    <row r="387" spans="1:16">
      <c r="A387" s="1" t="s">
        <v>2064</v>
      </c>
      <c r="B387" s="1">
        <f>VLOOKUP(A387,NLA_Site_info!$A$2:$B$1253,2,FALSE)</f>
        <v>0</v>
      </c>
      <c r="C387" s="1" t="s">
        <v>36</v>
      </c>
      <c r="D387" t="s">
        <v>36</v>
      </c>
      <c r="E387">
        <f t="shared" ref="E387:E450" si="54">IF(D387="Reservoir",1,0)</f>
        <v>1</v>
      </c>
      <c r="F387">
        <f t="shared" ref="F387:F450" si="55">IF($D387="Lake",1,0)</f>
        <v>0</v>
      </c>
      <c r="G387">
        <f t="shared" ref="G387:G450" si="56">IF($C387="Reservoir",1,0)</f>
        <v>1</v>
      </c>
      <c r="H387">
        <f t="shared" ref="H387:H450" si="57">IF($C387="Lake",1,0)</f>
        <v>0</v>
      </c>
      <c r="I387" s="12">
        <f t="shared" ref="I387:I450" si="58">IF($D387="RESERVOIR",IF($D387=$C387,1,0),"NA")</f>
        <v>1</v>
      </c>
      <c r="J387" s="12" t="str">
        <f t="shared" ref="J387:J450" si="59">IF($D387="Lake",IF($D387=$C387,1,0),"NA")</f>
        <v>NA</v>
      </c>
      <c r="K387">
        <f t="shared" ref="K387:K450" si="60">IF(D387=C387,1,0)</f>
        <v>1</v>
      </c>
      <c r="M387" s="5">
        <v>73798.8900421</v>
      </c>
      <c r="N387" s="5">
        <v>128529.38245400001</v>
      </c>
      <c r="O387" s="13">
        <f t="shared" ref="O387:O450" si="61">(M387-N387)/((M387+N387)/2)</f>
        <v>-0.54100686707494106</v>
      </c>
      <c r="P387" s="13">
        <f t="shared" ref="P387:P450" si="62">ABS($M387-$N387)/(($M387+$N387)/2)</f>
        <v>0.54100686707494106</v>
      </c>
    </row>
    <row r="388" spans="1:16">
      <c r="A388" s="1" t="s">
        <v>2071</v>
      </c>
      <c r="B388" s="1" t="str">
        <f>VLOOKUP(A388,NLA_Site_info!$A$2:$B$1253,2,FALSE)</f>
        <v>Douglas Pond?</v>
      </c>
      <c r="C388" s="1" t="s">
        <v>53</v>
      </c>
      <c r="D388" t="s">
        <v>53</v>
      </c>
      <c r="E388">
        <f t="shared" si="54"/>
        <v>0</v>
      </c>
      <c r="F388">
        <f t="shared" si="55"/>
        <v>1</v>
      </c>
      <c r="G388">
        <f t="shared" si="56"/>
        <v>0</v>
      </c>
      <c r="H388">
        <f t="shared" si="57"/>
        <v>1</v>
      </c>
      <c r="I388" s="12" t="str">
        <f t="shared" si="58"/>
        <v>NA</v>
      </c>
      <c r="J388" s="12">
        <f t="shared" si="59"/>
        <v>1</v>
      </c>
      <c r="K388">
        <f t="shared" si="60"/>
        <v>1</v>
      </c>
      <c r="M388" s="5">
        <v>508637.49994900002</v>
      </c>
      <c r="N388" s="5">
        <v>524948.73798900004</v>
      </c>
      <c r="O388" s="13">
        <f t="shared" si="61"/>
        <v>-3.1562413355156263E-2</v>
      </c>
      <c r="P388" s="13">
        <f t="shared" si="62"/>
        <v>3.1562413355156263E-2</v>
      </c>
    </row>
    <row r="389" spans="1:16">
      <c r="A389" s="1" t="s">
        <v>2076</v>
      </c>
      <c r="B389" s="1" t="str">
        <f>VLOOKUP(A389,NLA_Site_info!$A$2:$B$1253,2,FALSE)</f>
        <v>Calispell</v>
      </c>
      <c r="C389" s="1" t="s">
        <v>53</v>
      </c>
      <c r="D389" t="s">
        <v>36</v>
      </c>
      <c r="E389">
        <f t="shared" si="54"/>
        <v>1</v>
      </c>
      <c r="F389">
        <f t="shared" si="55"/>
        <v>0</v>
      </c>
      <c r="G389">
        <f t="shared" si="56"/>
        <v>0</v>
      </c>
      <c r="H389">
        <f t="shared" si="57"/>
        <v>1</v>
      </c>
      <c r="I389" s="12">
        <f t="shared" si="58"/>
        <v>0</v>
      </c>
      <c r="J389" s="12" t="str">
        <f t="shared" si="59"/>
        <v>NA</v>
      </c>
      <c r="K389">
        <f t="shared" si="60"/>
        <v>0</v>
      </c>
      <c r="M389" s="5">
        <v>1938101.5735800001</v>
      </c>
      <c r="N389" s="5">
        <v>1945544.58305</v>
      </c>
      <c r="O389" s="13">
        <f t="shared" si="61"/>
        <v>-3.8330008295392893E-3</v>
      </c>
      <c r="P389" s="13">
        <f t="shared" si="62"/>
        <v>3.8330008295392893E-3</v>
      </c>
    </row>
    <row r="390" spans="1:16">
      <c r="A390" s="1" t="s">
        <v>2081</v>
      </c>
      <c r="B390" s="1" t="str">
        <f>VLOOKUP(A390,NLA_Site_info!$A$2:$B$1253,2,FALSE)</f>
        <v>Cedar Lake</v>
      </c>
      <c r="C390" s="1" t="s">
        <v>36</v>
      </c>
      <c r="D390" t="s">
        <v>36</v>
      </c>
      <c r="E390">
        <f t="shared" si="54"/>
        <v>1</v>
      </c>
      <c r="F390">
        <f t="shared" si="55"/>
        <v>0</v>
      </c>
      <c r="G390">
        <f t="shared" si="56"/>
        <v>1</v>
      </c>
      <c r="H390">
        <f t="shared" si="57"/>
        <v>0</v>
      </c>
      <c r="I390" s="12">
        <f t="shared" si="58"/>
        <v>1</v>
      </c>
      <c r="J390" s="12" t="str">
        <f t="shared" si="59"/>
        <v>NA</v>
      </c>
      <c r="K390">
        <f t="shared" si="60"/>
        <v>1</v>
      </c>
      <c r="M390" s="5">
        <v>577638.66626299999</v>
      </c>
      <c r="N390" s="5">
        <v>567236.10175600008</v>
      </c>
      <c r="O390" s="13">
        <f t="shared" si="61"/>
        <v>1.8172405921740565E-2</v>
      </c>
      <c r="P390" s="13">
        <f t="shared" si="62"/>
        <v>1.8172405921740565E-2</v>
      </c>
    </row>
    <row r="391" spans="1:16">
      <c r="A391" s="1" t="s">
        <v>2086</v>
      </c>
      <c r="B391" s="1" t="str">
        <f>VLOOKUP(A391,NLA_Site_info!$A$2:$B$1253,2,FALSE)</f>
        <v>Long Pond</v>
      </c>
      <c r="C391" s="1" t="s">
        <v>53</v>
      </c>
      <c r="D391" t="s">
        <v>53</v>
      </c>
      <c r="E391">
        <f t="shared" si="54"/>
        <v>0</v>
      </c>
      <c r="F391">
        <f t="shared" si="55"/>
        <v>1</v>
      </c>
      <c r="G391">
        <f t="shared" si="56"/>
        <v>0</v>
      </c>
      <c r="H391">
        <f t="shared" si="57"/>
        <v>1</v>
      </c>
      <c r="I391" s="12" t="str">
        <f t="shared" si="58"/>
        <v>NA</v>
      </c>
      <c r="J391" s="12">
        <f t="shared" si="59"/>
        <v>1</v>
      </c>
      <c r="K391">
        <f t="shared" si="60"/>
        <v>1</v>
      </c>
      <c r="M391" s="5">
        <v>195560.454948</v>
      </c>
      <c r="N391" s="5">
        <v>184459.98884999999</v>
      </c>
      <c r="O391" s="13">
        <f t="shared" si="61"/>
        <v>5.8420362794484086E-2</v>
      </c>
      <c r="P391" s="13">
        <f t="shared" si="62"/>
        <v>5.8420362794484086E-2</v>
      </c>
    </row>
    <row r="392" spans="1:16">
      <c r="A392" s="1" t="s">
        <v>2091</v>
      </c>
      <c r="B392" s="1" t="str">
        <f>VLOOKUP(A392,NLA_Site_info!$A$2:$B$1253,2,FALSE)</f>
        <v>Greenville Reservoir #5</v>
      </c>
      <c r="C392" s="1" t="s">
        <v>36</v>
      </c>
      <c r="D392" t="s">
        <v>36</v>
      </c>
      <c r="E392">
        <f t="shared" si="54"/>
        <v>1</v>
      </c>
      <c r="F392">
        <f t="shared" si="55"/>
        <v>0</v>
      </c>
      <c r="G392">
        <f t="shared" si="56"/>
        <v>1</v>
      </c>
      <c r="H392">
        <f t="shared" si="57"/>
        <v>0</v>
      </c>
      <c r="I392" s="12">
        <f t="shared" si="58"/>
        <v>1</v>
      </c>
      <c r="J392" s="12" t="str">
        <f t="shared" si="59"/>
        <v>NA</v>
      </c>
      <c r="K392">
        <f t="shared" si="60"/>
        <v>1</v>
      </c>
      <c r="M392" s="5">
        <v>722389.10492900002</v>
      </c>
      <c r="N392" s="5">
        <v>699805.66952800006</v>
      </c>
      <c r="O392" s="13">
        <f t="shared" si="61"/>
        <v>3.175856894794514E-2</v>
      </c>
      <c r="P392" s="13">
        <f t="shared" si="62"/>
        <v>3.175856894794514E-2</v>
      </c>
    </row>
    <row r="393" spans="1:16">
      <c r="A393" s="1" t="s">
        <v>2096</v>
      </c>
      <c r="B393" s="1" t="str">
        <f>VLOOKUP(A393,NLA_Site_info!$A$2:$B$1253,2,FALSE)</f>
        <v>Kokomo Reservoir No. 1</v>
      </c>
      <c r="C393" s="1" t="s">
        <v>36</v>
      </c>
      <c r="D393" t="s">
        <v>36</v>
      </c>
      <c r="E393">
        <f t="shared" si="54"/>
        <v>1</v>
      </c>
      <c r="F393">
        <f t="shared" si="55"/>
        <v>0</v>
      </c>
      <c r="G393">
        <f t="shared" si="56"/>
        <v>1</v>
      </c>
      <c r="H393">
        <f t="shared" si="57"/>
        <v>0</v>
      </c>
      <c r="I393" s="12">
        <f t="shared" si="58"/>
        <v>1</v>
      </c>
      <c r="J393" s="12" t="str">
        <f t="shared" si="59"/>
        <v>NA</v>
      </c>
      <c r="K393">
        <f t="shared" si="60"/>
        <v>1</v>
      </c>
      <c r="M393" s="5">
        <v>142596.353668</v>
      </c>
      <c r="N393" s="5">
        <v>127423.130527</v>
      </c>
      <c r="O393" s="13">
        <f t="shared" si="61"/>
        <v>0.1123861352912025</v>
      </c>
      <c r="P393" s="13">
        <f t="shared" si="62"/>
        <v>0.1123861352912025</v>
      </c>
    </row>
    <row r="394" spans="1:16">
      <c r="A394" s="1" t="s">
        <v>2101</v>
      </c>
      <c r="B394" s="1">
        <f>VLOOKUP(A394,NLA_Site_info!$A$2:$B$1253,2,FALSE)</f>
        <v>0</v>
      </c>
      <c r="C394" s="1" t="s">
        <v>36</v>
      </c>
      <c r="D394" t="s">
        <v>36</v>
      </c>
      <c r="E394">
        <f t="shared" si="54"/>
        <v>1</v>
      </c>
      <c r="F394">
        <f t="shared" si="55"/>
        <v>0</v>
      </c>
      <c r="G394">
        <f t="shared" si="56"/>
        <v>1</v>
      </c>
      <c r="H394">
        <f t="shared" si="57"/>
        <v>0</v>
      </c>
      <c r="I394" s="12">
        <f t="shared" si="58"/>
        <v>1</v>
      </c>
      <c r="J394" s="12" t="str">
        <f t="shared" si="59"/>
        <v>NA</v>
      </c>
      <c r="K394">
        <f t="shared" si="60"/>
        <v>1</v>
      </c>
      <c r="M394" s="5">
        <v>132132.37915200001</v>
      </c>
      <c r="N394" s="5">
        <v>136471.544395</v>
      </c>
      <c r="O394" s="13">
        <f t="shared" si="61"/>
        <v>-3.2309023529514702E-2</v>
      </c>
      <c r="P394" s="13">
        <f t="shared" si="62"/>
        <v>3.2309023529514702E-2</v>
      </c>
    </row>
    <row r="395" spans="1:16">
      <c r="A395" s="1" t="s">
        <v>2106</v>
      </c>
      <c r="B395" s="1" t="str">
        <f>VLOOKUP(A395,NLA_Site_info!$A$2:$B$1253,2,FALSE)</f>
        <v>Bentley Lake</v>
      </c>
      <c r="C395" s="1" t="s">
        <v>53</v>
      </c>
      <c r="D395" t="s">
        <v>36</v>
      </c>
      <c r="E395">
        <f t="shared" si="54"/>
        <v>1</v>
      </c>
      <c r="F395">
        <f t="shared" si="55"/>
        <v>0</v>
      </c>
      <c r="G395">
        <f t="shared" si="56"/>
        <v>0</v>
      </c>
      <c r="H395">
        <f t="shared" si="57"/>
        <v>1</v>
      </c>
      <c r="I395" s="12">
        <f t="shared" si="58"/>
        <v>0</v>
      </c>
      <c r="J395" s="12" t="str">
        <f t="shared" si="59"/>
        <v>NA</v>
      </c>
      <c r="K395">
        <f t="shared" si="60"/>
        <v>0</v>
      </c>
      <c r="M395" s="5">
        <v>193654.93330599999</v>
      </c>
      <c r="N395" s="5">
        <v>184935.55997999999</v>
      </c>
      <c r="O395" s="13">
        <f t="shared" si="61"/>
        <v>4.6062294117951312E-2</v>
      </c>
      <c r="P395" s="13">
        <f t="shared" si="62"/>
        <v>4.6062294117951312E-2</v>
      </c>
    </row>
    <row r="396" spans="1:16">
      <c r="A396" s="1" t="s">
        <v>2111</v>
      </c>
      <c r="B396" s="1" t="str">
        <f>VLOOKUP(A396,NLA_Site_info!$A$2:$B$1253,2,FALSE)</f>
        <v>East Woodcock Lake</v>
      </c>
      <c r="C396" s="1" t="s">
        <v>53</v>
      </c>
      <c r="D396" t="s">
        <v>53</v>
      </c>
      <c r="E396">
        <f t="shared" si="54"/>
        <v>0</v>
      </c>
      <c r="F396">
        <f t="shared" si="55"/>
        <v>1</v>
      </c>
      <c r="G396">
        <f t="shared" si="56"/>
        <v>0</v>
      </c>
      <c r="H396">
        <f t="shared" si="57"/>
        <v>1</v>
      </c>
      <c r="I396" s="12" t="str">
        <f t="shared" si="58"/>
        <v>NA</v>
      </c>
      <c r="J396" s="12">
        <f t="shared" si="59"/>
        <v>1</v>
      </c>
      <c r="K396">
        <f t="shared" si="60"/>
        <v>1</v>
      </c>
      <c r="M396" s="5">
        <v>665229.79297099996</v>
      </c>
      <c r="N396" s="5">
        <v>726804.402244</v>
      </c>
      <c r="O396" s="13">
        <f t="shared" si="61"/>
        <v>-8.8467092955988536E-2</v>
      </c>
      <c r="P396" s="13">
        <f t="shared" si="62"/>
        <v>8.8467092955988536E-2</v>
      </c>
    </row>
    <row r="397" spans="1:16">
      <c r="A397" s="1" t="s">
        <v>2116</v>
      </c>
      <c r="B397" s="1" t="str">
        <f>VLOOKUP(A397,NLA_Site_info!$A$2:$B$1253,2,FALSE)</f>
        <v>Upper Clear Boggy Creek Site 9 Reservoir</v>
      </c>
      <c r="C397" s="1" t="s">
        <v>36</v>
      </c>
      <c r="D397" t="s">
        <v>36</v>
      </c>
      <c r="E397">
        <f t="shared" si="54"/>
        <v>1</v>
      </c>
      <c r="F397">
        <f t="shared" si="55"/>
        <v>0</v>
      </c>
      <c r="G397">
        <f t="shared" si="56"/>
        <v>1</v>
      </c>
      <c r="H397">
        <f t="shared" si="57"/>
        <v>0</v>
      </c>
      <c r="I397" s="12">
        <f t="shared" si="58"/>
        <v>1</v>
      </c>
      <c r="J397" s="12" t="str">
        <f t="shared" si="59"/>
        <v>NA</v>
      </c>
      <c r="K397">
        <f t="shared" si="60"/>
        <v>1</v>
      </c>
      <c r="M397" s="5">
        <v>285573.85076200002</v>
      </c>
      <c r="N397" s="5">
        <v>381338.84972999996</v>
      </c>
      <c r="O397" s="13">
        <f t="shared" si="61"/>
        <v>-0.28718900958806587</v>
      </c>
      <c r="P397" s="13">
        <f t="shared" si="62"/>
        <v>0.28718900958806587</v>
      </c>
    </row>
    <row r="398" spans="1:16">
      <c r="A398" s="1" t="s">
        <v>2121</v>
      </c>
      <c r="B398" s="1" t="str">
        <f>VLOOKUP(A398,NLA_Site_info!$A$2:$B$1253,2,FALSE)</f>
        <v>Graham-Mebane Lake</v>
      </c>
      <c r="C398" s="1" t="s">
        <v>36</v>
      </c>
      <c r="D398" t="s">
        <v>36</v>
      </c>
      <c r="E398">
        <f t="shared" si="54"/>
        <v>1</v>
      </c>
      <c r="F398">
        <f t="shared" si="55"/>
        <v>0</v>
      </c>
      <c r="G398">
        <f t="shared" si="56"/>
        <v>1</v>
      </c>
      <c r="H398">
        <f t="shared" si="57"/>
        <v>0</v>
      </c>
      <c r="I398" s="12">
        <f t="shared" si="58"/>
        <v>1</v>
      </c>
      <c r="J398" s="12" t="str">
        <f t="shared" si="59"/>
        <v>NA</v>
      </c>
      <c r="K398">
        <f t="shared" si="60"/>
        <v>1</v>
      </c>
      <c r="M398" s="5">
        <v>433303.78838099999</v>
      </c>
      <c r="N398" s="5">
        <v>2805817.1779799997</v>
      </c>
      <c r="O398" s="13">
        <f t="shared" si="61"/>
        <v>-1.4649118784003965</v>
      </c>
      <c r="P398" s="13">
        <f t="shared" si="62"/>
        <v>1.4649118784003965</v>
      </c>
    </row>
    <row r="399" spans="1:16">
      <c r="A399" s="1" t="s">
        <v>2126</v>
      </c>
      <c r="B399" s="1" t="str">
        <f>VLOOKUP(A399,NLA_Site_info!$A$2:$B$1253,2,FALSE)</f>
        <v>Waldron Lake</v>
      </c>
      <c r="C399" s="1" t="s">
        <v>53</v>
      </c>
      <c r="D399" t="s">
        <v>53</v>
      </c>
      <c r="E399">
        <f t="shared" si="54"/>
        <v>0</v>
      </c>
      <c r="F399">
        <f t="shared" si="55"/>
        <v>1</v>
      </c>
      <c r="G399">
        <f t="shared" si="56"/>
        <v>0</v>
      </c>
      <c r="H399">
        <f t="shared" si="57"/>
        <v>1</v>
      </c>
      <c r="I399" s="12" t="str">
        <f t="shared" si="58"/>
        <v>NA</v>
      </c>
      <c r="J399" s="12">
        <f t="shared" si="59"/>
        <v>1</v>
      </c>
      <c r="K399">
        <f t="shared" si="60"/>
        <v>1</v>
      </c>
      <c r="M399" s="5">
        <v>1600530.2687599999</v>
      </c>
      <c r="N399" s="5">
        <v>862795.26301</v>
      </c>
      <c r="O399" s="13">
        <f t="shared" si="61"/>
        <v>0.59897483806771346</v>
      </c>
      <c r="P399" s="13">
        <f t="shared" si="62"/>
        <v>0.59897483806771346</v>
      </c>
    </row>
    <row r="400" spans="1:16">
      <c r="A400" s="1" t="s">
        <v>2130</v>
      </c>
      <c r="B400" s="1" t="str">
        <f>VLOOKUP(A400,NLA_Site_info!$A$2:$B$1253,2,FALSE)</f>
        <v>Catfish Lake</v>
      </c>
      <c r="C400" s="1" t="s">
        <v>53</v>
      </c>
      <c r="D400" t="s">
        <v>53</v>
      </c>
      <c r="E400">
        <f t="shared" si="54"/>
        <v>0</v>
      </c>
      <c r="F400">
        <f t="shared" si="55"/>
        <v>1</v>
      </c>
      <c r="G400">
        <f t="shared" si="56"/>
        <v>0</v>
      </c>
      <c r="H400">
        <f t="shared" si="57"/>
        <v>1</v>
      </c>
      <c r="I400" s="12" t="str">
        <f t="shared" si="58"/>
        <v>NA</v>
      </c>
      <c r="J400" s="12">
        <f t="shared" si="59"/>
        <v>1</v>
      </c>
      <c r="K400">
        <f t="shared" si="60"/>
        <v>1</v>
      </c>
      <c r="M400" s="5">
        <v>3843244.7669199998</v>
      </c>
      <c r="N400" s="5">
        <v>3829393.4097500001</v>
      </c>
      <c r="O400" s="13">
        <f t="shared" si="61"/>
        <v>3.6105852644315269E-3</v>
      </c>
      <c r="P400" s="13">
        <f t="shared" si="62"/>
        <v>3.6105852644315269E-3</v>
      </c>
    </row>
    <row r="401" spans="1:16">
      <c r="A401" s="1" t="s">
        <v>2135</v>
      </c>
      <c r="B401" s="1">
        <f>VLOOKUP(A401,NLA_Site_info!$A$2:$B$1253,2,FALSE)</f>
        <v>0</v>
      </c>
      <c r="C401" s="1" t="s">
        <v>36</v>
      </c>
      <c r="D401" t="s">
        <v>36</v>
      </c>
      <c r="E401">
        <f t="shared" si="54"/>
        <v>1</v>
      </c>
      <c r="F401">
        <f t="shared" si="55"/>
        <v>0</v>
      </c>
      <c r="G401">
        <f t="shared" si="56"/>
        <v>1</v>
      </c>
      <c r="H401">
        <f t="shared" si="57"/>
        <v>0</v>
      </c>
      <c r="I401" s="12">
        <f t="shared" si="58"/>
        <v>1</v>
      </c>
      <c r="J401" s="12" t="str">
        <f t="shared" si="59"/>
        <v>NA</v>
      </c>
      <c r="K401">
        <f t="shared" si="60"/>
        <v>1</v>
      </c>
      <c r="M401" s="5">
        <v>111146.685296</v>
      </c>
      <c r="N401" s="5">
        <v>161022.17220500001</v>
      </c>
      <c r="O401" s="13">
        <f t="shared" si="61"/>
        <v>-0.36650399584248367</v>
      </c>
      <c r="P401" s="13">
        <f t="shared" si="62"/>
        <v>0.36650399584248367</v>
      </c>
    </row>
    <row r="402" spans="1:16">
      <c r="A402" s="1" t="s">
        <v>2140</v>
      </c>
      <c r="B402" s="1" t="str">
        <f>VLOOKUP(A402,NLA_Site_info!$A$2:$B$1253,2,FALSE)</f>
        <v>Bullock Pen Lake</v>
      </c>
      <c r="C402" s="1" t="s">
        <v>36</v>
      </c>
      <c r="D402" t="s">
        <v>36</v>
      </c>
      <c r="E402">
        <f t="shared" si="54"/>
        <v>1</v>
      </c>
      <c r="F402">
        <f t="shared" si="55"/>
        <v>0</v>
      </c>
      <c r="G402">
        <f t="shared" si="56"/>
        <v>1</v>
      </c>
      <c r="H402">
        <f t="shared" si="57"/>
        <v>0</v>
      </c>
      <c r="I402" s="12">
        <f t="shared" si="58"/>
        <v>1</v>
      </c>
      <c r="J402" s="12" t="str">
        <f t="shared" si="59"/>
        <v>NA</v>
      </c>
      <c r="K402">
        <f t="shared" si="60"/>
        <v>1</v>
      </c>
      <c r="M402" s="5">
        <v>497843.015648</v>
      </c>
      <c r="N402" s="5">
        <v>543148.50205499993</v>
      </c>
      <c r="O402" s="13">
        <f t="shared" si="61"/>
        <v>-8.7042950180744524E-2</v>
      </c>
      <c r="P402" s="13">
        <f t="shared" si="62"/>
        <v>8.7042950180744524E-2</v>
      </c>
    </row>
    <row r="403" spans="1:16">
      <c r="A403" s="1" t="s">
        <v>2145</v>
      </c>
      <c r="B403" s="1" t="str">
        <f>VLOOKUP(A403,NLA_Site_info!$A$2:$B$1253,2,FALSE)</f>
        <v>Lucky Reservoir</v>
      </c>
      <c r="C403" s="1" t="s">
        <v>36</v>
      </c>
      <c r="D403" t="s">
        <v>36</v>
      </c>
      <c r="E403">
        <f t="shared" si="54"/>
        <v>1</v>
      </c>
      <c r="F403">
        <f t="shared" si="55"/>
        <v>0</v>
      </c>
      <c r="G403">
        <f t="shared" si="56"/>
        <v>1</v>
      </c>
      <c r="H403">
        <f t="shared" si="57"/>
        <v>0</v>
      </c>
      <c r="I403" s="12">
        <f t="shared" si="58"/>
        <v>1</v>
      </c>
      <c r="J403" s="12" t="str">
        <f t="shared" si="59"/>
        <v>NA</v>
      </c>
      <c r="K403">
        <f t="shared" si="60"/>
        <v>1</v>
      </c>
      <c r="M403" s="5">
        <v>114853.954008</v>
      </c>
      <c r="N403" s="5">
        <v>137561.78457699998</v>
      </c>
      <c r="O403" s="13">
        <f t="shared" si="61"/>
        <v>-0.17992404670403081</v>
      </c>
      <c r="P403" s="13">
        <f t="shared" si="62"/>
        <v>0.17992404670403081</v>
      </c>
    </row>
    <row r="404" spans="1:16">
      <c r="A404" s="1" t="s">
        <v>2150</v>
      </c>
      <c r="B404" s="1" t="str">
        <f>VLOOKUP(A404,NLA_Site_info!$A$2:$B$1253,2,FALSE)</f>
        <v>Upper Dinwoody Lake</v>
      </c>
      <c r="C404" s="1" t="s">
        <v>53</v>
      </c>
      <c r="D404" t="s">
        <v>36</v>
      </c>
      <c r="E404">
        <f t="shared" si="54"/>
        <v>1</v>
      </c>
      <c r="F404">
        <f t="shared" si="55"/>
        <v>0</v>
      </c>
      <c r="G404">
        <f t="shared" si="56"/>
        <v>0</v>
      </c>
      <c r="H404">
        <f t="shared" si="57"/>
        <v>1</v>
      </c>
      <c r="I404" s="12">
        <f t="shared" si="58"/>
        <v>0</v>
      </c>
      <c r="J404" s="12" t="str">
        <f t="shared" si="59"/>
        <v>NA</v>
      </c>
      <c r="K404">
        <f t="shared" si="60"/>
        <v>0</v>
      </c>
      <c r="M404" s="5">
        <v>704920.18153199996</v>
      </c>
      <c r="N404" s="5">
        <v>748344.20000000007</v>
      </c>
      <c r="O404" s="13">
        <f t="shared" si="61"/>
        <v>-5.9760658858539491E-2</v>
      </c>
      <c r="P404" s="13">
        <f t="shared" si="62"/>
        <v>5.9760658858539491E-2</v>
      </c>
    </row>
    <row r="405" spans="1:16">
      <c r="A405" s="1" t="s">
        <v>2155</v>
      </c>
      <c r="B405" s="1" t="str">
        <f>VLOOKUP(A405,NLA_Site_info!$A$2:$B$1253,2,FALSE)</f>
        <v>Welsh Lake</v>
      </c>
      <c r="C405" s="1" t="s">
        <v>53</v>
      </c>
      <c r="D405" t="s">
        <v>53</v>
      </c>
      <c r="E405">
        <f t="shared" si="54"/>
        <v>0</v>
      </c>
      <c r="F405">
        <f t="shared" si="55"/>
        <v>1</v>
      </c>
      <c r="G405">
        <f t="shared" si="56"/>
        <v>0</v>
      </c>
      <c r="H405">
        <f t="shared" si="57"/>
        <v>1</v>
      </c>
      <c r="I405" s="12" t="str">
        <f t="shared" si="58"/>
        <v>NA</v>
      </c>
      <c r="J405" s="12">
        <f t="shared" si="59"/>
        <v>1</v>
      </c>
      <c r="K405">
        <f t="shared" si="60"/>
        <v>1</v>
      </c>
      <c r="M405" s="5">
        <v>229497.09552900001</v>
      </c>
      <c r="N405" s="5">
        <v>206734.63326599999</v>
      </c>
      <c r="O405" s="13">
        <f t="shared" si="61"/>
        <v>0.10435949868147656</v>
      </c>
      <c r="P405" s="13">
        <f t="shared" si="62"/>
        <v>0.10435949868147656</v>
      </c>
    </row>
    <row r="406" spans="1:16">
      <c r="A406" s="1" t="s">
        <v>2160</v>
      </c>
      <c r="B406" s="1" t="str">
        <f>VLOOKUP(A406,NLA_Site_info!$A$2:$B$1253,2,FALSE)</f>
        <v>Packanack Lake</v>
      </c>
      <c r="C406" s="1" t="s">
        <v>36</v>
      </c>
      <c r="D406" t="s">
        <v>36</v>
      </c>
      <c r="E406">
        <f t="shared" si="54"/>
        <v>1</v>
      </c>
      <c r="F406">
        <f t="shared" si="55"/>
        <v>0</v>
      </c>
      <c r="G406">
        <f t="shared" si="56"/>
        <v>1</v>
      </c>
      <c r="H406">
        <f t="shared" si="57"/>
        <v>0</v>
      </c>
      <c r="I406" s="12">
        <f t="shared" si="58"/>
        <v>1</v>
      </c>
      <c r="J406" s="12" t="str">
        <f t="shared" si="59"/>
        <v>NA</v>
      </c>
      <c r="K406">
        <f t="shared" si="60"/>
        <v>1</v>
      </c>
      <c r="M406" s="5">
        <v>332350.08677400002</v>
      </c>
      <c r="N406" s="5">
        <v>326834.71376099996</v>
      </c>
      <c r="O406" s="13">
        <f t="shared" si="61"/>
        <v>1.6733920468201751E-2</v>
      </c>
      <c r="P406" s="13">
        <f t="shared" si="62"/>
        <v>1.6733920468201751E-2</v>
      </c>
    </row>
    <row r="407" spans="1:16">
      <c r="A407" s="1" t="s">
        <v>2165</v>
      </c>
      <c r="B407" s="1" t="str">
        <f>VLOOKUP(A407,NLA_Site_info!$A$2:$B$1253,2,FALSE)</f>
        <v>Musquash</v>
      </c>
      <c r="C407" s="1" t="s">
        <v>53</v>
      </c>
      <c r="D407" t="s">
        <v>53</v>
      </c>
      <c r="E407">
        <f t="shared" si="54"/>
        <v>0</v>
      </c>
      <c r="F407">
        <f t="shared" si="55"/>
        <v>1</v>
      </c>
      <c r="G407">
        <f t="shared" si="56"/>
        <v>0</v>
      </c>
      <c r="H407">
        <f t="shared" si="57"/>
        <v>1</v>
      </c>
      <c r="I407" s="12" t="str">
        <f t="shared" si="58"/>
        <v>NA</v>
      </c>
      <c r="J407" s="12">
        <f t="shared" si="59"/>
        <v>1</v>
      </c>
      <c r="K407">
        <f t="shared" si="60"/>
        <v>1</v>
      </c>
      <c r="M407" s="5">
        <v>531901.60953999998</v>
      </c>
      <c r="N407" s="5">
        <v>537635.46704899997</v>
      </c>
      <c r="O407" s="13">
        <f t="shared" si="61"/>
        <v>-1.0722129479207185E-2</v>
      </c>
      <c r="P407" s="13">
        <f t="shared" si="62"/>
        <v>1.0722129479207185E-2</v>
      </c>
    </row>
    <row r="408" spans="1:16">
      <c r="A408" s="1" t="s">
        <v>2170</v>
      </c>
      <c r="B408" s="1" t="str">
        <f>VLOOKUP(A408,NLA_Site_info!$A$2:$B$1253,2,FALSE)</f>
        <v>Devils Lake</v>
      </c>
      <c r="C408" s="1" t="s">
        <v>53</v>
      </c>
      <c r="D408" t="s">
        <v>53</v>
      </c>
      <c r="E408">
        <f t="shared" si="54"/>
        <v>0</v>
      </c>
      <c r="F408">
        <f t="shared" si="55"/>
        <v>1</v>
      </c>
      <c r="G408">
        <f t="shared" si="56"/>
        <v>0</v>
      </c>
      <c r="H408">
        <f t="shared" si="57"/>
        <v>1</v>
      </c>
      <c r="I408" s="12" t="str">
        <f t="shared" si="58"/>
        <v>NA</v>
      </c>
      <c r="J408" s="12">
        <f t="shared" si="59"/>
        <v>1</v>
      </c>
      <c r="K408">
        <f t="shared" si="60"/>
        <v>1</v>
      </c>
      <c r="M408" s="5">
        <v>168592342.95300001</v>
      </c>
      <c r="N408" s="5">
        <v>199942820.09200001</v>
      </c>
      <c r="O408" s="13">
        <f t="shared" si="61"/>
        <v>-0.17013560866197153</v>
      </c>
      <c r="P408" s="13">
        <f t="shared" si="62"/>
        <v>0.17013560866197153</v>
      </c>
    </row>
    <row r="409" spans="1:16">
      <c r="A409" s="1" t="s">
        <v>2175</v>
      </c>
      <c r="B409" s="1" t="str">
        <f>VLOOKUP(A409,NLA_Site_info!$A$2:$B$1253,2,FALSE)</f>
        <v>Millwood Lake</v>
      </c>
      <c r="C409" s="1" t="s">
        <v>36</v>
      </c>
      <c r="D409" t="s">
        <v>36</v>
      </c>
      <c r="E409">
        <f t="shared" si="54"/>
        <v>1</v>
      </c>
      <c r="F409">
        <f t="shared" si="55"/>
        <v>0</v>
      </c>
      <c r="G409">
        <f t="shared" si="56"/>
        <v>1</v>
      </c>
      <c r="H409">
        <f t="shared" si="57"/>
        <v>0</v>
      </c>
      <c r="I409" s="12">
        <f t="shared" si="58"/>
        <v>1</v>
      </c>
      <c r="J409" s="12" t="str">
        <f t="shared" si="59"/>
        <v>NA</v>
      </c>
      <c r="K409">
        <f t="shared" si="60"/>
        <v>1</v>
      </c>
      <c r="M409" s="5">
        <v>113055834.869</v>
      </c>
      <c r="N409" s="5">
        <v>104884761.331</v>
      </c>
      <c r="O409" s="13">
        <f t="shared" si="61"/>
        <v>7.4984410251879477E-2</v>
      </c>
      <c r="P409" s="13">
        <f t="shared" si="62"/>
        <v>7.4984410251879477E-2</v>
      </c>
    </row>
    <row r="410" spans="1:16">
      <c r="A410" s="1" t="s">
        <v>2180</v>
      </c>
      <c r="B410" s="1" t="str">
        <f>VLOOKUP(A410,NLA_Site_info!$A$2:$B$1253,2,FALSE)</f>
        <v>Sherwood Lake</v>
      </c>
      <c r="C410" s="1" t="s">
        <v>36</v>
      </c>
      <c r="D410" t="s">
        <v>36</v>
      </c>
      <c r="E410">
        <f t="shared" si="54"/>
        <v>1</v>
      </c>
      <c r="F410">
        <f t="shared" si="55"/>
        <v>0</v>
      </c>
      <c r="G410">
        <f t="shared" si="56"/>
        <v>1</v>
      </c>
      <c r="H410">
        <f t="shared" si="57"/>
        <v>0</v>
      </c>
      <c r="I410" s="12">
        <f t="shared" si="58"/>
        <v>1</v>
      </c>
      <c r="J410" s="12" t="str">
        <f t="shared" si="59"/>
        <v>NA</v>
      </c>
      <c r="K410">
        <f t="shared" si="60"/>
        <v>1</v>
      </c>
      <c r="M410" s="5">
        <v>981672.20209300006</v>
      </c>
      <c r="N410" s="5">
        <v>1019459.9654100001</v>
      </c>
      <c r="O410" s="13">
        <f t="shared" si="61"/>
        <v>-3.7766384380449325E-2</v>
      </c>
      <c r="P410" s="13">
        <f t="shared" si="62"/>
        <v>3.7766384380449325E-2</v>
      </c>
    </row>
    <row r="411" spans="1:16">
      <c r="A411" s="1" t="s">
        <v>2185</v>
      </c>
      <c r="B411" s="1" t="str">
        <f>VLOOKUP(A411,NLA_Site_info!$A$2:$B$1253,2,FALSE)</f>
        <v>Mims Lake</v>
      </c>
      <c r="C411" s="1" t="s">
        <v>53</v>
      </c>
      <c r="D411" t="s">
        <v>36</v>
      </c>
      <c r="E411">
        <f t="shared" si="54"/>
        <v>1</v>
      </c>
      <c r="F411">
        <f t="shared" si="55"/>
        <v>0</v>
      </c>
      <c r="G411">
        <f t="shared" si="56"/>
        <v>0</v>
      </c>
      <c r="H411">
        <f t="shared" si="57"/>
        <v>1</v>
      </c>
      <c r="I411" s="12">
        <f t="shared" si="58"/>
        <v>0</v>
      </c>
      <c r="J411" s="12" t="str">
        <f t="shared" si="59"/>
        <v>NA</v>
      </c>
      <c r="K411">
        <f t="shared" si="60"/>
        <v>0</v>
      </c>
      <c r="M411" s="5">
        <v>139148.85773600001</v>
      </c>
      <c r="N411" s="5">
        <v>111986.090574</v>
      </c>
      <c r="O411" s="13">
        <f t="shared" si="61"/>
        <v>0.21632008881910286</v>
      </c>
      <c r="P411" s="13">
        <f t="shared" si="62"/>
        <v>0.21632008881910286</v>
      </c>
    </row>
    <row r="412" spans="1:16">
      <c r="A412" s="1" t="s">
        <v>2190</v>
      </c>
      <c r="B412" s="1" t="str">
        <f>VLOOKUP(A412,NLA_Site_info!$A$2:$B$1253,2,FALSE)</f>
        <v>Conchas Lake</v>
      </c>
      <c r="C412" s="1" t="s">
        <v>53</v>
      </c>
      <c r="D412" t="s">
        <v>36</v>
      </c>
      <c r="E412">
        <f t="shared" si="54"/>
        <v>1</v>
      </c>
      <c r="F412">
        <f t="shared" si="55"/>
        <v>0</v>
      </c>
      <c r="G412">
        <f t="shared" si="56"/>
        <v>0</v>
      </c>
      <c r="H412">
        <f t="shared" si="57"/>
        <v>1</v>
      </c>
      <c r="I412" s="12">
        <f t="shared" si="58"/>
        <v>0</v>
      </c>
      <c r="J412" s="12" t="str">
        <f t="shared" si="59"/>
        <v>NA</v>
      </c>
      <c r="K412">
        <f t="shared" si="60"/>
        <v>0</v>
      </c>
      <c r="M412" s="5">
        <v>16319155.370100001</v>
      </c>
      <c r="N412" s="5">
        <v>35508680.515699998</v>
      </c>
      <c r="O412" s="13">
        <f t="shared" si="61"/>
        <v>-0.74051037700602207</v>
      </c>
      <c r="P412" s="13">
        <f t="shared" si="62"/>
        <v>0.74051037700602207</v>
      </c>
    </row>
    <row r="413" spans="1:16">
      <c r="A413" s="1" t="s">
        <v>2195</v>
      </c>
      <c r="B413" s="1" t="str">
        <f>VLOOKUP(A413,NLA_Site_info!$A$2:$B$1253,2,FALSE)</f>
        <v>Upper Sakatah Lake</v>
      </c>
      <c r="C413" s="1" t="s">
        <v>53</v>
      </c>
      <c r="D413" t="s">
        <v>53</v>
      </c>
      <c r="E413">
        <f t="shared" si="54"/>
        <v>0</v>
      </c>
      <c r="F413">
        <f t="shared" si="55"/>
        <v>1</v>
      </c>
      <c r="G413">
        <f t="shared" si="56"/>
        <v>0</v>
      </c>
      <c r="H413">
        <f t="shared" si="57"/>
        <v>1</v>
      </c>
      <c r="I413" s="12" t="str">
        <f t="shared" si="58"/>
        <v>NA</v>
      </c>
      <c r="J413" s="12">
        <f t="shared" si="59"/>
        <v>1</v>
      </c>
      <c r="K413">
        <f t="shared" si="60"/>
        <v>1</v>
      </c>
      <c r="M413" s="5">
        <v>5016251.0796800004</v>
      </c>
      <c r="N413" s="5">
        <v>3498161.3133799997</v>
      </c>
      <c r="O413" s="13">
        <f t="shared" si="61"/>
        <v>0.35659296172625565</v>
      </c>
      <c r="P413" s="13">
        <f t="shared" si="62"/>
        <v>0.35659296172625565</v>
      </c>
    </row>
    <row r="414" spans="1:16">
      <c r="A414" s="1" t="s">
        <v>2200</v>
      </c>
      <c r="B414" s="1" t="str">
        <f>VLOOKUP(A414,NLA_Site_info!$A$2:$B$1253,2,FALSE)</f>
        <v>Crystal Lake</v>
      </c>
      <c r="C414" s="1"/>
      <c r="D414" t="s">
        <v>36</v>
      </c>
      <c r="E414">
        <f t="shared" si="54"/>
        <v>1</v>
      </c>
      <c r="F414">
        <f t="shared" si="55"/>
        <v>0</v>
      </c>
      <c r="G414">
        <f t="shared" si="56"/>
        <v>0</v>
      </c>
      <c r="H414">
        <f t="shared" si="57"/>
        <v>0</v>
      </c>
      <c r="I414" s="12">
        <f t="shared" si="58"/>
        <v>0</v>
      </c>
      <c r="J414" s="12" t="str">
        <f t="shared" si="59"/>
        <v>NA</v>
      </c>
      <c r="K414">
        <f t="shared" si="60"/>
        <v>0</v>
      </c>
      <c r="M414" s="5">
        <v>-9999</v>
      </c>
      <c r="N414" s="5">
        <v>205301.97273000001</v>
      </c>
      <c r="O414" s="13">
        <f t="shared" si="61"/>
        <v>-2.2047895095549475</v>
      </c>
      <c r="P414" s="13">
        <f t="shared" si="62"/>
        <v>2.2047895095549475</v>
      </c>
    </row>
    <row r="415" spans="1:16">
      <c r="A415" s="1" t="s">
        <v>2204</v>
      </c>
      <c r="B415" s="1" t="str">
        <f>VLOOKUP(A415,NLA_Site_info!$A$2:$B$1253,2,FALSE)</f>
        <v>Lake Morris</v>
      </c>
      <c r="C415" s="1" t="s">
        <v>36</v>
      </c>
      <c r="D415" t="s">
        <v>36</v>
      </c>
      <c r="E415">
        <f t="shared" si="54"/>
        <v>1</v>
      </c>
      <c r="F415">
        <f t="shared" si="55"/>
        <v>0</v>
      </c>
      <c r="G415">
        <f t="shared" si="56"/>
        <v>1</v>
      </c>
      <c r="H415">
        <f t="shared" si="57"/>
        <v>0</v>
      </c>
      <c r="I415" s="12">
        <f t="shared" si="58"/>
        <v>1</v>
      </c>
      <c r="J415" s="12" t="str">
        <f t="shared" si="59"/>
        <v>NA</v>
      </c>
      <c r="K415">
        <f t="shared" si="60"/>
        <v>1</v>
      </c>
      <c r="M415" s="5">
        <v>603873.50160199997</v>
      </c>
      <c r="N415" s="5">
        <v>690338.74590999994</v>
      </c>
      <c r="O415" s="13">
        <f t="shared" si="61"/>
        <v>-0.13361833729238953</v>
      </c>
      <c r="P415" s="13">
        <f t="shared" si="62"/>
        <v>0.13361833729238953</v>
      </c>
    </row>
    <row r="416" spans="1:16">
      <c r="A416" s="1" t="s">
        <v>2209</v>
      </c>
      <c r="B416" s="1" t="str">
        <f>VLOOKUP(A416,NLA_Site_info!$A$2:$B$1253,2,FALSE)</f>
        <v>Heggs</v>
      </c>
      <c r="C416" s="1" t="s">
        <v>53</v>
      </c>
      <c r="D416" t="s">
        <v>53</v>
      </c>
      <c r="E416">
        <f t="shared" si="54"/>
        <v>0</v>
      </c>
      <c r="F416">
        <f t="shared" si="55"/>
        <v>1</v>
      </c>
      <c r="G416">
        <f t="shared" si="56"/>
        <v>0</v>
      </c>
      <c r="H416">
        <f t="shared" si="57"/>
        <v>1</v>
      </c>
      <c r="I416" s="12" t="str">
        <f t="shared" si="58"/>
        <v>NA</v>
      </c>
      <c r="J416" s="12">
        <f t="shared" si="59"/>
        <v>1</v>
      </c>
      <c r="K416">
        <f t="shared" si="60"/>
        <v>1</v>
      </c>
      <c r="M416" s="5">
        <v>638450.77599800006</v>
      </c>
      <c r="N416" s="5">
        <v>618102.68947300001</v>
      </c>
      <c r="O416" s="13">
        <f t="shared" si="61"/>
        <v>3.2387140036851322E-2</v>
      </c>
      <c r="P416" s="13">
        <f t="shared" si="62"/>
        <v>3.2387140036851322E-2</v>
      </c>
    </row>
    <row r="417" spans="1:16">
      <c r="A417" s="1" t="s">
        <v>2214</v>
      </c>
      <c r="B417" s="1" t="str">
        <f>VLOOKUP(A417,NLA_Site_info!$A$2:$B$1253,2,FALSE)</f>
        <v>Joe's Valley Reservoir</v>
      </c>
      <c r="C417" s="1" t="s">
        <v>36</v>
      </c>
      <c r="D417" t="s">
        <v>36</v>
      </c>
      <c r="E417">
        <f t="shared" si="54"/>
        <v>1</v>
      </c>
      <c r="F417">
        <f t="shared" si="55"/>
        <v>0</v>
      </c>
      <c r="G417">
        <f t="shared" si="56"/>
        <v>1</v>
      </c>
      <c r="H417">
        <f t="shared" si="57"/>
        <v>0</v>
      </c>
      <c r="I417" s="12">
        <f t="shared" si="58"/>
        <v>1</v>
      </c>
      <c r="J417" s="12" t="str">
        <f t="shared" si="59"/>
        <v>NA</v>
      </c>
      <c r="K417">
        <f t="shared" si="60"/>
        <v>1</v>
      </c>
      <c r="M417" s="5">
        <v>4827691.5458199997</v>
      </c>
      <c r="N417" s="5">
        <v>4717497.2262899997</v>
      </c>
      <c r="O417" s="13">
        <f t="shared" si="61"/>
        <v>2.3088976480376323E-2</v>
      </c>
      <c r="P417" s="13">
        <f t="shared" si="62"/>
        <v>2.3088976480376323E-2</v>
      </c>
    </row>
    <row r="418" spans="1:16">
      <c r="A418" s="1" t="s">
        <v>2219</v>
      </c>
      <c r="B418" s="1" t="str">
        <f>VLOOKUP(A418,NLA_Site_info!$A$2:$B$1253,2,FALSE)</f>
        <v>Jordan Lake</v>
      </c>
      <c r="C418" s="1" t="s">
        <v>53</v>
      </c>
      <c r="D418" t="s">
        <v>36</v>
      </c>
      <c r="E418">
        <f t="shared" si="54"/>
        <v>1</v>
      </c>
      <c r="F418">
        <f t="shared" si="55"/>
        <v>0</v>
      </c>
      <c r="G418">
        <f t="shared" si="56"/>
        <v>0</v>
      </c>
      <c r="H418">
        <f t="shared" si="57"/>
        <v>1</v>
      </c>
      <c r="I418" s="12">
        <f t="shared" si="58"/>
        <v>0</v>
      </c>
      <c r="J418" s="12" t="str">
        <f t="shared" si="59"/>
        <v>NA</v>
      </c>
      <c r="K418">
        <f t="shared" si="60"/>
        <v>0</v>
      </c>
      <c r="M418" s="5">
        <v>22079710.842599999</v>
      </c>
      <c r="N418" s="5">
        <v>23222245.7225</v>
      </c>
      <c r="O418" s="13">
        <f t="shared" si="61"/>
        <v>-5.0440862449645012E-2</v>
      </c>
      <c r="P418" s="13">
        <f t="shared" si="62"/>
        <v>5.0440862449645012E-2</v>
      </c>
    </row>
    <row r="419" spans="1:16">
      <c r="A419" s="1" t="s">
        <v>2224</v>
      </c>
      <c r="B419" s="1" t="str">
        <f>VLOOKUP(A419,NLA_Site_info!$A$2:$B$1253,2,FALSE)</f>
        <v>Goose Lake</v>
      </c>
      <c r="C419" s="1" t="s">
        <v>36</v>
      </c>
      <c r="D419" t="s">
        <v>36</v>
      </c>
      <c r="E419">
        <f t="shared" si="54"/>
        <v>1</v>
      </c>
      <c r="F419">
        <f t="shared" si="55"/>
        <v>0</v>
      </c>
      <c r="G419">
        <f t="shared" si="56"/>
        <v>1</v>
      </c>
      <c r="H419">
        <f t="shared" si="57"/>
        <v>0</v>
      </c>
      <c r="I419" s="12">
        <f t="shared" si="58"/>
        <v>1</v>
      </c>
      <c r="J419" s="12" t="str">
        <f t="shared" si="59"/>
        <v>NA</v>
      </c>
      <c r="K419">
        <f t="shared" si="60"/>
        <v>1</v>
      </c>
      <c r="M419" s="5">
        <v>1529549.6626500001</v>
      </c>
      <c r="N419" s="5">
        <v>1481473.8244</v>
      </c>
      <c r="O419" s="13">
        <f t="shared" si="61"/>
        <v>3.193322035299135E-2</v>
      </c>
      <c r="P419" s="13">
        <f t="shared" si="62"/>
        <v>3.193322035299135E-2</v>
      </c>
    </row>
    <row r="420" spans="1:16">
      <c r="A420" s="1" t="s">
        <v>2229</v>
      </c>
      <c r="B420" s="1" t="str">
        <f>VLOOKUP(A420,NLA_Site_info!$A$2:$B$1253,2,FALSE)</f>
        <v>East Fork Pond River</v>
      </c>
      <c r="C420" s="1" t="s">
        <v>36</v>
      </c>
      <c r="D420" t="s">
        <v>36</v>
      </c>
      <c r="E420">
        <f t="shared" si="54"/>
        <v>1</v>
      </c>
      <c r="F420">
        <f t="shared" si="55"/>
        <v>0</v>
      </c>
      <c r="G420">
        <f t="shared" si="56"/>
        <v>1</v>
      </c>
      <c r="H420">
        <f t="shared" si="57"/>
        <v>0</v>
      </c>
      <c r="I420" s="12">
        <f t="shared" si="58"/>
        <v>1</v>
      </c>
      <c r="J420" s="12" t="str">
        <f t="shared" si="59"/>
        <v>NA</v>
      </c>
      <c r="K420">
        <f t="shared" si="60"/>
        <v>1</v>
      </c>
      <c r="M420" s="5">
        <v>238642.574673</v>
      </c>
      <c r="N420" s="5">
        <v>202213.20708200001</v>
      </c>
      <c r="O420" s="13">
        <f t="shared" si="61"/>
        <v>0.16526659782470607</v>
      </c>
      <c r="P420" s="13">
        <f t="shared" si="62"/>
        <v>0.16526659782470607</v>
      </c>
    </row>
    <row r="421" spans="1:16">
      <c r="A421" s="1" t="s">
        <v>2234</v>
      </c>
      <c r="B421" s="1" t="str">
        <f>VLOOKUP(A421,NLA_Site_info!$A$2:$B$1253,2,FALSE)</f>
        <v>Sly Pond</v>
      </c>
      <c r="C421" s="1" t="s">
        <v>53</v>
      </c>
      <c r="D421" t="s">
        <v>36</v>
      </c>
      <c r="E421">
        <f t="shared" si="54"/>
        <v>1</v>
      </c>
      <c r="F421">
        <f t="shared" si="55"/>
        <v>0</v>
      </c>
      <c r="G421">
        <f t="shared" si="56"/>
        <v>0</v>
      </c>
      <c r="H421">
        <f t="shared" si="57"/>
        <v>1</v>
      </c>
      <c r="I421" s="12">
        <f t="shared" si="58"/>
        <v>0</v>
      </c>
      <c r="J421" s="12" t="str">
        <f t="shared" si="59"/>
        <v>NA</v>
      </c>
      <c r="K421">
        <f t="shared" si="60"/>
        <v>0</v>
      </c>
      <c r="M421" s="5">
        <v>169176.422934</v>
      </c>
      <c r="N421" s="5">
        <v>166406.66083000001</v>
      </c>
      <c r="O421" s="13">
        <f t="shared" si="61"/>
        <v>1.650716164196071E-2</v>
      </c>
      <c r="P421" s="13">
        <f t="shared" si="62"/>
        <v>1.650716164196071E-2</v>
      </c>
    </row>
    <row r="422" spans="1:16">
      <c r="A422" s="1" t="s">
        <v>2239</v>
      </c>
      <c r="B422" s="1" t="str">
        <f>VLOOKUP(A422,NLA_Site_info!$A$2:$B$1253,2,FALSE)</f>
        <v>Crooked Lake</v>
      </c>
      <c r="C422" s="1" t="s">
        <v>53</v>
      </c>
      <c r="D422" t="s">
        <v>53</v>
      </c>
      <c r="E422">
        <f t="shared" si="54"/>
        <v>0</v>
      </c>
      <c r="F422">
        <f t="shared" si="55"/>
        <v>1</v>
      </c>
      <c r="G422">
        <f t="shared" si="56"/>
        <v>0</v>
      </c>
      <c r="H422">
        <f t="shared" si="57"/>
        <v>1</v>
      </c>
      <c r="I422" s="12" t="str">
        <f t="shared" si="58"/>
        <v>NA</v>
      </c>
      <c r="J422" s="12">
        <f t="shared" si="59"/>
        <v>1</v>
      </c>
      <c r="K422">
        <f t="shared" si="60"/>
        <v>1</v>
      </c>
      <c r="M422" s="5">
        <v>13917504.6916</v>
      </c>
      <c r="N422" s="5">
        <v>13962099.4254</v>
      </c>
      <c r="O422" s="13">
        <f t="shared" si="61"/>
        <v>-3.1990937613642287E-3</v>
      </c>
      <c r="P422" s="13">
        <f t="shared" si="62"/>
        <v>3.1990937613642287E-3</v>
      </c>
    </row>
    <row r="423" spans="1:16">
      <c r="A423" s="1" t="s">
        <v>2246</v>
      </c>
      <c r="B423" s="1" t="str">
        <f>VLOOKUP(A423,NLA_Site_info!$A$2:$B$1253,2,FALSE)</f>
        <v>Lower Black Bear Creek Site 4 Reservoir</v>
      </c>
      <c r="C423" s="1" t="s">
        <v>36</v>
      </c>
      <c r="D423" t="s">
        <v>36</v>
      </c>
      <c r="E423">
        <f t="shared" si="54"/>
        <v>1</v>
      </c>
      <c r="F423">
        <f t="shared" si="55"/>
        <v>0</v>
      </c>
      <c r="G423">
        <f t="shared" si="56"/>
        <v>1</v>
      </c>
      <c r="H423">
        <f t="shared" si="57"/>
        <v>0</v>
      </c>
      <c r="I423" s="12">
        <f t="shared" si="58"/>
        <v>1</v>
      </c>
      <c r="J423" s="12" t="str">
        <f t="shared" si="59"/>
        <v>NA</v>
      </c>
      <c r="K423">
        <f t="shared" si="60"/>
        <v>1</v>
      </c>
      <c r="M423" s="5">
        <v>99174.149762800007</v>
      </c>
      <c r="N423" s="5">
        <v>95190.15268140001</v>
      </c>
      <c r="O423" s="13">
        <f t="shared" si="61"/>
        <v>4.0995152209534577E-2</v>
      </c>
      <c r="P423" s="13">
        <f t="shared" si="62"/>
        <v>4.0995152209534577E-2</v>
      </c>
    </row>
    <row r="424" spans="1:16">
      <c r="A424" s="1" t="s">
        <v>2251</v>
      </c>
      <c r="B424" s="1" t="str">
        <f>VLOOKUP(A424,NLA_Site_info!$A$2:$B$1253,2,FALSE)</f>
        <v>Arthur Lake</v>
      </c>
      <c r="C424" s="1" t="s">
        <v>53</v>
      </c>
      <c r="D424" t="s">
        <v>53</v>
      </c>
      <c r="E424">
        <f t="shared" si="54"/>
        <v>0</v>
      </c>
      <c r="F424">
        <f t="shared" si="55"/>
        <v>1</v>
      </c>
      <c r="G424">
        <f t="shared" si="56"/>
        <v>0</v>
      </c>
      <c r="H424">
        <f t="shared" si="57"/>
        <v>1</v>
      </c>
      <c r="I424" s="12" t="str">
        <f t="shared" si="58"/>
        <v>NA</v>
      </c>
      <c r="J424" s="12">
        <f t="shared" si="59"/>
        <v>1</v>
      </c>
      <c r="K424">
        <f t="shared" si="60"/>
        <v>1</v>
      </c>
      <c r="M424" s="5">
        <v>287595.43301199999</v>
      </c>
      <c r="N424" s="5">
        <v>309200.19942700001</v>
      </c>
      <c r="O424" s="13">
        <f t="shared" si="61"/>
        <v>-7.2402562085466651E-2</v>
      </c>
      <c r="P424" s="13">
        <f t="shared" si="62"/>
        <v>7.2402562085466651E-2</v>
      </c>
    </row>
    <row r="425" spans="1:16">
      <c r="A425" s="1" t="s">
        <v>2256</v>
      </c>
      <c r="B425" s="1">
        <f>VLOOKUP(A425,NLA_Site_info!$A$2:$B$1253,2,FALSE)</f>
        <v>0</v>
      </c>
      <c r="C425" s="1" t="s">
        <v>53</v>
      </c>
      <c r="D425" t="s">
        <v>53</v>
      </c>
      <c r="E425">
        <f t="shared" si="54"/>
        <v>0</v>
      </c>
      <c r="F425">
        <f t="shared" si="55"/>
        <v>1</v>
      </c>
      <c r="G425">
        <f t="shared" si="56"/>
        <v>0</v>
      </c>
      <c r="H425">
        <f t="shared" si="57"/>
        <v>1</v>
      </c>
      <c r="I425" s="12" t="str">
        <f t="shared" si="58"/>
        <v>NA</v>
      </c>
      <c r="J425" s="12">
        <f t="shared" si="59"/>
        <v>1</v>
      </c>
      <c r="K425">
        <f t="shared" si="60"/>
        <v>1</v>
      </c>
      <c r="M425" s="5">
        <v>81033.723538000006</v>
      </c>
      <c r="N425" s="5">
        <v>83033.501737500002</v>
      </c>
      <c r="O425" s="13">
        <f t="shared" si="61"/>
        <v>-2.4377546412965658E-2</v>
      </c>
      <c r="P425" s="13">
        <f t="shared" si="62"/>
        <v>2.4377546412965658E-2</v>
      </c>
    </row>
    <row r="426" spans="1:16">
      <c r="A426" s="1" t="s">
        <v>2261</v>
      </c>
      <c r="B426" s="1" t="str">
        <f>VLOOKUP(A426,NLA_Site_info!$A$2:$B$1253,2,FALSE)</f>
        <v>Alpine (Hulls) Lake</v>
      </c>
      <c r="C426" s="1" t="s">
        <v>36</v>
      </c>
      <c r="D426" t="s">
        <v>36</v>
      </c>
      <c r="E426">
        <f t="shared" si="54"/>
        <v>1</v>
      </c>
      <c r="F426">
        <f t="shared" si="55"/>
        <v>0</v>
      </c>
      <c r="G426">
        <f t="shared" si="56"/>
        <v>1</v>
      </c>
      <c r="H426">
        <f t="shared" si="57"/>
        <v>0</v>
      </c>
      <c r="I426" s="12">
        <f t="shared" si="58"/>
        <v>1</v>
      </c>
      <c r="J426" s="12" t="str">
        <f t="shared" si="59"/>
        <v>NA</v>
      </c>
      <c r="K426">
        <f t="shared" si="60"/>
        <v>1</v>
      </c>
      <c r="M426" s="5">
        <v>598553.39144499996</v>
      </c>
      <c r="N426" s="5">
        <v>608871.90732</v>
      </c>
      <c r="O426" s="13">
        <f t="shared" si="61"/>
        <v>-1.7091766895317179E-2</v>
      </c>
      <c r="P426" s="13">
        <f t="shared" si="62"/>
        <v>1.7091766895317179E-2</v>
      </c>
    </row>
    <row r="427" spans="1:16">
      <c r="A427" s="1" t="s">
        <v>2266</v>
      </c>
      <c r="B427" s="1" t="str">
        <f>VLOOKUP(A427,NLA_Site_info!$A$2:$B$1253,2,FALSE)</f>
        <v>Lake Maxin Kuckee</v>
      </c>
      <c r="C427" s="1" t="s">
        <v>53</v>
      </c>
      <c r="D427" t="s">
        <v>53</v>
      </c>
      <c r="E427">
        <f t="shared" si="54"/>
        <v>0</v>
      </c>
      <c r="F427">
        <f t="shared" si="55"/>
        <v>1</v>
      </c>
      <c r="G427">
        <f t="shared" si="56"/>
        <v>0</v>
      </c>
      <c r="H427">
        <f t="shared" si="57"/>
        <v>1</v>
      </c>
      <c r="I427" s="12" t="str">
        <f t="shared" si="58"/>
        <v>NA</v>
      </c>
      <c r="J427" s="12">
        <f t="shared" si="59"/>
        <v>1</v>
      </c>
      <c r="K427">
        <f t="shared" si="60"/>
        <v>1</v>
      </c>
      <c r="M427" s="5">
        <v>7642711.4612499997</v>
      </c>
      <c r="N427" s="5">
        <v>7449768.8447900005</v>
      </c>
      <c r="O427" s="13">
        <f t="shared" si="61"/>
        <v>2.5568046145839095E-2</v>
      </c>
      <c r="P427" s="13">
        <f t="shared" si="62"/>
        <v>2.5568046145839095E-2</v>
      </c>
    </row>
    <row r="428" spans="1:16">
      <c r="A428" s="1" t="s">
        <v>2271</v>
      </c>
      <c r="B428" s="1" t="str">
        <f>VLOOKUP(A428,NLA_Site_info!$A$2:$B$1253,2,FALSE)</f>
        <v>Vian Lake</v>
      </c>
      <c r="C428" s="1" t="s">
        <v>53</v>
      </c>
      <c r="D428" t="s">
        <v>36</v>
      </c>
      <c r="E428">
        <f t="shared" si="54"/>
        <v>1</v>
      </c>
      <c r="F428">
        <f t="shared" si="55"/>
        <v>0</v>
      </c>
      <c r="G428">
        <f t="shared" si="56"/>
        <v>0</v>
      </c>
      <c r="H428">
        <f t="shared" si="57"/>
        <v>1</v>
      </c>
      <c r="I428" s="12">
        <f t="shared" si="58"/>
        <v>0</v>
      </c>
      <c r="J428" s="12" t="str">
        <f t="shared" si="59"/>
        <v>NA</v>
      </c>
      <c r="K428">
        <f t="shared" si="60"/>
        <v>0</v>
      </c>
      <c r="M428" s="5">
        <v>87725.256666999994</v>
      </c>
      <c r="N428" s="5">
        <v>88241.24466940001</v>
      </c>
      <c r="O428" s="13">
        <f t="shared" si="61"/>
        <v>-5.8646162591320427E-3</v>
      </c>
      <c r="P428" s="13">
        <f t="shared" si="62"/>
        <v>5.8646162591320427E-3</v>
      </c>
    </row>
    <row r="429" spans="1:16">
      <c r="A429" s="1" t="s">
        <v>2276</v>
      </c>
      <c r="B429" s="1" t="str">
        <f>VLOOKUP(A429,NLA_Site_info!$A$2:$B$1253,2,FALSE)</f>
        <v>Lake Gogebic</v>
      </c>
      <c r="C429" s="1" t="s">
        <v>36</v>
      </c>
      <c r="D429" t="s">
        <v>53</v>
      </c>
      <c r="E429">
        <f t="shared" si="54"/>
        <v>0</v>
      </c>
      <c r="F429">
        <f t="shared" si="55"/>
        <v>1</v>
      </c>
      <c r="G429">
        <f t="shared" si="56"/>
        <v>1</v>
      </c>
      <c r="H429">
        <f t="shared" si="57"/>
        <v>0</v>
      </c>
      <c r="I429" s="12" t="str">
        <f t="shared" si="58"/>
        <v>NA</v>
      </c>
      <c r="J429" s="12">
        <f t="shared" si="59"/>
        <v>0</v>
      </c>
      <c r="K429">
        <f t="shared" si="60"/>
        <v>0</v>
      </c>
      <c r="M429" s="5">
        <v>52921195.026100002</v>
      </c>
      <c r="N429" s="5">
        <v>52803826.516400002</v>
      </c>
      <c r="O429" s="13">
        <f t="shared" si="61"/>
        <v>2.2202598398680818E-3</v>
      </c>
      <c r="P429" s="13">
        <f t="shared" si="62"/>
        <v>2.2202598398680818E-3</v>
      </c>
    </row>
    <row r="430" spans="1:16">
      <c r="A430" s="1" t="s">
        <v>2283</v>
      </c>
      <c r="B430" s="1" t="str">
        <f>VLOOKUP(A430,NLA_Site_info!$A$2:$B$1253,2,FALSE)</f>
        <v>Kiser Lake</v>
      </c>
      <c r="C430" s="1" t="s">
        <v>36</v>
      </c>
      <c r="D430" t="s">
        <v>53</v>
      </c>
      <c r="E430">
        <f t="shared" si="54"/>
        <v>0</v>
      </c>
      <c r="F430">
        <f t="shared" si="55"/>
        <v>1</v>
      </c>
      <c r="G430">
        <f t="shared" si="56"/>
        <v>1</v>
      </c>
      <c r="H430">
        <f t="shared" si="57"/>
        <v>0</v>
      </c>
      <c r="I430" s="12" t="str">
        <f t="shared" si="58"/>
        <v>NA</v>
      </c>
      <c r="J430" s="12">
        <f t="shared" si="59"/>
        <v>0</v>
      </c>
      <c r="K430">
        <f t="shared" si="60"/>
        <v>0</v>
      </c>
      <c r="M430" s="5">
        <v>1566167.08907</v>
      </c>
      <c r="N430" s="5">
        <v>1526624.6723800001</v>
      </c>
      <c r="O430" s="13">
        <f t="shared" si="61"/>
        <v>2.5570694530989771E-2</v>
      </c>
      <c r="P430" s="13">
        <f t="shared" si="62"/>
        <v>2.5570694530989771E-2</v>
      </c>
    </row>
    <row r="431" spans="1:16">
      <c r="A431" s="1" t="s">
        <v>2288</v>
      </c>
      <c r="B431" s="1" t="str">
        <f>VLOOKUP(A431,NLA_Site_info!$A$2:$B$1253,2,FALSE)</f>
        <v>Elaine Lake</v>
      </c>
      <c r="C431" s="1" t="s">
        <v>36</v>
      </c>
      <c r="D431" t="s">
        <v>36</v>
      </c>
      <c r="E431">
        <f t="shared" si="54"/>
        <v>1</v>
      </c>
      <c r="F431">
        <f t="shared" si="55"/>
        <v>0</v>
      </c>
      <c r="G431">
        <f t="shared" si="56"/>
        <v>1</v>
      </c>
      <c r="H431">
        <f t="shared" si="57"/>
        <v>0</v>
      </c>
      <c r="I431" s="12">
        <f t="shared" si="58"/>
        <v>1</v>
      </c>
      <c r="J431" s="12" t="str">
        <f t="shared" si="59"/>
        <v>NA</v>
      </c>
      <c r="K431">
        <f t="shared" si="60"/>
        <v>1</v>
      </c>
      <c r="M431" s="5">
        <v>123802.055269</v>
      </c>
      <c r="N431" s="5">
        <v>124237.52938800001</v>
      </c>
      <c r="O431" s="13">
        <f t="shared" si="61"/>
        <v>-3.511327593958025E-3</v>
      </c>
      <c r="P431" s="13">
        <f t="shared" si="62"/>
        <v>3.511327593958025E-3</v>
      </c>
    </row>
    <row r="432" spans="1:16">
      <c r="A432" s="1" t="s">
        <v>2293</v>
      </c>
      <c r="B432" s="1" t="str">
        <f>VLOOKUP(A432,NLA_Site_info!$A$2:$B$1253,2,FALSE)</f>
        <v>Steedman Marsh</v>
      </c>
      <c r="C432" s="1" t="s">
        <v>53</v>
      </c>
      <c r="D432" t="s">
        <v>36</v>
      </c>
      <c r="E432">
        <f t="shared" si="54"/>
        <v>1</v>
      </c>
      <c r="F432">
        <f t="shared" si="55"/>
        <v>0</v>
      </c>
      <c r="G432">
        <f t="shared" si="56"/>
        <v>0</v>
      </c>
      <c r="H432">
        <f t="shared" si="57"/>
        <v>1</v>
      </c>
      <c r="I432" s="12">
        <f t="shared" si="58"/>
        <v>0</v>
      </c>
      <c r="J432" s="12" t="str">
        <f t="shared" si="59"/>
        <v>NA</v>
      </c>
      <c r="K432">
        <f t="shared" si="60"/>
        <v>0</v>
      </c>
      <c r="M432" s="5">
        <v>109564.391965</v>
      </c>
      <c r="N432" s="5">
        <v>109326.15678</v>
      </c>
      <c r="O432" s="13">
        <f t="shared" si="61"/>
        <v>2.1767516812937733E-3</v>
      </c>
      <c r="P432" s="13">
        <f t="shared" si="62"/>
        <v>2.1767516812937733E-3</v>
      </c>
    </row>
    <row r="433" spans="1:16">
      <c r="A433" s="1" t="s">
        <v>2298</v>
      </c>
      <c r="B433" s="1" t="str">
        <f>VLOOKUP(A433,NLA_Site_info!$A$2:$B$1253,2,FALSE)</f>
        <v>Fort Cobb Reservoir</v>
      </c>
      <c r="C433" s="1" t="s">
        <v>36</v>
      </c>
      <c r="D433" t="s">
        <v>36</v>
      </c>
      <c r="E433">
        <f t="shared" si="54"/>
        <v>1</v>
      </c>
      <c r="F433">
        <f t="shared" si="55"/>
        <v>0</v>
      </c>
      <c r="G433">
        <f t="shared" si="56"/>
        <v>1</v>
      </c>
      <c r="H433">
        <f t="shared" si="57"/>
        <v>0</v>
      </c>
      <c r="I433" s="12">
        <f t="shared" si="58"/>
        <v>1</v>
      </c>
      <c r="J433" s="12" t="str">
        <f t="shared" si="59"/>
        <v>NA</v>
      </c>
      <c r="K433">
        <f t="shared" si="60"/>
        <v>1</v>
      </c>
      <c r="M433" s="5">
        <v>15809797.3386</v>
      </c>
      <c r="N433" s="5">
        <v>15462421.847999999</v>
      </c>
      <c r="O433" s="13">
        <f t="shared" si="61"/>
        <v>2.2216235344682533E-2</v>
      </c>
      <c r="P433" s="13">
        <f t="shared" si="62"/>
        <v>2.2216235344682533E-2</v>
      </c>
    </row>
    <row r="434" spans="1:16">
      <c r="A434" s="1" t="s">
        <v>2303</v>
      </c>
      <c r="B434" s="1" t="str">
        <f>VLOOKUP(A434,NLA_Site_info!$A$2:$B$1253,2,FALSE)</f>
        <v>Deleware Lake</v>
      </c>
      <c r="C434" s="1"/>
      <c r="D434" t="s">
        <v>36</v>
      </c>
      <c r="E434">
        <f t="shared" si="54"/>
        <v>1</v>
      </c>
      <c r="F434">
        <f t="shared" si="55"/>
        <v>0</v>
      </c>
      <c r="G434">
        <f t="shared" si="56"/>
        <v>0</v>
      </c>
      <c r="H434">
        <f t="shared" si="57"/>
        <v>0</v>
      </c>
      <c r="I434" s="12">
        <f t="shared" si="58"/>
        <v>0</v>
      </c>
      <c r="J434" s="12" t="str">
        <f t="shared" si="59"/>
        <v>NA</v>
      </c>
      <c r="K434">
        <f t="shared" si="60"/>
        <v>0</v>
      </c>
      <c r="M434" s="5">
        <v>-9999</v>
      </c>
      <c r="N434" s="5">
        <v>1737152.98324</v>
      </c>
      <c r="O434" s="13">
        <f t="shared" si="61"/>
        <v>-2.0231571709228673</v>
      </c>
      <c r="P434" s="13">
        <f t="shared" si="62"/>
        <v>2.0231571709228673</v>
      </c>
    </row>
    <row r="435" spans="1:16">
      <c r="A435" s="1" t="s">
        <v>2307</v>
      </c>
      <c r="B435" s="1" t="str">
        <f>VLOOKUP(A435,NLA_Site_info!$A$2:$B$1253,2,FALSE)</f>
        <v>Sunnen Lake</v>
      </c>
      <c r="C435" s="1" t="s">
        <v>36</v>
      </c>
      <c r="D435" t="s">
        <v>36</v>
      </c>
      <c r="E435">
        <f t="shared" si="54"/>
        <v>1</v>
      </c>
      <c r="F435">
        <f t="shared" si="55"/>
        <v>0</v>
      </c>
      <c r="G435">
        <f t="shared" si="56"/>
        <v>1</v>
      </c>
      <c r="H435">
        <f t="shared" si="57"/>
        <v>0</v>
      </c>
      <c r="I435" s="12">
        <f t="shared" si="58"/>
        <v>1</v>
      </c>
      <c r="J435" s="12" t="str">
        <f t="shared" si="59"/>
        <v>NA</v>
      </c>
      <c r="K435">
        <f t="shared" si="60"/>
        <v>1</v>
      </c>
      <c r="M435" s="5">
        <v>833558.30655600003</v>
      </c>
      <c r="N435" s="5">
        <v>713252.52329599997</v>
      </c>
      <c r="O435" s="13">
        <f t="shared" si="61"/>
        <v>0.15555332421807649</v>
      </c>
      <c r="P435" s="13">
        <f t="shared" si="62"/>
        <v>0.15555332421807649</v>
      </c>
    </row>
    <row r="436" spans="1:16">
      <c r="A436" s="1" t="s">
        <v>2312</v>
      </c>
      <c r="B436" s="1" t="str">
        <f>VLOOKUP(A436,NLA_Site_info!$A$2:$B$1253,2,FALSE)</f>
        <v>Mystic Lake</v>
      </c>
      <c r="C436" s="1" t="s">
        <v>53</v>
      </c>
      <c r="D436" t="s">
        <v>53</v>
      </c>
      <c r="E436">
        <f t="shared" si="54"/>
        <v>0</v>
      </c>
      <c r="F436">
        <f t="shared" si="55"/>
        <v>1</v>
      </c>
      <c r="G436">
        <f t="shared" si="56"/>
        <v>0</v>
      </c>
      <c r="H436">
        <f t="shared" si="57"/>
        <v>1</v>
      </c>
      <c r="I436" s="12" t="str">
        <f t="shared" si="58"/>
        <v>NA</v>
      </c>
      <c r="J436" s="12">
        <f t="shared" si="59"/>
        <v>1</v>
      </c>
      <c r="K436">
        <f t="shared" si="60"/>
        <v>1</v>
      </c>
      <c r="M436" s="5">
        <v>76308.149626500002</v>
      </c>
      <c r="N436" s="5">
        <v>77635.318926800013</v>
      </c>
      <c r="O436" s="13">
        <f t="shared" si="61"/>
        <v>-1.7242294366525902E-2</v>
      </c>
      <c r="P436" s="13">
        <f t="shared" si="62"/>
        <v>1.7242294366525902E-2</v>
      </c>
    </row>
    <row r="437" spans="1:16">
      <c r="A437" s="1" t="s">
        <v>2317</v>
      </c>
      <c r="B437" s="1" t="str">
        <f>VLOOKUP(A437,NLA_Site_info!$A$2:$B$1253,2,FALSE)</f>
        <v>Stubblefield Reservoir</v>
      </c>
      <c r="C437" s="1" t="s">
        <v>36</v>
      </c>
      <c r="D437" t="s">
        <v>36</v>
      </c>
      <c r="E437">
        <f t="shared" si="54"/>
        <v>1</v>
      </c>
      <c r="F437">
        <f t="shared" si="55"/>
        <v>0</v>
      </c>
      <c r="G437">
        <f t="shared" si="56"/>
        <v>1</v>
      </c>
      <c r="H437">
        <f t="shared" si="57"/>
        <v>0</v>
      </c>
      <c r="I437" s="12">
        <f t="shared" si="58"/>
        <v>1</v>
      </c>
      <c r="J437" s="12" t="str">
        <f t="shared" si="59"/>
        <v>NA</v>
      </c>
      <c r="K437">
        <f t="shared" si="60"/>
        <v>1</v>
      </c>
      <c r="M437" s="5">
        <v>3720381.7829499999</v>
      </c>
      <c r="N437" s="5">
        <v>3674414.9406600003</v>
      </c>
      <c r="O437" s="13">
        <f t="shared" si="61"/>
        <v>1.2432212542972904E-2</v>
      </c>
      <c r="P437" s="13">
        <f t="shared" si="62"/>
        <v>1.2432212542972904E-2</v>
      </c>
    </row>
    <row r="438" spans="1:16">
      <c r="A438" s="1" t="s">
        <v>2321</v>
      </c>
      <c r="B438" s="1" t="str">
        <f>VLOOKUP(A438,NLA_Site_info!$A$2:$B$1253,2,FALSE)</f>
        <v>Johnson Pond</v>
      </c>
      <c r="C438" s="1"/>
      <c r="D438" t="s">
        <v>53</v>
      </c>
      <c r="E438">
        <f t="shared" si="54"/>
        <v>0</v>
      </c>
      <c r="F438">
        <f t="shared" si="55"/>
        <v>1</v>
      </c>
      <c r="G438">
        <f t="shared" si="56"/>
        <v>0</v>
      </c>
      <c r="H438">
        <f t="shared" si="57"/>
        <v>0</v>
      </c>
      <c r="I438" s="12" t="str">
        <f t="shared" si="58"/>
        <v>NA</v>
      </c>
      <c r="J438" s="12">
        <f t="shared" si="59"/>
        <v>0</v>
      </c>
      <c r="K438">
        <f t="shared" si="60"/>
        <v>0</v>
      </c>
      <c r="M438" s="5">
        <v>-9999</v>
      </c>
      <c r="N438" s="5">
        <v>525877.45416900003</v>
      </c>
      <c r="O438" s="13">
        <f t="shared" si="61"/>
        <v>-2.0775298903778165</v>
      </c>
      <c r="P438" s="13">
        <f t="shared" si="62"/>
        <v>2.0775298903778165</v>
      </c>
    </row>
    <row r="439" spans="1:16">
      <c r="A439" s="1" t="s">
        <v>2325</v>
      </c>
      <c r="B439" s="1" t="str">
        <f>VLOOKUP(A439,NLA_Site_info!$A$2:$B$1253,2,FALSE)</f>
        <v>Darling</v>
      </c>
      <c r="C439" s="1" t="s">
        <v>53</v>
      </c>
      <c r="D439" t="s">
        <v>53</v>
      </c>
      <c r="E439">
        <f t="shared" si="54"/>
        <v>0</v>
      </c>
      <c r="F439">
        <f t="shared" si="55"/>
        <v>1</v>
      </c>
      <c r="G439">
        <f t="shared" si="56"/>
        <v>0</v>
      </c>
      <c r="H439">
        <f t="shared" si="57"/>
        <v>1</v>
      </c>
      <c r="I439" s="12" t="str">
        <f t="shared" si="58"/>
        <v>NA</v>
      </c>
      <c r="J439" s="12">
        <f t="shared" si="59"/>
        <v>1</v>
      </c>
      <c r="K439">
        <f t="shared" si="60"/>
        <v>1</v>
      </c>
      <c r="M439" s="5">
        <v>4220085.6267900001</v>
      </c>
      <c r="N439" s="5">
        <v>4677618.4450900005</v>
      </c>
      <c r="O439" s="13">
        <f t="shared" si="61"/>
        <v>-0.10284289398789322</v>
      </c>
      <c r="P439" s="13">
        <f t="shared" si="62"/>
        <v>0.10284289398789322</v>
      </c>
    </row>
    <row r="440" spans="1:16">
      <c r="A440" s="1" t="s">
        <v>2330</v>
      </c>
      <c r="B440" s="1" t="str">
        <f>VLOOKUP(A440,NLA_Site_info!$A$2:$B$1253,2,FALSE)</f>
        <v>Aurora Pond</v>
      </c>
      <c r="C440" s="1" t="s">
        <v>36</v>
      </c>
      <c r="D440" t="s">
        <v>53</v>
      </c>
      <c r="E440">
        <f t="shared" si="54"/>
        <v>0</v>
      </c>
      <c r="F440">
        <f t="shared" si="55"/>
        <v>1</v>
      </c>
      <c r="G440">
        <f t="shared" si="56"/>
        <v>1</v>
      </c>
      <c r="H440">
        <f t="shared" si="57"/>
        <v>0</v>
      </c>
      <c r="I440" s="12" t="str">
        <f t="shared" si="58"/>
        <v>NA</v>
      </c>
      <c r="J440" s="12">
        <f t="shared" si="59"/>
        <v>0</v>
      </c>
      <c r="K440">
        <f t="shared" si="60"/>
        <v>0</v>
      </c>
      <c r="M440" s="5">
        <v>1398247.31895</v>
      </c>
      <c r="N440" s="5">
        <v>1379707.8113300002</v>
      </c>
      <c r="O440" s="13">
        <f t="shared" si="61"/>
        <v>1.3347593283935548E-2</v>
      </c>
      <c r="P440" s="13">
        <f t="shared" si="62"/>
        <v>1.3347593283935548E-2</v>
      </c>
    </row>
    <row r="441" spans="1:16">
      <c r="A441" s="1" t="s">
        <v>2335</v>
      </c>
      <c r="B441" s="1" t="str">
        <f>VLOOKUP(A441,NLA_Site_info!$A$2:$B$1253,2,FALSE)</f>
        <v>Lake Henshaw</v>
      </c>
      <c r="C441" s="1" t="s">
        <v>36</v>
      </c>
      <c r="D441" t="s">
        <v>36</v>
      </c>
      <c r="E441">
        <f t="shared" si="54"/>
        <v>1</v>
      </c>
      <c r="F441">
        <f t="shared" si="55"/>
        <v>0</v>
      </c>
      <c r="G441">
        <f t="shared" si="56"/>
        <v>1</v>
      </c>
      <c r="H441">
        <f t="shared" si="57"/>
        <v>0</v>
      </c>
      <c r="I441" s="12">
        <f t="shared" si="58"/>
        <v>1</v>
      </c>
      <c r="J441" s="12" t="str">
        <f t="shared" si="59"/>
        <v>NA</v>
      </c>
      <c r="K441">
        <f t="shared" si="60"/>
        <v>1</v>
      </c>
      <c r="M441" s="5">
        <v>7098760.4622200001</v>
      </c>
      <c r="N441" s="5">
        <v>7310211.3130000001</v>
      </c>
      <c r="O441" s="13">
        <f t="shared" si="61"/>
        <v>-2.9349887567084433E-2</v>
      </c>
      <c r="P441" s="13">
        <f t="shared" si="62"/>
        <v>2.9349887567084433E-2</v>
      </c>
    </row>
    <row r="442" spans="1:16">
      <c r="A442" s="1" t="s">
        <v>2340</v>
      </c>
      <c r="B442" s="1" t="str">
        <f>VLOOKUP(A442,NLA_Site_info!$A$2:$B$1253,2,FALSE)</f>
        <v>Howe Lake</v>
      </c>
      <c r="C442" s="1" t="s">
        <v>53</v>
      </c>
      <c r="D442" t="s">
        <v>53</v>
      </c>
      <c r="E442">
        <f t="shared" si="54"/>
        <v>0</v>
      </c>
      <c r="F442">
        <f t="shared" si="55"/>
        <v>1</v>
      </c>
      <c r="G442">
        <f t="shared" si="56"/>
        <v>0</v>
      </c>
      <c r="H442">
        <f t="shared" si="57"/>
        <v>1</v>
      </c>
      <c r="I442" s="12" t="str">
        <f t="shared" si="58"/>
        <v>NA</v>
      </c>
      <c r="J442" s="12">
        <f t="shared" si="59"/>
        <v>1</v>
      </c>
      <c r="K442">
        <f t="shared" si="60"/>
        <v>1</v>
      </c>
      <c r="M442" s="5">
        <v>335126.97486999998</v>
      </c>
      <c r="N442" s="5">
        <v>362313.78225400002</v>
      </c>
      <c r="O442" s="13">
        <f t="shared" si="61"/>
        <v>-7.796162500198256E-2</v>
      </c>
      <c r="P442" s="13">
        <f t="shared" si="62"/>
        <v>7.796162500198256E-2</v>
      </c>
    </row>
    <row r="443" spans="1:16">
      <c r="A443" s="1" t="s">
        <v>2345</v>
      </c>
      <c r="B443" s="1" t="str">
        <f>VLOOKUP(A443,NLA_Site_info!$A$2:$B$1253,2,FALSE)</f>
        <v>Walker Lake</v>
      </c>
      <c r="C443" s="1" t="s">
        <v>36</v>
      </c>
      <c r="D443" t="s">
        <v>36</v>
      </c>
      <c r="E443">
        <f t="shared" si="54"/>
        <v>1</v>
      </c>
      <c r="F443">
        <f t="shared" si="55"/>
        <v>0</v>
      </c>
      <c r="G443">
        <f t="shared" si="56"/>
        <v>1</v>
      </c>
      <c r="H443">
        <f t="shared" si="57"/>
        <v>0</v>
      </c>
      <c r="I443" s="12">
        <f t="shared" si="58"/>
        <v>1</v>
      </c>
      <c r="J443" s="12" t="str">
        <f t="shared" si="59"/>
        <v>NA</v>
      </c>
      <c r="K443">
        <f t="shared" si="60"/>
        <v>1</v>
      </c>
      <c r="M443" s="5">
        <v>925717.97180099995</v>
      </c>
      <c r="N443" s="5">
        <v>910617.74317499995</v>
      </c>
      <c r="O443" s="13">
        <f t="shared" si="61"/>
        <v>1.6446043610492376E-2</v>
      </c>
      <c r="P443" s="13">
        <f t="shared" si="62"/>
        <v>1.6446043610492376E-2</v>
      </c>
    </row>
    <row r="444" spans="1:16">
      <c r="A444" s="1" t="s">
        <v>2350</v>
      </c>
      <c r="B444" s="1" t="str">
        <f>VLOOKUP(A444,NLA_Site_info!$A$2:$B$1253,2,FALSE)</f>
        <v>Boyd Lake</v>
      </c>
      <c r="C444" s="1" t="s">
        <v>36</v>
      </c>
      <c r="D444" t="s">
        <v>36</v>
      </c>
      <c r="E444">
        <f t="shared" si="54"/>
        <v>1</v>
      </c>
      <c r="F444">
        <f t="shared" si="55"/>
        <v>0</v>
      </c>
      <c r="G444">
        <f t="shared" si="56"/>
        <v>1</v>
      </c>
      <c r="H444">
        <f t="shared" si="57"/>
        <v>0</v>
      </c>
      <c r="I444" s="12">
        <f t="shared" si="58"/>
        <v>1</v>
      </c>
      <c r="J444" s="12" t="str">
        <f t="shared" si="59"/>
        <v>NA</v>
      </c>
      <c r="K444">
        <f t="shared" si="60"/>
        <v>1</v>
      </c>
      <c r="M444" s="5">
        <v>6566837.9773300001</v>
      </c>
      <c r="N444" s="5">
        <v>6115609.7011600006</v>
      </c>
      <c r="O444" s="13">
        <f t="shared" si="61"/>
        <v>7.1157916454140449E-2</v>
      </c>
      <c r="P444" s="13">
        <f t="shared" si="62"/>
        <v>7.1157916454140449E-2</v>
      </c>
    </row>
    <row r="445" spans="1:16">
      <c r="A445" s="1" t="s">
        <v>2355</v>
      </c>
      <c r="B445" s="1" t="str">
        <f>VLOOKUP(A445,NLA_Site_info!$A$2:$B$1253,2,FALSE)</f>
        <v>Bissonnette Pond</v>
      </c>
      <c r="C445" s="1" t="s">
        <v>36</v>
      </c>
      <c r="D445" t="s">
        <v>36</v>
      </c>
      <c r="E445">
        <f t="shared" si="54"/>
        <v>1</v>
      </c>
      <c r="F445">
        <f t="shared" si="55"/>
        <v>0</v>
      </c>
      <c r="G445">
        <f t="shared" si="56"/>
        <v>1</v>
      </c>
      <c r="H445">
        <f t="shared" si="57"/>
        <v>0</v>
      </c>
      <c r="I445" s="12">
        <f t="shared" si="58"/>
        <v>1</v>
      </c>
      <c r="J445" s="12" t="str">
        <f t="shared" si="59"/>
        <v>NA</v>
      </c>
      <c r="K445">
        <f t="shared" si="60"/>
        <v>1</v>
      </c>
      <c r="M445" s="5">
        <v>196246.21122999999</v>
      </c>
      <c r="N445" s="5">
        <v>194602.32339899999</v>
      </c>
      <c r="O445" s="13">
        <f t="shared" si="61"/>
        <v>8.4118920008765339E-3</v>
      </c>
      <c r="P445" s="13">
        <f t="shared" si="62"/>
        <v>8.4118920008765339E-3</v>
      </c>
    </row>
    <row r="446" spans="1:16">
      <c r="A446" s="1" t="s">
        <v>2360</v>
      </c>
      <c r="B446" s="1" t="str">
        <f>VLOOKUP(A446,NLA_Site_info!$A$2:$B$1253,2,FALSE)</f>
        <v>Little Wewoka Creek Site 15 Reservoir</v>
      </c>
      <c r="C446" s="1" t="s">
        <v>36</v>
      </c>
      <c r="D446" t="s">
        <v>36</v>
      </c>
      <c r="E446">
        <f t="shared" si="54"/>
        <v>1</v>
      </c>
      <c r="F446">
        <f t="shared" si="55"/>
        <v>0</v>
      </c>
      <c r="G446">
        <f t="shared" si="56"/>
        <v>1</v>
      </c>
      <c r="H446">
        <f t="shared" si="57"/>
        <v>0</v>
      </c>
      <c r="I446" s="12">
        <f t="shared" si="58"/>
        <v>1</v>
      </c>
      <c r="J446" s="12" t="str">
        <f t="shared" si="59"/>
        <v>NA</v>
      </c>
      <c r="K446">
        <f t="shared" si="60"/>
        <v>1</v>
      </c>
      <c r="M446" s="5">
        <v>208207.14530599999</v>
      </c>
      <c r="N446" s="5">
        <v>200827.32318900002</v>
      </c>
      <c r="O446" s="13">
        <f t="shared" si="61"/>
        <v>3.608410872635387E-2</v>
      </c>
      <c r="P446" s="13">
        <f t="shared" si="62"/>
        <v>3.608410872635387E-2</v>
      </c>
    </row>
    <row r="447" spans="1:16">
      <c r="A447" s="1" t="s">
        <v>2365</v>
      </c>
      <c r="B447" s="1" t="str">
        <f>VLOOKUP(A447,NLA_Site_info!$A$2:$B$1253,2,FALSE)</f>
        <v>Forbes Lake</v>
      </c>
      <c r="C447" s="1" t="s">
        <v>53</v>
      </c>
      <c r="D447" t="s">
        <v>53</v>
      </c>
      <c r="E447">
        <f t="shared" si="54"/>
        <v>0</v>
      </c>
      <c r="F447">
        <f t="shared" si="55"/>
        <v>1</v>
      </c>
      <c r="G447">
        <f t="shared" si="56"/>
        <v>0</v>
      </c>
      <c r="H447">
        <f t="shared" si="57"/>
        <v>1</v>
      </c>
      <c r="I447" s="12" t="str">
        <f t="shared" si="58"/>
        <v>NA</v>
      </c>
      <c r="J447" s="12">
        <f t="shared" si="59"/>
        <v>1</v>
      </c>
      <c r="K447">
        <f t="shared" si="60"/>
        <v>1</v>
      </c>
      <c r="M447" s="5">
        <v>152020.67695200001</v>
      </c>
      <c r="N447" s="5">
        <v>145459.37228299998</v>
      </c>
      <c r="O447" s="13">
        <f t="shared" si="61"/>
        <v>4.4112569470612178E-2</v>
      </c>
      <c r="P447" s="13">
        <f t="shared" si="62"/>
        <v>4.4112569470612178E-2</v>
      </c>
    </row>
    <row r="448" spans="1:16">
      <c r="A448" s="1" t="s">
        <v>2370</v>
      </c>
      <c r="B448" s="1" t="str">
        <f>VLOOKUP(A448,NLA_Site_info!$A$2:$B$1253,2,FALSE)</f>
        <v>Mill Creek Watershed 2 Reservoir</v>
      </c>
      <c r="C448" s="1" t="s">
        <v>36</v>
      </c>
      <c r="D448" t="s">
        <v>36</v>
      </c>
      <c r="E448">
        <f t="shared" si="54"/>
        <v>1</v>
      </c>
      <c r="F448">
        <f t="shared" si="55"/>
        <v>0</v>
      </c>
      <c r="G448">
        <f t="shared" si="56"/>
        <v>1</v>
      </c>
      <c r="H448">
        <f t="shared" si="57"/>
        <v>0</v>
      </c>
      <c r="I448" s="12">
        <f t="shared" si="58"/>
        <v>1</v>
      </c>
      <c r="J448" s="12" t="str">
        <f t="shared" si="59"/>
        <v>NA</v>
      </c>
      <c r="K448">
        <f t="shared" si="60"/>
        <v>1</v>
      </c>
      <c r="M448" s="5">
        <v>111309.021204</v>
      </c>
      <c r="N448" s="5">
        <v>126122.47084600001</v>
      </c>
      <c r="O448" s="13">
        <f t="shared" si="61"/>
        <v>-0.12478083268651224</v>
      </c>
      <c r="P448" s="13">
        <f t="shared" si="62"/>
        <v>0.12478083268651224</v>
      </c>
    </row>
    <row r="449" spans="1:16">
      <c r="A449" s="1" t="s">
        <v>2375</v>
      </c>
      <c r="B449" s="1" t="str">
        <f>VLOOKUP(A449,NLA_Site_info!$A$2:$B$1253,2,FALSE)</f>
        <v>Deer Lake</v>
      </c>
      <c r="C449" s="1" t="s">
        <v>53</v>
      </c>
      <c r="D449" t="s">
        <v>53</v>
      </c>
      <c r="E449">
        <f t="shared" si="54"/>
        <v>0</v>
      </c>
      <c r="F449">
        <f t="shared" si="55"/>
        <v>1</v>
      </c>
      <c r="G449">
        <f t="shared" si="56"/>
        <v>0</v>
      </c>
      <c r="H449">
        <f t="shared" si="57"/>
        <v>1</v>
      </c>
      <c r="I449" s="12" t="str">
        <f t="shared" si="58"/>
        <v>NA</v>
      </c>
      <c r="J449" s="12">
        <f t="shared" si="59"/>
        <v>1</v>
      </c>
      <c r="K449">
        <f t="shared" si="60"/>
        <v>1</v>
      </c>
      <c r="M449" s="5">
        <v>1878019.7372900001</v>
      </c>
      <c r="N449" s="5">
        <v>1844347.5650000002</v>
      </c>
      <c r="O449" s="13">
        <f t="shared" si="61"/>
        <v>1.809180532468399E-2</v>
      </c>
      <c r="P449" s="13">
        <f t="shared" si="62"/>
        <v>1.809180532468399E-2</v>
      </c>
    </row>
    <row r="450" spans="1:16">
      <c r="A450" s="1" t="s">
        <v>2380</v>
      </c>
      <c r="B450" s="1" t="str">
        <f>VLOOKUP(A450,NLA_Site_info!$A$2:$B$1253,2,FALSE)</f>
        <v>LAKE COLEMAN</v>
      </c>
      <c r="C450" s="1" t="s">
        <v>36</v>
      </c>
      <c r="D450" t="s">
        <v>36</v>
      </c>
      <c r="E450">
        <f t="shared" si="54"/>
        <v>1</v>
      </c>
      <c r="F450">
        <f t="shared" si="55"/>
        <v>0</v>
      </c>
      <c r="G450">
        <f t="shared" si="56"/>
        <v>1</v>
      </c>
      <c r="H450">
        <f t="shared" si="57"/>
        <v>0</v>
      </c>
      <c r="I450" s="12">
        <f t="shared" si="58"/>
        <v>1</v>
      </c>
      <c r="J450" s="12" t="str">
        <f t="shared" si="59"/>
        <v>NA</v>
      </c>
      <c r="K450">
        <f t="shared" si="60"/>
        <v>1</v>
      </c>
      <c r="M450" s="5">
        <v>7411135.7695000004</v>
      </c>
      <c r="N450" s="5">
        <v>7053783.7714099996</v>
      </c>
      <c r="O450" s="13">
        <f t="shared" si="61"/>
        <v>4.9409469175314823E-2</v>
      </c>
      <c r="P450" s="13">
        <f t="shared" si="62"/>
        <v>4.9409469175314823E-2</v>
      </c>
    </row>
    <row r="451" spans="1:16">
      <c r="A451" s="1" t="s">
        <v>2385</v>
      </c>
      <c r="B451" s="1" t="str">
        <f>VLOOKUP(A451,NLA_Site_info!$A$2:$B$1253,2,FALSE)</f>
        <v>Big Sand Wash</v>
      </c>
      <c r="C451" s="1" t="s">
        <v>36</v>
      </c>
      <c r="D451" t="s">
        <v>36</v>
      </c>
      <c r="E451">
        <f t="shared" ref="E451:E514" si="63">IF(D451="Reservoir",1,0)</f>
        <v>1</v>
      </c>
      <c r="F451">
        <f t="shared" ref="F451:F514" si="64">IF($D451="Lake",1,0)</f>
        <v>0</v>
      </c>
      <c r="G451">
        <f t="shared" ref="G451:G514" si="65">IF($C451="Reservoir",1,0)</f>
        <v>1</v>
      </c>
      <c r="H451">
        <f t="shared" ref="H451:H514" si="66">IF($C451="Lake",1,0)</f>
        <v>0</v>
      </c>
      <c r="I451" s="12">
        <f t="shared" ref="I451:I514" si="67">IF($D451="RESERVOIR",IF($D451=$C451,1,0),"NA")</f>
        <v>1</v>
      </c>
      <c r="J451" s="12" t="str">
        <f t="shared" ref="J451:J514" si="68">IF($D451="Lake",IF($D451=$C451,1,0),"NA")</f>
        <v>NA</v>
      </c>
      <c r="K451">
        <f t="shared" ref="K451:K514" si="69">IF(D451=C451,1,0)</f>
        <v>1</v>
      </c>
      <c r="M451" s="5">
        <v>1501961.0027000001</v>
      </c>
      <c r="N451" s="5">
        <v>1585816.86892</v>
      </c>
      <c r="O451" s="13">
        <f t="shared" ref="O451:O514" si="70">(M451-N451)/((M451+N451)/2)</f>
        <v>-5.4314701190604137E-2</v>
      </c>
      <c r="P451" s="13">
        <f t="shared" ref="P451:P514" si="71">ABS($M451-$N451)/(($M451+$N451)/2)</f>
        <v>5.4314701190604137E-2</v>
      </c>
    </row>
    <row r="452" spans="1:16">
      <c r="A452" s="1" t="s">
        <v>2390</v>
      </c>
      <c r="B452" s="1" t="str">
        <f>VLOOKUP(A452,NLA_Site_info!$A$2:$B$1253,2,FALSE)</f>
        <v>Baca Lake</v>
      </c>
      <c r="C452" s="1" t="s">
        <v>53</v>
      </c>
      <c r="D452" t="s">
        <v>36</v>
      </c>
      <c r="E452">
        <f t="shared" si="63"/>
        <v>1</v>
      </c>
      <c r="F452">
        <f t="shared" si="64"/>
        <v>0</v>
      </c>
      <c r="G452">
        <f t="shared" si="65"/>
        <v>0</v>
      </c>
      <c r="H452">
        <f t="shared" si="66"/>
        <v>1</v>
      </c>
      <c r="I452" s="12">
        <f t="shared" si="67"/>
        <v>0</v>
      </c>
      <c r="J452" s="12" t="str">
        <f t="shared" si="68"/>
        <v>NA</v>
      </c>
      <c r="K452">
        <f t="shared" si="69"/>
        <v>0</v>
      </c>
      <c r="M452" s="5">
        <v>1723618.2324300001</v>
      </c>
      <c r="N452" s="5">
        <v>2731142.1132</v>
      </c>
      <c r="O452" s="13">
        <f t="shared" si="70"/>
        <v>-0.4523358396859008</v>
      </c>
      <c r="P452" s="13">
        <f t="shared" si="71"/>
        <v>0.4523358396859008</v>
      </c>
    </row>
    <row r="453" spans="1:16">
      <c r="A453" s="1" t="s">
        <v>2395</v>
      </c>
      <c r="B453" s="1" t="str">
        <f>VLOOKUP(A453,NLA_Site_info!$A$2:$B$1253,2,FALSE)</f>
        <v>Youngs Creek Reservoir Number 3</v>
      </c>
      <c r="C453" s="1" t="s">
        <v>36</v>
      </c>
      <c r="D453" t="s">
        <v>36</v>
      </c>
      <c r="E453">
        <f t="shared" si="63"/>
        <v>1</v>
      </c>
      <c r="F453">
        <f t="shared" si="64"/>
        <v>0</v>
      </c>
      <c r="G453">
        <f t="shared" si="65"/>
        <v>1</v>
      </c>
      <c r="H453">
        <f t="shared" si="66"/>
        <v>0</v>
      </c>
      <c r="I453" s="12">
        <f t="shared" si="67"/>
        <v>1</v>
      </c>
      <c r="J453" s="12" t="str">
        <f t="shared" si="68"/>
        <v>NA</v>
      </c>
      <c r="K453">
        <f t="shared" si="69"/>
        <v>1</v>
      </c>
      <c r="M453" s="5">
        <v>86421.5789391</v>
      </c>
      <c r="N453" s="5">
        <v>77997.154664600006</v>
      </c>
      <c r="O453" s="13">
        <f t="shared" si="70"/>
        <v>0.10247523612249029</v>
      </c>
      <c r="P453" s="13">
        <f t="shared" si="71"/>
        <v>0.10247523612249029</v>
      </c>
    </row>
    <row r="454" spans="1:16">
      <c r="A454" s="1" t="s">
        <v>2400</v>
      </c>
      <c r="B454" s="1">
        <f>VLOOKUP(A454,NLA_Site_info!$A$2:$B$1253,2,FALSE)</f>
        <v>0</v>
      </c>
      <c r="C454" s="1" t="s">
        <v>36</v>
      </c>
      <c r="D454" t="s">
        <v>36</v>
      </c>
      <c r="E454">
        <f t="shared" si="63"/>
        <v>1</v>
      </c>
      <c r="F454">
        <f t="shared" si="64"/>
        <v>0</v>
      </c>
      <c r="G454">
        <f t="shared" si="65"/>
        <v>1</v>
      </c>
      <c r="H454">
        <f t="shared" si="66"/>
        <v>0</v>
      </c>
      <c r="I454" s="12">
        <f t="shared" si="67"/>
        <v>1</v>
      </c>
      <c r="J454" s="12" t="str">
        <f t="shared" si="68"/>
        <v>NA</v>
      </c>
      <c r="K454">
        <f t="shared" si="69"/>
        <v>1</v>
      </c>
      <c r="M454" s="5">
        <v>162306.724345</v>
      </c>
      <c r="N454" s="5">
        <v>175906.86539600001</v>
      </c>
      <c r="O454" s="13">
        <f t="shared" si="70"/>
        <v>-8.0423386070410968E-2</v>
      </c>
      <c r="P454" s="13">
        <f t="shared" si="71"/>
        <v>8.0423386070410968E-2</v>
      </c>
    </row>
    <row r="455" spans="1:16">
      <c r="A455" s="1" t="s">
        <v>2405</v>
      </c>
      <c r="B455" s="1" t="str">
        <f>VLOOKUP(A455,NLA_Site_info!$A$2:$B$1253,2,FALSE)</f>
        <v>Beltzville Lake</v>
      </c>
      <c r="C455" s="1" t="s">
        <v>36</v>
      </c>
      <c r="D455" t="s">
        <v>36</v>
      </c>
      <c r="E455">
        <f t="shared" si="63"/>
        <v>1</v>
      </c>
      <c r="F455">
        <f t="shared" si="64"/>
        <v>0</v>
      </c>
      <c r="G455">
        <f t="shared" si="65"/>
        <v>1</v>
      </c>
      <c r="H455">
        <f t="shared" si="66"/>
        <v>0</v>
      </c>
      <c r="I455" s="12">
        <f t="shared" si="67"/>
        <v>1</v>
      </c>
      <c r="J455" s="12" t="str">
        <f t="shared" si="68"/>
        <v>NA</v>
      </c>
      <c r="K455">
        <f t="shared" si="69"/>
        <v>1</v>
      </c>
      <c r="M455" s="5">
        <v>3480500.1953699999</v>
      </c>
      <c r="N455" s="5">
        <v>4489595.7513900008</v>
      </c>
      <c r="O455" s="13">
        <f t="shared" si="70"/>
        <v>-0.25322042865248517</v>
      </c>
      <c r="P455" s="13">
        <f t="shared" si="71"/>
        <v>0.25322042865248517</v>
      </c>
    </row>
    <row r="456" spans="1:16">
      <c r="A456" s="1" t="s">
        <v>2410</v>
      </c>
      <c r="B456" s="1" t="str">
        <f>VLOOKUP(A456,NLA_Site_info!$A$2:$B$1253,2,FALSE)</f>
        <v>Brierpatch Lake</v>
      </c>
      <c r="C456" s="1" t="s">
        <v>53</v>
      </c>
      <c r="D456" t="s">
        <v>53</v>
      </c>
      <c r="E456">
        <f t="shared" si="63"/>
        <v>0</v>
      </c>
      <c r="F456">
        <f t="shared" si="64"/>
        <v>1</v>
      </c>
      <c r="G456">
        <f t="shared" si="65"/>
        <v>0</v>
      </c>
      <c r="H456">
        <f t="shared" si="66"/>
        <v>1</v>
      </c>
      <c r="I456" s="12" t="str">
        <f t="shared" si="67"/>
        <v>NA</v>
      </c>
      <c r="J456" s="12">
        <f t="shared" si="68"/>
        <v>1</v>
      </c>
      <c r="K456">
        <f t="shared" si="69"/>
        <v>1</v>
      </c>
      <c r="M456" s="5">
        <v>41744.972457299998</v>
      </c>
      <c r="N456" s="5">
        <v>50111.151037000003</v>
      </c>
      <c r="O456" s="13">
        <f t="shared" si="70"/>
        <v>-0.18215832023913259</v>
      </c>
      <c r="P456" s="13">
        <f t="shared" si="71"/>
        <v>0.18215832023913259</v>
      </c>
    </row>
    <row r="457" spans="1:16">
      <c r="A457" s="1" t="s">
        <v>2415</v>
      </c>
      <c r="B457" s="1" t="str">
        <f>VLOOKUP(A457,NLA_Site_info!$A$2:$B$1253,2,FALSE)</f>
        <v>Sloans Lake</v>
      </c>
      <c r="C457" s="1" t="s">
        <v>53</v>
      </c>
      <c r="D457" t="s">
        <v>36</v>
      </c>
      <c r="E457">
        <f t="shared" si="63"/>
        <v>1</v>
      </c>
      <c r="F457">
        <f t="shared" si="64"/>
        <v>0</v>
      </c>
      <c r="G457">
        <f t="shared" si="65"/>
        <v>0</v>
      </c>
      <c r="H457">
        <f t="shared" si="66"/>
        <v>1</v>
      </c>
      <c r="I457" s="12">
        <f t="shared" si="67"/>
        <v>0</v>
      </c>
      <c r="J457" s="12" t="str">
        <f t="shared" si="68"/>
        <v>NA</v>
      </c>
      <c r="K457">
        <f t="shared" si="69"/>
        <v>0</v>
      </c>
      <c r="M457" s="5">
        <v>701309.53529300005</v>
      </c>
      <c r="N457" s="5">
        <v>679422.21786500001</v>
      </c>
      <c r="O457" s="13">
        <f t="shared" si="70"/>
        <v>3.1703938694738525E-2</v>
      </c>
      <c r="P457" s="13">
        <f t="shared" si="71"/>
        <v>3.1703938694738525E-2</v>
      </c>
    </row>
    <row r="458" spans="1:16">
      <c r="A458" s="1" t="s">
        <v>2420</v>
      </c>
      <c r="B458" s="1" t="str">
        <f>VLOOKUP(A458,NLA_Site_info!$A$2:$B$1253,2,FALSE)</f>
        <v>Lake Nichols</v>
      </c>
      <c r="C458" s="1"/>
      <c r="D458" t="s">
        <v>36</v>
      </c>
      <c r="E458">
        <f t="shared" si="63"/>
        <v>1</v>
      </c>
      <c r="F458">
        <f t="shared" si="64"/>
        <v>0</v>
      </c>
      <c r="G458">
        <f t="shared" si="65"/>
        <v>0</v>
      </c>
      <c r="H458">
        <f t="shared" si="66"/>
        <v>0</v>
      </c>
      <c r="I458" s="12">
        <f t="shared" si="67"/>
        <v>0</v>
      </c>
      <c r="J458" s="12" t="str">
        <f t="shared" si="68"/>
        <v>NA</v>
      </c>
      <c r="K458">
        <f t="shared" si="69"/>
        <v>0</v>
      </c>
      <c r="M458" s="5">
        <v>-9999</v>
      </c>
      <c r="N458" s="5">
        <v>872573.46542000002</v>
      </c>
      <c r="O458" s="13">
        <f t="shared" si="70"/>
        <v>-2.046368170637332</v>
      </c>
      <c r="P458" s="13">
        <f t="shared" si="71"/>
        <v>2.046368170637332</v>
      </c>
    </row>
    <row r="459" spans="1:16">
      <c r="A459" s="1" t="s">
        <v>2424</v>
      </c>
      <c r="B459" s="1" t="str">
        <f>VLOOKUP(A459,NLA_Site_info!$A$2:$B$1253,2,FALSE)</f>
        <v>Horsehead Lake</v>
      </c>
      <c r="C459" s="1" t="s">
        <v>36</v>
      </c>
      <c r="D459" t="s">
        <v>36</v>
      </c>
      <c r="E459">
        <f t="shared" si="63"/>
        <v>1</v>
      </c>
      <c r="F459">
        <f t="shared" si="64"/>
        <v>0</v>
      </c>
      <c r="G459">
        <f t="shared" si="65"/>
        <v>1</v>
      </c>
      <c r="H459">
        <f t="shared" si="66"/>
        <v>0</v>
      </c>
      <c r="I459" s="12">
        <f t="shared" si="67"/>
        <v>1</v>
      </c>
      <c r="J459" s="12" t="str">
        <f t="shared" si="68"/>
        <v>NA</v>
      </c>
      <c r="K459">
        <f t="shared" si="69"/>
        <v>1</v>
      </c>
      <c r="M459" s="5">
        <v>440931.37025699997</v>
      </c>
      <c r="N459" s="5">
        <v>446821.25000900001</v>
      </c>
      <c r="O459" s="13">
        <f t="shared" si="70"/>
        <v>-1.3269191478669439E-2</v>
      </c>
      <c r="P459" s="13">
        <f t="shared" si="71"/>
        <v>1.3269191478669439E-2</v>
      </c>
    </row>
    <row r="460" spans="1:16">
      <c r="A460" s="1" t="s">
        <v>2429</v>
      </c>
      <c r="B460" s="1" t="str">
        <f>VLOOKUP(A460,NLA_Site_info!$A$2:$B$1253,2,FALSE)</f>
        <v>Ford Lake</v>
      </c>
      <c r="C460" s="1" t="s">
        <v>36</v>
      </c>
      <c r="D460" t="s">
        <v>36</v>
      </c>
      <c r="E460">
        <f t="shared" si="63"/>
        <v>1</v>
      </c>
      <c r="F460">
        <f t="shared" si="64"/>
        <v>0</v>
      </c>
      <c r="G460">
        <f t="shared" si="65"/>
        <v>1</v>
      </c>
      <c r="H460">
        <f t="shared" si="66"/>
        <v>0</v>
      </c>
      <c r="I460" s="12">
        <f t="shared" si="67"/>
        <v>1</v>
      </c>
      <c r="J460" s="12" t="str">
        <f t="shared" si="68"/>
        <v>NA</v>
      </c>
      <c r="K460">
        <f t="shared" si="69"/>
        <v>1</v>
      </c>
      <c r="M460" s="5">
        <v>3943185.8763299999</v>
      </c>
      <c r="N460" s="5">
        <v>3849125.5543499999</v>
      </c>
      <c r="O460" s="13">
        <f t="shared" si="70"/>
        <v>2.4141828215351963E-2</v>
      </c>
      <c r="P460" s="13">
        <f t="shared" si="71"/>
        <v>2.4141828215351963E-2</v>
      </c>
    </row>
    <row r="461" spans="1:16">
      <c r="A461" s="1" t="s">
        <v>2434</v>
      </c>
      <c r="B461" s="1" t="str">
        <f>VLOOKUP(A461,NLA_Site_info!$A$2:$B$1253,2,FALSE)</f>
        <v>Tri-County Turkey Creek Site 7 Reservoir</v>
      </c>
      <c r="C461" s="1" t="s">
        <v>36</v>
      </c>
      <c r="D461" t="s">
        <v>36</v>
      </c>
      <c r="E461">
        <f t="shared" si="63"/>
        <v>1</v>
      </c>
      <c r="F461">
        <f t="shared" si="64"/>
        <v>0</v>
      </c>
      <c r="G461">
        <f t="shared" si="65"/>
        <v>1</v>
      </c>
      <c r="H461">
        <f t="shared" si="66"/>
        <v>0</v>
      </c>
      <c r="I461" s="12">
        <f t="shared" si="67"/>
        <v>1</v>
      </c>
      <c r="J461" s="12" t="str">
        <f t="shared" si="68"/>
        <v>NA</v>
      </c>
      <c r="K461">
        <f t="shared" si="69"/>
        <v>1</v>
      </c>
      <c r="M461" s="5">
        <v>57950.6796607</v>
      </c>
      <c r="N461" s="5">
        <v>129992.48289299999</v>
      </c>
      <c r="O461" s="13">
        <f t="shared" si="70"/>
        <v>-0.76663393606262087</v>
      </c>
      <c r="P461" s="13">
        <f t="shared" si="71"/>
        <v>0.76663393606262087</v>
      </c>
    </row>
    <row r="462" spans="1:16">
      <c r="A462" s="1" t="s">
        <v>2439</v>
      </c>
      <c r="B462" s="1" t="str">
        <f>VLOOKUP(A462,NLA_Site_info!$A$2:$B$1253,2,FALSE)</f>
        <v>Bischoff Reservoir</v>
      </c>
      <c r="C462" s="1" t="s">
        <v>36</v>
      </c>
      <c r="D462" t="s">
        <v>36</v>
      </c>
      <c r="E462">
        <f t="shared" si="63"/>
        <v>1</v>
      </c>
      <c r="F462">
        <f t="shared" si="64"/>
        <v>0</v>
      </c>
      <c r="G462">
        <f t="shared" si="65"/>
        <v>1</v>
      </c>
      <c r="H462">
        <f t="shared" si="66"/>
        <v>0</v>
      </c>
      <c r="I462" s="12">
        <f t="shared" si="67"/>
        <v>1</v>
      </c>
      <c r="J462" s="12" t="str">
        <f t="shared" si="68"/>
        <v>NA</v>
      </c>
      <c r="K462">
        <f t="shared" si="69"/>
        <v>1</v>
      </c>
      <c r="M462" s="5">
        <v>733600.12693799997</v>
      </c>
      <c r="N462" s="5">
        <v>763082.85144400003</v>
      </c>
      <c r="O462" s="13">
        <f t="shared" si="70"/>
        <v>-3.9397420738856229E-2</v>
      </c>
      <c r="P462" s="13">
        <f t="shared" si="71"/>
        <v>3.9397420738856229E-2</v>
      </c>
    </row>
    <row r="463" spans="1:16">
      <c r="A463" s="1" t="s">
        <v>2444</v>
      </c>
      <c r="B463" s="1" t="str">
        <f>VLOOKUP(A463,NLA_Site_info!$A$2:$B$1253,2,FALSE)</f>
        <v>Soil Conservation Service Site 6 Reservoir</v>
      </c>
      <c r="C463" s="1" t="s">
        <v>36</v>
      </c>
      <c r="D463" t="s">
        <v>36</v>
      </c>
      <c r="E463">
        <f t="shared" si="63"/>
        <v>1</v>
      </c>
      <c r="F463">
        <f t="shared" si="64"/>
        <v>0</v>
      </c>
      <c r="G463">
        <f t="shared" si="65"/>
        <v>1</v>
      </c>
      <c r="H463">
        <f t="shared" si="66"/>
        <v>0</v>
      </c>
      <c r="I463" s="12">
        <f t="shared" si="67"/>
        <v>1</v>
      </c>
      <c r="J463" s="12" t="str">
        <f t="shared" si="68"/>
        <v>NA</v>
      </c>
      <c r="K463">
        <f t="shared" si="69"/>
        <v>1</v>
      </c>
      <c r="M463" s="5">
        <v>45522.070416000002</v>
      </c>
      <c r="N463" s="5">
        <v>48979.399081299998</v>
      </c>
      <c r="O463" s="13">
        <f t="shared" si="70"/>
        <v>-7.3169839235119521E-2</v>
      </c>
      <c r="P463" s="13">
        <f t="shared" si="71"/>
        <v>7.3169839235119521E-2</v>
      </c>
    </row>
    <row r="464" spans="1:16">
      <c r="A464" s="1" t="s">
        <v>2449</v>
      </c>
      <c r="B464" s="1" t="str">
        <f>VLOOKUP(A464,NLA_Site_info!$A$2:$B$1253,2,FALSE)</f>
        <v>Lake Wappapello</v>
      </c>
      <c r="C464" s="1" t="s">
        <v>36</v>
      </c>
      <c r="D464" t="s">
        <v>36</v>
      </c>
      <c r="E464">
        <f t="shared" si="63"/>
        <v>1</v>
      </c>
      <c r="F464">
        <f t="shared" si="64"/>
        <v>0</v>
      </c>
      <c r="G464">
        <f t="shared" si="65"/>
        <v>1</v>
      </c>
      <c r="H464">
        <f t="shared" si="66"/>
        <v>0</v>
      </c>
      <c r="I464" s="12">
        <f t="shared" si="67"/>
        <v>1</v>
      </c>
      <c r="J464" s="12" t="str">
        <f t="shared" si="68"/>
        <v>NA</v>
      </c>
      <c r="K464">
        <f t="shared" si="69"/>
        <v>1</v>
      </c>
      <c r="M464" s="5">
        <v>31063264.706099998</v>
      </c>
      <c r="N464" s="5">
        <v>28440706.9276</v>
      </c>
      <c r="O464" s="13">
        <f t="shared" si="70"/>
        <v>8.814731879223725E-2</v>
      </c>
      <c r="P464" s="13">
        <f t="shared" si="71"/>
        <v>8.814731879223725E-2</v>
      </c>
    </row>
    <row r="465" spans="1:16">
      <c r="A465" s="1" t="s">
        <v>2454</v>
      </c>
      <c r="B465" s="1" t="str">
        <f>VLOOKUP(A465,NLA_Site_info!$A$2:$B$1253,2,FALSE)</f>
        <v>Richmond</v>
      </c>
      <c r="C465" s="1" t="s">
        <v>36</v>
      </c>
      <c r="D465" t="s">
        <v>36</v>
      </c>
      <c r="E465">
        <f t="shared" si="63"/>
        <v>1</v>
      </c>
      <c r="F465">
        <f t="shared" si="64"/>
        <v>0</v>
      </c>
      <c r="G465">
        <f t="shared" si="65"/>
        <v>1</v>
      </c>
      <c r="H465">
        <f t="shared" si="66"/>
        <v>0</v>
      </c>
      <c r="I465" s="12">
        <f t="shared" si="67"/>
        <v>1</v>
      </c>
      <c r="J465" s="12" t="str">
        <f t="shared" si="68"/>
        <v>NA</v>
      </c>
      <c r="K465">
        <f t="shared" si="69"/>
        <v>1</v>
      </c>
      <c r="M465" s="5">
        <v>3277522.3982500001</v>
      </c>
      <c r="N465" s="5">
        <v>1917549.3503</v>
      </c>
      <c r="O465" s="13">
        <f t="shared" si="70"/>
        <v>0.52356275862006452</v>
      </c>
      <c r="P465" s="13">
        <f t="shared" si="71"/>
        <v>0.52356275862006452</v>
      </c>
    </row>
    <row r="466" spans="1:16">
      <c r="A466" s="1" t="s">
        <v>2459</v>
      </c>
      <c r="B466" s="1" t="str">
        <f>VLOOKUP(A466,NLA_Site_info!$A$2:$B$1253,2,FALSE)</f>
        <v>Treasureton Reservoir</v>
      </c>
      <c r="C466" s="1" t="s">
        <v>36</v>
      </c>
      <c r="D466" t="s">
        <v>36</v>
      </c>
      <c r="E466">
        <f t="shared" si="63"/>
        <v>1</v>
      </c>
      <c r="F466">
        <f t="shared" si="64"/>
        <v>0</v>
      </c>
      <c r="G466">
        <f t="shared" si="65"/>
        <v>1</v>
      </c>
      <c r="H466">
        <f t="shared" si="66"/>
        <v>0</v>
      </c>
      <c r="I466" s="12">
        <f t="shared" si="67"/>
        <v>1</v>
      </c>
      <c r="J466" s="12" t="str">
        <f t="shared" si="68"/>
        <v>NA</v>
      </c>
      <c r="K466">
        <f t="shared" si="69"/>
        <v>1</v>
      </c>
      <c r="M466" s="5">
        <v>610540.32969699998</v>
      </c>
      <c r="N466" s="5">
        <v>614749.75043100002</v>
      </c>
      <c r="O466" s="13">
        <f t="shared" si="70"/>
        <v>-6.8708966183098543E-3</v>
      </c>
      <c r="P466" s="13">
        <f t="shared" si="71"/>
        <v>6.8708966183098543E-3</v>
      </c>
    </row>
    <row r="467" spans="1:16">
      <c r="A467" s="1" t="s">
        <v>2464</v>
      </c>
      <c r="B467" s="1" t="str">
        <f>VLOOKUP(A467,NLA_Site_info!$A$2:$B$1253,2,FALSE)</f>
        <v>Dave Boyer Lake</v>
      </c>
      <c r="C467" s="1" t="s">
        <v>36</v>
      </c>
      <c r="D467" t="s">
        <v>36</v>
      </c>
      <c r="E467">
        <f t="shared" si="63"/>
        <v>1</v>
      </c>
      <c r="F467">
        <f t="shared" si="64"/>
        <v>0</v>
      </c>
      <c r="G467">
        <f t="shared" si="65"/>
        <v>1</v>
      </c>
      <c r="H467">
        <f t="shared" si="66"/>
        <v>0</v>
      </c>
      <c r="I467" s="12">
        <f t="shared" si="67"/>
        <v>1</v>
      </c>
      <c r="J467" s="12" t="str">
        <f t="shared" si="68"/>
        <v>NA</v>
      </c>
      <c r="K467">
        <f t="shared" si="69"/>
        <v>1</v>
      </c>
      <c r="M467" s="5">
        <v>420138.32266599999</v>
      </c>
      <c r="N467" s="5">
        <v>512170.70470399997</v>
      </c>
      <c r="O467" s="13">
        <f t="shared" si="70"/>
        <v>-0.19742891967402484</v>
      </c>
      <c r="P467" s="13">
        <f t="shared" si="71"/>
        <v>0.19742891967402484</v>
      </c>
    </row>
    <row r="468" spans="1:16">
      <c r="A468" s="1" t="s">
        <v>2469</v>
      </c>
      <c r="B468" s="1" t="str">
        <f>VLOOKUP(A468,NLA_Site_info!$A$2:$B$1253,2,FALSE)</f>
        <v>Swan Lake</v>
      </c>
      <c r="C468" s="1" t="s">
        <v>53</v>
      </c>
      <c r="D468" t="s">
        <v>53</v>
      </c>
      <c r="E468">
        <f t="shared" si="63"/>
        <v>0</v>
      </c>
      <c r="F468">
        <f t="shared" si="64"/>
        <v>1</v>
      </c>
      <c r="G468">
        <f t="shared" si="65"/>
        <v>0</v>
      </c>
      <c r="H468">
        <f t="shared" si="66"/>
        <v>1</v>
      </c>
      <c r="I468" s="12" t="str">
        <f t="shared" si="67"/>
        <v>NA</v>
      </c>
      <c r="J468" s="12">
        <f t="shared" si="68"/>
        <v>1</v>
      </c>
      <c r="K468">
        <f t="shared" si="69"/>
        <v>1</v>
      </c>
      <c r="M468" s="5">
        <v>686120.78146299999</v>
      </c>
      <c r="N468" s="5">
        <v>669246.1412689999</v>
      </c>
      <c r="O468" s="13">
        <f t="shared" si="70"/>
        <v>2.490047515692068E-2</v>
      </c>
      <c r="P468" s="13">
        <f t="shared" si="71"/>
        <v>2.490047515692068E-2</v>
      </c>
    </row>
    <row r="469" spans="1:16">
      <c r="A469" s="1" t="s">
        <v>2474</v>
      </c>
      <c r="B469" s="1" t="str">
        <f>VLOOKUP(A469,NLA_Site_info!$A$2:$B$1253,2,FALSE)</f>
        <v>Storey Lake</v>
      </c>
      <c r="C469" s="1" t="s">
        <v>36</v>
      </c>
      <c r="D469" t="s">
        <v>36</v>
      </c>
      <c r="E469">
        <f t="shared" si="63"/>
        <v>1</v>
      </c>
      <c r="F469">
        <f t="shared" si="64"/>
        <v>0</v>
      </c>
      <c r="G469">
        <f t="shared" si="65"/>
        <v>1</v>
      </c>
      <c r="H469">
        <f t="shared" si="66"/>
        <v>0</v>
      </c>
      <c r="I469" s="12">
        <f t="shared" si="67"/>
        <v>1</v>
      </c>
      <c r="J469" s="12" t="str">
        <f t="shared" si="68"/>
        <v>NA</v>
      </c>
      <c r="K469">
        <f t="shared" si="69"/>
        <v>1</v>
      </c>
      <c r="M469" s="5">
        <v>450502.05302599998</v>
      </c>
      <c r="N469" s="5">
        <v>426440.16658700001</v>
      </c>
      <c r="O469" s="13">
        <f t="shared" si="70"/>
        <v>5.4876788688811497E-2</v>
      </c>
      <c r="P469" s="13">
        <f t="shared" si="71"/>
        <v>5.4876788688811497E-2</v>
      </c>
    </row>
    <row r="470" spans="1:16">
      <c r="A470" s="1" t="s">
        <v>2479</v>
      </c>
      <c r="B470" s="1" t="str">
        <f>VLOOKUP(A470,NLA_Site_info!$A$2:$B$1253,2,FALSE)</f>
        <v>Little Wall Lake</v>
      </c>
      <c r="C470" s="1" t="s">
        <v>53</v>
      </c>
      <c r="D470" t="s">
        <v>53</v>
      </c>
      <c r="E470">
        <f t="shared" si="63"/>
        <v>0</v>
      </c>
      <c r="F470">
        <f t="shared" si="64"/>
        <v>1</v>
      </c>
      <c r="G470">
        <f t="shared" si="65"/>
        <v>0</v>
      </c>
      <c r="H470">
        <f t="shared" si="66"/>
        <v>1</v>
      </c>
      <c r="I470" s="12" t="str">
        <f t="shared" si="67"/>
        <v>NA</v>
      </c>
      <c r="J470" s="12">
        <f t="shared" si="68"/>
        <v>1</v>
      </c>
      <c r="K470">
        <f t="shared" si="69"/>
        <v>1</v>
      </c>
      <c r="M470" s="5">
        <v>992252.42908799998</v>
      </c>
      <c r="N470" s="5">
        <v>987351.3483389999</v>
      </c>
      <c r="O470" s="13">
        <f t="shared" si="70"/>
        <v>4.9515774872588673E-3</v>
      </c>
      <c r="P470" s="13">
        <f t="shared" si="71"/>
        <v>4.9515774872588673E-3</v>
      </c>
    </row>
    <row r="471" spans="1:16">
      <c r="A471" s="1" t="s">
        <v>2484</v>
      </c>
      <c r="B471" s="1" t="str">
        <f>VLOOKUP(A471,NLA_Site_info!$A$2:$B$1253,2,FALSE)</f>
        <v>Lower Middle Branch</v>
      </c>
      <c r="C471" s="1" t="s">
        <v>53</v>
      </c>
      <c r="D471" t="s">
        <v>53</v>
      </c>
      <c r="E471">
        <f t="shared" si="63"/>
        <v>0</v>
      </c>
      <c r="F471">
        <f t="shared" si="64"/>
        <v>1</v>
      </c>
      <c r="G471">
        <f t="shared" si="65"/>
        <v>0</v>
      </c>
      <c r="H471">
        <f t="shared" si="66"/>
        <v>1</v>
      </c>
      <c r="I471" s="12" t="str">
        <f t="shared" si="67"/>
        <v>NA</v>
      </c>
      <c r="J471" s="12">
        <f t="shared" si="68"/>
        <v>1</v>
      </c>
      <c r="K471">
        <f t="shared" si="69"/>
        <v>1</v>
      </c>
      <c r="M471" s="5">
        <v>954883.29449600005</v>
      </c>
      <c r="N471" s="5">
        <v>1039486.57224</v>
      </c>
      <c r="O471" s="13">
        <f t="shared" si="70"/>
        <v>-8.4842113947963219E-2</v>
      </c>
      <c r="P471" s="13">
        <f t="shared" si="71"/>
        <v>8.4842113947963219E-2</v>
      </c>
    </row>
    <row r="472" spans="1:16">
      <c r="A472" s="1" t="s">
        <v>2489</v>
      </c>
      <c r="B472" s="1" t="str">
        <f>VLOOKUP(A472,NLA_Site_info!$A$2:$B$1253,2,FALSE)</f>
        <v>Lake O' the Pines</v>
      </c>
      <c r="C472" s="1" t="s">
        <v>36</v>
      </c>
      <c r="D472" t="s">
        <v>36</v>
      </c>
      <c r="E472">
        <f t="shared" si="63"/>
        <v>1</v>
      </c>
      <c r="F472">
        <f t="shared" si="64"/>
        <v>0</v>
      </c>
      <c r="G472">
        <f t="shared" si="65"/>
        <v>1</v>
      </c>
      <c r="H472">
        <f t="shared" si="66"/>
        <v>0</v>
      </c>
      <c r="I472" s="12">
        <f t="shared" si="67"/>
        <v>1</v>
      </c>
      <c r="J472" s="12" t="str">
        <f t="shared" si="68"/>
        <v>NA</v>
      </c>
      <c r="K472">
        <f t="shared" si="69"/>
        <v>1</v>
      </c>
      <c r="M472" s="5">
        <v>73459584.827099994</v>
      </c>
      <c r="N472" s="5">
        <v>70624743.132600009</v>
      </c>
      <c r="O472" s="13">
        <f t="shared" si="70"/>
        <v>3.9349757668202222E-2</v>
      </c>
      <c r="P472" s="13">
        <f t="shared" si="71"/>
        <v>3.9349757668202222E-2</v>
      </c>
    </row>
    <row r="473" spans="1:16">
      <c r="A473" s="1" t="s">
        <v>2494</v>
      </c>
      <c r="B473" s="1" t="str">
        <f>VLOOKUP(A473,NLA_Site_info!$A$2:$B$1253,2,FALSE)</f>
        <v>Lake Hobart</v>
      </c>
      <c r="C473" s="1" t="s">
        <v>36</v>
      </c>
      <c r="D473" t="s">
        <v>36</v>
      </c>
      <c r="E473">
        <f t="shared" si="63"/>
        <v>1</v>
      </c>
      <c r="F473">
        <f t="shared" si="64"/>
        <v>0</v>
      </c>
      <c r="G473">
        <f t="shared" si="65"/>
        <v>1</v>
      </c>
      <c r="H473">
        <f t="shared" si="66"/>
        <v>0</v>
      </c>
      <c r="I473" s="12">
        <f t="shared" si="67"/>
        <v>1</v>
      </c>
      <c r="J473" s="12" t="str">
        <f t="shared" si="68"/>
        <v>NA</v>
      </c>
      <c r="K473">
        <f t="shared" si="69"/>
        <v>1</v>
      </c>
      <c r="M473" s="5">
        <v>1278914.75351</v>
      </c>
      <c r="N473" s="5">
        <v>1415132.3086099999</v>
      </c>
      <c r="O473" s="13">
        <f t="shared" si="70"/>
        <v>-0.10112485191168684</v>
      </c>
      <c r="P473" s="13">
        <f t="shared" si="71"/>
        <v>0.10112485191168684</v>
      </c>
    </row>
    <row r="474" spans="1:16">
      <c r="A474" s="1" t="s">
        <v>2499</v>
      </c>
      <c r="B474" s="1" t="str">
        <f>VLOOKUP(A474,NLA_Site_info!$A$2:$B$1253,2,FALSE)</f>
        <v>Ford Supply Lake</v>
      </c>
      <c r="C474" s="1" t="s">
        <v>36</v>
      </c>
      <c r="D474" t="s">
        <v>36</v>
      </c>
      <c r="E474">
        <f t="shared" si="63"/>
        <v>1</v>
      </c>
      <c r="F474">
        <f t="shared" si="64"/>
        <v>0</v>
      </c>
      <c r="G474">
        <f t="shared" si="65"/>
        <v>1</v>
      </c>
      <c r="H474">
        <f t="shared" si="66"/>
        <v>0</v>
      </c>
      <c r="I474" s="12">
        <f t="shared" si="67"/>
        <v>1</v>
      </c>
      <c r="J474" s="12" t="str">
        <f t="shared" si="68"/>
        <v>NA</v>
      </c>
      <c r="K474">
        <f t="shared" si="69"/>
        <v>1</v>
      </c>
      <c r="M474" s="5">
        <v>6847727.2486800002</v>
      </c>
      <c r="N474" s="5">
        <v>6735793.4874599995</v>
      </c>
      <c r="O474" s="13">
        <f t="shared" si="70"/>
        <v>1.6480817218792521E-2</v>
      </c>
      <c r="P474" s="13">
        <f t="shared" si="71"/>
        <v>1.6480817218792521E-2</v>
      </c>
    </row>
    <row r="475" spans="1:16">
      <c r="A475" s="1" t="s">
        <v>2504</v>
      </c>
      <c r="B475" s="1" t="str">
        <f>VLOOKUP(A475,NLA_Site_info!$A$2:$B$1253,2,FALSE)</f>
        <v>Loch Mary Reservoir</v>
      </c>
      <c r="C475" s="1" t="s">
        <v>36</v>
      </c>
      <c r="D475" t="s">
        <v>36</v>
      </c>
      <c r="E475">
        <f t="shared" si="63"/>
        <v>1</v>
      </c>
      <c r="F475">
        <f t="shared" si="64"/>
        <v>0</v>
      </c>
      <c r="G475">
        <f t="shared" si="65"/>
        <v>1</v>
      </c>
      <c r="H475">
        <f t="shared" si="66"/>
        <v>0</v>
      </c>
      <c r="I475" s="12">
        <f t="shared" si="67"/>
        <v>1</v>
      </c>
      <c r="J475" s="12" t="str">
        <f t="shared" si="68"/>
        <v>NA</v>
      </c>
      <c r="K475">
        <f t="shared" si="69"/>
        <v>1</v>
      </c>
      <c r="M475" s="5">
        <v>592257.35995299998</v>
      </c>
      <c r="N475" s="5">
        <v>579452.20908100007</v>
      </c>
      <c r="O475" s="13">
        <f t="shared" si="70"/>
        <v>2.1857209688160087E-2</v>
      </c>
      <c r="P475" s="13">
        <f t="shared" si="71"/>
        <v>2.1857209688160087E-2</v>
      </c>
    </row>
    <row r="476" spans="1:16">
      <c r="A476" s="1" t="s">
        <v>2509</v>
      </c>
      <c r="B476" s="1">
        <f>VLOOKUP(A476,NLA_Site_info!$A$2:$B$1253,2,FALSE)</f>
        <v>0</v>
      </c>
      <c r="C476" s="1" t="s">
        <v>53</v>
      </c>
      <c r="D476" t="s">
        <v>53</v>
      </c>
      <c r="E476">
        <f t="shared" si="63"/>
        <v>0</v>
      </c>
      <c r="F476">
        <f t="shared" si="64"/>
        <v>1</v>
      </c>
      <c r="G476">
        <f t="shared" si="65"/>
        <v>0</v>
      </c>
      <c r="H476">
        <f t="shared" si="66"/>
        <v>1</v>
      </c>
      <c r="I476" s="12" t="str">
        <f t="shared" si="67"/>
        <v>NA</v>
      </c>
      <c r="J476" s="12">
        <f t="shared" si="68"/>
        <v>1</v>
      </c>
      <c r="K476">
        <f t="shared" si="69"/>
        <v>1</v>
      </c>
      <c r="M476" s="5">
        <v>163266.42238800001</v>
      </c>
      <c r="N476" s="5">
        <v>160399.26772099998</v>
      </c>
      <c r="O476" s="13">
        <f t="shared" si="70"/>
        <v>1.7716766123925344E-2</v>
      </c>
      <c r="P476" s="13">
        <f t="shared" si="71"/>
        <v>1.7716766123925344E-2</v>
      </c>
    </row>
    <row r="477" spans="1:16">
      <c r="A477" s="1" t="s">
        <v>2514</v>
      </c>
      <c r="B477" s="1" t="str">
        <f>VLOOKUP(A477,NLA_Site_info!$A$2:$B$1253,2,FALSE)</f>
        <v>Montrose Lake</v>
      </c>
      <c r="C477" s="1" t="s">
        <v>36</v>
      </c>
      <c r="D477" t="s">
        <v>36</v>
      </c>
      <c r="E477">
        <f t="shared" si="63"/>
        <v>1</v>
      </c>
      <c r="F477">
        <f t="shared" si="64"/>
        <v>0</v>
      </c>
      <c r="G477">
        <f t="shared" si="65"/>
        <v>1</v>
      </c>
      <c r="H477">
        <f t="shared" si="66"/>
        <v>0</v>
      </c>
      <c r="I477" s="12">
        <f t="shared" si="67"/>
        <v>1</v>
      </c>
      <c r="J477" s="12" t="str">
        <f t="shared" si="68"/>
        <v>NA</v>
      </c>
      <c r="K477">
        <f t="shared" si="69"/>
        <v>1</v>
      </c>
      <c r="M477" s="5">
        <v>5846613.6416199999</v>
      </c>
      <c r="N477" s="5">
        <v>6504758.5261399997</v>
      </c>
      <c r="O477" s="13">
        <f t="shared" si="70"/>
        <v>-0.10657032685613888</v>
      </c>
      <c r="P477" s="13">
        <f t="shared" si="71"/>
        <v>0.10657032685613888</v>
      </c>
    </row>
    <row r="478" spans="1:16">
      <c r="A478" s="1" t="s">
        <v>2519</v>
      </c>
      <c r="B478" s="1" t="str">
        <f>VLOOKUP(A478,NLA_Site_info!$A$2:$B$1253,2,FALSE)</f>
        <v>Watson Lake</v>
      </c>
      <c r="C478" s="1" t="s">
        <v>36</v>
      </c>
      <c r="D478" t="s">
        <v>36</v>
      </c>
      <c r="E478">
        <f t="shared" si="63"/>
        <v>1</v>
      </c>
      <c r="F478">
        <f t="shared" si="64"/>
        <v>0</v>
      </c>
      <c r="G478">
        <f t="shared" si="65"/>
        <v>1</v>
      </c>
      <c r="H478">
        <f t="shared" si="66"/>
        <v>0</v>
      </c>
      <c r="I478" s="12">
        <f t="shared" si="67"/>
        <v>1</v>
      </c>
      <c r="J478" s="12" t="str">
        <f t="shared" si="68"/>
        <v>NA</v>
      </c>
      <c r="K478">
        <f t="shared" si="69"/>
        <v>1</v>
      </c>
      <c r="M478" s="5">
        <v>591511.48221399996</v>
      </c>
      <c r="N478" s="5">
        <v>614595.27038799995</v>
      </c>
      <c r="O478" s="13">
        <f t="shared" si="70"/>
        <v>-3.8278184122922908E-2</v>
      </c>
      <c r="P478" s="13">
        <f t="shared" si="71"/>
        <v>3.8278184122922908E-2</v>
      </c>
    </row>
    <row r="479" spans="1:16">
      <c r="A479" s="1" t="s">
        <v>2524</v>
      </c>
      <c r="B479" s="1" t="str">
        <f>VLOOKUP(A479,NLA_Site_info!$A$2:$B$1253,2,FALSE)</f>
        <v>McCann Reservoir</v>
      </c>
      <c r="C479" s="1" t="s">
        <v>36</v>
      </c>
      <c r="D479" t="s">
        <v>36</v>
      </c>
      <c r="E479">
        <f t="shared" si="63"/>
        <v>1</v>
      </c>
      <c r="F479">
        <f t="shared" si="64"/>
        <v>0</v>
      </c>
      <c r="G479">
        <f t="shared" si="65"/>
        <v>1</v>
      </c>
      <c r="H479">
        <f t="shared" si="66"/>
        <v>0</v>
      </c>
      <c r="I479" s="12">
        <f t="shared" si="67"/>
        <v>1</v>
      </c>
      <c r="J479" s="12" t="str">
        <f t="shared" si="68"/>
        <v>NA</v>
      </c>
      <c r="K479">
        <f t="shared" si="69"/>
        <v>1</v>
      </c>
      <c r="M479" s="5">
        <v>279777.60680399998</v>
      </c>
      <c r="N479" s="5">
        <v>217433.307222</v>
      </c>
      <c r="O479" s="13">
        <f t="shared" si="70"/>
        <v>0.25077607036896177</v>
      </c>
      <c r="P479" s="13">
        <f t="shared" si="71"/>
        <v>0.25077607036896177</v>
      </c>
    </row>
    <row r="480" spans="1:16">
      <c r="A480" s="1" t="s">
        <v>2529</v>
      </c>
      <c r="B480" s="1" t="str">
        <f>VLOOKUP(A480,NLA_Site_info!$A$2:$B$1253,2,FALSE)</f>
        <v>Lake Bistineau</v>
      </c>
      <c r="C480" s="1" t="s">
        <v>36</v>
      </c>
      <c r="D480" t="s">
        <v>36</v>
      </c>
      <c r="E480">
        <f t="shared" si="63"/>
        <v>1</v>
      </c>
      <c r="F480">
        <f t="shared" si="64"/>
        <v>0</v>
      </c>
      <c r="G480">
        <f t="shared" si="65"/>
        <v>1</v>
      </c>
      <c r="H480">
        <f t="shared" si="66"/>
        <v>0</v>
      </c>
      <c r="I480" s="12">
        <f t="shared" si="67"/>
        <v>1</v>
      </c>
      <c r="J480" s="12" t="str">
        <f t="shared" si="68"/>
        <v>NA</v>
      </c>
      <c r="K480">
        <f t="shared" si="69"/>
        <v>1</v>
      </c>
      <c r="M480" s="5">
        <v>62746592.349399999</v>
      </c>
      <c r="N480" s="5">
        <v>62760104.567200005</v>
      </c>
      <c r="O480" s="13">
        <f t="shared" si="70"/>
        <v>-2.1532265818429154E-4</v>
      </c>
      <c r="P480" s="13">
        <f t="shared" si="71"/>
        <v>2.1532265818429154E-4</v>
      </c>
    </row>
    <row r="481" spans="1:16">
      <c r="A481" s="1" t="s">
        <v>2534</v>
      </c>
      <c r="B481" s="1" t="str">
        <f>VLOOKUP(A481,NLA_Site_info!$A$2:$B$1253,2,FALSE)</f>
        <v>Vernon Lake</v>
      </c>
      <c r="C481" s="1" t="s">
        <v>53</v>
      </c>
      <c r="D481" t="s">
        <v>36</v>
      </c>
      <c r="E481">
        <f t="shared" si="63"/>
        <v>1</v>
      </c>
      <c r="F481">
        <f t="shared" si="64"/>
        <v>0</v>
      </c>
      <c r="G481">
        <f t="shared" si="65"/>
        <v>0</v>
      </c>
      <c r="H481">
        <f t="shared" si="66"/>
        <v>1</v>
      </c>
      <c r="I481" s="12">
        <f t="shared" si="67"/>
        <v>0</v>
      </c>
      <c r="J481" s="12" t="str">
        <f t="shared" si="68"/>
        <v>NA</v>
      </c>
      <c r="K481">
        <f t="shared" si="69"/>
        <v>0</v>
      </c>
      <c r="M481" s="5">
        <v>36308.098737400003</v>
      </c>
      <c r="N481" s="5">
        <v>46964.077244299995</v>
      </c>
      <c r="O481" s="13">
        <f t="shared" si="70"/>
        <v>-0.25593130913840328</v>
      </c>
      <c r="P481" s="13">
        <f t="shared" si="71"/>
        <v>0.25593130913840328</v>
      </c>
    </row>
    <row r="482" spans="1:16">
      <c r="A482" s="1" t="s">
        <v>2539</v>
      </c>
      <c r="B482" s="1" t="str">
        <f>VLOOKUP(A482,NLA_Site_info!$A$2:$B$1253,2,FALSE)</f>
        <v>Farias Lake</v>
      </c>
      <c r="C482" s="1" t="s">
        <v>36</v>
      </c>
      <c r="D482" t="s">
        <v>36</v>
      </c>
      <c r="E482">
        <f t="shared" si="63"/>
        <v>1</v>
      </c>
      <c r="F482">
        <f t="shared" si="64"/>
        <v>0</v>
      </c>
      <c r="G482">
        <f t="shared" si="65"/>
        <v>1</v>
      </c>
      <c r="H482">
        <f t="shared" si="66"/>
        <v>0</v>
      </c>
      <c r="I482" s="12">
        <f t="shared" si="67"/>
        <v>1</v>
      </c>
      <c r="J482" s="12" t="str">
        <f t="shared" si="68"/>
        <v>NA</v>
      </c>
      <c r="K482">
        <f t="shared" si="69"/>
        <v>1</v>
      </c>
      <c r="M482" s="5">
        <v>2313051.6335</v>
      </c>
      <c r="N482" s="5">
        <v>2409244.10207</v>
      </c>
      <c r="O482" s="13">
        <f t="shared" si="70"/>
        <v>-4.0739705412960209E-2</v>
      </c>
      <c r="P482" s="13">
        <f t="shared" si="71"/>
        <v>4.0739705412960209E-2</v>
      </c>
    </row>
    <row r="483" spans="1:16">
      <c r="A483" s="1" t="s">
        <v>2544</v>
      </c>
      <c r="B483" s="1" t="str">
        <f>VLOOKUP(A483,NLA_Site_info!$A$2:$B$1253,2,FALSE)</f>
        <v>Matt Warner</v>
      </c>
      <c r="C483" s="1" t="s">
        <v>36</v>
      </c>
      <c r="D483" t="s">
        <v>36</v>
      </c>
      <c r="E483">
        <f t="shared" si="63"/>
        <v>1</v>
      </c>
      <c r="F483">
        <f t="shared" si="64"/>
        <v>0</v>
      </c>
      <c r="G483">
        <f t="shared" si="65"/>
        <v>1</v>
      </c>
      <c r="H483">
        <f t="shared" si="66"/>
        <v>0</v>
      </c>
      <c r="I483" s="12">
        <f t="shared" si="67"/>
        <v>1</v>
      </c>
      <c r="J483" s="12" t="str">
        <f t="shared" si="68"/>
        <v>NA</v>
      </c>
      <c r="K483">
        <f t="shared" si="69"/>
        <v>1</v>
      </c>
      <c r="M483" s="5">
        <v>1117108.84042</v>
      </c>
      <c r="N483" s="5">
        <v>934932.49231300002</v>
      </c>
      <c r="O483" s="13">
        <f t="shared" si="70"/>
        <v>0.17755621702255814</v>
      </c>
      <c r="P483" s="13">
        <f t="shared" si="71"/>
        <v>0.17755621702255814</v>
      </c>
    </row>
    <row r="484" spans="1:16">
      <c r="A484" s="1" t="s">
        <v>2549</v>
      </c>
      <c r="B484" s="1" t="str">
        <f>VLOOKUP(A484,NLA_Site_info!$A$2:$B$1253,2,FALSE)</f>
        <v>Clark Canyon Reservoir</v>
      </c>
      <c r="C484" s="1" t="s">
        <v>36</v>
      </c>
      <c r="D484" t="s">
        <v>36</v>
      </c>
      <c r="E484">
        <f t="shared" si="63"/>
        <v>1</v>
      </c>
      <c r="F484">
        <f t="shared" si="64"/>
        <v>0</v>
      </c>
      <c r="G484">
        <f t="shared" si="65"/>
        <v>1</v>
      </c>
      <c r="H484">
        <f t="shared" si="66"/>
        <v>0</v>
      </c>
      <c r="I484" s="12">
        <f t="shared" si="67"/>
        <v>1</v>
      </c>
      <c r="J484" s="12" t="str">
        <f t="shared" si="68"/>
        <v>NA</v>
      </c>
      <c r="K484">
        <f t="shared" si="69"/>
        <v>1</v>
      </c>
      <c r="M484" s="5">
        <v>19918903.471099999</v>
      </c>
      <c r="N484" s="5">
        <v>19485369.2553</v>
      </c>
      <c r="O484" s="13">
        <f t="shared" si="70"/>
        <v>2.200442671840204E-2</v>
      </c>
      <c r="P484" s="13">
        <f t="shared" si="71"/>
        <v>2.200442671840204E-2</v>
      </c>
    </row>
    <row r="485" spans="1:16">
      <c r="A485" s="1" t="s">
        <v>2554</v>
      </c>
      <c r="B485" s="1" t="str">
        <f>VLOOKUP(A485,NLA_Site_info!$A$2:$B$1253,2,FALSE)</f>
        <v>Laurel Lake</v>
      </c>
      <c r="C485" s="1" t="s">
        <v>53</v>
      </c>
      <c r="D485" t="s">
        <v>53</v>
      </c>
      <c r="E485">
        <f t="shared" si="63"/>
        <v>0</v>
      </c>
      <c r="F485">
        <f t="shared" si="64"/>
        <v>1</v>
      </c>
      <c r="G485">
        <f t="shared" si="65"/>
        <v>0</v>
      </c>
      <c r="H485">
        <f t="shared" si="66"/>
        <v>1</v>
      </c>
      <c r="I485" s="12" t="str">
        <f t="shared" si="67"/>
        <v>NA</v>
      </c>
      <c r="J485" s="12">
        <f t="shared" si="68"/>
        <v>1</v>
      </c>
      <c r="K485">
        <f t="shared" si="69"/>
        <v>1</v>
      </c>
      <c r="M485" s="5">
        <v>204227.51535500001</v>
      </c>
      <c r="N485" s="5">
        <v>201265.76675399998</v>
      </c>
      <c r="O485" s="13">
        <f t="shared" si="70"/>
        <v>1.4608126603704795E-2</v>
      </c>
      <c r="P485" s="13">
        <f t="shared" si="71"/>
        <v>1.4608126603704795E-2</v>
      </c>
    </row>
    <row r="486" spans="1:16">
      <c r="A486" s="1" t="s">
        <v>2559</v>
      </c>
      <c r="B486" s="1" t="str">
        <f>VLOOKUP(A486,NLA_Site_info!$A$2:$B$1253,2,FALSE)</f>
        <v>Big Lake</v>
      </c>
      <c r="C486" s="1" t="s">
        <v>53</v>
      </c>
      <c r="D486" t="s">
        <v>53</v>
      </c>
      <c r="E486">
        <f t="shared" si="63"/>
        <v>0</v>
      </c>
      <c r="F486">
        <f t="shared" si="64"/>
        <v>1</v>
      </c>
      <c r="G486">
        <f t="shared" si="65"/>
        <v>0</v>
      </c>
      <c r="H486">
        <f t="shared" si="66"/>
        <v>1</v>
      </c>
      <c r="I486" s="12" t="str">
        <f t="shared" si="67"/>
        <v>NA</v>
      </c>
      <c r="J486" s="12">
        <f t="shared" si="68"/>
        <v>1</v>
      </c>
      <c r="K486">
        <f t="shared" si="69"/>
        <v>1</v>
      </c>
      <c r="M486" s="5">
        <v>935610.44576899998</v>
      </c>
      <c r="N486" s="5">
        <v>907466.99837199994</v>
      </c>
      <c r="O486" s="13">
        <f t="shared" si="70"/>
        <v>3.0539625436213625E-2</v>
      </c>
      <c r="P486" s="13">
        <f t="shared" si="71"/>
        <v>3.0539625436213625E-2</v>
      </c>
    </row>
    <row r="487" spans="1:16">
      <c r="A487" s="1" t="s">
        <v>2564</v>
      </c>
      <c r="B487" s="1" t="str">
        <f>VLOOKUP(A487,NLA_Site_info!$A$2:$B$1253,2,FALSE)</f>
        <v>Ashurst</v>
      </c>
      <c r="C487" s="1" t="s">
        <v>36</v>
      </c>
      <c r="D487" t="s">
        <v>53</v>
      </c>
      <c r="E487">
        <f t="shared" si="63"/>
        <v>0</v>
      </c>
      <c r="F487">
        <f t="shared" si="64"/>
        <v>1</v>
      </c>
      <c r="G487">
        <f t="shared" si="65"/>
        <v>1</v>
      </c>
      <c r="H487">
        <f t="shared" si="66"/>
        <v>0</v>
      </c>
      <c r="I487" s="12" t="str">
        <f t="shared" si="67"/>
        <v>NA</v>
      </c>
      <c r="J487" s="12">
        <f t="shared" si="68"/>
        <v>0</v>
      </c>
      <c r="K487">
        <f t="shared" si="69"/>
        <v>0</v>
      </c>
      <c r="M487" s="5">
        <v>814490.83016699995</v>
      </c>
      <c r="N487" s="5">
        <v>814527.74072300002</v>
      </c>
      <c r="O487" s="13">
        <f t="shared" si="70"/>
        <v>-4.5316310887615657E-5</v>
      </c>
      <c r="P487" s="13">
        <f t="shared" si="71"/>
        <v>4.5316310887615657E-5</v>
      </c>
    </row>
    <row r="488" spans="1:16">
      <c r="A488" s="1" t="s">
        <v>2569</v>
      </c>
      <c r="B488" s="1" t="str">
        <f>VLOOKUP(A488,NLA_Site_info!$A$2:$B$1253,2,FALSE)</f>
        <v>Cheatham Lake</v>
      </c>
      <c r="C488" s="1"/>
      <c r="D488" t="s">
        <v>36</v>
      </c>
      <c r="E488">
        <f t="shared" si="63"/>
        <v>1</v>
      </c>
      <c r="F488">
        <f t="shared" si="64"/>
        <v>0</v>
      </c>
      <c r="G488">
        <f t="shared" si="65"/>
        <v>0</v>
      </c>
      <c r="H488">
        <f t="shared" si="66"/>
        <v>0</v>
      </c>
      <c r="I488" s="12">
        <f t="shared" si="67"/>
        <v>0</v>
      </c>
      <c r="J488" s="12" t="str">
        <f t="shared" si="68"/>
        <v>NA</v>
      </c>
      <c r="K488">
        <f t="shared" si="69"/>
        <v>0</v>
      </c>
      <c r="M488" s="5">
        <v>-9999</v>
      </c>
      <c r="N488" s="5">
        <v>13783818.973100001</v>
      </c>
      <c r="O488" s="13">
        <f t="shared" si="70"/>
        <v>-2.0029037696207812</v>
      </c>
      <c r="P488" s="13">
        <f t="shared" si="71"/>
        <v>2.0029037696207812</v>
      </c>
    </row>
    <row r="489" spans="1:16">
      <c r="A489" s="1" t="s">
        <v>2573</v>
      </c>
      <c r="B489" s="1" t="str">
        <f>VLOOKUP(A489,NLA_Site_info!$A$2:$B$1253,2,FALSE)</f>
        <v>Forestville Basin</v>
      </c>
      <c r="C489" s="1" t="s">
        <v>36</v>
      </c>
      <c r="D489" t="s">
        <v>36</v>
      </c>
      <c r="E489">
        <f t="shared" si="63"/>
        <v>1</v>
      </c>
      <c r="F489">
        <f t="shared" si="64"/>
        <v>0</v>
      </c>
      <c r="G489">
        <f t="shared" si="65"/>
        <v>1</v>
      </c>
      <c r="H489">
        <f t="shared" si="66"/>
        <v>0</v>
      </c>
      <c r="I489" s="12">
        <f t="shared" si="67"/>
        <v>1</v>
      </c>
      <c r="J489" s="12" t="str">
        <f t="shared" si="68"/>
        <v>NA</v>
      </c>
      <c r="K489">
        <f t="shared" si="69"/>
        <v>1</v>
      </c>
      <c r="M489" s="5">
        <v>336358.51242099999</v>
      </c>
      <c r="N489" s="5">
        <v>357000.71912100003</v>
      </c>
      <c r="O489" s="13">
        <f t="shared" si="70"/>
        <v>-5.9542602913334519E-2</v>
      </c>
      <c r="P489" s="13">
        <f t="shared" si="71"/>
        <v>5.9542602913334519E-2</v>
      </c>
    </row>
    <row r="490" spans="1:16">
      <c r="A490" s="1" t="s">
        <v>2578</v>
      </c>
      <c r="B490" s="1" t="str">
        <f>VLOOKUP(A490,NLA_Site_info!$A$2:$B$1253,2,FALSE)</f>
        <v>Loyalton Dam</v>
      </c>
      <c r="C490" s="1" t="s">
        <v>53</v>
      </c>
      <c r="D490" t="s">
        <v>36</v>
      </c>
      <c r="E490">
        <f t="shared" si="63"/>
        <v>1</v>
      </c>
      <c r="F490">
        <f t="shared" si="64"/>
        <v>0</v>
      </c>
      <c r="G490">
        <f t="shared" si="65"/>
        <v>0</v>
      </c>
      <c r="H490">
        <f t="shared" si="66"/>
        <v>1</v>
      </c>
      <c r="I490" s="12">
        <f t="shared" si="67"/>
        <v>0</v>
      </c>
      <c r="J490" s="12" t="str">
        <f t="shared" si="68"/>
        <v>NA</v>
      </c>
      <c r="K490">
        <f t="shared" si="69"/>
        <v>0</v>
      </c>
      <c r="M490" s="5">
        <v>123664.45417</v>
      </c>
      <c r="N490" s="5">
        <v>127964.69849700002</v>
      </c>
      <c r="O490" s="13">
        <f t="shared" si="70"/>
        <v>-3.4179221933722935E-2</v>
      </c>
      <c r="P490" s="13">
        <f t="shared" si="71"/>
        <v>3.4179221933722935E-2</v>
      </c>
    </row>
    <row r="491" spans="1:16">
      <c r="A491" s="1" t="s">
        <v>2583</v>
      </c>
      <c r="B491" s="1" t="str">
        <f>VLOOKUP(A491,NLA_Site_info!$A$2:$B$1253,2,FALSE)</f>
        <v>Douglas Lake</v>
      </c>
      <c r="C491" s="1" t="s">
        <v>36</v>
      </c>
      <c r="D491" t="s">
        <v>36</v>
      </c>
      <c r="E491">
        <f t="shared" si="63"/>
        <v>1</v>
      </c>
      <c r="F491">
        <f t="shared" si="64"/>
        <v>0</v>
      </c>
      <c r="G491">
        <f t="shared" si="65"/>
        <v>1</v>
      </c>
      <c r="H491">
        <f t="shared" si="66"/>
        <v>0</v>
      </c>
      <c r="I491" s="12">
        <f t="shared" si="67"/>
        <v>1</v>
      </c>
      <c r="J491" s="12" t="str">
        <f t="shared" si="68"/>
        <v>NA</v>
      </c>
      <c r="K491">
        <f t="shared" si="69"/>
        <v>1</v>
      </c>
      <c r="M491" s="5">
        <v>120032503.653</v>
      </c>
      <c r="N491" s="5">
        <v>116811671.147</v>
      </c>
      <c r="O491" s="13">
        <f t="shared" si="70"/>
        <v>2.719790350528813E-2</v>
      </c>
      <c r="P491" s="13">
        <f t="shared" si="71"/>
        <v>2.719790350528813E-2</v>
      </c>
    </row>
    <row r="492" spans="1:16">
      <c r="A492" s="1" t="s">
        <v>2588</v>
      </c>
      <c r="B492" s="1" t="str">
        <f>VLOOKUP(A492,NLA_Site_info!$A$2:$B$1253,2,FALSE)</f>
        <v>Caruth Lake</v>
      </c>
      <c r="C492" s="1" t="s">
        <v>36</v>
      </c>
      <c r="D492" t="s">
        <v>36</v>
      </c>
      <c r="E492">
        <f t="shared" si="63"/>
        <v>1</v>
      </c>
      <c r="F492">
        <f t="shared" si="64"/>
        <v>0</v>
      </c>
      <c r="G492">
        <f t="shared" si="65"/>
        <v>1</v>
      </c>
      <c r="H492">
        <f t="shared" si="66"/>
        <v>0</v>
      </c>
      <c r="I492" s="12">
        <f t="shared" si="67"/>
        <v>1</v>
      </c>
      <c r="J492" s="12" t="str">
        <f t="shared" si="68"/>
        <v>NA</v>
      </c>
      <c r="K492">
        <f t="shared" si="69"/>
        <v>1</v>
      </c>
      <c r="M492" s="5">
        <v>250912.29184300001</v>
      </c>
      <c r="N492" s="5">
        <v>138396.00088599999</v>
      </c>
      <c r="O492" s="13">
        <f t="shared" si="70"/>
        <v>0.57803182238053863</v>
      </c>
      <c r="P492" s="13">
        <f t="shared" si="71"/>
        <v>0.57803182238053863</v>
      </c>
    </row>
    <row r="493" spans="1:16">
      <c r="A493" s="1" t="s">
        <v>2593</v>
      </c>
      <c r="B493" s="1" t="str">
        <f>VLOOKUP(A493,NLA_Site_info!$A$2:$B$1253,2,FALSE)</f>
        <v>Tims Lake</v>
      </c>
      <c r="C493" s="1" t="s">
        <v>53</v>
      </c>
      <c r="D493" t="s">
        <v>53</v>
      </c>
      <c r="E493">
        <f t="shared" si="63"/>
        <v>0</v>
      </c>
      <c r="F493">
        <f t="shared" si="64"/>
        <v>1</v>
      </c>
      <c r="G493">
        <f t="shared" si="65"/>
        <v>0</v>
      </c>
      <c r="H493">
        <f t="shared" si="66"/>
        <v>1</v>
      </c>
      <c r="I493" s="12" t="str">
        <f t="shared" si="67"/>
        <v>NA</v>
      </c>
      <c r="J493" s="12">
        <f t="shared" si="68"/>
        <v>1</v>
      </c>
      <c r="K493">
        <f t="shared" si="69"/>
        <v>1</v>
      </c>
      <c r="M493" s="5">
        <v>415583.55281000002</v>
      </c>
      <c r="N493" s="5">
        <v>408162.50939100003</v>
      </c>
      <c r="O493" s="13">
        <f t="shared" si="70"/>
        <v>1.8017793976875376E-2</v>
      </c>
      <c r="P493" s="13">
        <f t="shared" si="71"/>
        <v>1.8017793976875376E-2</v>
      </c>
    </row>
    <row r="494" spans="1:16">
      <c r="A494" s="1" t="s">
        <v>2598</v>
      </c>
      <c r="B494" s="1" t="str">
        <f>VLOOKUP(A494,NLA_Site_info!$A$2:$B$1253,2,FALSE)</f>
        <v>Heritage Lake</v>
      </c>
      <c r="C494" s="1" t="s">
        <v>36</v>
      </c>
      <c r="D494" t="s">
        <v>36</v>
      </c>
      <c r="E494">
        <f t="shared" si="63"/>
        <v>1</v>
      </c>
      <c r="F494">
        <f t="shared" si="64"/>
        <v>0</v>
      </c>
      <c r="G494">
        <f t="shared" si="65"/>
        <v>1</v>
      </c>
      <c r="H494">
        <f t="shared" si="66"/>
        <v>0</v>
      </c>
      <c r="I494" s="12">
        <f t="shared" si="67"/>
        <v>1</v>
      </c>
      <c r="J494" s="12" t="str">
        <f t="shared" si="68"/>
        <v>NA</v>
      </c>
      <c r="K494">
        <f t="shared" si="69"/>
        <v>1</v>
      </c>
      <c r="M494" s="5">
        <v>1195071.30222</v>
      </c>
      <c r="N494" s="5">
        <v>1241816.8992900001</v>
      </c>
      <c r="O494" s="13">
        <f t="shared" si="70"/>
        <v>-3.8364991090715256E-2</v>
      </c>
      <c r="P494" s="13">
        <f t="shared" si="71"/>
        <v>3.8364991090715256E-2</v>
      </c>
    </row>
    <row r="495" spans="1:16">
      <c r="A495" s="1" t="s">
        <v>2603</v>
      </c>
      <c r="B495" s="1" t="str">
        <f>VLOOKUP(A495,NLA_Site_info!$A$2:$B$1253,2,FALSE)</f>
        <v>Lake Kampeska</v>
      </c>
      <c r="C495" s="1" t="s">
        <v>53</v>
      </c>
      <c r="D495" t="s">
        <v>53</v>
      </c>
      <c r="E495">
        <f t="shared" si="63"/>
        <v>0</v>
      </c>
      <c r="F495">
        <f t="shared" si="64"/>
        <v>1</v>
      </c>
      <c r="G495">
        <f t="shared" si="65"/>
        <v>0</v>
      </c>
      <c r="H495">
        <f t="shared" si="66"/>
        <v>1</v>
      </c>
      <c r="I495" s="12" t="str">
        <f t="shared" si="67"/>
        <v>NA</v>
      </c>
      <c r="J495" s="12">
        <f t="shared" si="68"/>
        <v>1</v>
      </c>
      <c r="K495">
        <f t="shared" si="69"/>
        <v>1</v>
      </c>
      <c r="M495" s="5">
        <v>20503906.921100002</v>
      </c>
      <c r="N495" s="5">
        <v>20277384.758699998</v>
      </c>
      <c r="O495" s="13">
        <f t="shared" si="70"/>
        <v>1.1109121514765832E-2</v>
      </c>
      <c r="P495" s="13">
        <f t="shared" si="71"/>
        <v>1.1109121514765832E-2</v>
      </c>
    </row>
    <row r="496" spans="1:16">
      <c r="A496" s="1" t="s">
        <v>2608</v>
      </c>
      <c r="B496" s="1" t="str">
        <f>VLOOKUP(A496,NLA_Site_info!$A$2:$B$1253,2,FALSE)</f>
        <v>Bushwacker</v>
      </c>
      <c r="C496" s="1" t="s">
        <v>53</v>
      </c>
      <c r="D496" t="s">
        <v>36</v>
      </c>
      <c r="E496">
        <f t="shared" si="63"/>
        <v>1</v>
      </c>
      <c r="F496">
        <f t="shared" si="64"/>
        <v>0</v>
      </c>
      <c r="G496">
        <f t="shared" si="65"/>
        <v>0</v>
      </c>
      <c r="H496">
        <f t="shared" si="66"/>
        <v>1</v>
      </c>
      <c r="I496" s="12">
        <f t="shared" si="67"/>
        <v>0</v>
      </c>
      <c r="J496" s="12" t="str">
        <f t="shared" si="68"/>
        <v>NA</v>
      </c>
      <c r="K496">
        <f t="shared" si="69"/>
        <v>0</v>
      </c>
      <c r="M496" s="5">
        <v>613485.38882800005</v>
      </c>
      <c r="N496" s="5">
        <v>303935.57660899998</v>
      </c>
      <c r="O496" s="13">
        <f t="shared" si="70"/>
        <v>0.67482611337871612</v>
      </c>
      <c r="P496" s="13">
        <f t="shared" si="71"/>
        <v>0.67482611337871612</v>
      </c>
    </row>
    <row r="497" spans="1:16">
      <c r="A497" s="1" t="s">
        <v>2613</v>
      </c>
      <c r="B497" s="1" t="str">
        <f>VLOOKUP(A497,NLA_Site_info!$A$2:$B$1253,2,FALSE)</f>
        <v>Sconti Lake</v>
      </c>
      <c r="C497" s="1" t="s">
        <v>36</v>
      </c>
      <c r="D497" t="s">
        <v>36</v>
      </c>
      <c r="E497">
        <f t="shared" si="63"/>
        <v>1</v>
      </c>
      <c r="F497">
        <f t="shared" si="64"/>
        <v>0</v>
      </c>
      <c r="G497">
        <f t="shared" si="65"/>
        <v>1</v>
      </c>
      <c r="H497">
        <f t="shared" si="66"/>
        <v>0</v>
      </c>
      <c r="I497" s="12">
        <f t="shared" si="67"/>
        <v>1</v>
      </c>
      <c r="J497" s="12" t="str">
        <f t="shared" si="68"/>
        <v>NA</v>
      </c>
      <c r="K497">
        <f t="shared" si="69"/>
        <v>1</v>
      </c>
      <c r="M497" s="5">
        <v>122176.65482900001</v>
      </c>
      <c r="N497" s="5">
        <v>103589.13149100001</v>
      </c>
      <c r="O497" s="13">
        <f t="shared" si="70"/>
        <v>0.16466200340607923</v>
      </c>
      <c r="P497" s="13">
        <f t="shared" si="71"/>
        <v>0.16466200340607923</v>
      </c>
    </row>
    <row r="498" spans="1:16">
      <c r="A498" s="1" t="s">
        <v>2618</v>
      </c>
      <c r="B498" s="1" t="str">
        <f>VLOOKUP(A498,NLA_Site_info!$A$2:$B$1253,2,FALSE)</f>
        <v>Arrow Tank</v>
      </c>
      <c r="C498" s="1" t="s">
        <v>36</v>
      </c>
      <c r="D498" t="s">
        <v>36</v>
      </c>
      <c r="E498">
        <f t="shared" si="63"/>
        <v>1</v>
      </c>
      <c r="F498">
        <f t="shared" si="64"/>
        <v>0</v>
      </c>
      <c r="G498">
        <f t="shared" si="65"/>
        <v>1</v>
      </c>
      <c r="H498">
        <f t="shared" si="66"/>
        <v>0</v>
      </c>
      <c r="I498" s="12">
        <f t="shared" si="67"/>
        <v>1</v>
      </c>
      <c r="J498" s="12" t="str">
        <f t="shared" si="68"/>
        <v>NA</v>
      </c>
      <c r="K498">
        <f t="shared" si="69"/>
        <v>1</v>
      </c>
      <c r="M498" s="5">
        <v>72028.368229800006</v>
      </c>
      <c r="N498" s="5">
        <v>98445.955966299996</v>
      </c>
      <c r="O498" s="13">
        <f t="shared" si="70"/>
        <v>-0.30993039991302518</v>
      </c>
      <c r="P498" s="13">
        <f t="shared" si="71"/>
        <v>0.30993039991302518</v>
      </c>
    </row>
    <row r="499" spans="1:16">
      <c r="A499" s="1" t="s">
        <v>2623</v>
      </c>
      <c r="B499" s="1">
        <f>VLOOKUP(A499,NLA_Site_info!$A$2:$B$1253,2,FALSE)</f>
        <v>0</v>
      </c>
      <c r="C499" s="1" t="s">
        <v>36</v>
      </c>
      <c r="D499" t="s">
        <v>53</v>
      </c>
      <c r="E499">
        <f t="shared" si="63"/>
        <v>0</v>
      </c>
      <c r="F499">
        <f t="shared" si="64"/>
        <v>1</v>
      </c>
      <c r="G499">
        <f t="shared" si="65"/>
        <v>1</v>
      </c>
      <c r="H499">
        <f t="shared" si="66"/>
        <v>0</v>
      </c>
      <c r="I499" s="12" t="str">
        <f t="shared" si="67"/>
        <v>NA</v>
      </c>
      <c r="J499" s="12">
        <f t="shared" si="68"/>
        <v>0</v>
      </c>
      <c r="K499">
        <f t="shared" si="69"/>
        <v>0</v>
      </c>
      <c r="M499" s="5">
        <v>53629.6379935</v>
      </c>
      <c r="N499" s="5">
        <v>64156.773206399994</v>
      </c>
      <c r="O499" s="13">
        <f t="shared" si="70"/>
        <v>-0.17874957061106095</v>
      </c>
      <c r="P499" s="13">
        <f t="shared" si="71"/>
        <v>0.17874957061106095</v>
      </c>
    </row>
    <row r="500" spans="1:16">
      <c r="A500" s="1" t="s">
        <v>2628</v>
      </c>
      <c r="B500" s="1" t="str">
        <f>VLOOKUP(A500,NLA_Site_info!$A$2:$B$1253,2,FALSE)</f>
        <v>Edwin A Pape</v>
      </c>
      <c r="C500" s="1" t="s">
        <v>53</v>
      </c>
      <c r="D500" t="s">
        <v>36</v>
      </c>
      <c r="E500">
        <f t="shared" si="63"/>
        <v>1</v>
      </c>
      <c r="F500">
        <f t="shared" si="64"/>
        <v>0</v>
      </c>
      <c r="G500">
        <f t="shared" si="65"/>
        <v>0</v>
      </c>
      <c r="H500">
        <f t="shared" si="66"/>
        <v>1</v>
      </c>
      <c r="I500" s="12">
        <f t="shared" si="67"/>
        <v>0</v>
      </c>
      <c r="J500" s="12" t="str">
        <f t="shared" si="68"/>
        <v>NA</v>
      </c>
      <c r="K500">
        <f t="shared" si="69"/>
        <v>0</v>
      </c>
      <c r="M500" s="5">
        <v>1016457.52457</v>
      </c>
      <c r="N500" s="5">
        <v>1004342.90662</v>
      </c>
      <c r="O500" s="13">
        <f t="shared" si="70"/>
        <v>1.1989920195005088E-2</v>
      </c>
      <c r="P500" s="13">
        <f t="shared" si="71"/>
        <v>1.1989920195005088E-2</v>
      </c>
    </row>
    <row r="501" spans="1:16">
      <c r="A501" s="1" t="s">
        <v>2633</v>
      </c>
      <c r="B501" s="1" t="str">
        <f>VLOOKUP(A501,NLA_Site_info!$A$2:$B$1253,2,FALSE)</f>
        <v>Coursey Pond</v>
      </c>
      <c r="C501" s="1" t="s">
        <v>36</v>
      </c>
      <c r="D501" t="s">
        <v>36</v>
      </c>
      <c r="E501">
        <f t="shared" si="63"/>
        <v>1</v>
      </c>
      <c r="F501">
        <f t="shared" si="64"/>
        <v>0</v>
      </c>
      <c r="G501">
        <f t="shared" si="65"/>
        <v>1</v>
      </c>
      <c r="H501">
        <f t="shared" si="66"/>
        <v>0</v>
      </c>
      <c r="I501" s="12">
        <f t="shared" si="67"/>
        <v>1</v>
      </c>
      <c r="J501" s="12" t="str">
        <f t="shared" si="68"/>
        <v>NA</v>
      </c>
      <c r="K501">
        <f t="shared" si="69"/>
        <v>1</v>
      </c>
      <c r="M501" s="5">
        <v>241983.11134599999</v>
      </c>
      <c r="N501" s="5">
        <v>230486.94850199998</v>
      </c>
      <c r="O501" s="13">
        <f t="shared" si="70"/>
        <v>4.8664090366693197E-2</v>
      </c>
      <c r="P501" s="13">
        <f t="shared" si="71"/>
        <v>4.8664090366693197E-2</v>
      </c>
    </row>
    <row r="502" spans="1:16">
      <c r="A502" s="1" t="s">
        <v>2638</v>
      </c>
      <c r="B502" s="1" t="str">
        <f>VLOOKUP(A502,NLA_Site_info!$A$2:$B$1253,2,FALSE)</f>
        <v>Turquoise Lake</v>
      </c>
      <c r="C502" s="1" t="s">
        <v>36</v>
      </c>
      <c r="D502" t="s">
        <v>36</v>
      </c>
      <c r="E502">
        <f t="shared" si="63"/>
        <v>1</v>
      </c>
      <c r="F502">
        <f t="shared" si="64"/>
        <v>0</v>
      </c>
      <c r="G502">
        <f t="shared" si="65"/>
        <v>1</v>
      </c>
      <c r="H502">
        <f t="shared" si="66"/>
        <v>0</v>
      </c>
      <c r="I502" s="12">
        <f t="shared" si="67"/>
        <v>1</v>
      </c>
      <c r="J502" s="12" t="str">
        <f t="shared" si="68"/>
        <v>NA</v>
      </c>
      <c r="K502">
        <f t="shared" si="69"/>
        <v>1</v>
      </c>
      <c r="M502" s="5">
        <v>7071839.0218700003</v>
      </c>
      <c r="N502" s="5">
        <v>7020279.1173999999</v>
      </c>
      <c r="O502" s="13">
        <f t="shared" si="70"/>
        <v>7.3175521182043289E-3</v>
      </c>
      <c r="P502" s="13">
        <f t="shared" si="71"/>
        <v>7.3175521182043289E-3</v>
      </c>
    </row>
    <row r="503" spans="1:16">
      <c r="A503" s="1" t="s">
        <v>2643</v>
      </c>
      <c r="B503" s="1" t="str">
        <f>VLOOKUP(A503,NLA_Site_info!$A$2:$B$1253,2,FALSE)</f>
        <v>Lake Bailey</v>
      </c>
      <c r="C503" s="1" t="s">
        <v>53</v>
      </c>
      <c r="D503" t="s">
        <v>53</v>
      </c>
      <c r="E503">
        <f t="shared" si="63"/>
        <v>0</v>
      </c>
      <c r="F503">
        <f t="shared" si="64"/>
        <v>1</v>
      </c>
      <c r="G503">
        <f t="shared" si="65"/>
        <v>0</v>
      </c>
      <c r="H503">
        <f t="shared" si="66"/>
        <v>1</v>
      </c>
      <c r="I503" s="12" t="str">
        <f t="shared" si="67"/>
        <v>NA</v>
      </c>
      <c r="J503" s="12">
        <f t="shared" si="68"/>
        <v>1</v>
      </c>
      <c r="K503">
        <f t="shared" si="69"/>
        <v>1</v>
      </c>
      <c r="M503" s="5">
        <v>840503.11888700002</v>
      </c>
      <c r="N503" s="5">
        <v>777039.89423199999</v>
      </c>
      <c r="O503" s="13">
        <f t="shared" si="70"/>
        <v>7.8468670248994662E-2</v>
      </c>
      <c r="P503" s="13">
        <f t="shared" si="71"/>
        <v>7.8468670248994662E-2</v>
      </c>
    </row>
    <row r="504" spans="1:16">
      <c r="A504" s="1" t="s">
        <v>2648</v>
      </c>
      <c r="B504" s="1" t="str">
        <f>VLOOKUP(A504,NLA_Site_info!$A$2:$B$1253,2,FALSE)</f>
        <v>Kincaid Lake</v>
      </c>
      <c r="C504" s="1" t="s">
        <v>36</v>
      </c>
      <c r="D504" t="s">
        <v>36</v>
      </c>
      <c r="E504">
        <f t="shared" si="63"/>
        <v>1</v>
      </c>
      <c r="F504">
        <f t="shared" si="64"/>
        <v>0</v>
      </c>
      <c r="G504">
        <f t="shared" si="65"/>
        <v>1</v>
      </c>
      <c r="H504">
        <f t="shared" si="66"/>
        <v>0</v>
      </c>
      <c r="I504" s="12">
        <f t="shared" si="67"/>
        <v>1</v>
      </c>
      <c r="J504" s="12" t="str">
        <f t="shared" si="68"/>
        <v>NA</v>
      </c>
      <c r="K504">
        <f t="shared" si="69"/>
        <v>1</v>
      </c>
      <c r="M504" s="5">
        <v>654637.19286399998</v>
      </c>
      <c r="N504" s="5">
        <v>889879.06565499993</v>
      </c>
      <c r="O504" s="13">
        <f t="shared" si="70"/>
        <v>-0.30461559921236153</v>
      </c>
      <c r="P504" s="13">
        <f t="shared" si="71"/>
        <v>0.30461559921236153</v>
      </c>
    </row>
    <row r="505" spans="1:16">
      <c r="A505" s="1" t="s">
        <v>2653</v>
      </c>
      <c r="B505" s="1" t="str">
        <f>VLOOKUP(A505,NLA_Site_info!$A$2:$B$1253,2,FALSE)</f>
        <v>Lake Brighton</v>
      </c>
      <c r="C505" s="1" t="s">
        <v>36</v>
      </c>
      <c r="D505" t="s">
        <v>36</v>
      </c>
      <c r="E505">
        <f t="shared" si="63"/>
        <v>1</v>
      </c>
      <c r="F505">
        <f t="shared" si="64"/>
        <v>0</v>
      </c>
      <c r="G505">
        <f t="shared" si="65"/>
        <v>1</v>
      </c>
      <c r="H505">
        <f t="shared" si="66"/>
        <v>0</v>
      </c>
      <c r="I505" s="12">
        <f t="shared" si="67"/>
        <v>1</v>
      </c>
      <c r="J505" s="12" t="str">
        <f t="shared" si="68"/>
        <v>NA</v>
      </c>
      <c r="K505">
        <f t="shared" si="69"/>
        <v>1</v>
      </c>
      <c r="M505" s="5">
        <v>661215.85003600002</v>
      </c>
      <c r="N505" s="5">
        <v>637847.36591299996</v>
      </c>
      <c r="O505" s="13">
        <f t="shared" si="70"/>
        <v>3.5977439490392726E-2</v>
      </c>
      <c r="P505" s="13">
        <f t="shared" si="71"/>
        <v>3.5977439490392726E-2</v>
      </c>
    </row>
    <row r="506" spans="1:16">
      <c r="A506" s="1" t="s">
        <v>2658</v>
      </c>
      <c r="B506" s="1" t="str">
        <f>VLOOKUP(A506,NLA_Site_info!$A$2:$B$1253,2,FALSE)</f>
        <v>Portage Reservoir</v>
      </c>
      <c r="C506" s="1" t="s">
        <v>36</v>
      </c>
      <c r="D506" t="s">
        <v>36</v>
      </c>
      <c r="E506">
        <f t="shared" si="63"/>
        <v>1</v>
      </c>
      <c r="F506">
        <f t="shared" si="64"/>
        <v>0</v>
      </c>
      <c r="G506">
        <f t="shared" si="65"/>
        <v>1</v>
      </c>
      <c r="H506">
        <f t="shared" si="66"/>
        <v>0</v>
      </c>
      <c r="I506" s="12">
        <f t="shared" si="67"/>
        <v>1</v>
      </c>
      <c r="J506" s="12" t="str">
        <f t="shared" si="68"/>
        <v>NA</v>
      </c>
      <c r="K506">
        <f t="shared" si="69"/>
        <v>1</v>
      </c>
      <c r="M506" s="5">
        <v>37260.467196899997</v>
      </c>
      <c r="N506" s="5">
        <v>40898.430178400005</v>
      </c>
      <c r="O506" s="13">
        <f t="shared" si="70"/>
        <v>-9.3091461207068862E-2</v>
      </c>
      <c r="P506" s="13">
        <f t="shared" si="71"/>
        <v>9.3091461207068862E-2</v>
      </c>
    </row>
    <row r="507" spans="1:16">
      <c r="A507" s="1" t="s">
        <v>2663</v>
      </c>
      <c r="B507" s="1" t="str">
        <f>VLOOKUP(A507,NLA_Site_info!$A$2:$B$1253,2,FALSE)</f>
        <v>Killarney Lake</v>
      </c>
      <c r="C507" s="1" t="s">
        <v>53</v>
      </c>
      <c r="D507" t="s">
        <v>53</v>
      </c>
      <c r="E507">
        <f t="shared" si="63"/>
        <v>0</v>
      </c>
      <c r="F507">
        <f t="shared" si="64"/>
        <v>1</v>
      </c>
      <c r="G507">
        <f t="shared" si="65"/>
        <v>0</v>
      </c>
      <c r="H507">
        <f t="shared" si="66"/>
        <v>1</v>
      </c>
      <c r="I507" s="12" t="str">
        <f t="shared" si="67"/>
        <v>NA</v>
      </c>
      <c r="J507" s="12">
        <f t="shared" si="68"/>
        <v>1</v>
      </c>
      <c r="K507">
        <f t="shared" si="69"/>
        <v>1</v>
      </c>
      <c r="M507" s="5">
        <v>2029851.29458</v>
      </c>
      <c r="N507" s="5">
        <v>2017725.27994</v>
      </c>
      <c r="O507" s="13">
        <f t="shared" si="70"/>
        <v>5.9917406955731119E-3</v>
      </c>
      <c r="P507" s="13">
        <f t="shared" si="71"/>
        <v>5.9917406955731119E-3</v>
      </c>
    </row>
    <row r="508" spans="1:16">
      <c r="A508" s="1" t="s">
        <v>2668</v>
      </c>
      <c r="B508" s="1" t="str">
        <f>VLOOKUP(A508,NLA_Site_info!$A$2:$B$1253,2,FALSE)</f>
        <v>Stony Creek Lake</v>
      </c>
      <c r="C508" s="1" t="s">
        <v>36</v>
      </c>
      <c r="D508" t="s">
        <v>36</v>
      </c>
      <c r="E508">
        <f t="shared" si="63"/>
        <v>1</v>
      </c>
      <c r="F508">
        <f t="shared" si="64"/>
        <v>0</v>
      </c>
      <c r="G508">
        <f t="shared" si="65"/>
        <v>1</v>
      </c>
      <c r="H508">
        <f t="shared" si="66"/>
        <v>0</v>
      </c>
      <c r="I508" s="12">
        <f t="shared" si="67"/>
        <v>1</v>
      </c>
      <c r="J508" s="12" t="str">
        <f t="shared" si="68"/>
        <v>NA</v>
      </c>
      <c r="K508">
        <f t="shared" si="69"/>
        <v>1</v>
      </c>
      <c r="M508" s="5">
        <v>2017801.5615300001</v>
      </c>
      <c r="N508" s="5">
        <v>1918750.53896</v>
      </c>
      <c r="O508" s="13">
        <f t="shared" si="70"/>
        <v>5.0323745268185685E-2</v>
      </c>
      <c r="P508" s="13">
        <f t="shared" si="71"/>
        <v>5.0323745268185685E-2</v>
      </c>
    </row>
    <row r="509" spans="1:16">
      <c r="A509" s="1" t="s">
        <v>2673</v>
      </c>
      <c r="B509" s="1" t="str">
        <f>VLOOKUP(A509,NLA_Site_info!$A$2:$B$1253,2,FALSE)</f>
        <v>Lake Hefner</v>
      </c>
      <c r="C509" s="1" t="s">
        <v>36</v>
      </c>
      <c r="D509" t="s">
        <v>36</v>
      </c>
      <c r="E509">
        <f t="shared" si="63"/>
        <v>1</v>
      </c>
      <c r="F509">
        <f t="shared" si="64"/>
        <v>0</v>
      </c>
      <c r="G509">
        <f t="shared" si="65"/>
        <v>1</v>
      </c>
      <c r="H509">
        <f t="shared" si="66"/>
        <v>0</v>
      </c>
      <c r="I509" s="12">
        <f t="shared" si="67"/>
        <v>1</v>
      </c>
      <c r="J509" s="12" t="str">
        <f t="shared" si="68"/>
        <v>NA</v>
      </c>
      <c r="K509">
        <f t="shared" si="69"/>
        <v>1</v>
      </c>
      <c r="M509" s="5">
        <v>9861186.2202700004</v>
      </c>
      <c r="N509" s="5">
        <v>9709813.1112600006</v>
      </c>
      <c r="O509" s="13">
        <f t="shared" si="70"/>
        <v>1.5469124130634355E-2</v>
      </c>
      <c r="P509" s="13">
        <f t="shared" si="71"/>
        <v>1.5469124130634355E-2</v>
      </c>
    </row>
    <row r="510" spans="1:16">
      <c r="A510" s="1" t="s">
        <v>2678</v>
      </c>
      <c r="B510" s="1" t="str">
        <f>VLOOKUP(A510,NLA_Site_info!$A$2:$B$1253,2,FALSE)</f>
        <v>Willard Bay Reservoir</v>
      </c>
      <c r="C510" s="1" t="s">
        <v>36</v>
      </c>
      <c r="D510" t="s">
        <v>36</v>
      </c>
      <c r="E510">
        <f t="shared" si="63"/>
        <v>1</v>
      </c>
      <c r="F510">
        <f t="shared" si="64"/>
        <v>0</v>
      </c>
      <c r="G510">
        <f t="shared" si="65"/>
        <v>1</v>
      </c>
      <c r="H510">
        <f t="shared" si="66"/>
        <v>0</v>
      </c>
      <c r="I510" s="12">
        <f t="shared" si="67"/>
        <v>1</v>
      </c>
      <c r="J510" s="12" t="str">
        <f t="shared" si="68"/>
        <v>NA</v>
      </c>
      <c r="K510">
        <f t="shared" si="69"/>
        <v>1</v>
      </c>
      <c r="M510" s="5">
        <v>40433837.276900001</v>
      </c>
      <c r="N510" s="5">
        <v>39876071.247699998</v>
      </c>
      <c r="O510" s="13">
        <f t="shared" si="70"/>
        <v>1.3890341539341969E-2</v>
      </c>
      <c r="P510" s="13">
        <f t="shared" si="71"/>
        <v>1.3890341539341969E-2</v>
      </c>
    </row>
    <row r="511" spans="1:16">
      <c r="A511" s="1" t="s">
        <v>2683</v>
      </c>
      <c r="B511" s="1" t="str">
        <f>VLOOKUP(A511,NLA_Site_info!$A$2:$B$1253,2,FALSE)</f>
        <v>Long Lake2</v>
      </c>
      <c r="C511" s="1" t="s">
        <v>53</v>
      </c>
      <c r="D511" t="s">
        <v>53</v>
      </c>
      <c r="E511">
        <f t="shared" si="63"/>
        <v>0</v>
      </c>
      <c r="F511">
        <f t="shared" si="64"/>
        <v>1</v>
      </c>
      <c r="G511">
        <f t="shared" si="65"/>
        <v>0</v>
      </c>
      <c r="H511">
        <f t="shared" si="66"/>
        <v>1</v>
      </c>
      <c r="I511" s="12" t="str">
        <f t="shared" si="67"/>
        <v>NA</v>
      </c>
      <c r="J511" s="12">
        <f t="shared" si="68"/>
        <v>1</v>
      </c>
      <c r="K511">
        <f t="shared" si="69"/>
        <v>1</v>
      </c>
      <c r="M511" s="5">
        <v>1474733.07094</v>
      </c>
      <c r="N511" s="5">
        <v>1466317.35216</v>
      </c>
      <c r="O511" s="13">
        <f t="shared" si="70"/>
        <v>5.7229340332964757E-3</v>
      </c>
      <c r="P511" s="13">
        <f t="shared" si="71"/>
        <v>5.7229340332964757E-3</v>
      </c>
    </row>
    <row r="512" spans="1:16">
      <c r="A512" s="1" t="s">
        <v>2688</v>
      </c>
      <c r="B512" s="1" t="str">
        <f>VLOOKUP(A512,NLA_Site_info!$A$2:$B$1253,2,FALSE)</f>
        <v>Kentucky Lake</v>
      </c>
      <c r="C512" s="1" t="s">
        <v>53</v>
      </c>
      <c r="D512" t="s">
        <v>36</v>
      </c>
      <c r="E512">
        <f t="shared" si="63"/>
        <v>1</v>
      </c>
      <c r="F512">
        <f t="shared" si="64"/>
        <v>0</v>
      </c>
      <c r="G512">
        <f t="shared" si="65"/>
        <v>0</v>
      </c>
      <c r="H512">
        <f t="shared" si="66"/>
        <v>1</v>
      </c>
      <c r="I512" s="12">
        <f t="shared" si="67"/>
        <v>0</v>
      </c>
      <c r="J512" s="12" t="str">
        <f t="shared" si="68"/>
        <v>NA</v>
      </c>
      <c r="K512">
        <f t="shared" si="69"/>
        <v>0</v>
      </c>
      <c r="M512" s="5">
        <v>94556548.655300006</v>
      </c>
      <c r="N512" s="5">
        <v>575979593.18200004</v>
      </c>
      <c r="O512" s="13">
        <f t="shared" si="70"/>
        <v>-1.4359346632907173</v>
      </c>
      <c r="P512" s="13">
        <f t="shared" si="71"/>
        <v>1.4359346632907173</v>
      </c>
    </row>
    <row r="513" spans="1:16">
      <c r="A513" s="1" t="s">
        <v>2693</v>
      </c>
      <c r="B513" s="1" t="str">
        <f>VLOOKUP(A513,NLA_Site_info!$A$2:$B$1253,2,FALSE)</f>
        <v>Lake Kittamagundi</v>
      </c>
      <c r="C513" s="1" t="s">
        <v>36</v>
      </c>
      <c r="D513" t="s">
        <v>36</v>
      </c>
      <c r="E513">
        <f t="shared" si="63"/>
        <v>1</v>
      </c>
      <c r="F513">
        <f t="shared" si="64"/>
        <v>0</v>
      </c>
      <c r="G513">
        <f t="shared" si="65"/>
        <v>1</v>
      </c>
      <c r="H513">
        <f t="shared" si="66"/>
        <v>0</v>
      </c>
      <c r="I513" s="12">
        <f t="shared" si="67"/>
        <v>1</v>
      </c>
      <c r="J513" s="12" t="str">
        <f t="shared" si="68"/>
        <v>NA</v>
      </c>
      <c r="K513">
        <f t="shared" si="69"/>
        <v>1</v>
      </c>
      <c r="M513" s="5">
        <v>117792.046623</v>
      </c>
      <c r="N513" s="5">
        <v>127105.06818699998</v>
      </c>
      <c r="O513" s="13">
        <f t="shared" si="70"/>
        <v>-7.6056605005129257E-2</v>
      </c>
      <c r="P513" s="13">
        <f t="shared" si="71"/>
        <v>7.6056605005129257E-2</v>
      </c>
    </row>
    <row r="514" spans="1:16">
      <c r="A514" s="1" t="s">
        <v>2698</v>
      </c>
      <c r="B514" s="1" t="str">
        <f>VLOOKUP(A514,NLA_Site_info!$A$2:$B$1253,2,FALSE)</f>
        <v>Clark State Fishing Lake</v>
      </c>
      <c r="C514" s="1" t="s">
        <v>36</v>
      </c>
      <c r="D514" t="s">
        <v>36</v>
      </c>
      <c r="E514">
        <f t="shared" si="63"/>
        <v>1</v>
      </c>
      <c r="F514">
        <f t="shared" si="64"/>
        <v>0</v>
      </c>
      <c r="G514">
        <f t="shared" si="65"/>
        <v>1</v>
      </c>
      <c r="H514">
        <f t="shared" si="66"/>
        <v>0</v>
      </c>
      <c r="I514" s="12">
        <f t="shared" si="67"/>
        <v>1</v>
      </c>
      <c r="J514" s="12" t="str">
        <f t="shared" si="68"/>
        <v>NA</v>
      </c>
      <c r="K514">
        <f t="shared" si="69"/>
        <v>1</v>
      </c>
      <c r="M514" s="5">
        <v>1141133.4863199999</v>
      </c>
      <c r="N514" s="5">
        <v>1273006.1902600001</v>
      </c>
      <c r="O514" s="13">
        <f t="shared" si="70"/>
        <v>-0.1092502685070966</v>
      </c>
      <c r="P514" s="13">
        <f t="shared" si="71"/>
        <v>0.1092502685070966</v>
      </c>
    </row>
    <row r="515" spans="1:16">
      <c r="A515" s="1" t="s">
        <v>2703</v>
      </c>
      <c r="B515" s="1" t="str">
        <f>VLOOKUP(A515,NLA_Site_info!$A$2:$B$1253,2,FALSE)</f>
        <v>Lake Myrtle</v>
      </c>
      <c r="C515" s="1" t="s">
        <v>53</v>
      </c>
      <c r="D515" t="s">
        <v>53</v>
      </c>
      <c r="E515">
        <f t="shared" ref="E515:E578" si="72">IF(D515="Reservoir",1,0)</f>
        <v>0</v>
      </c>
      <c r="F515">
        <f t="shared" ref="F515:F578" si="73">IF($D515="Lake",1,0)</f>
        <v>1</v>
      </c>
      <c r="G515">
        <f t="shared" ref="G515:G578" si="74">IF($C515="Reservoir",1,0)</f>
        <v>0</v>
      </c>
      <c r="H515">
        <f t="shared" ref="H515:H578" si="75">IF($C515="Lake",1,0)</f>
        <v>1</v>
      </c>
      <c r="I515" s="12" t="str">
        <f t="shared" ref="I515:I578" si="76">IF($D515="RESERVOIR",IF($D515=$C515,1,0),"NA")</f>
        <v>NA</v>
      </c>
      <c r="J515" s="12">
        <f t="shared" ref="J515:J578" si="77">IF($D515="Lake",IF($D515=$C515,1,0),"NA")</f>
        <v>1</v>
      </c>
      <c r="K515">
        <f t="shared" ref="K515:K578" si="78">IF(D515=C515,1,0)</f>
        <v>1</v>
      </c>
      <c r="M515" s="5">
        <v>1485709.79271</v>
      </c>
      <c r="N515" s="5">
        <v>1662937.44395</v>
      </c>
      <c r="O515" s="13">
        <f t="shared" ref="O515:O578" si="79">(M515-N515)/((M515+N515)/2)</f>
        <v>-0.11257383753665486</v>
      </c>
      <c r="P515" s="13">
        <f t="shared" ref="P515:P578" si="80">ABS($M515-$N515)/(($M515+$N515)/2)</f>
        <v>0.11257383753665486</v>
      </c>
    </row>
    <row r="516" spans="1:16">
      <c r="A516" s="1" t="s">
        <v>2708</v>
      </c>
      <c r="B516" s="1" t="str">
        <f>VLOOKUP(A516,NLA_Site_info!$A$2:$B$1253,2,FALSE)</f>
        <v>Mossy Lake</v>
      </c>
      <c r="C516" s="1" t="s">
        <v>53</v>
      </c>
      <c r="D516" t="s">
        <v>36</v>
      </c>
      <c r="E516">
        <f t="shared" si="72"/>
        <v>1</v>
      </c>
      <c r="F516">
        <f t="shared" si="73"/>
        <v>0</v>
      </c>
      <c r="G516">
        <f t="shared" si="74"/>
        <v>0</v>
      </c>
      <c r="H516">
        <f t="shared" si="75"/>
        <v>1</v>
      </c>
      <c r="I516" s="12">
        <f t="shared" si="76"/>
        <v>0</v>
      </c>
      <c r="J516" s="12" t="str">
        <f t="shared" si="77"/>
        <v>NA</v>
      </c>
      <c r="K516">
        <f t="shared" si="78"/>
        <v>0</v>
      </c>
      <c r="M516" s="5">
        <v>465654.942775</v>
      </c>
      <c r="N516" s="5">
        <v>947388.03875800001</v>
      </c>
      <c r="O516" s="13">
        <f t="shared" si="79"/>
        <v>-0.68183785246273443</v>
      </c>
      <c r="P516" s="13">
        <f t="shared" si="80"/>
        <v>0.68183785246273443</v>
      </c>
    </row>
    <row r="517" spans="1:16">
      <c r="A517" s="1" t="s">
        <v>2713</v>
      </c>
      <c r="B517" s="1" t="str">
        <f>VLOOKUP(A517,NLA_Site_info!$A$2:$B$1253,2,FALSE)</f>
        <v>Governor Bond Lake</v>
      </c>
      <c r="C517" s="1" t="s">
        <v>36</v>
      </c>
      <c r="D517" t="s">
        <v>36</v>
      </c>
      <c r="E517">
        <f t="shared" si="72"/>
        <v>1</v>
      </c>
      <c r="F517">
        <f t="shared" si="73"/>
        <v>0</v>
      </c>
      <c r="G517">
        <f t="shared" si="74"/>
        <v>1</v>
      </c>
      <c r="H517">
        <f t="shared" si="75"/>
        <v>0</v>
      </c>
      <c r="I517" s="12">
        <f t="shared" si="76"/>
        <v>1</v>
      </c>
      <c r="J517" s="12" t="str">
        <f t="shared" si="77"/>
        <v>NA</v>
      </c>
      <c r="K517">
        <f t="shared" si="78"/>
        <v>1</v>
      </c>
      <c r="M517" s="5">
        <v>3154061.0530400001</v>
      </c>
      <c r="N517" s="5">
        <v>193192.503662</v>
      </c>
      <c r="O517" s="13">
        <f t="shared" si="79"/>
        <v>1.7691331112037421</v>
      </c>
      <c r="P517" s="13">
        <f t="shared" si="80"/>
        <v>1.7691331112037421</v>
      </c>
    </row>
    <row r="518" spans="1:16">
      <c r="A518" s="1" t="s">
        <v>2718</v>
      </c>
      <c r="B518" s="1" t="str">
        <f>VLOOKUP(A518,NLA_Site_info!$A$2:$B$1253,2,FALSE)</f>
        <v>Boulder Reservoir</v>
      </c>
      <c r="C518" s="1" t="s">
        <v>36</v>
      </c>
      <c r="D518" t="s">
        <v>36</v>
      </c>
      <c r="E518">
        <f t="shared" si="72"/>
        <v>1</v>
      </c>
      <c r="F518">
        <f t="shared" si="73"/>
        <v>0</v>
      </c>
      <c r="G518">
        <f t="shared" si="74"/>
        <v>1</v>
      </c>
      <c r="H518">
        <f t="shared" si="75"/>
        <v>0</v>
      </c>
      <c r="I518" s="12">
        <f t="shared" si="76"/>
        <v>1</v>
      </c>
      <c r="J518" s="12" t="str">
        <f t="shared" si="77"/>
        <v>NA</v>
      </c>
      <c r="K518">
        <f t="shared" si="78"/>
        <v>1</v>
      </c>
      <c r="M518" s="5">
        <v>2171460.9294400001</v>
      </c>
      <c r="N518" s="5">
        <v>2174882.4232000001</v>
      </c>
      <c r="O518" s="13">
        <f t="shared" si="79"/>
        <v>-1.5744240536918204E-3</v>
      </c>
      <c r="P518" s="13">
        <f t="shared" si="80"/>
        <v>1.5744240536918204E-3</v>
      </c>
    </row>
    <row r="519" spans="1:16">
      <c r="A519" s="1" t="s">
        <v>2723</v>
      </c>
      <c r="B519" s="1" t="str">
        <f>VLOOKUP(A519,NLA_Site_info!$A$2:$B$1253,2,FALSE)</f>
        <v>Big Spring Reservoir</v>
      </c>
      <c r="C519" s="1" t="s">
        <v>36</v>
      </c>
      <c r="D519" t="s">
        <v>36</v>
      </c>
      <c r="E519">
        <f t="shared" si="72"/>
        <v>1</v>
      </c>
      <c r="F519">
        <f t="shared" si="73"/>
        <v>0</v>
      </c>
      <c r="G519">
        <f t="shared" si="74"/>
        <v>1</v>
      </c>
      <c r="H519">
        <f t="shared" si="75"/>
        <v>0</v>
      </c>
      <c r="I519" s="12">
        <f t="shared" si="76"/>
        <v>1</v>
      </c>
      <c r="J519" s="12" t="str">
        <f t="shared" si="77"/>
        <v>NA</v>
      </c>
      <c r="K519">
        <f t="shared" si="78"/>
        <v>1</v>
      </c>
      <c r="M519" s="5">
        <v>1008421.16211</v>
      </c>
      <c r="N519" s="5">
        <v>1003274.2542399999</v>
      </c>
      <c r="O519" s="13">
        <f t="shared" si="79"/>
        <v>5.1169852336181284E-3</v>
      </c>
      <c r="P519" s="13">
        <f t="shared" si="80"/>
        <v>5.1169852336181284E-3</v>
      </c>
    </row>
    <row r="520" spans="1:16">
      <c r="A520" s="1" t="s">
        <v>2728</v>
      </c>
      <c r="B520" s="1" t="str">
        <f>VLOOKUP(A520,NLA_Site_info!$A$2:$B$1253,2,FALSE)</f>
        <v>Indian Creek Reservoir</v>
      </c>
      <c r="C520" s="1" t="s">
        <v>36</v>
      </c>
      <c r="D520" t="s">
        <v>36</v>
      </c>
      <c r="E520">
        <f t="shared" si="72"/>
        <v>1</v>
      </c>
      <c r="F520">
        <f t="shared" si="73"/>
        <v>0</v>
      </c>
      <c r="G520">
        <f t="shared" si="74"/>
        <v>1</v>
      </c>
      <c r="H520">
        <f t="shared" si="75"/>
        <v>0</v>
      </c>
      <c r="I520" s="12">
        <f t="shared" si="76"/>
        <v>1</v>
      </c>
      <c r="J520" s="12" t="str">
        <f t="shared" si="77"/>
        <v>NA</v>
      </c>
      <c r="K520">
        <f t="shared" si="78"/>
        <v>1</v>
      </c>
      <c r="M520" s="5">
        <v>7218435.2065300001</v>
      </c>
      <c r="N520" s="5">
        <v>6983692.4096399993</v>
      </c>
      <c r="O520" s="13">
        <f t="shared" si="79"/>
        <v>3.3057412696775326E-2</v>
      </c>
      <c r="P520" s="13">
        <f t="shared" si="80"/>
        <v>3.3057412696775326E-2</v>
      </c>
    </row>
    <row r="521" spans="1:16">
      <c r="A521" s="1" t="s">
        <v>2733</v>
      </c>
      <c r="B521" s="1" t="str">
        <f>VLOOKUP(A521,NLA_Site_info!$A$2:$B$1253,2,FALSE)</f>
        <v>Hogan Reservoir</v>
      </c>
      <c r="C521" s="1" t="s">
        <v>36</v>
      </c>
      <c r="D521" t="s">
        <v>36</v>
      </c>
      <c r="E521">
        <f t="shared" si="72"/>
        <v>1</v>
      </c>
      <c r="F521">
        <f t="shared" si="73"/>
        <v>0</v>
      </c>
      <c r="G521">
        <f t="shared" si="74"/>
        <v>1</v>
      </c>
      <c r="H521">
        <f t="shared" si="75"/>
        <v>0</v>
      </c>
      <c r="I521" s="12">
        <f t="shared" si="76"/>
        <v>1</v>
      </c>
      <c r="J521" s="12" t="str">
        <f t="shared" si="77"/>
        <v>NA</v>
      </c>
      <c r="K521">
        <f t="shared" si="78"/>
        <v>1</v>
      </c>
      <c r="M521" s="5">
        <v>181291.087551</v>
      </c>
      <c r="N521" s="5">
        <v>167705.63955299999</v>
      </c>
      <c r="O521" s="13">
        <f t="shared" si="79"/>
        <v>7.7854300300940038E-2</v>
      </c>
      <c r="P521" s="13">
        <f t="shared" si="80"/>
        <v>7.7854300300940038E-2</v>
      </c>
    </row>
    <row r="522" spans="1:16">
      <c r="A522" s="1" t="s">
        <v>2738</v>
      </c>
      <c r="B522" s="1" t="str">
        <f>VLOOKUP(A522,NLA_Site_info!$A$2:$B$1253,2,FALSE)</f>
        <v>Lake Konawa</v>
      </c>
      <c r="C522" s="1" t="s">
        <v>36</v>
      </c>
      <c r="D522" t="s">
        <v>36</v>
      </c>
      <c r="E522">
        <f t="shared" si="72"/>
        <v>1</v>
      </c>
      <c r="F522">
        <f t="shared" si="73"/>
        <v>0</v>
      </c>
      <c r="G522">
        <f t="shared" si="74"/>
        <v>1</v>
      </c>
      <c r="H522">
        <f t="shared" si="75"/>
        <v>0</v>
      </c>
      <c r="I522" s="12">
        <f t="shared" si="76"/>
        <v>1</v>
      </c>
      <c r="J522" s="12" t="str">
        <f t="shared" si="77"/>
        <v>NA</v>
      </c>
      <c r="K522">
        <f t="shared" si="78"/>
        <v>1</v>
      </c>
      <c r="M522" s="5">
        <v>5082180.9703400005</v>
      </c>
      <c r="N522" s="5">
        <v>5331238.9034000002</v>
      </c>
      <c r="O522" s="13">
        <f t="shared" si="79"/>
        <v>-4.7834032638607138E-2</v>
      </c>
      <c r="P522" s="13">
        <f t="shared" si="80"/>
        <v>4.7834032638607138E-2</v>
      </c>
    </row>
    <row r="523" spans="1:16">
      <c r="A523" s="1" t="s">
        <v>2743</v>
      </c>
      <c r="B523" s="1" t="str">
        <f>VLOOKUP(A523,NLA_Site_info!$A$2:$B$1253,2,FALSE)</f>
        <v>Crooked Cr Watershed #3</v>
      </c>
      <c r="C523" s="1" t="s">
        <v>36</v>
      </c>
      <c r="D523" t="s">
        <v>36</v>
      </c>
      <c r="E523">
        <f t="shared" si="72"/>
        <v>1</v>
      </c>
      <c r="F523">
        <f t="shared" si="73"/>
        <v>0</v>
      </c>
      <c r="G523">
        <f t="shared" si="74"/>
        <v>1</v>
      </c>
      <c r="H523">
        <f t="shared" si="75"/>
        <v>0</v>
      </c>
      <c r="I523" s="12">
        <f t="shared" si="76"/>
        <v>1</v>
      </c>
      <c r="J523" s="12" t="str">
        <f t="shared" si="77"/>
        <v>NA</v>
      </c>
      <c r="K523">
        <f t="shared" si="78"/>
        <v>1</v>
      </c>
      <c r="M523" s="5">
        <v>199595.21947400001</v>
      </c>
      <c r="N523" s="5">
        <v>224206.82791699999</v>
      </c>
      <c r="O523" s="13">
        <f t="shared" si="79"/>
        <v>-0.11614671799965749</v>
      </c>
      <c r="P523" s="13">
        <f t="shared" si="80"/>
        <v>0.11614671799965749</v>
      </c>
    </row>
    <row r="524" spans="1:16">
      <c r="A524" s="1" t="s">
        <v>2748</v>
      </c>
      <c r="B524" s="1" t="str">
        <f>VLOOKUP(A524,NLA_Site_info!$A$2:$B$1253,2,FALSE)</f>
        <v>Cushman Lake</v>
      </c>
      <c r="C524" s="1" t="s">
        <v>36</v>
      </c>
      <c r="D524" t="s">
        <v>53</v>
      </c>
      <c r="E524">
        <f t="shared" si="72"/>
        <v>0</v>
      </c>
      <c r="F524">
        <f t="shared" si="73"/>
        <v>1</v>
      </c>
      <c r="G524">
        <f t="shared" si="74"/>
        <v>1</v>
      </c>
      <c r="H524">
        <f t="shared" si="75"/>
        <v>0</v>
      </c>
      <c r="I524" s="12" t="str">
        <f t="shared" si="76"/>
        <v>NA</v>
      </c>
      <c r="J524" s="12">
        <f t="shared" si="77"/>
        <v>0</v>
      </c>
      <c r="K524">
        <f t="shared" si="78"/>
        <v>0</v>
      </c>
      <c r="M524" s="5">
        <v>16246316.790899999</v>
      </c>
      <c r="N524" s="5">
        <v>15518590.0285</v>
      </c>
      <c r="O524" s="13">
        <f t="shared" si="79"/>
        <v>4.5819543343067509E-2</v>
      </c>
      <c r="P524" s="13">
        <f t="shared" si="80"/>
        <v>4.5819543343067509E-2</v>
      </c>
    </row>
    <row r="525" spans="1:16">
      <c r="A525" s="1" t="s">
        <v>2753</v>
      </c>
      <c r="B525" s="1" t="str">
        <f>VLOOKUP(A525,NLA_Site_info!$A$2:$B$1253,2,FALSE)</f>
        <v>Echo Reservoir</v>
      </c>
      <c r="C525" s="1" t="s">
        <v>36</v>
      </c>
      <c r="D525" t="s">
        <v>36</v>
      </c>
      <c r="E525">
        <f t="shared" si="72"/>
        <v>1</v>
      </c>
      <c r="F525">
        <f t="shared" si="73"/>
        <v>0</v>
      </c>
      <c r="G525">
        <f t="shared" si="74"/>
        <v>1</v>
      </c>
      <c r="H525">
        <f t="shared" si="75"/>
        <v>0</v>
      </c>
      <c r="I525" s="12">
        <f t="shared" si="76"/>
        <v>1</v>
      </c>
      <c r="J525" s="12" t="str">
        <f t="shared" si="77"/>
        <v>NA</v>
      </c>
      <c r="K525">
        <f t="shared" si="78"/>
        <v>1</v>
      </c>
      <c r="M525" s="5">
        <v>5708245.7013600003</v>
      </c>
      <c r="N525" s="5">
        <v>5366411.9290199997</v>
      </c>
      <c r="O525" s="13">
        <f t="shared" si="79"/>
        <v>6.1732612194219383E-2</v>
      </c>
      <c r="P525" s="13">
        <f t="shared" si="80"/>
        <v>6.1732612194219383E-2</v>
      </c>
    </row>
    <row r="526" spans="1:16">
      <c r="A526" s="1" t="s">
        <v>2758</v>
      </c>
      <c r="B526" s="1" t="str">
        <f>VLOOKUP(A526,NLA_Site_info!$A$2:$B$1253,2,FALSE)</f>
        <v>Lake Albert</v>
      </c>
      <c r="C526" s="1" t="s">
        <v>53</v>
      </c>
      <c r="D526" t="s">
        <v>53</v>
      </c>
      <c r="E526">
        <f t="shared" si="72"/>
        <v>0</v>
      </c>
      <c r="F526">
        <f t="shared" si="73"/>
        <v>1</v>
      </c>
      <c r="G526">
        <f t="shared" si="74"/>
        <v>0</v>
      </c>
      <c r="H526">
        <f t="shared" si="75"/>
        <v>1</v>
      </c>
      <c r="I526" s="12" t="str">
        <f t="shared" si="76"/>
        <v>NA</v>
      </c>
      <c r="J526" s="12">
        <f t="shared" si="77"/>
        <v>1</v>
      </c>
      <c r="K526">
        <f t="shared" si="78"/>
        <v>1</v>
      </c>
      <c r="M526" s="5">
        <v>14792886.2059</v>
      </c>
      <c r="N526" s="5">
        <v>14729336.274599999</v>
      </c>
      <c r="O526" s="13">
        <f t="shared" si="79"/>
        <v>4.3052267722714426E-3</v>
      </c>
      <c r="P526" s="13">
        <f t="shared" si="80"/>
        <v>4.3052267722714426E-3</v>
      </c>
    </row>
    <row r="527" spans="1:16">
      <c r="A527" s="1" t="s">
        <v>2763</v>
      </c>
      <c r="B527" s="1" t="str">
        <f>VLOOKUP(A527,NLA_Site_info!$A$2:$B$1253,2,FALSE)</f>
        <v>Lake McBride</v>
      </c>
      <c r="C527" s="1" t="s">
        <v>36</v>
      </c>
      <c r="D527" t="s">
        <v>36</v>
      </c>
      <c r="E527">
        <f t="shared" si="72"/>
        <v>1</v>
      </c>
      <c r="F527">
        <f t="shared" si="73"/>
        <v>0</v>
      </c>
      <c r="G527">
        <f t="shared" si="74"/>
        <v>1</v>
      </c>
      <c r="H527">
        <f t="shared" si="75"/>
        <v>0</v>
      </c>
      <c r="I527" s="12">
        <f t="shared" si="76"/>
        <v>1</v>
      </c>
      <c r="J527" s="12" t="str">
        <f t="shared" si="77"/>
        <v>NA</v>
      </c>
      <c r="K527">
        <f t="shared" si="78"/>
        <v>1</v>
      </c>
      <c r="M527" s="5">
        <v>3504544.57014</v>
      </c>
      <c r="N527" s="5">
        <v>399966.53196400002</v>
      </c>
      <c r="O527" s="13">
        <f t="shared" si="79"/>
        <v>1.5902518686670171</v>
      </c>
      <c r="P527" s="13">
        <f t="shared" si="80"/>
        <v>1.5902518686670171</v>
      </c>
    </row>
    <row r="528" spans="1:16">
      <c r="A528" s="1" t="s">
        <v>2768</v>
      </c>
      <c r="B528" s="1" t="str">
        <f>VLOOKUP(A528,NLA_Site_info!$A$2:$B$1253,2,FALSE)</f>
        <v>Chimney Reservoir</v>
      </c>
      <c r="C528" s="1" t="s">
        <v>36</v>
      </c>
      <c r="D528" t="s">
        <v>36</v>
      </c>
      <c r="E528">
        <f t="shared" si="72"/>
        <v>1</v>
      </c>
      <c r="F528">
        <f t="shared" si="73"/>
        <v>0</v>
      </c>
      <c r="G528">
        <f t="shared" si="74"/>
        <v>1</v>
      </c>
      <c r="H528">
        <f t="shared" si="75"/>
        <v>0</v>
      </c>
      <c r="I528" s="12">
        <f t="shared" si="76"/>
        <v>1</v>
      </c>
      <c r="J528" s="12" t="str">
        <f t="shared" si="77"/>
        <v>NA</v>
      </c>
      <c r="K528">
        <f t="shared" si="78"/>
        <v>1</v>
      </c>
      <c r="M528" s="5">
        <v>8862322.6824999992</v>
      </c>
      <c r="N528" s="5">
        <v>8817682.0439299997</v>
      </c>
      <c r="O528" s="13">
        <f t="shared" si="79"/>
        <v>5.0498446420962542E-3</v>
      </c>
      <c r="P528" s="13">
        <f t="shared" si="80"/>
        <v>5.0498446420962542E-3</v>
      </c>
    </row>
    <row r="529" spans="1:16">
      <c r="A529" s="1" t="s">
        <v>2773</v>
      </c>
      <c r="B529" s="1" t="str">
        <f>VLOOKUP(A529,NLA_Site_info!$A$2:$B$1253,2,FALSE)</f>
        <v>Slack Reservoir</v>
      </c>
      <c r="C529" s="1" t="s">
        <v>36</v>
      </c>
      <c r="D529" t="s">
        <v>36</v>
      </c>
      <c r="E529">
        <f t="shared" si="72"/>
        <v>1</v>
      </c>
      <c r="F529">
        <f t="shared" si="73"/>
        <v>0</v>
      </c>
      <c r="G529">
        <f t="shared" si="74"/>
        <v>1</v>
      </c>
      <c r="H529">
        <f t="shared" si="75"/>
        <v>0</v>
      </c>
      <c r="I529" s="12">
        <f t="shared" si="76"/>
        <v>1</v>
      </c>
      <c r="J529" s="12" t="str">
        <f t="shared" si="77"/>
        <v>NA</v>
      </c>
      <c r="K529">
        <f t="shared" si="78"/>
        <v>1</v>
      </c>
      <c r="M529" s="5">
        <v>552634.24118100002</v>
      </c>
      <c r="N529" s="5">
        <v>506095.98584899993</v>
      </c>
      <c r="O529" s="13">
        <f t="shared" si="79"/>
        <v>8.7913340233142109E-2</v>
      </c>
      <c r="P529" s="13">
        <f t="shared" si="80"/>
        <v>8.7913340233142109E-2</v>
      </c>
    </row>
    <row r="530" spans="1:16">
      <c r="A530" s="1" t="s">
        <v>2778</v>
      </c>
      <c r="B530" s="1" t="str">
        <f>VLOOKUP(A530,NLA_Site_info!$A$2:$B$1253,2,FALSE)</f>
        <v>Saddle Lake</v>
      </c>
      <c r="C530" s="1" t="s">
        <v>53</v>
      </c>
      <c r="D530" t="s">
        <v>36</v>
      </c>
      <c r="E530">
        <f t="shared" si="72"/>
        <v>1</v>
      </c>
      <c r="F530">
        <f t="shared" si="73"/>
        <v>0</v>
      </c>
      <c r="G530">
        <f t="shared" si="74"/>
        <v>0</v>
      </c>
      <c r="H530">
        <f t="shared" si="75"/>
        <v>1</v>
      </c>
      <c r="I530" s="12">
        <f t="shared" si="76"/>
        <v>0</v>
      </c>
      <c r="J530" s="12" t="str">
        <f t="shared" si="77"/>
        <v>NA</v>
      </c>
      <c r="K530">
        <f t="shared" si="78"/>
        <v>0</v>
      </c>
      <c r="M530" s="5">
        <v>155562.65819799999</v>
      </c>
      <c r="N530" s="5">
        <v>151942.49992100001</v>
      </c>
      <c r="O530" s="13">
        <f t="shared" si="79"/>
        <v>2.3545349932628003E-2</v>
      </c>
      <c r="P530" s="13">
        <f t="shared" si="80"/>
        <v>2.3545349932628003E-2</v>
      </c>
    </row>
    <row r="531" spans="1:16">
      <c r="A531" s="1" t="s">
        <v>2783</v>
      </c>
      <c r="B531" s="1" t="str">
        <f>VLOOKUP(A531,NLA_Site_info!$A$2:$B$1253,2,FALSE)</f>
        <v>Ashton Reservoir</v>
      </c>
      <c r="C531" s="1" t="s">
        <v>36</v>
      </c>
      <c r="D531" t="s">
        <v>36</v>
      </c>
      <c r="E531">
        <f t="shared" si="72"/>
        <v>1</v>
      </c>
      <c r="F531">
        <f t="shared" si="73"/>
        <v>0</v>
      </c>
      <c r="G531">
        <f t="shared" si="74"/>
        <v>1</v>
      </c>
      <c r="H531">
        <f t="shared" si="75"/>
        <v>0</v>
      </c>
      <c r="I531" s="12">
        <f t="shared" si="76"/>
        <v>1</v>
      </c>
      <c r="J531" s="12" t="str">
        <f t="shared" si="77"/>
        <v>NA</v>
      </c>
      <c r="K531">
        <f t="shared" si="78"/>
        <v>1</v>
      </c>
      <c r="M531" s="5">
        <v>1160840.26933</v>
      </c>
      <c r="N531" s="5">
        <v>1441652.68891</v>
      </c>
      <c r="O531" s="13">
        <f t="shared" si="79"/>
        <v>-0.21580263546219644</v>
      </c>
      <c r="P531" s="13">
        <f t="shared" si="80"/>
        <v>0.21580263546219644</v>
      </c>
    </row>
    <row r="532" spans="1:16">
      <c r="A532" s="1" t="s">
        <v>2788</v>
      </c>
      <c r="B532" s="1" t="str">
        <f>VLOOKUP(A532,NLA_Site_info!$A$2:$B$1253,2,FALSE)</f>
        <v>Lake St. Louis</v>
      </c>
      <c r="C532" s="1" t="s">
        <v>36</v>
      </c>
      <c r="D532" t="s">
        <v>36</v>
      </c>
      <c r="E532">
        <f t="shared" si="72"/>
        <v>1</v>
      </c>
      <c r="F532">
        <f t="shared" si="73"/>
        <v>0</v>
      </c>
      <c r="G532">
        <f t="shared" si="74"/>
        <v>1</v>
      </c>
      <c r="H532">
        <f t="shared" si="75"/>
        <v>0</v>
      </c>
      <c r="I532" s="12">
        <f t="shared" si="76"/>
        <v>1</v>
      </c>
      <c r="J532" s="12" t="str">
        <f t="shared" si="77"/>
        <v>NA</v>
      </c>
      <c r="K532">
        <f t="shared" si="78"/>
        <v>1</v>
      </c>
      <c r="M532" s="5">
        <v>1797666.814</v>
      </c>
      <c r="N532" s="5">
        <v>1749011.06461</v>
      </c>
      <c r="O532" s="13">
        <f t="shared" si="79"/>
        <v>2.7437365926825573E-2</v>
      </c>
      <c r="P532" s="13">
        <f t="shared" si="80"/>
        <v>2.7437365926825573E-2</v>
      </c>
    </row>
    <row r="533" spans="1:16">
      <c r="A533" s="1" t="s">
        <v>2793</v>
      </c>
      <c r="B533" s="1" t="str">
        <f>VLOOKUP(A533,NLA_Site_info!$A$2:$B$1253,2,FALSE)</f>
        <v>Salmon Lake</v>
      </c>
      <c r="C533" s="1" t="s">
        <v>53</v>
      </c>
      <c r="D533" t="s">
        <v>53</v>
      </c>
      <c r="E533">
        <f t="shared" si="72"/>
        <v>0</v>
      </c>
      <c r="F533">
        <f t="shared" si="73"/>
        <v>1</v>
      </c>
      <c r="G533">
        <f t="shared" si="74"/>
        <v>0</v>
      </c>
      <c r="H533">
        <f t="shared" si="75"/>
        <v>1</v>
      </c>
      <c r="I533" s="12" t="str">
        <f t="shared" si="76"/>
        <v>NA</v>
      </c>
      <c r="J533" s="12">
        <f t="shared" si="77"/>
        <v>1</v>
      </c>
      <c r="K533">
        <f t="shared" si="78"/>
        <v>1</v>
      </c>
      <c r="M533" s="5">
        <v>2557840.0278400001</v>
      </c>
      <c r="N533" s="5">
        <v>2564082.2392199999</v>
      </c>
      <c r="O533" s="13">
        <f t="shared" si="79"/>
        <v>-2.4374486977846344E-3</v>
      </c>
      <c r="P533" s="13">
        <f t="shared" si="80"/>
        <v>2.4374486977846344E-3</v>
      </c>
    </row>
    <row r="534" spans="1:16">
      <c r="A534" s="1" t="s">
        <v>2798</v>
      </c>
      <c r="B534" s="1" t="str">
        <f>VLOOKUP(A534,NLA_Site_info!$A$2:$B$1253,2,FALSE)</f>
        <v>Hills Creek Reservoir</v>
      </c>
      <c r="C534" s="1" t="s">
        <v>36</v>
      </c>
      <c r="D534" t="s">
        <v>36</v>
      </c>
      <c r="E534">
        <f t="shared" si="72"/>
        <v>1</v>
      </c>
      <c r="F534">
        <f t="shared" si="73"/>
        <v>0</v>
      </c>
      <c r="G534">
        <f t="shared" si="74"/>
        <v>1</v>
      </c>
      <c r="H534">
        <f t="shared" si="75"/>
        <v>0</v>
      </c>
      <c r="I534" s="12">
        <f t="shared" si="76"/>
        <v>1</v>
      </c>
      <c r="J534" s="12" t="str">
        <f t="shared" si="77"/>
        <v>NA</v>
      </c>
      <c r="K534">
        <f t="shared" si="78"/>
        <v>1</v>
      </c>
      <c r="M534" s="5">
        <v>10489089.4681</v>
      </c>
      <c r="N534" s="5">
        <v>10621111.1183</v>
      </c>
      <c r="O534" s="13">
        <f t="shared" si="79"/>
        <v>-1.2507853694678148E-2</v>
      </c>
      <c r="P534" s="13">
        <f t="shared" si="80"/>
        <v>1.2507853694678148E-2</v>
      </c>
    </row>
    <row r="535" spans="1:16">
      <c r="A535" s="1" t="s">
        <v>2803</v>
      </c>
      <c r="B535" s="1" t="str">
        <f>VLOOKUP(A535,NLA_Site_info!$A$2:$B$1253,2,FALSE)</f>
        <v>Columbia</v>
      </c>
      <c r="C535" s="1" t="s">
        <v>53</v>
      </c>
      <c r="D535" t="s">
        <v>36</v>
      </c>
      <c r="E535">
        <f t="shared" si="72"/>
        <v>1</v>
      </c>
      <c r="F535">
        <f t="shared" si="73"/>
        <v>0</v>
      </c>
      <c r="G535">
        <f t="shared" si="74"/>
        <v>0</v>
      </c>
      <c r="H535">
        <f t="shared" si="75"/>
        <v>1</v>
      </c>
      <c r="I535" s="12">
        <f t="shared" si="76"/>
        <v>0</v>
      </c>
      <c r="J535" s="12" t="str">
        <f t="shared" si="77"/>
        <v>NA</v>
      </c>
      <c r="K535">
        <f t="shared" si="78"/>
        <v>0</v>
      </c>
      <c r="M535" s="5">
        <v>30850381.144400001</v>
      </c>
      <c r="N535" s="5">
        <v>21550926.693800002</v>
      </c>
      <c r="O535" s="13">
        <f t="shared" si="79"/>
        <v>0.35493215090409608</v>
      </c>
      <c r="P535" s="13">
        <f t="shared" si="80"/>
        <v>0.35493215090409608</v>
      </c>
    </row>
    <row r="536" spans="1:16">
      <c r="A536" s="1" t="s">
        <v>2808</v>
      </c>
      <c r="B536" s="1" t="str">
        <f>VLOOKUP(A536,NLA_Site_info!$A$2:$B$1253,2,FALSE)</f>
        <v>Copan Lake</v>
      </c>
      <c r="C536" s="1" t="s">
        <v>36</v>
      </c>
      <c r="D536" t="s">
        <v>36</v>
      </c>
      <c r="E536">
        <f t="shared" si="72"/>
        <v>1</v>
      </c>
      <c r="F536">
        <f t="shared" si="73"/>
        <v>0</v>
      </c>
      <c r="G536">
        <f t="shared" si="74"/>
        <v>1</v>
      </c>
      <c r="H536">
        <f t="shared" si="75"/>
        <v>0</v>
      </c>
      <c r="I536" s="12">
        <f t="shared" si="76"/>
        <v>1</v>
      </c>
      <c r="J536" s="12" t="str">
        <f t="shared" si="77"/>
        <v>NA</v>
      </c>
      <c r="K536">
        <f t="shared" si="78"/>
        <v>1</v>
      </c>
      <c r="M536" s="5">
        <v>17005179.657400001</v>
      </c>
      <c r="N536" s="5">
        <v>11469827.486</v>
      </c>
      <c r="O536" s="13">
        <f t="shared" si="79"/>
        <v>0.3887867099399831</v>
      </c>
      <c r="P536" s="13">
        <f t="shared" si="80"/>
        <v>0.3887867099399831</v>
      </c>
    </row>
    <row r="537" spans="1:16">
      <c r="A537" s="1" t="s">
        <v>2813</v>
      </c>
      <c r="B537" s="1" t="str">
        <f>VLOOKUP(A537,NLA_Site_info!$A$2:$B$1253,2,FALSE)</f>
        <v>Wild Horse Reservoir</v>
      </c>
      <c r="C537" s="1" t="s">
        <v>36</v>
      </c>
      <c r="D537" t="s">
        <v>36</v>
      </c>
      <c r="E537">
        <f t="shared" si="72"/>
        <v>1</v>
      </c>
      <c r="F537">
        <f t="shared" si="73"/>
        <v>0</v>
      </c>
      <c r="G537">
        <f t="shared" si="74"/>
        <v>1</v>
      </c>
      <c r="H537">
        <f t="shared" si="75"/>
        <v>0</v>
      </c>
      <c r="I537" s="12">
        <f t="shared" si="76"/>
        <v>1</v>
      </c>
      <c r="J537" s="12" t="str">
        <f t="shared" si="77"/>
        <v>NA</v>
      </c>
      <c r="K537">
        <f t="shared" si="78"/>
        <v>1</v>
      </c>
      <c r="M537" s="5">
        <v>900969.79921299999</v>
      </c>
      <c r="N537" s="5">
        <v>877673.09677199996</v>
      </c>
      <c r="O537" s="13">
        <f t="shared" si="79"/>
        <v>2.6196042492384039E-2</v>
      </c>
      <c r="P537" s="13">
        <f t="shared" si="80"/>
        <v>2.6196042492384039E-2</v>
      </c>
    </row>
    <row r="538" spans="1:16">
      <c r="A538" s="1" t="s">
        <v>2818</v>
      </c>
      <c r="B538" s="1" t="str">
        <f>VLOOKUP(A538,NLA_Site_info!$A$2:$B$1253,2,FALSE)</f>
        <v>West Okoboji Lake</v>
      </c>
      <c r="C538" s="1" t="s">
        <v>53</v>
      </c>
      <c r="D538" t="s">
        <v>53</v>
      </c>
      <c r="E538">
        <f t="shared" si="72"/>
        <v>0</v>
      </c>
      <c r="F538">
        <f t="shared" si="73"/>
        <v>1</v>
      </c>
      <c r="G538">
        <f t="shared" si="74"/>
        <v>0</v>
      </c>
      <c r="H538">
        <f t="shared" si="75"/>
        <v>1</v>
      </c>
      <c r="I538" s="12" t="str">
        <f t="shared" si="76"/>
        <v>NA</v>
      </c>
      <c r="J538" s="12">
        <f t="shared" si="77"/>
        <v>1</v>
      </c>
      <c r="K538">
        <f t="shared" si="78"/>
        <v>1</v>
      </c>
      <c r="M538" s="5">
        <v>25146587.939300001</v>
      </c>
      <c r="N538" s="5">
        <v>23591510.3532</v>
      </c>
      <c r="O538" s="13">
        <f t="shared" si="79"/>
        <v>6.3813634121186125E-2</v>
      </c>
      <c r="P538" s="13">
        <f t="shared" si="80"/>
        <v>6.3813634121186125E-2</v>
      </c>
    </row>
    <row r="539" spans="1:16">
      <c r="A539" s="1" t="s">
        <v>2822</v>
      </c>
      <c r="B539" s="1" t="str">
        <f>VLOOKUP(A539,NLA_Site_info!$A$2:$B$1253,2,FALSE)</f>
        <v>Lake Coeur D'Alene</v>
      </c>
      <c r="C539" s="1" t="s">
        <v>53</v>
      </c>
      <c r="D539" t="s">
        <v>53</v>
      </c>
      <c r="E539">
        <f t="shared" si="72"/>
        <v>0</v>
      </c>
      <c r="F539">
        <f t="shared" si="73"/>
        <v>1</v>
      </c>
      <c r="G539">
        <f t="shared" si="74"/>
        <v>0</v>
      </c>
      <c r="H539">
        <f t="shared" si="75"/>
        <v>1</v>
      </c>
      <c r="I539" s="12" t="str">
        <f t="shared" si="76"/>
        <v>NA</v>
      </c>
      <c r="J539" s="12">
        <f t="shared" si="77"/>
        <v>1</v>
      </c>
      <c r="K539">
        <f t="shared" si="78"/>
        <v>1</v>
      </c>
      <c r="M539" s="5">
        <v>110546072.972</v>
      </c>
      <c r="N539" s="5">
        <v>124898239.029</v>
      </c>
      <c r="O539" s="13">
        <f t="shared" si="79"/>
        <v>-0.12191558959333908</v>
      </c>
      <c r="P539" s="13">
        <f t="shared" si="80"/>
        <v>0.12191558959333908</v>
      </c>
    </row>
    <row r="540" spans="1:16">
      <c r="A540" s="1" t="s">
        <v>2827</v>
      </c>
      <c r="B540" s="1" t="str">
        <f>VLOOKUP(A540,NLA_Site_info!$A$2:$B$1253,2,FALSE)</f>
        <v>Cedar Creek Reservoir</v>
      </c>
      <c r="C540" s="1" t="s">
        <v>36</v>
      </c>
      <c r="D540" t="s">
        <v>36</v>
      </c>
      <c r="E540">
        <f t="shared" si="72"/>
        <v>1</v>
      </c>
      <c r="F540">
        <f t="shared" si="73"/>
        <v>0</v>
      </c>
      <c r="G540">
        <f t="shared" si="74"/>
        <v>1</v>
      </c>
      <c r="H540">
        <f t="shared" si="75"/>
        <v>0</v>
      </c>
      <c r="I540" s="12">
        <f t="shared" si="76"/>
        <v>1</v>
      </c>
      <c r="J540" s="12" t="str">
        <f t="shared" si="77"/>
        <v>NA</v>
      </c>
      <c r="K540">
        <f t="shared" si="78"/>
        <v>1</v>
      </c>
      <c r="M540" s="5">
        <v>3875321.0039400002</v>
      </c>
      <c r="N540" s="5">
        <v>3930365.8602499999</v>
      </c>
      <c r="O540" s="13">
        <f t="shared" si="79"/>
        <v>-1.4103782861833196E-2</v>
      </c>
      <c r="P540" s="13">
        <f t="shared" si="80"/>
        <v>1.4103782861833196E-2</v>
      </c>
    </row>
    <row r="541" spans="1:16">
      <c r="A541" s="1" t="s">
        <v>2832</v>
      </c>
      <c r="B541" s="1" t="str">
        <f>VLOOKUP(A541,NLA_Site_info!$A$2:$B$1253,2,FALSE)</f>
        <v>Soil Conservation Service Site 137 Reservoir</v>
      </c>
      <c r="C541" s="1" t="s">
        <v>36</v>
      </c>
      <c r="D541" t="s">
        <v>36</v>
      </c>
      <c r="E541">
        <f t="shared" si="72"/>
        <v>1</v>
      </c>
      <c r="F541">
        <f t="shared" si="73"/>
        <v>0</v>
      </c>
      <c r="G541">
        <f t="shared" si="74"/>
        <v>1</v>
      </c>
      <c r="H541">
        <f t="shared" si="75"/>
        <v>0</v>
      </c>
      <c r="I541" s="12">
        <f t="shared" si="76"/>
        <v>1</v>
      </c>
      <c r="J541" s="12" t="str">
        <f t="shared" si="77"/>
        <v>NA</v>
      </c>
      <c r="K541">
        <f t="shared" si="78"/>
        <v>1</v>
      </c>
      <c r="M541" s="5">
        <v>40836.846688500002</v>
      </c>
      <c r="N541" s="5">
        <v>48699.299724800003</v>
      </c>
      <c r="O541" s="13">
        <f t="shared" si="79"/>
        <v>-0.17562634424775925</v>
      </c>
      <c r="P541" s="13">
        <f t="shared" si="80"/>
        <v>0.17562634424775925</v>
      </c>
    </row>
    <row r="542" spans="1:16">
      <c r="A542" s="1" t="s">
        <v>2837</v>
      </c>
      <c r="B542" s="1" t="str">
        <f>VLOOKUP(A542,NLA_Site_info!$A$2:$B$1253,2,FALSE)</f>
        <v>Lake Keewaydin</v>
      </c>
      <c r="C542" s="1" t="s">
        <v>53</v>
      </c>
      <c r="D542" t="s">
        <v>53</v>
      </c>
      <c r="E542">
        <f t="shared" si="72"/>
        <v>0</v>
      </c>
      <c r="F542">
        <f t="shared" si="73"/>
        <v>1</v>
      </c>
      <c r="G542">
        <f t="shared" si="74"/>
        <v>0</v>
      </c>
      <c r="H542">
        <f t="shared" si="75"/>
        <v>1</v>
      </c>
      <c r="I542" s="12" t="str">
        <f t="shared" si="76"/>
        <v>NA</v>
      </c>
      <c r="J542" s="12">
        <f t="shared" si="77"/>
        <v>1</v>
      </c>
      <c r="K542">
        <f t="shared" si="78"/>
        <v>1</v>
      </c>
      <c r="M542" s="5">
        <v>533468.71820200002</v>
      </c>
      <c r="N542" s="5">
        <v>525907.93704500003</v>
      </c>
      <c r="O542" s="13">
        <f t="shared" si="79"/>
        <v>1.4274018819561677E-2</v>
      </c>
      <c r="P542" s="13">
        <f t="shared" si="80"/>
        <v>1.4274018819561677E-2</v>
      </c>
    </row>
    <row r="543" spans="1:16">
      <c r="A543" s="1" t="s">
        <v>2844</v>
      </c>
      <c r="B543" s="1" t="str">
        <f>VLOOKUP(A543,NLA_Site_info!$A$2:$B$1253,2,FALSE)</f>
        <v>Little Blue Creek Reservoir</v>
      </c>
      <c r="C543" s="1" t="s">
        <v>36</v>
      </c>
      <c r="D543" t="s">
        <v>36</v>
      </c>
      <c r="E543">
        <f t="shared" si="72"/>
        <v>1</v>
      </c>
      <c r="F543">
        <f t="shared" si="73"/>
        <v>0</v>
      </c>
      <c r="G543">
        <f t="shared" si="74"/>
        <v>1</v>
      </c>
      <c r="H543">
        <f t="shared" si="75"/>
        <v>0</v>
      </c>
      <c r="I543" s="12">
        <f t="shared" si="76"/>
        <v>1</v>
      </c>
      <c r="J543" s="12" t="str">
        <f t="shared" si="77"/>
        <v>NA</v>
      </c>
      <c r="K543">
        <f t="shared" si="78"/>
        <v>1</v>
      </c>
      <c r="M543" s="5">
        <v>540268.08187200001</v>
      </c>
      <c r="N543" s="5">
        <v>566404.11448500003</v>
      </c>
      <c r="O543" s="13">
        <f t="shared" si="79"/>
        <v>-4.7233557866612964E-2</v>
      </c>
      <c r="P543" s="13">
        <f t="shared" si="80"/>
        <v>4.7233557866612964E-2</v>
      </c>
    </row>
    <row r="544" spans="1:16">
      <c r="A544" s="1" t="s">
        <v>2849</v>
      </c>
      <c r="B544" s="1" t="str">
        <f>VLOOKUP(A544,NLA_Site_info!$A$2:$B$1253,2,FALSE)</f>
        <v>Elks Lake</v>
      </c>
      <c r="C544" s="1" t="s">
        <v>36</v>
      </c>
      <c r="D544" t="s">
        <v>36</v>
      </c>
      <c r="E544">
        <f t="shared" si="72"/>
        <v>1</v>
      </c>
      <c r="F544">
        <f t="shared" si="73"/>
        <v>0</v>
      </c>
      <c r="G544">
        <f t="shared" si="74"/>
        <v>1</v>
      </c>
      <c r="H544">
        <f t="shared" si="75"/>
        <v>0</v>
      </c>
      <c r="I544" s="12">
        <f t="shared" si="76"/>
        <v>1</v>
      </c>
      <c r="J544" s="12" t="str">
        <f t="shared" si="77"/>
        <v>NA</v>
      </c>
      <c r="K544">
        <f t="shared" si="78"/>
        <v>1</v>
      </c>
      <c r="M544" s="5">
        <v>305813.577399</v>
      </c>
      <c r="N544" s="5">
        <v>307481.44258700003</v>
      </c>
      <c r="O544" s="13">
        <f t="shared" si="79"/>
        <v>-5.4390305926113611E-3</v>
      </c>
      <c r="P544" s="13">
        <f t="shared" si="80"/>
        <v>5.4390305926113611E-3</v>
      </c>
    </row>
    <row r="545" spans="1:16">
      <c r="A545" s="1" t="s">
        <v>2854</v>
      </c>
      <c r="B545" s="1" t="str">
        <f>VLOOKUP(A545,NLA_Site_info!$A$2:$B$1253,2,FALSE)</f>
        <v>McFarlane Reservoir</v>
      </c>
      <c r="C545" s="1" t="s">
        <v>53</v>
      </c>
      <c r="D545" t="s">
        <v>36</v>
      </c>
      <c r="E545">
        <f t="shared" si="72"/>
        <v>1</v>
      </c>
      <c r="F545">
        <f t="shared" si="73"/>
        <v>0</v>
      </c>
      <c r="G545">
        <f t="shared" si="74"/>
        <v>0</v>
      </c>
      <c r="H545">
        <f t="shared" si="75"/>
        <v>1</v>
      </c>
      <c r="I545" s="12">
        <f t="shared" si="76"/>
        <v>0</v>
      </c>
      <c r="J545" s="12" t="str">
        <f t="shared" si="77"/>
        <v>NA</v>
      </c>
      <c r="K545">
        <f t="shared" si="78"/>
        <v>0</v>
      </c>
      <c r="M545" s="5">
        <v>155932.27220499999</v>
      </c>
      <c r="N545" s="5">
        <v>150139.49218100001</v>
      </c>
      <c r="O545" s="13">
        <f t="shared" si="79"/>
        <v>3.785243003790744E-2</v>
      </c>
      <c r="P545" s="13">
        <f t="shared" si="80"/>
        <v>3.785243003790744E-2</v>
      </c>
    </row>
    <row r="546" spans="1:16">
      <c r="A546" s="1" t="s">
        <v>2859</v>
      </c>
      <c r="B546" s="1" t="str">
        <f>VLOOKUP(A546,NLA_Site_info!$A$2:$B$1253,2,FALSE)</f>
        <v>South Banner Lake</v>
      </c>
      <c r="C546" s="1" t="s">
        <v>53</v>
      </c>
      <c r="D546" t="s">
        <v>53</v>
      </c>
      <c r="E546">
        <f t="shared" si="72"/>
        <v>0</v>
      </c>
      <c r="F546">
        <f t="shared" si="73"/>
        <v>1</v>
      </c>
      <c r="G546">
        <f t="shared" si="74"/>
        <v>0</v>
      </c>
      <c r="H546">
        <f t="shared" si="75"/>
        <v>1</v>
      </c>
      <c r="I546" s="12" t="str">
        <f t="shared" si="76"/>
        <v>NA</v>
      </c>
      <c r="J546" s="12">
        <f t="shared" si="77"/>
        <v>1</v>
      </c>
      <c r="K546">
        <f t="shared" si="78"/>
        <v>1</v>
      </c>
      <c r="M546" s="5">
        <v>56969.795076100003</v>
      </c>
      <c r="N546" s="5">
        <v>66183.759946700011</v>
      </c>
      <c r="O546" s="13">
        <f t="shared" si="79"/>
        <v>-0.1496337619956514</v>
      </c>
      <c r="P546" s="13">
        <f t="shared" si="80"/>
        <v>0.1496337619956514</v>
      </c>
    </row>
    <row r="547" spans="1:16">
      <c r="A547" s="1" t="s">
        <v>2864</v>
      </c>
      <c r="B547" s="1" t="str">
        <f>VLOOKUP(A547,NLA_Site_info!$A$2:$B$1253,2,FALSE)</f>
        <v>Likes Lake</v>
      </c>
      <c r="C547" s="1" t="s">
        <v>53</v>
      </c>
      <c r="D547" t="s">
        <v>36</v>
      </c>
      <c r="E547">
        <f t="shared" si="72"/>
        <v>1</v>
      </c>
      <c r="F547">
        <f t="shared" si="73"/>
        <v>0</v>
      </c>
      <c r="G547">
        <f t="shared" si="74"/>
        <v>0</v>
      </c>
      <c r="H547">
        <f t="shared" si="75"/>
        <v>1</v>
      </c>
      <c r="I547" s="12">
        <f t="shared" si="76"/>
        <v>0</v>
      </c>
      <c r="J547" s="12" t="str">
        <f t="shared" si="77"/>
        <v>NA</v>
      </c>
      <c r="K547">
        <f t="shared" si="78"/>
        <v>0</v>
      </c>
      <c r="M547" s="5">
        <v>242980.168209</v>
      </c>
      <c r="N547" s="5">
        <v>297043.23367500002</v>
      </c>
      <c r="O547" s="13">
        <f t="shared" si="79"/>
        <v>-0.20022489868916113</v>
      </c>
      <c r="P547" s="13">
        <f t="shared" si="80"/>
        <v>0.20022489868916113</v>
      </c>
    </row>
    <row r="548" spans="1:16">
      <c r="A548" s="1" t="s">
        <v>2869</v>
      </c>
      <c r="B548" s="1" t="str">
        <f>VLOOKUP(A548,NLA_Site_info!$A$2:$B$1253,2,FALSE)</f>
        <v>Virgin Lake</v>
      </c>
      <c r="C548" s="1" t="s">
        <v>53</v>
      </c>
      <c r="D548" t="s">
        <v>53</v>
      </c>
      <c r="E548">
        <f t="shared" si="72"/>
        <v>0</v>
      </c>
      <c r="F548">
        <f t="shared" si="73"/>
        <v>1</v>
      </c>
      <c r="G548">
        <f t="shared" si="74"/>
        <v>0</v>
      </c>
      <c r="H548">
        <f t="shared" si="75"/>
        <v>1</v>
      </c>
      <c r="I548" s="12" t="str">
        <f t="shared" si="76"/>
        <v>NA</v>
      </c>
      <c r="J548" s="12">
        <f t="shared" si="77"/>
        <v>1</v>
      </c>
      <c r="K548">
        <f t="shared" si="78"/>
        <v>1</v>
      </c>
      <c r="M548" s="5">
        <v>839832.53778100002</v>
      </c>
      <c r="N548" s="5">
        <v>834518.28885299992</v>
      </c>
      <c r="O548" s="13">
        <f t="shared" si="79"/>
        <v>6.3478320594059778E-3</v>
      </c>
      <c r="P548" s="13">
        <f t="shared" si="80"/>
        <v>6.3478320594059778E-3</v>
      </c>
    </row>
    <row r="549" spans="1:16">
      <c r="A549" s="1" t="s">
        <v>2874</v>
      </c>
      <c r="B549" s="1" t="str">
        <f>VLOOKUP(A549,NLA_Site_info!$A$2:$B$1253,2,FALSE)</f>
        <v>Badger Creek Lake</v>
      </c>
      <c r="C549" s="1" t="s">
        <v>36</v>
      </c>
      <c r="D549" t="s">
        <v>36</v>
      </c>
      <c r="E549">
        <f t="shared" si="72"/>
        <v>1</v>
      </c>
      <c r="F549">
        <f t="shared" si="73"/>
        <v>0</v>
      </c>
      <c r="G549">
        <f t="shared" si="74"/>
        <v>1</v>
      </c>
      <c r="H549">
        <f t="shared" si="75"/>
        <v>0</v>
      </c>
      <c r="I549" s="12">
        <f t="shared" si="76"/>
        <v>1</v>
      </c>
      <c r="J549" s="12" t="str">
        <f t="shared" si="77"/>
        <v>NA</v>
      </c>
      <c r="K549">
        <f t="shared" si="78"/>
        <v>1</v>
      </c>
      <c r="M549" s="5">
        <v>892055.70065000001</v>
      </c>
      <c r="N549" s="5">
        <v>932824.87825000007</v>
      </c>
      <c r="O549" s="13">
        <f t="shared" si="79"/>
        <v>-4.4681474581284505E-2</v>
      </c>
      <c r="P549" s="13">
        <f t="shared" si="80"/>
        <v>4.4681474581284505E-2</v>
      </c>
    </row>
    <row r="550" spans="1:16">
      <c r="A550" s="1" t="s">
        <v>2879</v>
      </c>
      <c r="B550" s="1" t="str">
        <f>VLOOKUP(A550,NLA_Site_info!$A$2:$B$1253,2,FALSE)</f>
        <v>J T Budd Pond</v>
      </c>
      <c r="C550" s="1" t="s">
        <v>36</v>
      </c>
      <c r="D550" t="s">
        <v>36</v>
      </c>
      <c r="E550">
        <f t="shared" si="72"/>
        <v>1</v>
      </c>
      <c r="F550">
        <f t="shared" si="73"/>
        <v>0</v>
      </c>
      <c r="G550">
        <f t="shared" si="74"/>
        <v>1</v>
      </c>
      <c r="H550">
        <f t="shared" si="75"/>
        <v>0</v>
      </c>
      <c r="I550" s="12">
        <f t="shared" si="76"/>
        <v>1</v>
      </c>
      <c r="J550" s="12" t="str">
        <f t="shared" si="77"/>
        <v>NA</v>
      </c>
      <c r="K550">
        <f t="shared" si="78"/>
        <v>1</v>
      </c>
      <c r="M550" s="5">
        <v>32729354.664500002</v>
      </c>
      <c r="N550" s="5">
        <v>33604244.964899994</v>
      </c>
      <c r="O550" s="13">
        <f t="shared" si="79"/>
        <v>-2.6378496125279736E-2</v>
      </c>
      <c r="P550" s="13">
        <f t="shared" si="80"/>
        <v>2.6378496125279736E-2</v>
      </c>
    </row>
    <row r="551" spans="1:16">
      <c r="A551" s="1" t="s">
        <v>2884</v>
      </c>
      <c r="B551" s="1" t="str">
        <f>VLOOKUP(A551,NLA_Site_info!$A$2:$B$1253,2,FALSE)</f>
        <v>Spring Lake</v>
      </c>
      <c r="C551" s="1" t="s">
        <v>53</v>
      </c>
      <c r="D551" t="s">
        <v>36</v>
      </c>
      <c r="E551">
        <f t="shared" si="72"/>
        <v>1</v>
      </c>
      <c r="F551">
        <f t="shared" si="73"/>
        <v>0</v>
      </c>
      <c r="G551">
        <f t="shared" si="74"/>
        <v>0</v>
      </c>
      <c r="H551">
        <f t="shared" si="75"/>
        <v>1</v>
      </c>
      <c r="I551" s="12">
        <f t="shared" si="76"/>
        <v>0</v>
      </c>
      <c r="J551" s="12" t="str">
        <f t="shared" si="77"/>
        <v>NA</v>
      </c>
      <c r="K551">
        <f t="shared" si="78"/>
        <v>0</v>
      </c>
      <c r="M551" s="5">
        <v>329386.59350900003</v>
      </c>
      <c r="N551" s="5">
        <v>351052.48859600001</v>
      </c>
      <c r="O551" s="13">
        <f t="shared" si="79"/>
        <v>-6.368210073993566E-2</v>
      </c>
      <c r="P551" s="13">
        <f t="shared" si="80"/>
        <v>6.368210073993566E-2</v>
      </c>
    </row>
    <row r="552" spans="1:16">
      <c r="A552" s="1" t="s">
        <v>2889</v>
      </c>
      <c r="B552" s="1" t="str">
        <f>VLOOKUP(A552,NLA_Site_info!$A$2:$B$1253,2,FALSE)</f>
        <v>Emigrant Lake</v>
      </c>
      <c r="C552" s="1" t="s">
        <v>36</v>
      </c>
      <c r="D552" t="s">
        <v>36</v>
      </c>
      <c r="E552">
        <f t="shared" si="72"/>
        <v>1</v>
      </c>
      <c r="F552">
        <f t="shared" si="73"/>
        <v>0</v>
      </c>
      <c r="G552">
        <f t="shared" si="74"/>
        <v>1</v>
      </c>
      <c r="H552">
        <f t="shared" si="75"/>
        <v>0</v>
      </c>
      <c r="I552" s="12">
        <f t="shared" si="76"/>
        <v>1</v>
      </c>
      <c r="J552" s="12" t="str">
        <f t="shared" si="77"/>
        <v>NA</v>
      </c>
      <c r="K552">
        <f t="shared" si="78"/>
        <v>1</v>
      </c>
      <c r="M552" s="5">
        <v>3156633.18811</v>
      </c>
      <c r="N552" s="5">
        <v>2564942.3816</v>
      </c>
      <c r="O552" s="13">
        <f t="shared" si="79"/>
        <v>0.20682792678380726</v>
      </c>
      <c r="P552" s="13">
        <f t="shared" si="80"/>
        <v>0.20682792678380726</v>
      </c>
    </row>
    <row r="553" spans="1:16">
      <c r="A553" s="1" t="s">
        <v>2899</v>
      </c>
      <c r="B553" s="1" t="str">
        <f>VLOOKUP(A553,NLA_Site_info!$A$2:$B$1253,2,FALSE)</f>
        <v>Musselman Cattle Company Lake Number 2</v>
      </c>
      <c r="C553" s="1" t="s">
        <v>36</v>
      </c>
      <c r="D553" t="s">
        <v>36</v>
      </c>
      <c r="E553">
        <f t="shared" si="72"/>
        <v>1</v>
      </c>
      <c r="F553">
        <f t="shared" si="73"/>
        <v>0</v>
      </c>
      <c r="G553">
        <f t="shared" si="74"/>
        <v>1</v>
      </c>
      <c r="H553">
        <f t="shared" si="75"/>
        <v>0</v>
      </c>
      <c r="I553" s="12">
        <f t="shared" si="76"/>
        <v>1</v>
      </c>
      <c r="J553" s="12" t="str">
        <f t="shared" si="77"/>
        <v>NA</v>
      </c>
      <c r="K553">
        <f t="shared" si="78"/>
        <v>1</v>
      </c>
      <c r="M553" s="5">
        <v>52599.355549499996</v>
      </c>
      <c r="N553" s="5">
        <v>63414.236133600003</v>
      </c>
      <c r="O553" s="13">
        <f t="shared" si="79"/>
        <v>-0.18644161304205942</v>
      </c>
      <c r="P553" s="13">
        <f t="shared" si="80"/>
        <v>0.18644161304205942</v>
      </c>
    </row>
    <row r="554" spans="1:16">
      <c r="A554" s="1" t="s">
        <v>2904</v>
      </c>
      <c r="B554" s="1" t="str">
        <f>VLOOKUP(A554,NLA_Site_info!$A$2:$B$1253,2,FALSE)</f>
        <v>Big Sandy Reservoir</v>
      </c>
      <c r="C554" s="1" t="s">
        <v>36</v>
      </c>
      <c r="D554" t="s">
        <v>36</v>
      </c>
      <c r="E554">
        <f t="shared" si="72"/>
        <v>1</v>
      </c>
      <c r="F554">
        <f t="shared" si="73"/>
        <v>0</v>
      </c>
      <c r="G554">
        <f t="shared" si="74"/>
        <v>1</v>
      </c>
      <c r="H554">
        <f t="shared" si="75"/>
        <v>0</v>
      </c>
      <c r="I554" s="12">
        <f t="shared" si="76"/>
        <v>1</v>
      </c>
      <c r="J554" s="12" t="str">
        <f t="shared" si="77"/>
        <v>NA</v>
      </c>
      <c r="K554">
        <f t="shared" si="78"/>
        <v>1</v>
      </c>
      <c r="M554" s="5">
        <v>8684095.6344600003</v>
      </c>
      <c r="N554" s="5">
        <v>8682137.8083200008</v>
      </c>
      <c r="O554" s="13">
        <f t="shared" si="79"/>
        <v>2.254750457490272E-4</v>
      </c>
      <c r="P554" s="13">
        <f t="shared" si="80"/>
        <v>2.254750457490272E-4</v>
      </c>
    </row>
    <row r="555" spans="1:16">
      <c r="A555" s="1" t="s">
        <v>2909</v>
      </c>
      <c r="B555" s="1" t="str">
        <f>VLOOKUP(A555,NLA_Site_info!$A$2:$B$1253,2,FALSE)</f>
        <v>JAMES LAKE</v>
      </c>
      <c r="C555" s="1" t="s">
        <v>36</v>
      </c>
      <c r="D555" t="s">
        <v>36</v>
      </c>
      <c r="E555">
        <f t="shared" si="72"/>
        <v>1</v>
      </c>
      <c r="F555">
        <f t="shared" si="73"/>
        <v>0</v>
      </c>
      <c r="G555">
        <f t="shared" si="74"/>
        <v>1</v>
      </c>
      <c r="H555">
        <f t="shared" si="75"/>
        <v>0</v>
      </c>
      <c r="I555" s="12">
        <f t="shared" si="76"/>
        <v>1</v>
      </c>
      <c r="J555" s="12" t="str">
        <f t="shared" si="77"/>
        <v>NA</v>
      </c>
      <c r="K555">
        <f t="shared" si="78"/>
        <v>1</v>
      </c>
      <c r="M555" s="5">
        <v>106162.880697</v>
      </c>
      <c r="N555" s="5">
        <v>138661.61644499999</v>
      </c>
      <c r="O555" s="13">
        <f t="shared" si="79"/>
        <v>-0.26548597977228144</v>
      </c>
      <c r="P555" s="13">
        <f t="shared" si="80"/>
        <v>0.26548597977228144</v>
      </c>
    </row>
    <row r="556" spans="1:16">
      <c r="A556" s="1" t="s">
        <v>2914</v>
      </c>
      <c r="B556" s="1" t="str">
        <f>VLOOKUP(A556,NLA_Site_info!$A$2:$B$1253,2,FALSE)</f>
        <v>Brush Lake</v>
      </c>
      <c r="C556" s="1" t="s">
        <v>53</v>
      </c>
      <c r="D556" t="s">
        <v>53</v>
      </c>
      <c r="E556">
        <f t="shared" si="72"/>
        <v>0</v>
      </c>
      <c r="F556">
        <f t="shared" si="73"/>
        <v>1</v>
      </c>
      <c r="G556">
        <f t="shared" si="74"/>
        <v>0</v>
      </c>
      <c r="H556">
        <f t="shared" si="75"/>
        <v>1</v>
      </c>
      <c r="I556" s="12" t="str">
        <f t="shared" si="76"/>
        <v>NA</v>
      </c>
      <c r="J556" s="12">
        <f t="shared" si="77"/>
        <v>1</v>
      </c>
      <c r="K556">
        <f t="shared" si="78"/>
        <v>1</v>
      </c>
      <c r="M556" s="5">
        <v>233371.29373</v>
      </c>
      <c r="N556" s="5">
        <v>208673.760839</v>
      </c>
      <c r="O556" s="13">
        <f t="shared" si="79"/>
        <v>0.11174215223414474</v>
      </c>
      <c r="P556" s="13">
        <f t="shared" si="80"/>
        <v>0.11174215223414474</v>
      </c>
    </row>
    <row r="557" spans="1:16">
      <c r="A557" s="1" t="s">
        <v>2919</v>
      </c>
      <c r="B557" s="1" t="str">
        <f>VLOOKUP(A557,NLA_Site_info!$A$2:$B$1253,2,FALSE)</f>
        <v>Rath Lake</v>
      </c>
      <c r="C557" s="1" t="s">
        <v>53</v>
      </c>
      <c r="D557" t="s">
        <v>53</v>
      </c>
      <c r="E557">
        <f t="shared" si="72"/>
        <v>0</v>
      </c>
      <c r="F557">
        <f t="shared" si="73"/>
        <v>1</v>
      </c>
      <c r="G557">
        <f t="shared" si="74"/>
        <v>0</v>
      </c>
      <c r="H557">
        <f t="shared" si="75"/>
        <v>1</v>
      </c>
      <c r="I557" s="12" t="str">
        <f t="shared" si="76"/>
        <v>NA</v>
      </c>
      <c r="J557" s="12">
        <f t="shared" si="77"/>
        <v>1</v>
      </c>
      <c r="K557">
        <f t="shared" si="78"/>
        <v>1</v>
      </c>
      <c r="M557" s="5">
        <v>727896.43512599997</v>
      </c>
      <c r="N557" s="5">
        <v>701921.72526199999</v>
      </c>
      <c r="O557" s="13">
        <f t="shared" si="79"/>
        <v>3.633288565442671E-2</v>
      </c>
      <c r="P557" s="13">
        <f t="shared" si="80"/>
        <v>3.633288565442671E-2</v>
      </c>
    </row>
    <row r="558" spans="1:16">
      <c r="A558" s="1" t="s">
        <v>2923</v>
      </c>
      <c r="B558" s="1" t="str">
        <f>VLOOKUP(A558,NLA_Site_info!$A$2:$B$1253,2,FALSE)</f>
        <v>Lake Cochrane</v>
      </c>
      <c r="C558" s="1" t="s">
        <v>53</v>
      </c>
      <c r="D558" t="s">
        <v>53</v>
      </c>
      <c r="E558">
        <f t="shared" si="72"/>
        <v>0</v>
      </c>
      <c r="F558">
        <f t="shared" si="73"/>
        <v>1</v>
      </c>
      <c r="G558">
        <f t="shared" si="74"/>
        <v>0</v>
      </c>
      <c r="H558">
        <f t="shared" si="75"/>
        <v>1</v>
      </c>
      <c r="I558" s="12" t="str">
        <f t="shared" si="76"/>
        <v>NA</v>
      </c>
      <c r="J558" s="12">
        <f t="shared" si="77"/>
        <v>1</v>
      </c>
      <c r="K558">
        <f t="shared" si="78"/>
        <v>1</v>
      </c>
      <c r="M558" s="5">
        <v>1468860.3966399999</v>
      </c>
      <c r="N558" s="5">
        <v>1454547.6054699998</v>
      </c>
      <c r="O558" s="13">
        <f t="shared" si="79"/>
        <v>9.7918533161773479E-3</v>
      </c>
      <c r="P558" s="13">
        <f t="shared" si="80"/>
        <v>9.7918533161773479E-3</v>
      </c>
    </row>
    <row r="559" spans="1:16">
      <c r="A559" s="1" t="s">
        <v>2928</v>
      </c>
      <c r="B559" s="1" t="str">
        <f>VLOOKUP(A559,NLA_Site_info!$A$2:$B$1253,2,FALSE)</f>
        <v>Pomme de Terre Lake</v>
      </c>
      <c r="C559" s="1" t="s">
        <v>36</v>
      </c>
      <c r="D559" t="s">
        <v>36</v>
      </c>
      <c r="E559">
        <f t="shared" si="72"/>
        <v>1</v>
      </c>
      <c r="F559">
        <f t="shared" si="73"/>
        <v>0</v>
      </c>
      <c r="G559">
        <f t="shared" si="74"/>
        <v>1</v>
      </c>
      <c r="H559">
        <f t="shared" si="75"/>
        <v>0</v>
      </c>
      <c r="I559" s="12">
        <f t="shared" si="76"/>
        <v>1</v>
      </c>
      <c r="J559" s="12" t="str">
        <f t="shared" si="77"/>
        <v>NA</v>
      </c>
      <c r="K559">
        <f t="shared" si="78"/>
        <v>1</v>
      </c>
      <c r="M559" s="5">
        <v>31028900.3444</v>
      </c>
      <c r="N559" s="5">
        <v>33718143.592600003</v>
      </c>
      <c r="O559" s="13">
        <f t="shared" si="79"/>
        <v>-8.3069220915063954E-2</v>
      </c>
      <c r="P559" s="13">
        <f t="shared" si="80"/>
        <v>8.3069220915063954E-2</v>
      </c>
    </row>
    <row r="560" spans="1:16">
      <c r="A560" s="1" t="s">
        <v>2933</v>
      </c>
      <c r="B560" s="1" t="str">
        <f>VLOOKUP(A560,NLA_Site_info!$A$2:$B$1253,2,FALSE)</f>
        <v>L Pond</v>
      </c>
      <c r="C560" s="1" t="s">
        <v>53</v>
      </c>
      <c r="D560" t="s">
        <v>36</v>
      </c>
      <c r="E560">
        <f t="shared" si="72"/>
        <v>1</v>
      </c>
      <c r="F560">
        <f t="shared" si="73"/>
        <v>0</v>
      </c>
      <c r="G560">
        <f t="shared" si="74"/>
        <v>0</v>
      </c>
      <c r="H560">
        <f t="shared" si="75"/>
        <v>1</v>
      </c>
      <c r="I560" s="12">
        <f t="shared" si="76"/>
        <v>0</v>
      </c>
      <c r="J560" s="12" t="str">
        <f t="shared" si="77"/>
        <v>NA</v>
      </c>
      <c r="K560">
        <f t="shared" si="78"/>
        <v>0</v>
      </c>
      <c r="M560" s="5">
        <v>217084.30452500001</v>
      </c>
      <c r="N560" s="5">
        <v>230024.26079</v>
      </c>
      <c r="O560" s="13">
        <f t="shared" si="79"/>
        <v>-5.7882837721453348E-2</v>
      </c>
      <c r="P560" s="13">
        <f t="shared" si="80"/>
        <v>5.7882837721453348E-2</v>
      </c>
    </row>
    <row r="561" spans="1:16">
      <c r="A561" s="1" t="s">
        <v>2938</v>
      </c>
      <c r="B561" s="1" t="str">
        <f>VLOOKUP(A561,NLA_Site_info!$A$2:$B$1253,2,FALSE)</f>
        <v>Fox Lake</v>
      </c>
      <c r="C561" s="1" t="s">
        <v>53</v>
      </c>
      <c r="D561" t="s">
        <v>53</v>
      </c>
      <c r="E561">
        <f t="shared" si="72"/>
        <v>0</v>
      </c>
      <c r="F561">
        <f t="shared" si="73"/>
        <v>1</v>
      </c>
      <c r="G561">
        <f t="shared" si="74"/>
        <v>0</v>
      </c>
      <c r="H561">
        <f t="shared" si="75"/>
        <v>1</v>
      </c>
      <c r="I561" s="12" t="str">
        <f t="shared" si="76"/>
        <v>NA</v>
      </c>
      <c r="J561" s="12">
        <f t="shared" si="77"/>
        <v>1</v>
      </c>
      <c r="K561">
        <f t="shared" si="78"/>
        <v>1</v>
      </c>
      <c r="M561" s="5">
        <v>570019.88669700001</v>
      </c>
      <c r="N561" s="5">
        <v>530291.39187299996</v>
      </c>
      <c r="O561" s="13">
        <f t="shared" si="79"/>
        <v>7.2213192026228223E-2</v>
      </c>
      <c r="P561" s="13">
        <f t="shared" si="80"/>
        <v>7.2213192026228223E-2</v>
      </c>
    </row>
    <row r="562" spans="1:16">
      <c r="A562" s="1" t="s">
        <v>2943</v>
      </c>
      <c r="B562" s="1" t="str">
        <f>VLOOKUP(A562,NLA_Site_info!$A$2:$B$1253,2,FALSE)</f>
        <v>Yawgoo Pond</v>
      </c>
      <c r="C562" s="1" t="s">
        <v>53</v>
      </c>
      <c r="D562" t="s">
        <v>53</v>
      </c>
      <c r="E562">
        <f t="shared" si="72"/>
        <v>0</v>
      </c>
      <c r="F562">
        <f t="shared" si="73"/>
        <v>1</v>
      </c>
      <c r="G562">
        <f t="shared" si="74"/>
        <v>0</v>
      </c>
      <c r="H562">
        <f t="shared" si="75"/>
        <v>1</v>
      </c>
      <c r="I562" s="12" t="str">
        <f t="shared" si="76"/>
        <v>NA</v>
      </c>
      <c r="J562" s="12">
        <f t="shared" si="77"/>
        <v>1</v>
      </c>
      <c r="K562">
        <f t="shared" si="78"/>
        <v>1</v>
      </c>
      <c r="M562" s="5">
        <v>607241.31144299998</v>
      </c>
      <c r="N562" s="5">
        <v>569106.24147599994</v>
      </c>
      <c r="O562" s="13">
        <f t="shared" si="79"/>
        <v>6.4836399535785696E-2</v>
      </c>
      <c r="P562" s="13">
        <f t="shared" si="80"/>
        <v>6.4836399535785696E-2</v>
      </c>
    </row>
    <row r="563" spans="1:16">
      <c r="A563" s="1" t="s">
        <v>2948</v>
      </c>
      <c r="B563" s="1" t="str">
        <f>VLOOKUP(A563,NLA_Site_info!$A$2:$B$1253,2,FALSE)</f>
        <v>Bean Lake</v>
      </c>
      <c r="C563" s="1" t="s">
        <v>53</v>
      </c>
      <c r="D563" t="s">
        <v>53</v>
      </c>
      <c r="E563">
        <f t="shared" si="72"/>
        <v>0</v>
      </c>
      <c r="F563">
        <f t="shared" si="73"/>
        <v>1</v>
      </c>
      <c r="G563">
        <f t="shared" si="74"/>
        <v>0</v>
      </c>
      <c r="H563">
        <f t="shared" si="75"/>
        <v>1</v>
      </c>
      <c r="I563" s="12" t="str">
        <f t="shared" si="76"/>
        <v>NA</v>
      </c>
      <c r="J563" s="12">
        <f t="shared" si="77"/>
        <v>1</v>
      </c>
      <c r="K563">
        <f t="shared" si="78"/>
        <v>1</v>
      </c>
      <c r="M563" s="5">
        <v>834619.27918800001</v>
      </c>
      <c r="N563" s="5">
        <v>832306.64980999997</v>
      </c>
      <c r="O563" s="13">
        <f t="shared" si="79"/>
        <v>2.7747236248105854E-3</v>
      </c>
      <c r="P563" s="13">
        <f t="shared" si="80"/>
        <v>2.7747236248105854E-3</v>
      </c>
    </row>
    <row r="564" spans="1:16">
      <c r="A564" s="1" t="s">
        <v>2953</v>
      </c>
      <c r="B564" s="1" t="str">
        <f>VLOOKUP(A564,NLA_Site_info!$A$2:$B$1253,2,FALSE)</f>
        <v>Bull Lake</v>
      </c>
      <c r="C564" s="1" t="s">
        <v>53</v>
      </c>
      <c r="D564" t="s">
        <v>53</v>
      </c>
      <c r="E564">
        <f t="shared" si="72"/>
        <v>0</v>
      </c>
      <c r="F564">
        <f t="shared" si="73"/>
        <v>1</v>
      </c>
      <c r="G564">
        <f t="shared" si="74"/>
        <v>0</v>
      </c>
      <c r="H564">
        <f t="shared" si="75"/>
        <v>1</v>
      </c>
      <c r="I564" s="12" t="str">
        <f t="shared" si="76"/>
        <v>NA</v>
      </c>
      <c r="J564" s="12">
        <f t="shared" si="77"/>
        <v>1</v>
      </c>
      <c r="K564">
        <f t="shared" si="78"/>
        <v>1</v>
      </c>
      <c r="M564" s="5">
        <v>432557.233503</v>
      </c>
      <c r="N564" s="5">
        <v>429723.63721099996</v>
      </c>
      <c r="O564" s="13">
        <f t="shared" si="79"/>
        <v>6.5723278533448394E-3</v>
      </c>
      <c r="P564" s="13">
        <f t="shared" si="80"/>
        <v>6.5723278533448394E-3</v>
      </c>
    </row>
    <row r="565" spans="1:16">
      <c r="A565" s="1" t="s">
        <v>2958</v>
      </c>
      <c r="B565" s="1" t="str">
        <f>VLOOKUP(A565,NLA_Site_info!$A$2:$B$1253,2,FALSE)</f>
        <v>Topaz Lake</v>
      </c>
      <c r="C565" s="1" t="s">
        <v>36</v>
      </c>
      <c r="D565" t="s">
        <v>36</v>
      </c>
      <c r="E565">
        <f t="shared" si="72"/>
        <v>1</v>
      </c>
      <c r="F565">
        <f t="shared" si="73"/>
        <v>0</v>
      </c>
      <c r="G565">
        <f t="shared" si="74"/>
        <v>1</v>
      </c>
      <c r="H565">
        <f t="shared" si="75"/>
        <v>0</v>
      </c>
      <c r="I565" s="12">
        <f t="shared" si="76"/>
        <v>1</v>
      </c>
      <c r="J565" s="12" t="str">
        <f t="shared" si="77"/>
        <v>NA</v>
      </c>
      <c r="K565">
        <f t="shared" si="78"/>
        <v>1</v>
      </c>
      <c r="M565" s="5">
        <v>8889259.56305</v>
      </c>
      <c r="N565" s="5">
        <v>7749357.9674500003</v>
      </c>
      <c r="O565" s="13">
        <f t="shared" si="79"/>
        <v>0.13701878698881842</v>
      </c>
      <c r="P565" s="13">
        <f t="shared" si="80"/>
        <v>0.13701878698881842</v>
      </c>
    </row>
    <row r="566" spans="1:16">
      <c r="A566" s="1" t="s">
        <v>2963</v>
      </c>
      <c r="B566" s="1" t="str">
        <f>VLOOKUP(A566,NLA_Site_info!$A$2:$B$1253,2,FALSE)</f>
        <v>Holt Lake</v>
      </c>
      <c r="C566" s="1" t="s">
        <v>36</v>
      </c>
      <c r="D566" t="s">
        <v>36</v>
      </c>
      <c r="E566">
        <f t="shared" si="72"/>
        <v>1</v>
      </c>
      <c r="F566">
        <f t="shared" si="73"/>
        <v>0</v>
      </c>
      <c r="G566">
        <f t="shared" si="74"/>
        <v>1</v>
      </c>
      <c r="H566">
        <f t="shared" si="75"/>
        <v>0</v>
      </c>
      <c r="I566" s="12">
        <f t="shared" si="76"/>
        <v>1</v>
      </c>
      <c r="J566" s="12" t="str">
        <f t="shared" si="77"/>
        <v>NA</v>
      </c>
      <c r="K566">
        <f t="shared" si="78"/>
        <v>1</v>
      </c>
      <c r="M566" s="5">
        <v>16646952.1504</v>
      </c>
      <c r="N566" s="5">
        <v>22526476.2795</v>
      </c>
      <c r="O566" s="13">
        <f t="shared" si="79"/>
        <v>-0.30017919619270911</v>
      </c>
      <c r="P566" s="13">
        <f t="shared" si="80"/>
        <v>0.30017919619270911</v>
      </c>
    </row>
    <row r="567" spans="1:16">
      <c r="A567" s="1" t="s">
        <v>2968</v>
      </c>
      <c r="B567" s="1" t="str">
        <f>VLOOKUP(A567,NLA_Site_info!$A$2:$B$1253,2,FALSE)</f>
        <v>Lazy Lake</v>
      </c>
      <c r="C567" s="1" t="s">
        <v>36</v>
      </c>
      <c r="D567" t="s">
        <v>36</v>
      </c>
      <c r="E567">
        <f t="shared" si="72"/>
        <v>1</v>
      </c>
      <c r="F567">
        <f t="shared" si="73"/>
        <v>0</v>
      </c>
      <c r="G567">
        <f t="shared" si="74"/>
        <v>1</v>
      </c>
      <c r="H567">
        <f t="shared" si="75"/>
        <v>0</v>
      </c>
      <c r="I567" s="12">
        <f t="shared" si="76"/>
        <v>1</v>
      </c>
      <c r="J567" s="12" t="str">
        <f t="shared" si="77"/>
        <v>NA</v>
      </c>
      <c r="K567">
        <f t="shared" si="78"/>
        <v>1</v>
      </c>
      <c r="M567" s="5">
        <v>62786.318452500003</v>
      </c>
      <c r="N567" s="5">
        <v>69282.409496199994</v>
      </c>
      <c r="O567" s="13">
        <f t="shared" si="79"/>
        <v>-9.8374401640686587E-2</v>
      </c>
      <c r="P567" s="13">
        <f t="shared" si="80"/>
        <v>9.8374401640686587E-2</v>
      </c>
    </row>
    <row r="568" spans="1:16">
      <c r="A568" s="1" t="s">
        <v>2973</v>
      </c>
      <c r="B568" s="1" t="str">
        <f>VLOOKUP(A568,NLA_Site_info!$A$2:$B$1253,2,FALSE)</f>
        <v>Sacheen Lake</v>
      </c>
      <c r="C568" s="1" t="s">
        <v>53</v>
      </c>
      <c r="D568" t="s">
        <v>53</v>
      </c>
      <c r="E568">
        <f t="shared" si="72"/>
        <v>0</v>
      </c>
      <c r="F568">
        <f t="shared" si="73"/>
        <v>1</v>
      </c>
      <c r="G568">
        <f t="shared" si="74"/>
        <v>0</v>
      </c>
      <c r="H568">
        <f t="shared" si="75"/>
        <v>1</v>
      </c>
      <c r="I568" s="12" t="str">
        <f t="shared" si="76"/>
        <v>NA</v>
      </c>
      <c r="J568" s="12">
        <f t="shared" si="77"/>
        <v>1</v>
      </c>
      <c r="K568">
        <f t="shared" si="78"/>
        <v>1</v>
      </c>
      <c r="M568" s="5">
        <v>1241565.7936</v>
      </c>
      <c r="N568" s="5">
        <v>1203692.5800999999</v>
      </c>
      <c r="O568" s="13">
        <f t="shared" si="79"/>
        <v>3.0976860283842219E-2</v>
      </c>
      <c r="P568" s="13">
        <f t="shared" si="80"/>
        <v>3.0976860283842219E-2</v>
      </c>
    </row>
    <row r="569" spans="1:16">
      <c r="A569" s="1" t="s">
        <v>2978</v>
      </c>
      <c r="B569" s="1" t="str">
        <f>VLOOKUP(A569,NLA_Site_info!$A$2:$B$1253,2,FALSE)</f>
        <v>McColley Pond</v>
      </c>
      <c r="C569" s="1" t="s">
        <v>53</v>
      </c>
      <c r="D569" t="s">
        <v>36</v>
      </c>
      <c r="E569">
        <f t="shared" si="72"/>
        <v>1</v>
      </c>
      <c r="F569">
        <f t="shared" si="73"/>
        <v>0</v>
      </c>
      <c r="G569">
        <f t="shared" si="74"/>
        <v>0</v>
      </c>
      <c r="H569">
        <f t="shared" si="75"/>
        <v>1</v>
      </c>
      <c r="I569" s="12">
        <f t="shared" si="76"/>
        <v>0</v>
      </c>
      <c r="J569" s="12" t="str">
        <f t="shared" si="77"/>
        <v>NA</v>
      </c>
      <c r="K569">
        <f t="shared" si="78"/>
        <v>0</v>
      </c>
      <c r="M569" s="5">
        <v>231500.025964</v>
      </c>
      <c r="N569" s="5">
        <v>249680.196539</v>
      </c>
      <c r="O569" s="13">
        <f t="shared" si="79"/>
        <v>-7.5564911959309172E-2</v>
      </c>
      <c r="P569" s="13">
        <f t="shared" si="80"/>
        <v>7.5564911959309172E-2</v>
      </c>
    </row>
    <row r="570" spans="1:16">
      <c r="A570" s="1" t="s">
        <v>2983</v>
      </c>
      <c r="B570" s="1" t="str">
        <f>VLOOKUP(A570,NLA_Site_info!$A$2:$B$1253,2,FALSE)</f>
        <v>Muddy Guard Reservoir Number 2</v>
      </c>
      <c r="C570" s="1" t="s">
        <v>53</v>
      </c>
      <c r="D570" t="s">
        <v>36</v>
      </c>
      <c r="E570">
        <f t="shared" si="72"/>
        <v>1</v>
      </c>
      <c r="F570">
        <f t="shared" si="73"/>
        <v>0</v>
      </c>
      <c r="G570">
        <f t="shared" si="74"/>
        <v>0</v>
      </c>
      <c r="H570">
        <f t="shared" si="75"/>
        <v>1</v>
      </c>
      <c r="I570" s="12">
        <f t="shared" si="76"/>
        <v>0</v>
      </c>
      <c r="J570" s="12" t="str">
        <f t="shared" si="77"/>
        <v>NA</v>
      </c>
      <c r="K570">
        <f t="shared" si="78"/>
        <v>0</v>
      </c>
      <c r="M570" s="5">
        <v>147918.178002</v>
      </c>
      <c r="N570" s="5">
        <v>120427.42320600001</v>
      </c>
      <c r="O570" s="13">
        <f t="shared" si="79"/>
        <v>0.2048906683936389</v>
      </c>
      <c r="P570" s="13">
        <f t="shared" si="80"/>
        <v>0.2048906683936389</v>
      </c>
    </row>
    <row r="571" spans="1:16">
      <c r="A571" s="1" t="s">
        <v>2988</v>
      </c>
      <c r="B571" s="1" t="str">
        <f>VLOOKUP(A571,NLA_Site_info!$A$2:$B$1253,2,FALSE)</f>
        <v>Tamarack Lake</v>
      </c>
      <c r="C571" s="1" t="s">
        <v>53</v>
      </c>
      <c r="D571" t="s">
        <v>53</v>
      </c>
      <c r="E571">
        <f t="shared" si="72"/>
        <v>0</v>
      </c>
      <c r="F571">
        <f t="shared" si="73"/>
        <v>1</v>
      </c>
      <c r="G571">
        <f t="shared" si="74"/>
        <v>0</v>
      </c>
      <c r="H571">
        <f t="shared" si="75"/>
        <v>1</v>
      </c>
      <c r="I571" s="12" t="str">
        <f t="shared" si="76"/>
        <v>NA</v>
      </c>
      <c r="J571" s="12">
        <f t="shared" si="77"/>
        <v>1</v>
      </c>
      <c r="K571">
        <f t="shared" si="78"/>
        <v>1</v>
      </c>
      <c r="M571" s="5">
        <v>334338.59730999998</v>
      </c>
      <c r="N571" s="5">
        <v>315038.70145300002</v>
      </c>
      <c r="O571" s="13">
        <f t="shared" si="79"/>
        <v>5.9441239765431822E-2</v>
      </c>
      <c r="P571" s="13">
        <f t="shared" si="80"/>
        <v>5.9441239765431822E-2</v>
      </c>
    </row>
    <row r="572" spans="1:16">
      <c r="A572" s="1" t="s">
        <v>2993</v>
      </c>
      <c r="B572" s="1" t="str">
        <f>VLOOKUP(A572,NLA_Site_info!$A$2:$B$1253,2,FALSE)</f>
        <v>Birch Creek Reservoir Number 2</v>
      </c>
      <c r="C572" s="1" t="s">
        <v>36</v>
      </c>
      <c r="D572" t="s">
        <v>36</v>
      </c>
      <c r="E572">
        <f t="shared" si="72"/>
        <v>1</v>
      </c>
      <c r="F572">
        <f t="shared" si="73"/>
        <v>0</v>
      </c>
      <c r="G572">
        <f t="shared" si="74"/>
        <v>1</v>
      </c>
      <c r="H572">
        <f t="shared" si="75"/>
        <v>0</v>
      </c>
      <c r="I572" s="12">
        <f t="shared" si="76"/>
        <v>1</v>
      </c>
      <c r="J572" s="12" t="str">
        <f t="shared" si="77"/>
        <v>NA</v>
      </c>
      <c r="K572">
        <f t="shared" si="78"/>
        <v>1</v>
      </c>
      <c r="M572" s="5">
        <v>246395.90784500001</v>
      </c>
      <c r="N572" s="5">
        <v>259655.162266</v>
      </c>
      <c r="O572" s="13">
        <f t="shared" si="79"/>
        <v>-5.2402831271917416E-2</v>
      </c>
      <c r="P572" s="13">
        <f t="shared" si="80"/>
        <v>5.2402831271917416E-2</v>
      </c>
    </row>
    <row r="573" spans="1:16">
      <c r="A573" s="1" t="s">
        <v>2998</v>
      </c>
      <c r="B573" s="1" t="str">
        <f>VLOOKUP(A573,NLA_Site_info!$A$2:$B$1253,2,FALSE)</f>
        <v>Harlan County Lake</v>
      </c>
      <c r="C573" s="1" t="s">
        <v>36</v>
      </c>
      <c r="D573" t="s">
        <v>36</v>
      </c>
      <c r="E573">
        <f t="shared" si="72"/>
        <v>1</v>
      </c>
      <c r="F573">
        <f t="shared" si="73"/>
        <v>0</v>
      </c>
      <c r="G573">
        <f t="shared" si="74"/>
        <v>1</v>
      </c>
      <c r="H573">
        <f t="shared" si="75"/>
        <v>0</v>
      </c>
      <c r="I573" s="12">
        <f t="shared" si="76"/>
        <v>1</v>
      </c>
      <c r="J573" s="12" t="str">
        <f t="shared" si="77"/>
        <v>NA</v>
      </c>
      <c r="K573">
        <f t="shared" si="78"/>
        <v>1</v>
      </c>
      <c r="M573" s="5">
        <v>51887501.839599997</v>
      </c>
      <c r="N573" s="5">
        <v>53120292.949299999</v>
      </c>
      <c r="O573" s="13">
        <f t="shared" si="79"/>
        <v>-2.3479992360154123E-2</v>
      </c>
      <c r="P573" s="13">
        <f t="shared" si="80"/>
        <v>2.3479992360154123E-2</v>
      </c>
    </row>
    <row r="574" spans="1:16">
      <c r="A574" s="1" t="s">
        <v>3003</v>
      </c>
      <c r="B574" s="1" t="str">
        <f>VLOOKUP(A574,NLA_Site_info!$A$2:$B$1253,2,FALSE)</f>
        <v>Gorton Pond</v>
      </c>
      <c r="C574" s="1" t="s">
        <v>36</v>
      </c>
      <c r="D574" t="s">
        <v>53</v>
      </c>
      <c r="E574">
        <f t="shared" si="72"/>
        <v>0</v>
      </c>
      <c r="F574">
        <f t="shared" si="73"/>
        <v>1</v>
      </c>
      <c r="G574">
        <f t="shared" si="74"/>
        <v>1</v>
      </c>
      <c r="H574">
        <f t="shared" si="75"/>
        <v>0</v>
      </c>
      <c r="I574" s="12" t="str">
        <f t="shared" si="76"/>
        <v>NA</v>
      </c>
      <c r="J574" s="12">
        <f t="shared" si="77"/>
        <v>0</v>
      </c>
      <c r="K574">
        <f t="shared" si="78"/>
        <v>0</v>
      </c>
      <c r="M574" s="5">
        <v>230036.95194200001</v>
      </c>
      <c r="N574" s="5">
        <v>216732.828614</v>
      </c>
      <c r="O574" s="13">
        <f t="shared" si="79"/>
        <v>5.9556952627562151E-2</v>
      </c>
      <c r="P574" s="13">
        <f t="shared" si="80"/>
        <v>5.9556952627562151E-2</v>
      </c>
    </row>
    <row r="575" spans="1:16">
      <c r="A575" s="1" t="s">
        <v>3008</v>
      </c>
      <c r="B575" s="1" t="str">
        <f>VLOOKUP(A575,NLA_Site_info!$A$2:$B$1253,2,FALSE)</f>
        <v>Tsaile Lake</v>
      </c>
      <c r="C575" s="1" t="s">
        <v>53</v>
      </c>
      <c r="D575" t="s">
        <v>36</v>
      </c>
      <c r="E575">
        <f t="shared" si="72"/>
        <v>1</v>
      </c>
      <c r="F575">
        <f t="shared" si="73"/>
        <v>0</v>
      </c>
      <c r="G575">
        <f t="shared" si="74"/>
        <v>0</v>
      </c>
      <c r="H575">
        <f t="shared" si="75"/>
        <v>1</v>
      </c>
      <c r="I575" s="12">
        <f t="shared" si="76"/>
        <v>0</v>
      </c>
      <c r="J575" s="12" t="str">
        <f t="shared" si="77"/>
        <v>NA</v>
      </c>
      <c r="K575">
        <f t="shared" si="78"/>
        <v>0</v>
      </c>
      <c r="M575" s="5">
        <v>1073593.25196</v>
      </c>
      <c r="N575" s="5">
        <v>1051886.3711299999</v>
      </c>
      <c r="O575" s="13">
        <f t="shared" si="79"/>
        <v>2.0425395373532607E-2</v>
      </c>
      <c r="P575" s="13">
        <f t="shared" si="80"/>
        <v>2.0425395373532607E-2</v>
      </c>
    </row>
    <row r="576" spans="1:16">
      <c r="A576" s="1" t="s">
        <v>3013</v>
      </c>
      <c r="B576" s="1" t="str">
        <f>VLOOKUP(A576,NLA_Site_info!$A$2:$B$1253,2,FALSE)</f>
        <v>Nine Mile Reservoir</v>
      </c>
      <c r="C576" s="1" t="s">
        <v>53</v>
      </c>
      <c r="D576" t="s">
        <v>36</v>
      </c>
      <c r="E576">
        <f t="shared" si="72"/>
        <v>1</v>
      </c>
      <c r="F576">
        <f t="shared" si="73"/>
        <v>0</v>
      </c>
      <c r="G576">
        <f t="shared" si="74"/>
        <v>0</v>
      </c>
      <c r="H576">
        <f t="shared" si="75"/>
        <v>1</v>
      </c>
      <c r="I576" s="12">
        <f t="shared" si="76"/>
        <v>0</v>
      </c>
      <c r="J576" s="12" t="str">
        <f t="shared" si="77"/>
        <v>NA</v>
      </c>
      <c r="K576">
        <f t="shared" si="78"/>
        <v>0</v>
      </c>
      <c r="M576" s="5">
        <v>519905.769898</v>
      </c>
      <c r="N576" s="5">
        <v>516410.656433</v>
      </c>
      <c r="O576" s="13">
        <f t="shared" si="79"/>
        <v>6.7452630802624395E-3</v>
      </c>
      <c r="P576" s="13">
        <f t="shared" si="80"/>
        <v>6.7452630802624395E-3</v>
      </c>
    </row>
    <row r="577" spans="1:16">
      <c r="A577" s="1" t="s">
        <v>3018</v>
      </c>
      <c r="B577" s="1" t="str">
        <f>VLOOKUP(A577,NLA_Site_info!$A$2:$B$1253,2,FALSE)</f>
        <v>Belleville Pond</v>
      </c>
      <c r="C577" s="1" t="s">
        <v>36</v>
      </c>
      <c r="D577" t="s">
        <v>36</v>
      </c>
      <c r="E577">
        <f t="shared" si="72"/>
        <v>1</v>
      </c>
      <c r="F577">
        <f t="shared" si="73"/>
        <v>0</v>
      </c>
      <c r="G577">
        <f t="shared" si="74"/>
        <v>1</v>
      </c>
      <c r="H577">
        <f t="shared" si="75"/>
        <v>0</v>
      </c>
      <c r="I577" s="12">
        <f t="shared" si="76"/>
        <v>1</v>
      </c>
      <c r="J577" s="12" t="str">
        <f t="shared" si="77"/>
        <v>NA</v>
      </c>
      <c r="K577">
        <f t="shared" si="78"/>
        <v>1</v>
      </c>
      <c r="M577" s="5">
        <v>468921.21483999997</v>
      </c>
      <c r="N577" s="5">
        <v>637954.35974300001</v>
      </c>
      <c r="O577" s="13">
        <f t="shared" si="79"/>
        <v>-0.30542393162245163</v>
      </c>
      <c r="P577" s="13">
        <f t="shared" si="80"/>
        <v>0.30542393162245163</v>
      </c>
    </row>
    <row r="578" spans="1:16">
      <c r="A578" s="1" t="s">
        <v>3023</v>
      </c>
      <c r="B578" s="1" t="str">
        <f>VLOOKUP(A578,NLA_Site_info!$A$2:$B$1253,2,FALSE)</f>
        <v>Kolob Reservoir</v>
      </c>
      <c r="C578" s="1" t="s">
        <v>36</v>
      </c>
      <c r="D578" t="s">
        <v>36</v>
      </c>
      <c r="E578">
        <f t="shared" si="72"/>
        <v>1</v>
      </c>
      <c r="F578">
        <f t="shared" si="73"/>
        <v>0</v>
      </c>
      <c r="G578">
        <f t="shared" si="74"/>
        <v>1</v>
      </c>
      <c r="H578">
        <f t="shared" si="75"/>
        <v>0</v>
      </c>
      <c r="I578" s="12">
        <f t="shared" si="76"/>
        <v>1</v>
      </c>
      <c r="J578" s="12" t="str">
        <f t="shared" si="77"/>
        <v>NA</v>
      </c>
      <c r="K578">
        <f t="shared" si="78"/>
        <v>1</v>
      </c>
      <c r="M578" s="5">
        <v>942722.28685899999</v>
      </c>
      <c r="N578" s="5">
        <v>831015.580647</v>
      </c>
      <c r="O578" s="13">
        <f t="shared" si="79"/>
        <v>0.12595627376334639</v>
      </c>
      <c r="P578" s="13">
        <f t="shared" si="80"/>
        <v>0.12595627376334639</v>
      </c>
    </row>
    <row r="579" spans="1:16">
      <c r="A579" s="1" t="s">
        <v>3028</v>
      </c>
      <c r="B579" s="1" t="str">
        <f>VLOOKUP(A579,NLA_Site_info!$A$2:$B$1253,2,FALSE)</f>
        <v>Starvation Reservoir</v>
      </c>
      <c r="C579" s="1" t="s">
        <v>36</v>
      </c>
      <c r="D579" t="s">
        <v>36</v>
      </c>
      <c r="E579">
        <f t="shared" ref="E579:E642" si="81">IF(D579="Reservoir",1,0)</f>
        <v>1</v>
      </c>
      <c r="F579">
        <f t="shared" ref="F579:F642" si="82">IF($D579="Lake",1,0)</f>
        <v>0</v>
      </c>
      <c r="G579">
        <f t="shared" ref="G579:G642" si="83">IF($C579="Reservoir",1,0)</f>
        <v>1</v>
      </c>
      <c r="H579">
        <f t="shared" ref="H579:H642" si="84">IF($C579="Lake",1,0)</f>
        <v>0</v>
      </c>
      <c r="I579" s="12">
        <f t="shared" ref="I579:I642" si="85">IF($D579="RESERVOIR",IF($D579=$C579,1,0),"NA")</f>
        <v>1</v>
      </c>
      <c r="J579" s="12" t="str">
        <f t="shared" ref="J579:J642" si="86">IF($D579="Lake",IF($D579=$C579,1,0),"NA")</f>
        <v>NA</v>
      </c>
      <c r="K579">
        <f t="shared" ref="K579:K642" si="87">IF(D579=C579,1,0)</f>
        <v>1</v>
      </c>
      <c r="M579" s="5">
        <v>12106351.1567</v>
      </c>
      <c r="N579" s="5">
        <v>13319711.9241</v>
      </c>
      <c r="O579" s="13">
        <f t="shared" ref="O579:O642" si="88">(M579-N579)/((M579+N579)/2)</f>
        <v>-9.5442284048783479E-2</v>
      </c>
      <c r="P579" s="13">
        <f t="shared" ref="P579:P642" si="89">ABS($M579-$N579)/(($M579+$N579)/2)</f>
        <v>9.5442284048783479E-2</v>
      </c>
    </row>
    <row r="580" spans="1:16">
      <c r="A580" s="1" t="s">
        <v>3033</v>
      </c>
      <c r="B580" s="1" t="str">
        <f>VLOOKUP(A580,NLA_Site_info!$A$2:$B$1253,2,FALSE)</f>
        <v>Officers Reservoir</v>
      </c>
      <c r="C580" s="1" t="s">
        <v>36</v>
      </c>
      <c r="D580" t="s">
        <v>36</v>
      </c>
      <c r="E580">
        <f t="shared" si="81"/>
        <v>1</v>
      </c>
      <c r="F580">
        <f t="shared" si="82"/>
        <v>0</v>
      </c>
      <c r="G580">
        <f t="shared" si="83"/>
        <v>1</v>
      </c>
      <c r="H580">
        <f t="shared" si="84"/>
        <v>0</v>
      </c>
      <c r="I580" s="12">
        <f t="shared" si="85"/>
        <v>1</v>
      </c>
      <c r="J580" s="12" t="str">
        <f t="shared" si="86"/>
        <v>NA</v>
      </c>
      <c r="K580">
        <f t="shared" si="87"/>
        <v>1</v>
      </c>
      <c r="M580" s="5">
        <v>82375.309982399995</v>
      </c>
      <c r="N580" s="5">
        <v>59328.080116199999</v>
      </c>
      <c r="O580" s="13">
        <f t="shared" si="88"/>
        <v>0.32528833431808907</v>
      </c>
      <c r="P580" s="13">
        <f t="shared" si="89"/>
        <v>0.32528833431808907</v>
      </c>
    </row>
    <row r="581" spans="1:16">
      <c r="A581" s="1" t="s">
        <v>3038</v>
      </c>
      <c r="B581" s="1" t="str">
        <f>VLOOKUP(A581,NLA_Site_info!$A$2:$B$1253,2,FALSE)</f>
        <v>Blanchard Lake</v>
      </c>
      <c r="C581" s="1" t="s">
        <v>53</v>
      </c>
      <c r="D581" t="s">
        <v>36</v>
      </c>
      <c r="E581">
        <f t="shared" si="81"/>
        <v>1</v>
      </c>
      <c r="F581">
        <f t="shared" si="82"/>
        <v>0</v>
      </c>
      <c r="G581">
        <f t="shared" si="83"/>
        <v>0</v>
      </c>
      <c r="H581">
        <f t="shared" si="84"/>
        <v>1</v>
      </c>
      <c r="I581" s="12">
        <f t="shared" si="85"/>
        <v>0</v>
      </c>
      <c r="J581" s="12" t="str">
        <f t="shared" si="86"/>
        <v>NA</v>
      </c>
      <c r="K581">
        <f t="shared" si="87"/>
        <v>0</v>
      </c>
      <c r="M581" s="5">
        <v>553097.61626100005</v>
      </c>
      <c r="N581" s="5">
        <v>544877.93703899998</v>
      </c>
      <c r="O581" s="13">
        <f t="shared" si="88"/>
        <v>1.4972426657944359E-2</v>
      </c>
      <c r="P581" s="13">
        <f t="shared" si="89"/>
        <v>1.4972426657944359E-2</v>
      </c>
    </row>
    <row r="582" spans="1:16">
      <c r="A582" s="1" t="s">
        <v>3043</v>
      </c>
      <c r="B582" s="1" t="str">
        <f>VLOOKUP(A582,NLA_Site_info!$A$2:$B$1253,2,FALSE)</f>
        <v>Morse Reservoir</v>
      </c>
      <c r="C582" s="1" t="s">
        <v>36</v>
      </c>
      <c r="D582" t="s">
        <v>36</v>
      </c>
      <c r="E582">
        <f t="shared" si="81"/>
        <v>1</v>
      </c>
      <c r="F582">
        <f t="shared" si="82"/>
        <v>0</v>
      </c>
      <c r="G582">
        <f t="shared" si="83"/>
        <v>1</v>
      </c>
      <c r="H582">
        <f t="shared" si="84"/>
        <v>0</v>
      </c>
      <c r="I582" s="12">
        <f t="shared" si="85"/>
        <v>1</v>
      </c>
      <c r="J582" s="12" t="str">
        <f t="shared" si="86"/>
        <v>NA</v>
      </c>
      <c r="K582">
        <f t="shared" si="87"/>
        <v>1</v>
      </c>
      <c r="M582" s="5">
        <v>5906272.8899100004</v>
      </c>
      <c r="N582" s="5">
        <v>5906272.8899100004</v>
      </c>
      <c r="O582" s="13">
        <f t="shared" si="88"/>
        <v>0</v>
      </c>
      <c r="P582" s="13">
        <f t="shared" si="89"/>
        <v>0</v>
      </c>
    </row>
    <row r="583" spans="1:16">
      <c r="A583" s="1" t="s">
        <v>3048</v>
      </c>
      <c r="B583" s="1" t="str">
        <f>VLOOKUP(A583,NLA_Site_info!$A$2:$B$1253,2,FALSE)</f>
        <v>Barbara Lake</v>
      </c>
      <c r="C583" s="1"/>
      <c r="D583" t="s">
        <v>53</v>
      </c>
      <c r="E583">
        <f t="shared" si="81"/>
        <v>0</v>
      </c>
      <c r="F583">
        <f t="shared" si="82"/>
        <v>1</v>
      </c>
      <c r="G583">
        <f t="shared" si="83"/>
        <v>0</v>
      </c>
      <c r="H583">
        <f t="shared" si="84"/>
        <v>0</v>
      </c>
      <c r="I583" s="12" t="str">
        <f t="shared" si="85"/>
        <v>NA</v>
      </c>
      <c r="J583" s="12">
        <f t="shared" si="86"/>
        <v>0</v>
      </c>
      <c r="K583">
        <f t="shared" si="87"/>
        <v>0</v>
      </c>
      <c r="M583" s="5">
        <v>-9999</v>
      </c>
      <c r="N583" s="5">
        <v>259465.02370000002</v>
      </c>
      <c r="O583" s="13">
        <f t="shared" si="88"/>
        <v>-2.1603264420813391</v>
      </c>
      <c r="P583" s="13">
        <f t="shared" si="89"/>
        <v>2.1603264420813391</v>
      </c>
    </row>
    <row r="584" spans="1:16">
      <c r="A584" s="1" t="s">
        <v>3052</v>
      </c>
      <c r="B584" s="1" t="str">
        <f>VLOOKUP(A584,NLA_Site_info!$A$2:$B$1253,2,FALSE)</f>
        <v>Chapman Pond</v>
      </c>
      <c r="C584" s="1" t="s">
        <v>53</v>
      </c>
      <c r="D584" t="s">
        <v>53</v>
      </c>
      <c r="E584">
        <f t="shared" si="81"/>
        <v>0</v>
      </c>
      <c r="F584">
        <f t="shared" si="82"/>
        <v>1</v>
      </c>
      <c r="G584">
        <f t="shared" si="83"/>
        <v>0</v>
      </c>
      <c r="H584">
        <f t="shared" si="84"/>
        <v>1</v>
      </c>
      <c r="I584" s="12" t="str">
        <f t="shared" si="85"/>
        <v>NA</v>
      </c>
      <c r="J584" s="12">
        <f t="shared" si="86"/>
        <v>1</v>
      </c>
      <c r="K584">
        <f t="shared" si="87"/>
        <v>1</v>
      </c>
      <c r="M584" s="5">
        <v>744128.45516100002</v>
      </c>
      <c r="N584" s="5">
        <v>692580.45484799996</v>
      </c>
      <c r="O584" s="13">
        <f t="shared" si="88"/>
        <v>7.1758447315089235E-2</v>
      </c>
      <c r="P584" s="13">
        <f t="shared" si="89"/>
        <v>7.1758447315089235E-2</v>
      </c>
    </row>
    <row r="585" spans="1:16">
      <c r="A585" s="1" t="s">
        <v>3057</v>
      </c>
      <c r="B585" s="1" t="str">
        <f>VLOOKUP(A585,NLA_Site_info!$A$2:$B$1253,2,FALSE)</f>
        <v>Lake Haines</v>
      </c>
      <c r="C585" s="1" t="s">
        <v>53</v>
      </c>
      <c r="D585" t="s">
        <v>53</v>
      </c>
      <c r="E585">
        <f t="shared" si="81"/>
        <v>0</v>
      </c>
      <c r="F585">
        <f t="shared" si="82"/>
        <v>1</v>
      </c>
      <c r="G585">
        <f t="shared" si="83"/>
        <v>0</v>
      </c>
      <c r="H585">
        <f t="shared" si="84"/>
        <v>1</v>
      </c>
      <c r="I585" s="12" t="str">
        <f t="shared" si="85"/>
        <v>NA</v>
      </c>
      <c r="J585" s="12">
        <f t="shared" si="86"/>
        <v>1</v>
      </c>
      <c r="K585">
        <f t="shared" si="87"/>
        <v>1</v>
      </c>
      <c r="M585" s="5">
        <v>2911443.6582399998</v>
      </c>
      <c r="N585" s="5">
        <v>2898133.34999</v>
      </c>
      <c r="O585" s="13">
        <f t="shared" si="88"/>
        <v>4.5821953065237056E-3</v>
      </c>
      <c r="P585" s="13">
        <f t="shared" si="89"/>
        <v>4.5821953065237056E-3</v>
      </c>
    </row>
    <row r="586" spans="1:16">
      <c r="A586" s="1" t="s">
        <v>3062</v>
      </c>
      <c r="B586" s="1" t="str">
        <f>VLOOKUP(A586,NLA_Site_info!$A$2:$B$1253,2,FALSE)</f>
        <v>Red Willow Reservoir</v>
      </c>
      <c r="C586" s="1" t="s">
        <v>36</v>
      </c>
      <c r="D586" t="s">
        <v>36</v>
      </c>
      <c r="E586">
        <f t="shared" si="81"/>
        <v>1</v>
      </c>
      <c r="F586">
        <f t="shared" si="82"/>
        <v>0</v>
      </c>
      <c r="G586">
        <f t="shared" si="83"/>
        <v>1</v>
      </c>
      <c r="H586">
        <f t="shared" si="84"/>
        <v>0</v>
      </c>
      <c r="I586" s="12">
        <f t="shared" si="85"/>
        <v>1</v>
      </c>
      <c r="J586" s="12" t="str">
        <f t="shared" si="86"/>
        <v>NA</v>
      </c>
      <c r="K586">
        <f t="shared" si="87"/>
        <v>1</v>
      </c>
      <c r="M586" s="5">
        <v>6055727.9052999998</v>
      </c>
      <c r="N586" s="5">
        <v>6444593.1296100002</v>
      </c>
      <c r="O586" s="13">
        <f t="shared" si="88"/>
        <v>-6.2216837987441362E-2</v>
      </c>
      <c r="P586" s="13">
        <f t="shared" si="89"/>
        <v>6.2216837987441362E-2</v>
      </c>
    </row>
    <row r="587" spans="1:16">
      <c r="A587" s="1" t="s">
        <v>3067</v>
      </c>
      <c r="B587" s="1" t="str">
        <f>VLOOKUP(A587,NLA_Site_info!$A$2:$B$1253,2,FALSE)</f>
        <v>Versailles Lake</v>
      </c>
      <c r="C587" s="1" t="s">
        <v>36</v>
      </c>
      <c r="D587" t="s">
        <v>36</v>
      </c>
      <c r="E587">
        <f t="shared" si="81"/>
        <v>1</v>
      </c>
      <c r="F587">
        <f t="shared" si="82"/>
        <v>0</v>
      </c>
      <c r="G587">
        <f t="shared" si="83"/>
        <v>1</v>
      </c>
      <c r="H587">
        <f t="shared" si="84"/>
        <v>0</v>
      </c>
      <c r="I587" s="12">
        <f t="shared" si="85"/>
        <v>1</v>
      </c>
      <c r="J587" s="12" t="str">
        <f t="shared" si="86"/>
        <v>NA</v>
      </c>
      <c r="K587">
        <f t="shared" si="87"/>
        <v>1</v>
      </c>
      <c r="M587" s="5">
        <v>669434.02767800004</v>
      </c>
      <c r="N587" s="5">
        <v>794845.16109000007</v>
      </c>
      <c r="O587" s="13">
        <f t="shared" si="88"/>
        <v>-0.17129401875542208</v>
      </c>
      <c r="P587" s="13">
        <f t="shared" si="89"/>
        <v>0.17129401875542208</v>
      </c>
    </row>
    <row r="588" spans="1:16">
      <c r="A588" s="1" t="s">
        <v>3072</v>
      </c>
      <c r="B588" s="1" t="str">
        <f>VLOOKUP(A588,NLA_Site_info!$A$2:$B$1253,2,FALSE)</f>
        <v>Crouse Reservoir</v>
      </c>
      <c r="C588" s="1" t="s">
        <v>36</v>
      </c>
      <c r="D588" t="s">
        <v>36</v>
      </c>
      <c r="E588">
        <f t="shared" si="81"/>
        <v>1</v>
      </c>
      <c r="F588">
        <f t="shared" si="82"/>
        <v>0</v>
      </c>
      <c r="G588">
        <f t="shared" si="83"/>
        <v>1</v>
      </c>
      <c r="H588">
        <f t="shared" si="84"/>
        <v>0</v>
      </c>
      <c r="I588" s="12">
        <f t="shared" si="85"/>
        <v>1</v>
      </c>
      <c r="J588" s="12" t="str">
        <f t="shared" si="86"/>
        <v>NA</v>
      </c>
      <c r="K588">
        <f t="shared" si="87"/>
        <v>1</v>
      </c>
      <c r="M588" s="5">
        <v>444942.70557799999</v>
      </c>
      <c r="N588" s="5">
        <v>432853.29092</v>
      </c>
      <c r="O588" s="13">
        <f t="shared" si="88"/>
        <v>2.7544930043497957E-2</v>
      </c>
      <c r="P588" s="13">
        <f t="shared" si="89"/>
        <v>2.7544930043497957E-2</v>
      </c>
    </row>
    <row r="589" spans="1:16">
      <c r="A589" s="1" t="s">
        <v>3077</v>
      </c>
      <c r="B589" s="1" t="str">
        <f>VLOOKUP(A589,NLA_Site_info!$A$2:$B$1253,2,FALSE)</f>
        <v>Clearwater Lake</v>
      </c>
      <c r="C589" s="1" t="s">
        <v>53</v>
      </c>
      <c r="D589" t="s">
        <v>53</v>
      </c>
      <c r="E589">
        <f t="shared" si="81"/>
        <v>0</v>
      </c>
      <c r="F589">
        <f t="shared" si="82"/>
        <v>1</v>
      </c>
      <c r="G589">
        <f t="shared" si="83"/>
        <v>0</v>
      </c>
      <c r="H589">
        <f t="shared" si="84"/>
        <v>1</v>
      </c>
      <c r="I589" s="12" t="str">
        <f t="shared" si="85"/>
        <v>NA</v>
      </c>
      <c r="J589" s="12">
        <f t="shared" si="86"/>
        <v>1</v>
      </c>
      <c r="K589">
        <f t="shared" si="87"/>
        <v>1</v>
      </c>
      <c r="M589" s="5">
        <v>321988.36980599997</v>
      </c>
      <c r="N589" s="5">
        <v>300350.79288700002</v>
      </c>
      <c r="O589" s="13">
        <f t="shared" si="88"/>
        <v>6.9536285730016884E-2</v>
      </c>
      <c r="P589" s="13">
        <f t="shared" si="89"/>
        <v>6.9536285730016884E-2</v>
      </c>
    </row>
    <row r="590" spans="1:16">
      <c r="A590" s="1" t="s">
        <v>3082</v>
      </c>
      <c r="B590" s="1" t="str">
        <f>VLOOKUP(A590,NLA_Site_info!$A$2:$B$1253,2,FALSE)</f>
        <v>Strawberry Lake</v>
      </c>
      <c r="C590" s="1" t="s">
        <v>53</v>
      </c>
      <c r="D590" t="s">
        <v>53</v>
      </c>
      <c r="E590">
        <f t="shared" si="81"/>
        <v>0</v>
      </c>
      <c r="F590">
        <f t="shared" si="82"/>
        <v>1</v>
      </c>
      <c r="G590">
        <f t="shared" si="83"/>
        <v>0</v>
      </c>
      <c r="H590">
        <f t="shared" si="84"/>
        <v>1</v>
      </c>
      <c r="I590" s="12" t="str">
        <f t="shared" si="85"/>
        <v>NA</v>
      </c>
      <c r="J590" s="12">
        <f t="shared" si="86"/>
        <v>1</v>
      </c>
      <c r="K590">
        <f t="shared" si="87"/>
        <v>1</v>
      </c>
      <c r="M590" s="5">
        <v>138904.49583500001</v>
      </c>
      <c r="N590" s="5">
        <v>127253.20837699999</v>
      </c>
      <c r="O590" s="13">
        <f t="shared" si="88"/>
        <v>8.7551758026283052E-2</v>
      </c>
      <c r="P590" s="13">
        <f t="shared" si="89"/>
        <v>8.7551758026283052E-2</v>
      </c>
    </row>
    <row r="591" spans="1:16">
      <c r="A591" s="1" t="s">
        <v>3087</v>
      </c>
      <c r="B591" s="1" t="str">
        <f>VLOOKUP(A591,NLA_Site_info!$A$2:$B$1253,2,FALSE)</f>
        <v>Trail Lake</v>
      </c>
      <c r="C591" s="1" t="s">
        <v>36</v>
      </c>
      <c r="D591" t="s">
        <v>36</v>
      </c>
      <c r="E591">
        <f t="shared" si="81"/>
        <v>1</v>
      </c>
      <c r="F591">
        <f t="shared" si="82"/>
        <v>0</v>
      </c>
      <c r="G591">
        <f t="shared" si="83"/>
        <v>1</v>
      </c>
      <c r="H591">
        <f t="shared" si="84"/>
        <v>0</v>
      </c>
      <c r="I591" s="12">
        <f t="shared" si="85"/>
        <v>1</v>
      </c>
      <c r="J591" s="12" t="str">
        <f t="shared" si="86"/>
        <v>NA</v>
      </c>
      <c r="K591">
        <f t="shared" si="87"/>
        <v>1</v>
      </c>
      <c r="M591" s="5">
        <v>262528.36643699999</v>
      </c>
      <c r="N591" s="5">
        <v>263500.54554600001</v>
      </c>
      <c r="O591" s="13">
        <f t="shared" si="88"/>
        <v>-3.6962953436728107E-3</v>
      </c>
      <c r="P591" s="13">
        <f t="shared" si="89"/>
        <v>3.6962953436728107E-3</v>
      </c>
    </row>
    <row r="592" spans="1:16">
      <c r="A592" s="1" t="s">
        <v>3092</v>
      </c>
      <c r="B592" s="1" t="str">
        <f>VLOOKUP(A592,NLA_Site_info!$A$2:$B$1253,2,FALSE)</f>
        <v>White Rock Lake</v>
      </c>
      <c r="C592" s="1" t="s">
        <v>36</v>
      </c>
      <c r="D592" t="s">
        <v>36</v>
      </c>
      <c r="E592">
        <f t="shared" si="81"/>
        <v>1</v>
      </c>
      <c r="F592">
        <f t="shared" si="82"/>
        <v>0</v>
      </c>
      <c r="G592">
        <f t="shared" si="83"/>
        <v>1</v>
      </c>
      <c r="H592">
        <f t="shared" si="84"/>
        <v>0</v>
      </c>
      <c r="I592" s="12">
        <f t="shared" si="85"/>
        <v>1</v>
      </c>
      <c r="J592" s="12" t="str">
        <f t="shared" si="86"/>
        <v>NA</v>
      </c>
      <c r="K592">
        <f t="shared" si="87"/>
        <v>1</v>
      </c>
      <c r="M592" s="5">
        <v>4042544.3213800001</v>
      </c>
      <c r="N592" s="5">
        <v>4271517.6925400002</v>
      </c>
      <c r="O592" s="13">
        <f t="shared" si="88"/>
        <v>-5.508098707386027E-2</v>
      </c>
      <c r="P592" s="13">
        <f t="shared" si="89"/>
        <v>5.508098707386027E-2</v>
      </c>
    </row>
    <row r="593" spans="1:16">
      <c r="A593" s="1" t="s">
        <v>3097</v>
      </c>
      <c r="B593" s="1" t="str">
        <f>VLOOKUP(A593,NLA_Site_info!$A$2:$B$1253,2,FALSE)</f>
        <v>Lake Marvin</v>
      </c>
      <c r="C593" s="1" t="s">
        <v>36</v>
      </c>
      <c r="D593" t="s">
        <v>36</v>
      </c>
      <c r="E593">
        <f t="shared" si="81"/>
        <v>1</v>
      </c>
      <c r="F593">
        <f t="shared" si="82"/>
        <v>0</v>
      </c>
      <c r="G593">
        <f t="shared" si="83"/>
        <v>1</v>
      </c>
      <c r="H593">
        <f t="shared" si="84"/>
        <v>0</v>
      </c>
      <c r="I593" s="12">
        <f t="shared" si="85"/>
        <v>1</v>
      </c>
      <c r="J593" s="12" t="str">
        <f t="shared" si="86"/>
        <v>NA</v>
      </c>
      <c r="K593">
        <f t="shared" si="87"/>
        <v>1</v>
      </c>
      <c r="M593" s="5">
        <v>177590.218509</v>
      </c>
      <c r="N593" s="5">
        <v>226660.47231799999</v>
      </c>
      <c r="O593" s="13">
        <f t="shared" si="88"/>
        <v>-0.24277140359915783</v>
      </c>
      <c r="P593" s="13">
        <f t="shared" si="89"/>
        <v>0.24277140359915783</v>
      </c>
    </row>
    <row r="594" spans="1:16">
      <c r="A594" s="1" t="s">
        <v>3102</v>
      </c>
      <c r="B594" s="1" t="str">
        <f>VLOOKUP(A594,NLA_Site_info!$A$2:$B$1253,2,FALSE)</f>
        <v>L A K Reservoir</v>
      </c>
      <c r="C594" s="1" t="s">
        <v>36</v>
      </c>
      <c r="D594" t="s">
        <v>36</v>
      </c>
      <c r="E594">
        <f t="shared" si="81"/>
        <v>1</v>
      </c>
      <c r="F594">
        <f t="shared" si="82"/>
        <v>0</v>
      </c>
      <c r="G594">
        <f t="shared" si="83"/>
        <v>1</v>
      </c>
      <c r="H594">
        <f t="shared" si="84"/>
        <v>0</v>
      </c>
      <c r="I594" s="12">
        <f t="shared" si="85"/>
        <v>1</v>
      </c>
      <c r="J594" s="12" t="str">
        <f t="shared" si="86"/>
        <v>NA</v>
      </c>
      <c r="K594">
        <f t="shared" si="87"/>
        <v>1</v>
      </c>
      <c r="M594" s="5">
        <v>281162.042013</v>
      </c>
      <c r="N594" s="5">
        <v>302994.63930800004</v>
      </c>
      <c r="O594" s="13">
        <f t="shared" si="88"/>
        <v>-7.474911438358714E-2</v>
      </c>
      <c r="P594" s="13">
        <f t="shared" si="89"/>
        <v>7.474911438358714E-2</v>
      </c>
    </row>
    <row r="595" spans="1:16">
      <c r="A595" s="1" t="s">
        <v>3107</v>
      </c>
      <c r="B595" s="1" t="str">
        <f>VLOOKUP(A595,NLA_Site_info!$A$2:$B$1253,2,FALSE)</f>
        <v>South Twin Lake</v>
      </c>
      <c r="C595" s="1" t="s">
        <v>53</v>
      </c>
      <c r="D595" t="s">
        <v>53</v>
      </c>
      <c r="E595">
        <f t="shared" si="81"/>
        <v>0</v>
      </c>
      <c r="F595">
        <f t="shared" si="82"/>
        <v>1</v>
      </c>
      <c r="G595">
        <f t="shared" si="83"/>
        <v>0</v>
      </c>
      <c r="H595">
        <f t="shared" si="84"/>
        <v>1</v>
      </c>
      <c r="I595" s="12" t="str">
        <f t="shared" si="85"/>
        <v>NA</v>
      </c>
      <c r="J595" s="12">
        <f t="shared" si="86"/>
        <v>1</v>
      </c>
      <c r="K595">
        <f t="shared" si="87"/>
        <v>1</v>
      </c>
      <c r="M595" s="5">
        <v>415628.93671699998</v>
      </c>
      <c r="N595" s="5">
        <v>408669.79041800002</v>
      </c>
      <c r="O595" s="13">
        <f t="shared" si="88"/>
        <v>1.6885010421374139E-2</v>
      </c>
      <c r="P595" s="13">
        <f t="shared" si="89"/>
        <v>1.6885010421374139E-2</v>
      </c>
    </row>
    <row r="596" spans="1:16">
      <c r="A596" s="1" t="s">
        <v>3112</v>
      </c>
      <c r="B596" s="1" t="str">
        <f>VLOOKUP(A596,NLA_Site_info!$A$2:$B$1253,2,FALSE)</f>
        <v>Llano City Lake</v>
      </c>
      <c r="C596" s="1" t="s">
        <v>36</v>
      </c>
      <c r="D596" t="s">
        <v>36</v>
      </c>
      <c r="E596">
        <f t="shared" si="81"/>
        <v>1</v>
      </c>
      <c r="F596">
        <f t="shared" si="82"/>
        <v>0</v>
      </c>
      <c r="G596">
        <f t="shared" si="83"/>
        <v>1</v>
      </c>
      <c r="H596">
        <f t="shared" si="84"/>
        <v>0</v>
      </c>
      <c r="I596" s="12">
        <f t="shared" si="85"/>
        <v>1</v>
      </c>
      <c r="J596" s="12" t="str">
        <f t="shared" si="86"/>
        <v>NA</v>
      </c>
      <c r="K596">
        <f t="shared" si="87"/>
        <v>1</v>
      </c>
      <c r="M596" s="5">
        <v>313737.365147</v>
      </c>
      <c r="N596" s="5">
        <v>208752.74205899998</v>
      </c>
      <c r="O596" s="13">
        <f t="shared" si="88"/>
        <v>0.40186262530175781</v>
      </c>
      <c r="P596" s="13">
        <f t="shared" si="89"/>
        <v>0.40186262530175781</v>
      </c>
    </row>
    <row r="597" spans="1:16">
      <c r="A597" s="1" t="s">
        <v>3117</v>
      </c>
      <c r="B597" s="1" t="str">
        <f>VLOOKUP(A597,NLA_Site_info!$A$2:$B$1253,2,FALSE)</f>
        <v>Garriott Property Lake</v>
      </c>
      <c r="C597" s="1" t="s">
        <v>36</v>
      </c>
      <c r="D597" t="s">
        <v>36</v>
      </c>
      <c r="E597">
        <f t="shared" si="81"/>
        <v>1</v>
      </c>
      <c r="F597">
        <f t="shared" si="82"/>
        <v>0</v>
      </c>
      <c r="G597">
        <f t="shared" si="83"/>
        <v>1</v>
      </c>
      <c r="H597">
        <f t="shared" si="84"/>
        <v>0</v>
      </c>
      <c r="I597" s="12">
        <f t="shared" si="85"/>
        <v>1</v>
      </c>
      <c r="J597" s="12" t="str">
        <f t="shared" si="86"/>
        <v>NA</v>
      </c>
      <c r="K597">
        <f t="shared" si="87"/>
        <v>1</v>
      </c>
      <c r="M597" s="5">
        <v>97207.478658299995</v>
      </c>
      <c r="N597" s="5">
        <v>119690.456533</v>
      </c>
      <c r="O597" s="13">
        <f t="shared" si="88"/>
        <v>-0.20731389494206512</v>
      </c>
      <c r="P597" s="13">
        <f t="shared" si="89"/>
        <v>0.20731389494206512</v>
      </c>
    </row>
    <row r="598" spans="1:16">
      <c r="A598" s="1" t="s">
        <v>3122</v>
      </c>
      <c r="B598" s="1" t="str">
        <f>VLOOKUP(A598,NLA_Site_info!$A$2:$B$1253,2,FALSE)</f>
        <v>Echo Canyon Reservoir</v>
      </c>
      <c r="C598" s="1" t="s">
        <v>36</v>
      </c>
      <c r="D598" t="s">
        <v>36</v>
      </c>
      <c r="E598">
        <f t="shared" si="81"/>
        <v>1</v>
      </c>
      <c r="F598">
        <f t="shared" si="82"/>
        <v>0</v>
      </c>
      <c r="G598">
        <f t="shared" si="83"/>
        <v>1</v>
      </c>
      <c r="H598">
        <f t="shared" si="84"/>
        <v>0</v>
      </c>
      <c r="I598" s="12">
        <f t="shared" si="85"/>
        <v>1</v>
      </c>
      <c r="J598" s="12" t="str">
        <f t="shared" si="86"/>
        <v>NA</v>
      </c>
      <c r="K598">
        <f t="shared" si="87"/>
        <v>1</v>
      </c>
      <c r="M598" s="5">
        <v>238460.710502</v>
      </c>
      <c r="N598" s="5">
        <v>235001.717714</v>
      </c>
      <c r="O598" s="13">
        <f t="shared" si="88"/>
        <v>1.4611477413459991E-2</v>
      </c>
      <c r="P598" s="13">
        <f t="shared" si="89"/>
        <v>1.4611477413459991E-2</v>
      </c>
    </row>
    <row r="599" spans="1:16">
      <c r="A599" s="1" t="s">
        <v>3127</v>
      </c>
      <c r="B599" s="1" t="str">
        <f>VLOOKUP(A599,NLA_Site_info!$A$2:$B$1253,2,FALSE)</f>
        <v>Pishkun Reservoir</v>
      </c>
      <c r="C599" s="1" t="s">
        <v>36</v>
      </c>
      <c r="D599" t="s">
        <v>36</v>
      </c>
      <c r="E599">
        <f t="shared" si="81"/>
        <v>1</v>
      </c>
      <c r="F599">
        <f t="shared" si="82"/>
        <v>0</v>
      </c>
      <c r="G599">
        <f t="shared" si="83"/>
        <v>1</v>
      </c>
      <c r="H599">
        <f t="shared" si="84"/>
        <v>0</v>
      </c>
      <c r="I599" s="12">
        <f t="shared" si="85"/>
        <v>1</v>
      </c>
      <c r="J599" s="12" t="str">
        <f t="shared" si="86"/>
        <v>NA</v>
      </c>
      <c r="K599">
        <f t="shared" si="87"/>
        <v>1</v>
      </c>
      <c r="M599" s="5">
        <v>6144542.47358</v>
      </c>
      <c r="N599" s="5">
        <v>6174970.9223800004</v>
      </c>
      <c r="O599" s="13">
        <f t="shared" si="88"/>
        <v>-4.9398783575297575E-3</v>
      </c>
      <c r="P599" s="13">
        <f t="shared" si="89"/>
        <v>4.9398783575297575E-3</v>
      </c>
    </row>
    <row r="600" spans="1:16">
      <c r="A600" s="1" t="s">
        <v>3132</v>
      </c>
      <c r="B600" s="1" t="str">
        <f>VLOOKUP(A600,NLA_Site_info!$A$2:$B$1253,2,FALSE)</f>
        <v>Cotile Lake</v>
      </c>
      <c r="C600" s="1" t="s">
        <v>36</v>
      </c>
      <c r="D600" t="s">
        <v>36</v>
      </c>
      <c r="E600">
        <f t="shared" si="81"/>
        <v>1</v>
      </c>
      <c r="F600">
        <f t="shared" si="82"/>
        <v>0</v>
      </c>
      <c r="G600">
        <f t="shared" si="83"/>
        <v>1</v>
      </c>
      <c r="H600">
        <f t="shared" si="84"/>
        <v>0</v>
      </c>
      <c r="I600" s="12">
        <f t="shared" si="85"/>
        <v>1</v>
      </c>
      <c r="J600" s="12" t="str">
        <f t="shared" si="86"/>
        <v>NA</v>
      </c>
      <c r="K600">
        <f t="shared" si="87"/>
        <v>1</v>
      </c>
      <c r="M600" s="5">
        <v>6413348.2292200001</v>
      </c>
      <c r="N600" s="5">
        <v>6523208.4524799995</v>
      </c>
      <c r="O600" s="13">
        <f t="shared" si="88"/>
        <v>-1.6984461315800864E-2</v>
      </c>
      <c r="P600" s="13">
        <f t="shared" si="89"/>
        <v>1.6984461315800864E-2</v>
      </c>
    </row>
    <row r="601" spans="1:16">
      <c r="A601" s="1" t="s">
        <v>3137</v>
      </c>
      <c r="B601" s="1" t="str">
        <f>VLOOKUP(A601,NLA_Site_info!$A$2:$B$1253,2,FALSE)</f>
        <v>Weiss Reservoir</v>
      </c>
      <c r="C601" s="1" t="s">
        <v>36</v>
      </c>
      <c r="D601" t="s">
        <v>36</v>
      </c>
      <c r="E601">
        <f t="shared" si="81"/>
        <v>1</v>
      </c>
      <c r="F601">
        <f t="shared" si="82"/>
        <v>0</v>
      </c>
      <c r="G601">
        <f t="shared" si="83"/>
        <v>1</v>
      </c>
      <c r="H601">
        <f t="shared" si="84"/>
        <v>0</v>
      </c>
      <c r="I601" s="12">
        <f t="shared" si="85"/>
        <v>1</v>
      </c>
      <c r="J601" s="12" t="str">
        <f t="shared" si="86"/>
        <v>NA</v>
      </c>
      <c r="K601">
        <f t="shared" si="87"/>
        <v>1</v>
      </c>
      <c r="M601" s="5">
        <v>103272132.62199999</v>
      </c>
      <c r="N601" s="5">
        <v>113843407.35399999</v>
      </c>
      <c r="O601" s="13">
        <f t="shared" si="88"/>
        <v>-9.7379254687790157E-2</v>
      </c>
      <c r="P601" s="13">
        <f t="shared" si="89"/>
        <v>9.7379254687790157E-2</v>
      </c>
    </row>
    <row r="602" spans="1:16">
      <c r="A602" s="1" t="s">
        <v>3142</v>
      </c>
      <c r="B602" s="1" t="str">
        <f>VLOOKUP(A602,NLA_Site_info!$A$2:$B$1253,2,FALSE)</f>
        <v>Holter Lake</v>
      </c>
      <c r="C602" s="1" t="s">
        <v>36</v>
      </c>
      <c r="D602" t="s">
        <v>36</v>
      </c>
      <c r="E602">
        <f t="shared" si="81"/>
        <v>1</v>
      </c>
      <c r="F602">
        <f t="shared" si="82"/>
        <v>0</v>
      </c>
      <c r="G602">
        <f t="shared" si="83"/>
        <v>1</v>
      </c>
      <c r="H602">
        <f t="shared" si="84"/>
        <v>0</v>
      </c>
      <c r="I602" s="12">
        <f t="shared" si="85"/>
        <v>1</v>
      </c>
      <c r="J602" s="12" t="str">
        <f t="shared" si="86"/>
        <v>NA</v>
      </c>
      <c r="K602">
        <f t="shared" si="87"/>
        <v>1</v>
      </c>
      <c r="M602" s="5">
        <v>14813712.550899999</v>
      </c>
      <c r="N602" s="5">
        <v>14857593.1538</v>
      </c>
      <c r="O602" s="13">
        <f t="shared" si="88"/>
        <v>-2.9577803778988738E-3</v>
      </c>
      <c r="P602" s="13">
        <f t="shared" si="89"/>
        <v>2.9577803778988738E-3</v>
      </c>
    </row>
    <row r="603" spans="1:16">
      <c r="A603" s="1" t="s">
        <v>3147</v>
      </c>
      <c r="B603" s="1" t="str">
        <f>VLOOKUP(A603,NLA_Site_info!$A$2:$B$1253,2,FALSE)</f>
        <v>Whitefish Lake</v>
      </c>
      <c r="C603" s="1" t="s">
        <v>53</v>
      </c>
      <c r="D603" t="s">
        <v>53</v>
      </c>
      <c r="E603">
        <f t="shared" si="81"/>
        <v>0</v>
      </c>
      <c r="F603">
        <f t="shared" si="82"/>
        <v>1</v>
      </c>
      <c r="G603">
        <f t="shared" si="83"/>
        <v>0</v>
      </c>
      <c r="H603">
        <f t="shared" si="84"/>
        <v>1</v>
      </c>
      <c r="I603" s="12" t="str">
        <f t="shared" si="85"/>
        <v>NA</v>
      </c>
      <c r="J603" s="12">
        <f t="shared" si="86"/>
        <v>1</v>
      </c>
      <c r="K603">
        <f t="shared" si="87"/>
        <v>1</v>
      </c>
      <c r="M603" s="5">
        <v>13424948.000499999</v>
      </c>
      <c r="N603" s="5">
        <v>13358415.4903</v>
      </c>
      <c r="O603" s="13">
        <f t="shared" si="88"/>
        <v>4.9681967855047882E-3</v>
      </c>
      <c r="P603" s="13">
        <f t="shared" si="89"/>
        <v>4.9681967855047882E-3</v>
      </c>
    </row>
    <row r="604" spans="1:16">
      <c r="A604" s="1" t="s">
        <v>3152</v>
      </c>
      <c r="B604" s="1" t="str">
        <f>VLOOKUP(A604,NLA_Site_info!$A$2:$B$1253,2,FALSE)</f>
        <v>Walker Lake</v>
      </c>
      <c r="C604" s="1" t="s">
        <v>53</v>
      </c>
      <c r="D604" t="s">
        <v>36</v>
      </c>
      <c r="E604">
        <f t="shared" si="81"/>
        <v>1</v>
      </c>
      <c r="F604">
        <f t="shared" si="82"/>
        <v>0</v>
      </c>
      <c r="G604">
        <f t="shared" si="83"/>
        <v>0</v>
      </c>
      <c r="H604">
        <f t="shared" si="84"/>
        <v>1</v>
      </c>
      <c r="I604" s="12">
        <f t="shared" si="85"/>
        <v>0</v>
      </c>
      <c r="J604" s="12" t="str">
        <f t="shared" si="86"/>
        <v>NA</v>
      </c>
      <c r="K604">
        <f t="shared" si="87"/>
        <v>0</v>
      </c>
      <c r="M604" s="5">
        <v>127943169.03399999</v>
      </c>
      <c r="N604" s="5">
        <v>143784257.484</v>
      </c>
      <c r="O604" s="13">
        <f t="shared" si="88"/>
        <v>-0.11659543280553349</v>
      </c>
      <c r="P604" s="13">
        <f t="shared" si="89"/>
        <v>0.11659543280553349</v>
      </c>
    </row>
    <row r="605" spans="1:16">
      <c r="A605" s="1" t="s">
        <v>3157</v>
      </c>
      <c r="B605" s="1" t="str">
        <f>VLOOKUP(A605,NLA_Site_info!$A$2:$B$1253,2,FALSE)</f>
        <v>Crystal Lake</v>
      </c>
      <c r="C605" s="1" t="s">
        <v>53</v>
      </c>
      <c r="D605" t="s">
        <v>53</v>
      </c>
      <c r="E605">
        <f t="shared" si="81"/>
        <v>0</v>
      </c>
      <c r="F605">
        <f t="shared" si="82"/>
        <v>1</v>
      </c>
      <c r="G605">
        <f t="shared" si="83"/>
        <v>0</v>
      </c>
      <c r="H605">
        <f t="shared" si="84"/>
        <v>1</v>
      </c>
      <c r="I605" s="12" t="str">
        <f t="shared" si="85"/>
        <v>NA</v>
      </c>
      <c r="J605" s="12">
        <f t="shared" si="86"/>
        <v>1</v>
      </c>
      <c r="K605">
        <f t="shared" si="87"/>
        <v>1</v>
      </c>
      <c r="M605" s="5">
        <v>265179.66125800001</v>
      </c>
      <c r="N605" s="5">
        <v>253290.77494899998</v>
      </c>
      <c r="O605" s="13">
        <f t="shared" si="88"/>
        <v>4.5861385640331362E-2</v>
      </c>
      <c r="P605" s="13">
        <f t="shared" si="89"/>
        <v>4.5861385640331362E-2</v>
      </c>
    </row>
    <row r="606" spans="1:16">
      <c r="A606" s="1" t="s">
        <v>3161</v>
      </c>
      <c r="B606" s="1" t="str">
        <f>VLOOKUP(A606,NLA_Site_info!$A$2:$B$1253,2,FALSE)</f>
        <v>Moss Creek Lake</v>
      </c>
      <c r="C606" s="1" t="s">
        <v>53</v>
      </c>
      <c r="D606" t="s">
        <v>36</v>
      </c>
      <c r="E606">
        <f t="shared" si="81"/>
        <v>1</v>
      </c>
      <c r="F606">
        <f t="shared" si="82"/>
        <v>0</v>
      </c>
      <c r="G606">
        <f t="shared" si="83"/>
        <v>0</v>
      </c>
      <c r="H606">
        <f t="shared" si="84"/>
        <v>1</v>
      </c>
      <c r="I606" s="12">
        <f t="shared" si="85"/>
        <v>0</v>
      </c>
      <c r="J606" s="12" t="str">
        <f t="shared" si="86"/>
        <v>NA</v>
      </c>
      <c r="K606">
        <f t="shared" si="87"/>
        <v>0</v>
      </c>
      <c r="M606" s="5">
        <v>588991.20178899996</v>
      </c>
      <c r="N606" s="5">
        <v>567550.82883400004</v>
      </c>
      <c r="O606" s="13">
        <f t="shared" si="88"/>
        <v>3.7076686168423162E-2</v>
      </c>
      <c r="P606" s="13">
        <f t="shared" si="89"/>
        <v>3.7076686168423162E-2</v>
      </c>
    </row>
    <row r="607" spans="1:16">
      <c r="A607" s="1" t="s">
        <v>3166</v>
      </c>
      <c r="B607" s="1" t="str">
        <f>VLOOKUP(A607,NLA_Site_info!$A$2:$B$1253,2,FALSE)</f>
        <v>Logan Martin Lake</v>
      </c>
      <c r="C607" s="1" t="s">
        <v>36</v>
      </c>
      <c r="D607" t="s">
        <v>36</v>
      </c>
      <c r="E607">
        <f t="shared" si="81"/>
        <v>1</v>
      </c>
      <c r="F607">
        <f t="shared" si="82"/>
        <v>0</v>
      </c>
      <c r="G607">
        <f t="shared" si="83"/>
        <v>1</v>
      </c>
      <c r="H607">
        <f t="shared" si="84"/>
        <v>0</v>
      </c>
      <c r="I607" s="12">
        <f t="shared" si="85"/>
        <v>1</v>
      </c>
      <c r="J607" s="12" t="str">
        <f t="shared" si="86"/>
        <v>NA</v>
      </c>
      <c r="K607">
        <f t="shared" si="87"/>
        <v>1</v>
      </c>
      <c r="M607" s="5">
        <v>67527327.380099997</v>
      </c>
      <c r="N607" s="5">
        <v>103607235.45199999</v>
      </c>
      <c r="O607" s="13">
        <f t="shared" si="88"/>
        <v>-0.42165542103026815</v>
      </c>
      <c r="P607" s="13">
        <f t="shared" si="89"/>
        <v>0.42165542103026815</v>
      </c>
    </row>
    <row r="608" spans="1:16">
      <c r="A608" s="1" t="s">
        <v>3171</v>
      </c>
      <c r="B608" s="1" t="str">
        <f>VLOOKUP(A608,NLA_Site_info!$A$2:$B$1253,2,FALSE)</f>
        <v>Rat Lake</v>
      </c>
      <c r="C608" s="1" t="s">
        <v>53</v>
      </c>
      <c r="D608" t="s">
        <v>53</v>
      </c>
      <c r="E608">
        <f t="shared" si="81"/>
        <v>0</v>
      </c>
      <c r="F608">
        <f t="shared" si="82"/>
        <v>1</v>
      </c>
      <c r="G608">
        <f t="shared" si="83"/>
        <v>0</v>
      </c>
      <c r="H608">
        <f t="shared" si="84"/>
        <v>1</v>
      </c>
      <c r="I608" s="12" t="str">
        <f t="shared" si="85"/>
        <v>NA</v>
      </c>
      <c r="J608" s="12">
        <f t="shared" si="86"/>
        <v>1</v>
      </c>
      <c r="K608">
        <f t="shared" si="87"/>
        <v>1</v>
      </c>
      <c r="M608" s="5">
        <v>2054656.5881000001</v>
      </c>
      <c r="N608" s="5">
        <v>541210.15432099998</v>
      </c>
      <c r="O608" s="13">
        <f t="shared" si="88"/>
        <v>1.1660432402377516</v>
      </c>
      <c r="P608" s="13">
        <f t="shared" si="89"/>
        <v>1.1660432402377516</v>
      </c>
    </row>
    <row r="609" spans="1:16">
      <c r="A609" s="1" t="s">
        <v>3176</v>
      </c>
      <c r="B609" s="1" t="str">
        <f>VLOOKUP(A609,NLA_Site_info!$A$2:$B$1253,2,FALSE)</f>
        <v>L JONES PROPERTY LAKE</v>
      </c>
      <c r="C609" s="1" t="s">
        <v>53</v>
      </c>
      <c r="D609" t="s">
        <v>36</v>
      </c>
      <c r="E609">
        <f t="shared" si="81"/>
        <v>1</v>
      </c>
      <c r="F609">
        <f t="shared" si="82"/>
        <v>0</v>
      </c>
      <c r="G609">
        <f t="shared" si="83"/>
        <v>0</v>
      </c>
      <c r="H609">
        <f t="shared" si="84"/>
        <v>1</v>
      </c>
      <c r="I609" s="12">
        <f t="shared" si="85"/>
        <v>0</v>
      </c>
      <c r="J609" s="12" t="str">
        <f t="shared" si="86"/>
        <v>NA</v>
      </c>
      <c r="K609">
        <f t="shared" si="87"/>
        <v>0</v>
      </c>
      <c r="M609" s="5">
        <v>32161.3482129</v>
      </c>
      <c r="N609" s="5">
        <v>42796.390855599995</v>
      </c>
      <c r="O609" s="13">
        <f t="shared" si="88"/>
        <v>-0.28376103054498963</v>
      </c>
      <c r="P609" s="13">
        <f t="shared" si="89"/>
        <v>0.28376103054498963</v>
      </c>
    </row>
    <row r="610" spans="1:16">
      <c r="A610" s="1" t="s">
        <v>3181</v>
      </c>
      <c r="B610" s="1" t="str">
        <f>VLOOKUP(A610,NLA_Site_info!$A$2:$B$1253,2,FALSE)</f>
        <v>Old Kerens City Lake</v>
      </c>
      <c r="C610" s="1" t="s">
        <v>36</v>
      </c>
      <c r="D610" t="s">
        <v>36</v>
      </c>
      <c r="E610">
        <f t="shared" si="81"/>
        <v>1</v>
      </c>
      <c r="F610">
        <f t="shared" si="82"/>
        <v>0</v>
      </c>
      <c r="G610">
        <f t="shared" si="83"/>
        <v>1</v>
      </c>
      <c r="H610">
        <f t="shared" si="84"/>
        <v>0</v>
      </c>
      <c r="I610" s="12">
        <f t="shared" si="85"/>
        <v>1</v>
      </c>
      <c r="J610" s="12" t="str">
        <f t="shared" si="86"/>
        <v>NA</v>
      </c>
      <c r="K610">
        <f t="shared" si="87"/>
        <v>1</v>
      </c>
      <c r="M610" s="5">
        <v>115288.18522699999</v>
      </c>
      <c r="N610" s="5">
        <v>154730.26767199999</v>
      </c>
      <c r="O610" s="13">
        <f t="shared" si="88"/>
        <v>-0.29214360738340539</v>
      </c>
      <c r="P610" s="13">
        <f t="shared" si="89"/>
        <v>0.29214360738340539</v>
      </c>
    </row>
    <row r="611" spans="1:16">
      <c r="A611" s="1" t="s">
        <v>3186</v>
      </c>
      <c r="B611" s="1" t="str">
        <f>VLOOKUP(A611,NLA_Site_info!$A$2:$B$1253,2,FALSE)</f>
        <v>Lost Valley Reservoir</v>
      </c>
      <c r="C611" s="1" t="s">
        <v>36</v>
      </c>
      <c r="D611" t="s">
        <v>36</v>
      </c>
      <c r="E611">
        <f t="shared" si="81"/>
        <v>1</v>
      </c>
      <c r="F611">
        <f t="shared" si="82"/>
        <v>0</v>
      </c>
      <c r="G611">
        <f t="shared" si="83"/>
        <v>1</v>
      </c>
      <c r="H611">
        <f t="shared" si="84"/>
        <v>0</v>
      </c>
      <c r="I611" s="12">
        <f t="shared" si="85"/>
        <v>1</v>
      </c>
      <c r="J611" s="12" t="str">
        <f t="shared" si="86"/>
        <v>NA</v>
      </c>
      <c r="K611">
        <f t="shared" si="87"/>
        <v>1</v>
      </c>
      <c r="M611" s="5">
        <v>2938417.1710199998</v>
      </c>
      <c r="N611" s="5">
        <v>2114297.9546400001</v>
      </c>
      <c r="O611" s="13">
        <f t="shared" si="88"/>
        <v>0.32620846253324082</v>
      </c>
      <c r="P611" s="13">
        <f t="shared" si="89"/>
        <v>0.32620846253324082</v>
      </c>
    </row>
    <row r="612" spans="1:16">
      <c r="A612" s="1" t="s">
        <v>3191</v>
      </c>
      <c r="B612" s="1" t="str">
        <f>VLOOKUP(A612,NLA_Site_info!$A$2:$B$1253,2,FALSE)</f>
        <v>Mountain Lake</v>
      </c>
      <c r="C612" s="1" t="s">
        <v>36</v>
      </c>
      <c r="D612" t="s">
        <v>53</v>
      </c>
      <c r="E612">
        <f t="shared" si="81"/>
        <v>0</v>
      </c>
      <c r="F612">
        <f t="shared" si="82"/>
        <v>1</v>
      </c>
      <c r="G612">
        <f t="shared" si="83"/>
        <v>1</v>
      </c>
      <c r="H612">
        <f t="shared" si="84"/>
        <v>0</v>
      </c>
      <c r="I612" s="12" t="str">
        <f t="shared" si="85"/>
        <v>NA</v>
      </c>
      <c r="J612" s="12">
        <f t="shared" si="86"/>
        <v>0</v>
      </c>
      <c r="K612">
        <f t="shared" si="87"/>
        <v>0</v>
      </c>
      <c r="M612" s="5">
        <v>787643.94384299999</v>
      </c>
      <c r="N612" s="5">
        <v>738857.73029099999</v>
      </c>
      <c r="O612" s="13">
        <f t="shared" si="88"/>
        <v>6.3918978116649525E-2</v>
      </c>
      <c r="P612" s="13">
        <f t="shared" si="89"/>
        <v>6.3918978116649525E-2</v>
      </c>
    </row>
    <row r="613" spans="1:16">
      <c r="A613" s="1" t="s">
        <v>3196</v>
      </c>
      <c r="B613" s="1" t="str">
        <f>VLOOKUP(A613,NLA_Site_info!$A$2:$B$1253,2,FALSE)</f>
        <v>Arrowrock Reservoir</v>
      </c>
      <c r="C613" s="1"/>
      <c r="D613" t="s">
        <v>36</v>
      </c>
      <c r="E613">
        <f t="shared" si="81"/>
        <v>1</v>
      </c>
      <c r="F613">
        <f t="shared" si="82"/>
        <v>0</v>
      </c>
      <c r="G613">
        <f t="shared" si="83"/>
        <v>0</v>
      </c>
      <c r="H613">
        <f t="shared" si="84"/>
        <v>0</v>
      </c>
      <c r="I613" s="12">
        <f t="shared" si="85"/>
        <v>0</v>
      </c>
      <c r="J613" s="12" t="str">
        <f t="shared" si="86"/>
        <v>NA</v>
      </c>
      <c r="K613">
        <f t="shared" si="87"/>
        <v>0</v>
      </c>
      <c r="M613" s="5">
        <v>-9999</v>
      </c>
      <c r="N613" s="5">
        <v>23318718.5792</v>
      </c>
      <c r="O613" s="13">
        <f t="shared" si="88"/>
        <v>-2.00171592437174</v>
      </c>
      <c r="P613" s="13">
        <f t="shared" si="89"/>
        <v>2.00171592437174</v>
      </c>
    </row>
    <row r="614" spans="1:16">
      <c r="A614" s="1" t="s">
        <v>3200</v>
      </c>
      <c r="B614" s="1" t="str">
        <f>VLOOKUP(A614,NLA_Site_info!$A$2:$B$1253,2,FALSE)</f>
        <v>Lake Okeechobee</v>
      </c>
      <c r="C614" s="1" t="s">
        <v>36</v>
      </c>
      <c r="D614" t="s">
        <v>53</v>
      </c>
      <c r="E614">
        <f t="shared" si="81"/>
        <v>0</v>
      </c>
      <c r="F614">
        <f t="shared" si="82"/>
        <v>1</v>
      </c>
      <c r="G614">
        <f t="shared" si="83"/>
        <v>1</v>
      </c>
      <c r="H614">
        <f t="shared" si="84"/>
        <v>0</v>
      </c>
      <c r="I614" s="12" t="str">
        <f t="shared" si="85"/>
        <v>NA</v>
      </c>
      <c r="J614" s="12">
        <f t="shared" si="86"/>
        <v>0</v>
      </c>
      <c r="K614">
        <f t="shared" si="87"/>
        <v>0</v>
      </c>
      <c r="M614" s="5">
        <v>1464354431.8099999</v>
      </c>
      <c r="N614" s="5">
        <v>1674896100.8599999</v>
      </c>
      <c r="O614" s="13">
        <f t="shared" si="88"/>
        <v>-0.13413498977472801</v>
      </c>
      <c r="P614" s="13">
        <f t="shared" si="89"/>
        <v>0.13413498977472801</v>
      </c>
    </row>
    <row r="615" spans="1:16">
      <c r="A615" s="1" t="s">
        <v>3206</v>
      </c>
      <c r="B615" s="1" t="str">
        <f>VLOOKUP(A615,NLA_Site_info!$A$2:$B$1253,2,FALSE)</f>
        <v>Lake Fort Phantom Hill</v>
      </c>
      <c r="C615" s="1" t="s">
        <v>36</v>
      </c>
      <c r="D615" t="s">
        <v>36</v>
      </c>
      <c r="E615">
        <f t="shared" si="81"/>
        <v>1</v>
      </c>
      <c r="F615">
        <f t="shared" si="82"/>
        <v>0</v>
      </c>
      <c r="G615">
        <f t="shared" si="83"/>
        <v>1</v>
      </c>
      <c r="H615">
        <f t="shared" si="84"/>
        <v>0</v>
      </c>
      <c r="I615" s="12">
        <f t="shared" si="85"/>
        <v>1</v>
      </c>
      <c r="J615" s="12" t="str">
        <f t="shared" si="86"/>
        <v>NA</v>
      </c>
      <c r="K615">
        <f t="shared" si="87"/>
        <v>1</v>
      </c>
      <c r="M615" s="5">
        <v>10051529.9301</v>
      </c>
      <c r="N615" s="5">
        <v>10080061.943</v>
      </c>
      <c r="O615" s="13">
        <f t="shared" si="88"/>
        <v>-2.8345510955966827E-3</v>
      </c>
      <c r="P615" s="13">
        <f t="shared" si="89"/>
        <v>2.8345510955966827E-3</v>
      </c>
    </row>
    <row r="616" spans="1:16">
      <c r="A616" s="1" t="s">
        <v>3211</v>
      </c>
      <c r="B616" s="1" t="str">
        <f>VLOOKUP(A616,NLA_Site_info!$A$2:$B$1253,2,FALSE)</f>
        <v>Foster Reservoir</v>
      </c>
      <c r="C616" s="1" t="s">
        <v>36</v>
      </c>
      <c r="D616" t="s">
        <v>36</v>
      </c>
      <c r="E616">
        <f t="shared" si="81"/>
        <v>1</v>
      </c>
      <c r="F616">
        <f t="shared" si="82"/>
        <v>0</v>
      </c>
      <c r="G616">
        <f t="shared" si="83"/>
        <v>1</v>
      </c>
      <c r="H616">
        <f t="shared" si="84"/>
        <v>0</v>
      </c>
      <c r="I616" s="12">
        <f t="shared" si="85"/>
        <v>1</v>
      </c>
      <c r="J616" s="12" t="str">
        <f t="shared" si="86"/>
        <v>NA</v>
      </c>
      <c r="K616">
        <f t="shared" si="87"/>
        <v>1</v>
      </c>
      <c r="M616" s="5">
        <v>118430.75053799999</v>
      </c>
      <c r="N616" s="5">
        <v>523219.48237000004</v>
      </c>
      <c r="O616" s="13">
        <f t="shared" si="88"/>
        <v>-1.2617114779105483</v>
      </c>
      <c r="P616" s="13">
        <f t="shared" si="89"/>
        <v>1.2617114779105483</v>
      </c>
    </row>
    <row r="617" spans="1:16">
      <c r="A617" s="1" t="s">
        <v>3215</v>
      </c>
      <c r="B617" s="1" t="str">
        <f>VLOOKUP(A617,NLA_Site_info!$A$2:$B$1253,2,FALSE)</f>
        <v>Big Alkali Lake</v>
      </c>
      <c r="C617" s="1" t="s">
        <v>53</v>
      </c>
      <c r="D617" t="s">
        <v>53</v>
      </c>
      <c r="E617">
        <f t="shared" si="81"/>
        <v>0</v>
      </c>
      <c r="F617">
        <f t="shared" si="82"/>
        <v>1</v>
      </c>
      <c r="G617">
        <f t="shared" si="83"/>
        <v>0</v>
      </c>
      <c r="H617">
        <f t="shared" si="84"/>
        <v>1</v>
      </c>
      <c r="I617" s="12" t="str">
        <f t="shared" si="85"/>
        <v>NA</v>
      </c>
      <c r="J617" s="12">
        <f t="shared" si="86"/>
        <v>1</v>
      </c>
      <c r="K617">
        <f t="shared" si="87"/>
        <v>1</v>
      </c>
      <c r="M617" s="5">
        <v>3289027.6640499998</v>
      </c>
      <c r="N617" s="5">
        <v>3635047.3125799997</v>
      </c>
      <c r="O617" s="13">
        <f t="shared" si="88"/>
        <v>-9.9946823134607454E-2</v>
      </c>
      <c r="P617" s="13">
        <f t="shared" si="89"/>
        <v>9.9946823134607454E-2</v>
      </c>
    </row>
    <row r="618" spans="1:16">
      <c r="A618" s="1" t="s">
        <v>3220</v>
      </c>
      <c r="B618" s="1" t="str">
        <f>VLOOKUP(A618,NLA_Site_info!$A$2:$B$1253,2,FALSE)</f>
        <v>Otter Lake</v>
      </c>
      <c r="C618" s="1" t="s">
        <v>53</v>
      </c>
      <c r="D618" t="s">
        <v>53</v>
      </c>
      <c r="E618">
        <f t="shared" si="81"/>
        <v>0</v>
      </c>
      <c r="F618">
        <f t="shared" si="82"/>
        <v>1</v>
      </c>
      <c r="G618">
        <f t="shared" si="83"/>
        <v>0</v>
      </c>
      <c r="H618">
        <f t="shared" si="84"/>
        <v>1</v>
      </c>
      <c r="I618" s="12" t="str">
        <f t="shared" si="85"/>
        <v>NA</v>
      </c>
      <c r="J618" s="12">
        <f t="shared" si="86"/>
        <v>1</v>
      </c>
      <c r="K618">
        <f t="shared" si="87"/>
        <v>1</v>
      </c>
      <c r="M618" s="5">
        <v>393862.55239700002</v>
      </c>
      <c r="N618" s="5">
        <v>382353.37864699995</v>
      </c>
      <c r="O618" s="13">
        <f t="shared" si="88"/>
        <v>2.9654567214358486E-2</v>
      </c>
      <c r="P618" s="13">
        <f t="shared" si="89"/>
        <v>2.9654567214358486E-2</v>
      </c>
    </row>
    <row r="619" spans="1:16">
      <c r="A619" s="1" t="s">
        <v>3225</v>
      </c>
      <c r="B619" s="1">
        <f>VLOOKUP(A619,NLA_Site_info!$A$2:$B$1253,2,FALSE)</f>
        <v>0</v>
      </c>
      <c r="C619" s="1" t="s">
        <v>36</v>
      </c>
      <c r="D619" t="s">
        <v>36</v>
      </c>
      <c r="E619">
        <f t="shared" si="81"/>
        <v>1</v>
      </c>
      <c r="F619">
        <f t="shared" si="82"/>
        <v>0</v>
      </c>
      <c r="G619">
        <f t="shared" si="83"/>
        <v>1</v>
      </c>
      <c r="H619">
        <f t="shared" si="84"/>
        <v>0</v>
      </c>
      <c r="I619" s="12">
        <f t="shared" si="85"/>
        <v>1</v>
      </c>
      <c r="J619" s="12" t="str">
        <f t="shared" si="86"/>
        <v>NA</v>
      </c>
      <c r="K619">
        <f t="shared" si="87"/>
        <v>1</v>
      </c>
      <c r="M619" s="5">
        <v>124016.446384</v>
      </c>
      <c r="N619" s="5">
        <v>287630.88071200001</v>
      </c>
      <c r="O619" s="13">
        <f t="shared" si="88"/>
        <v>-0.79492528462279355</v>
      </c>
      <c r="P619" s="13">
        <f t="shared" si="89"/>
        <v>0.79492528462279355</v>
      </c>
    </row>
    <row r="620" spans="1:16">
      <c r="A620" s="1" t="s">
        <v>3230</v>
      </c>
      <c r="B620" s="1" t="str">
        <f>VLOOKUP(A620,NLA_Site_info!$A$2:$B$1253,2,FALSE)</f>
        <v>Smith and Sayles Reservoir</v>
      </c>
      <c r="C620" s="1" t="s">
        <v>36</v>
      </c>
      <c r="D620" t="s">
        <v>36</v>
      </c>
      <c r="E620">
        <f t="shared" si="81"/>
        <v>1</v>
      </c>
      <c r="F620">
        <f t="shared" si="82"/>
        <v>0</v>
      </c>
      <c r="G620">
        <f t="shared" si="83"/>
        <v>1</v>
      </c>
      <c r="H620">
        <f t="shared" si="84"/>
        <v>0</v>
      </c>
      <c r="I620" s="12">
        <f t="shared" si="85"/>
        <v>1</v>
      </c>
      <c r="J620" s="12" t="str">
        <f t="shared" si="86"/>
        <v>NA</v>
      </c>
      <c r="K620">
        <f t="shared" si="87"/>
        <v>1</v>
      </c>
      <c r="M620" s="5">
        <v>699067.45580200001</v>
      </c>
      <c r="N620" s="5">
        <v>937524.37938499998</v>
      </c>
      <c r="O620" s="13">
        <f t="shared" si="88"/>
        <v>-0.29140671297037657</v>
      </c>
      <c r="P620" s="13">
        <f t="shared" si="89"/>
        <v>0.29140671297037657</v>
      </c>
    </row>
    <row r="621" spans="1:16">
      <c r="A621" s="1" t="s">
        <v>3235</v>
      </c>
      <c r="B621" s="1" t="str">
        <f>VLOOKUP(A621,NLA_Site_info!$A$2:$B$1253,2,FALSE)</f>
        <v>Beach Pond</v>
      </c>
      <c r="C621" s="1" t="s">
        <v>36</v>
      </c>
      <c r="D621" t="s">
        <v>53</v>
      </c>
      <c r="E621">
        <f t="shared" si="81"/>
        <v>0</v>
      </c>
      <c r="F621">
        <f t="shared" si="82"/>
        <v>1</v>
      </c>
      <c r="G621">
        <f t="shared" si="83"/>
        <v>1</v>
      </c>
      <c r="H621">
        <f t="shared" si="84"/>
        <v>0</v>
      </c>
      <c r="I621" s="12" t="str">
        <f t="shared" si="85"/>
        <v>NA</v>
      </c>
      <c r="J621" s="12">
        <f t="shared" si="86"/>
        <v>0</v>
      </c>
      <c r="K621">
        <f t="shared" si="87"/>
        <v>0</v>
      </c>
      <c r="M621" s="5">
        <v>1410305.5192799999</v>
      </c>
      <c r="N621" s="5">
        <v>1649232.4304</v>
      </c>
      <c r="O621" s="13">
        <f t="shared" si="88"/>
        <v>-0.15618496325236933</v>
      </c>
      <c r="P621" s="13">
        <f t="shared" si="89"/>
        <v>0.15618496325236933</v>
      </c>
    </row>
    <row r="622" spans="1:16">
      <c r="A622" s="1" t="s">
        <v>3240</v>
      </c>
      <c r="B622" s="1">
        <f>VLOOKUP(A622,NLA_Site_info!$A$2:$B$1253,2,FALSE)</f>
        <v>0</v>
      </c>
      <c r="C622" s="1" t="s">
        <v>53</v>
      </c>
      <c r="D622" t="s">
        <v>36</v>
      </c>
      <c r="E622">
        <f t="shared" si="81"/>
        <v>1</v>
      </c>
      <c r="F622">
        <f t="shared" si="82"/>
        <v>0</v>
      </c>
      <c r="G622">
        <f t="shared" si="83"/>
        <v>0</v>
      </c>
      <c r="H622">
        <f t="shared" si="84"/>
        <v>1</v>
      </c>
      <c r="I622" s="12">
        <f t="shared" si="85"/>
        <v>0</v>
      </c>
      <c r="J622" s="12" t="str">
        <f t="shared" si="86"/>
        <v>NA</v>
      </c>
      <c r="K622">
        <f t="shared" si="87"/>
        <v>0</v>
      </c>
      <c r="M622" s="5">
        <v>378690.77639100002</v>
      </c>
      <c r="N622" s="5">
        <v>369705.11493699998</v>
      </c>
      <c r="O622" s="13">
        <f t="shared" si="88"/>
        <v>2.4013123423367092E-2</v>
      </c>
      <c r="P622" s="13">
        <f t="shared" si="89"/>
        <v>2.4013123423367092E-2</v>
      </c>
    </row>
    <row r="623" spans="1:16">
      <c r="A623" s="1" t="s">
        <v>3250</v>
      </c>
      <c r="B623" s="1" t="str">
        <f>VLOOKUP(A623,NLA_Site_info!$A$2:$B$1253,2,FALSE)</f>
        <v>Bayou D'Arbonne Lake</v>
      </c>
      <c r="C623" s="1" t="s">
        <v>36</v>
      </c>
      <c r="D623" t="s">
        <v>36</v>
      </c>
      <c r="E623">
        <f t="shared" si="81"/>
        <v>1</v>
      </c>
      <c r="F623">
        <f t="shared" si="82"/>
        <v>0</v>
      </c>
      <c r="G623">
        <f t="shared" si="83"/>
        <v>1</v>
      </c>
      <c r="H623">
        <f t="shared" si="84"/>
        <v>0</v>
      </c>
      <c r="I623" s="12">
        <f t="shared" si="85"/>
        <v>1</v>
      </c>
      <c r="J623" s="12" t="str">
        <f t="shared" si="86"/>
        <v>NA</v>
      </c>
      <c r="K623">
        <f t="shared" si="87"/>
        <v>1</v>
      </c>
      <c r="M623" s="5">
        <v>56649685.7311</v>
      </c>
      <c r="N623" s="5">
        <v>53511920.822400004</v>
      </c>
      <c r="O623" s="13">
        <f t="shared" si="88"/>
        <v>5.6966578590629771E-2</v>
      </c>
      <c r="P623" s="13">
        <f t="shared" si="89"/>
        <v>5.6966578590629771E-2</v>
      </c>
    </row>
    <row r="624" spans="1:16">
      <c r="A624" s="1" t="s">
        <v>3255</v>
      </c>
      <c r="B624" s="1" t="str">
        <f>VLOOKUP(A624,NLA_Site_info!$A$2:$B$1253,2,FALSE)</f>
        <v>Lake Rodemacher</v>
      </c>
      <c r="C624" s="1" t="s">
        <v>36</v>
      </c>
      <c r="D624" t="s">
        <v>36</v>
      </c>
      <c r="E624">
        <f t="shared" si="81"/>
        <v>1</v>
      </c>
      <c r="F624">
        <f t="shared" si="82"/>
        <v>0</v>
      </c>
      <c r="G624">
        <f t="shared" si="83"/>
        <v>1</v>
      </c>
      <c r="H624">
        <f t="shared" si="84"/>
        <v>0</v>
      </c>
      <c r="I624" s="12">
        <f t="shared" si="85"/>
        <v>1</v>
      </c>
      <c r="J624" s="12" t="str">
        <f t="shared" si="86"/>
        <v>NA</v>
      </c>
      <c r="K624">
        <f t="shared" si="87"/>
        <v>1</v>
      </c>
      <c r="M624" s="5">
        <v>5092270.1806100002</v>
      </c>
      <c r="N624" s="5">
        <v>11815217.059900001</v>
      </c>
      <c r="O624" s="13">
        <f t="shared" si="88"/>
        <v>-0.79526268849482895</v>
      </c>
      <c r="P624" s="13">
        <f t="shared" si="89"/>
        <v>0.79526268849482895</v>
      </c>
    </row>
    <row r="625" spans="1:16">
      <c r="A625" s="1" t="s">
        <v>3260</v>
      </c>
      <c r="B625" s="1" t="str">
        <f>VLOOKUP(A625,NLA_Site_info!$A$2:$B$1253,2,FALSE)</f>
        <v>Wilson Lake</v>
      </c>
      <c r="C625" s="1" t="s">
        <v>53</v>
      </c>
      <c r="D625" t="s">
        <v>53</v>
      </c>
      <c r="E625">
        <f t="shared" si="81"/>
        <v>0</v>
      </c>
      <c r="F625">
        <f t="shared" si="82"/>
        <v>1</v>
      </c>
      <c r="G625">
        <f t="shared" si="83"/>
        <v>0</v>
      </c>
      <c r="H625">
        <f t="shared" si="84"/>
        <v>1</v>
      </c>
      <c r="I625" s="12" t="str">
        <f t="shared" si="85"/>
        <v>NA</v>
      </c>
      <c r="J625" s="12">
        <f t="shared" si="86"/>
        <v>1</v>
      </c>
      <c r="K625">
        <f t="shared" si="87"/>
        <v>1</v>
      </c>
      <c r="M625" s="5">
        <v>259849.68608399999</v>
      </c>
      <c r="N625" s="5">
        <v>385307.28482</v>
      </c>
      <c r="O625" s="13">
        <f t="shared" si="88"/>
        <v>-0.38892115994719129</v>
      </c>
      <c r="P625" s="13">
        <f t="shared" si="89"/>
        <v>0.38892115994719129</v>
      </c>
    </row>
    <row r="626" spans="1:16">
      <c r="A626" s="1" t="s">
        <v>2894</v>
      </c>
      <c r="B626" s="1" t="str">
        <f>VLOOKUP(A626,NLA_Site_info!$A$2:$B$1253,2,FALSE)</f>
        <v>Jobs Pond</v>
      </c>
      <c r="C626" s="1" t="s">
        <v>53</v>
      </c>
      <c r="D626" t="s">
        <v>53</v>
      </c>
      <c r="E626">
        <f t="shared" si="81"/>
        <v>0</v>
      </c>
      <c r="F626">
        <f t="shared" si="82"/>
        <v>1</v>
      </c>
      <c r="G626">
        <f t="shared" si="83"/>
        <v>0</v>
      </c>
      <c r="H626">
        <f t="shared" si="84"/>
        <v>1</v>
      </c>
      <c r="I626" s="12" t="str">
        <f t="shared" si="85"/>
        <v>NA</v>
      </c>
      <c r="J626" s="12">
        <f t="shared" si="86"/>
        <v>1</v>
      </c>
      <c r="K626">
        <f t="shared" si="87"/>
        <v>1</v>
      </c>
      <c r="M626" s="5">
        <v>169142.54328099999</v>
      </c>
      <c r="N626" s="5">
        <v>125477.778447</v>
      </c>
      <c r="O626" s="13">
        <f t="shared" si="88"/>
        <v>0.29641380185791977</v>
      </c>
      <c r="P626" s="13">
        <f t="shared" si="89"/>
        <v>0.29641380185791977</v>
      </c>
    </row>
    <row r="627" spans="1:16">
      <c r="A627" s="1" t="s">
        <v>3245</v>
      </c>
      <c r="B627" s="1" t="str">
        <f>VLOOKUP(A627,NLA_Site_info!$A$2:$B$1253,2,FALSE)</f>
        <v>Spring Lake</v>
      </c>
      <c r="C627" s="1" t="s">
        <v>53</v>
      </c>
      <c r="D627" t="s">
        <v>53</v>
      </c>
      <c r="E627">
        <f t="shared" si="81"/>
        <v>0</v>
      </c>
      <c r="F627">
        <f t="shared" si="82"/>
        <v>1</v>
      </c>
      <c r="G627">
        <f t="shared" si="83"/>
        <v>0</v>
      </c>
      <c r="H627">
        <f t="shared" si="84"/>
        <v>1</v>
      </c>
      <c r="I627" s="12" t="str">
        <f t="shared" si="85"/>
        <v>NA</v>
      </c>
      <c r="J627" s="12">
        <f t="shared" si="86"/>
        <v>1</v>
      </c>
      <c r="K627">
        <f t="shared" si="87"/>
        <v>1</v>
      </c>
      <c r="M627" s="5">
        <v>257663.392857</v>
      </c>
      <c r="N627" s="5">
        <v>262184.75423100003</v>
      </c>
      <c r="O627" s="13">
        <f t="shared" si="88"/>
        <v>-1.7394931190298737E-2</v>
      </c>
      <c r="P627" s="13">
        <f t="shared" si="89"/>
        <v>1.7394931190298737E-2</v>
      </c>
    </row>
    <row r="628" spans="1:16">
      <c r="A628" s="1" t="s">
        <v>3265</v>
      </c>
      <c r="B628" s="1" t="str">
        <f>VLOOKUP(A628,NLA_Site_info!$A$2:$B$1253,2,FALSE)</f>
        <v>Maidstone Lake</v>
      </c>
      <c r="C628" s="1" t="s">
        <v>53</v>
      </c>
      <c r="D628" t="s">
        <v>53</v>
      </c>
      <c r="E628">
        <f t="shared" si="81"/>
        <v>0</v>
      </c>
      <c r="F628">
        <f t="shared" si="82"/>
        <v>1</v>
      </c>
      <c r="G628">
        <f t="shared" si="83"/>
        <v>0</v>
      </c>
      <c r="H628">
        <f t="shared" si="84"/>
        <v>1</v>
      </c>
      <c r="I628" s="12" t="str">
        <f t="shared" si="85"/>
        <v>NA</v>
      </c>
      <c r="J628" s="12">
        <f t="shared" si="86"/>
        <v>1</v>
      </c>
      <c r="K628">
        <f t="shared" si="87"/>
        <v>1</v>
      </c>
      <c r="M628" s="5">
        <v>3058602.5560900001</v>
      </c>
      <c r="N628" s="5">
        <v>2980776.8777199998</v>
      </c>
      <c r="O628" s="13">
        <f t="shared" si="88"/>
        <v>2.5772740137608233E-2</v>
      </c>
      <c r="P628" s="13">
        <f t="shared" si="89"/>
        <v>2.5772740137608233E-2</v>
      </c>
    </row>
    <row r="629" spans="1:16">
      <c r="A629" s="1" t="s">
        <v>3270</v>
      </c>
      <c r="B629" s="1" t="str">
        <f>VLOOKUP(A629,NLA_Site_info!$A$2:$B$1253,2,FALSE)</f>
        <v>Lake Wood</v>
      </c>
      <c r="C629" s="1" t="s">
        <v>53</v>
      </c>
      <c r="D629" t="s">
        <v>53</v>
      </c>
      <c r="E629">
        <f t="shared" si="81"/>
        <v>0</v>
      </c>
      <c r="F629">
        <f t="shared" si="82"/>
        <v>1</v>
      </c>
      <c r="G629">
        <f t="shared" si="83"/>
        <v>0</v>
      </c>
      <c r="H629">
        <f t="shared" si="84"/>
        <v>1</v>
      </c>
      <c r="I629" s="12" t="str">
        <f t="shared" si="85"/>
        <v>NA</v>
      </c>
      <c r="J629" s="12">
        <f t="shared" si="86"/>
        <v>1</v>
      </c>
      <c r="K629">
        <f t="shared" si="87"/>
        <v>1</v>
      </c>
      <c r="M629" s="5">
        <v>68178.917503100005</v>
      </c>
      <c r="N629" s="5">
        <v>73881.898505199992</v>
      </c>
      <c r="O629" s="13">
        <f t="shared" si="88"/>
        <v>-8.0289289648551448E-2</v>
      </c>
      <c r="P629" s="13">
        <f t="shared" si="89"/>
        <v>8.0289289648551448E-2</v>
      </c>
    </row>
    <row r="630" spans="1:16">
      <c r="A630" s="1" t="s">
        <v>3275</v>
      </c>
      <c r="B630" s="1" t="str">
        <f>VLOOKUP(A630,NLA_Site_info!$A$2:$B$1253,2,FALSE)</f>
        <v>Goose Pond</v>
      </c>
      <c r="C630" s="1" t="s">
        <v>53</v>
      </c>
      <c r="D630" t="s">
        <v>53</v>
      </c>
      <c r="E630">
        <f t="shared" si="81"/>
        <v>0</v>
      </c>
      <c r="F630">
        <f t="shared" si="82"/>
        <v>1</v>
      </c>
      <c r="G630">
        <f t="shared" si="83"/>
        <v>0</v>
      </c>
      <c r="H630">
        <f t="shared" si="84"/>
        <v>1</v>
      </c>
      <c r="I630" s="12" t="str">
        <f t="shared" si="85"/>
        <v>NA</v>
      </c>
      <c r="J630" s="12">
        <f t="shared" si="86"/>
        <v>1</v>
      </c>
      <c r="K630">
        <f t="shared" si="87"/>
        <v>1</v>
      </c>
      <c r="M630" s="5">
        <v>98803.678238399996</v>
      </c>
      <c r="N630" s="5">
        <v>99176.661921899999</v>
      </c>
      <c r="O630" s="13">
        <f t="shared" si="88"/>
        <v>-3.7678860759407353E-3</v>
      </c>
      <c r="P630" s="13">
        <f t="shared" si="89"/>
        <v>3.7678860759407353E-3</v>
      </c>
    </row>
    <row r="631" spans="1:16">
      <c r="A631" s="1" t="s">
        <v>3280</v>
      </c>
      <c r="B631" s="1" t="str">
        <f>VLOOKUP(A631,NLA_Site_info!$A$2:$B$1253,2,FALSE)</f>
        <v>Long Pond</v>
      </c>
      <c r="C631" s="1" t="s">
        <v>53</v>
      </c>
      <c r="D631" t="s">
        <v>53</v>
      </c>
      <c r="E631">
        <f t="shared" si="81"/>
        <v>0</v>
      </c>
      <c r="F631">
        <f t="shared" si="82"/>
        <v>1</v>
      </c>
      <c r="G631">
        <f t="shared" si="83"/>
        <v>0</v>
      </c>
      <c r="H631">
        <f t="shared" si="84"/>
        <v>1</v>
      </c>
      <c r="I631" s="12" t="str">
        <f t="shared" si="85"/>
        <v>NA</v>
      </c>
      <c r="J631" s="12">
        <f t="shared" si="86"/>
        <v>1</v>
      </c>
      <c r="K631">
        <f t="shared" si="87"/>
        <v>1</v>
      </c>
      <c r="M631" s="5">
        <v>1393427.0285199999</v>
      </c>
      <c r="N631" s="5">
        <v>1405356.4011899999</v>
      </c>
      <c r="O631" s="13">
        <f t="shared" si="88"/>
        <v>-8.5246843634743351E-3</v>
      </c>
      <c r="P631" s="13">
        <f t="shared" si="89"/>
        <v>8.5246843634743351E-3</v>
      </c>
    </row>
    <row r="632" spans="1:16">
      <c r="A632" s="1" t="s">
        <v>3285</v>
      </c>
      <c r="B632" s="1" t="str">
        <f>VLOOKUP(A632,NLA_Site_info!$A$2:$B$1253,2,FALSE)</f>
        <v>Roderique Pond</v>
      </c>
      <c r="C632" s="1" t="s">
        <v>53</v>
      </c>
      <c r="D632" t="s">
        <v>53</v>
      </c>
      <c r="E632">
        <f t="shared" si="81"/>
        <v>0</v>
      </c>
      <c r="F632">
        <f t="shared" si="82"/>
        <v>1</v>
      </c>
      <c r="G632">
        <f t="shared" si="83"/>
        <v>0</v>
      </c>
      <c r="H632">
        <f t="shared" si="84"/>
        <v>1</v>
      </c>
      <c r="I632" s="12" t="str">
        <f t="shared" si="85"/>
        <v>NA</v>
      </c>
      <c r="J632" s="12">
        <f t="shared" si="86"/>
        <v>1</v>
      </c>
      <c r="K632">
        <f t="shared" si="87"/>
        <v>1</v>
      </c>
      <c r="M632" s="5">
        <v>147512.54066200001</v>
      </c>
      <c r="N632" s="5">
        <v>163776.70804899998</v>
      </c>
      <c r="O632" s="13">
        <f t="shared" si="88"/>
        <v>-0.10449552918610158</v>
      </c>
      <c r="P632" s="13">
        <f t="shared" si="89"/>
        <v>0.10449552918610158</v>
      </c>
    </row>
    <row r="633" spans="1:16">
      <c r="A633" s="1" t="s">
        <v>3290</v>
      </c>
      <c r="B633" s="1" t="str">
        <f>VLOOKUP(A633,NLA_Site_info!$A$2:$B$1253,2,FALSE)</f>
        <v>Middle Chain Pond</v>
      </c>
      <c r="C633" s="1" t="s">
        <v>53</v>
      </c>
      <c r="D633" t="s">
        <v>53</v>
      </c>
      <c r="E633">
        <f t="shared" si="81"/>
        <v>0</v>
      </c>
      <c r="F633">
        <f t="shared" si="82"/>
        <v>1</v>
      </c>
      <c r="G633">
        <f t="shared" si="83"/>
        <v>0</v>
      </c>
      <c r="H633">
        <f t="shared" si="84"/>
        <v>1</v>
      </c>
      <c r="I633" s="12" t="str">
        <f t="shared" si="85"/>
        <v>NA</v>
      </c>
      <c r="J633" s="12">
        <f t="shared" si="86"/>
        <v>1</v>
      </c>
      <c r="K633">
        <f t="shared" si="87"/>
        <v>1</v>
      </c>
      <c r="M633" s="5">
        <v>910276.11063400004</v>
      </c>
      <c r="N633" s="5">
        <v>897505.58652400004</v>
      </c>
      <c r="O633" s="13">
        <f t="shared" si="88"/>
        <v>1.4128391862885262E-2</v>
      </c>
      <c r="P633" s="13">
        <f t="shared" si="89"/>
        <v>1.4128391862885262E-2</v>
      </c>
    </row>
    <row r="634" spans="1:16">
      <c r="A634" s="1" t="s">
        <v>3295</v>
      </c>
      <c r="B634" s="1" t="str">
        <f>VLOOKUP(A634,NLA_Site_info!$A$2:$B$1253,2,FALSE)</f>
        <v>Tomhegan Pond</v>
      </c>
      <c r="C634" s="1" t="s">
        <v>53</v>
      </c>
      <c r="D634" t="s">
        <v>53</v>
      </c>
      <c r="E634">
        <f t="shared" si="81"/>
        <v>0</v>
      </c>
      <c r="F634">
        <f t="shared" si="82"/>
        <v>1</v>
      </c>
      <c r="G634">
        <f t="shared" si="83"/>
        <v>0</v>
      </c>
      <c r="H634">
        <f t="shared" si="84"/>
        <v>1</v>
      </c>
      <c r="I634" s="12" t="str">
        <f t="shared" si="85"/>
        <v>NA</v>
      </c>
      <c r="J634" s="12">
        <f t="shared" si="86"/>
        <v>1</v>
      </c>
      <c r="K634">
        <f t="shared" si="87"/>
        <v>1</v>
      </c>
      <c r="M634" s="5">
        <v>827749.04000899999</v>
      </c>
      <c r="N634" s="5">
        <v>1257520.92634</v>
      </c>
      <c r="O634" s="13">
        <f t="shared" si="88"/>
        <v>-0.41219783842517727</v>
      </c>
      <c r="P634" s="13">
        <f t="shared" si="89"/>
        <v>0.41219783842517727</v>
      </c>
    </row>
    <row r="635" spans="1:16">
      <c r="A635" s="1" t="s">
        <v>3300</v>
      </c>
      <c r="B635" s="1" t="str">
        <f>VLOOKUP(A635,NLA_Site_info!$A$2:$B$1253,2,FALSE)</f>
        <v>Carry Pond</v>
      </c>
      <c r="C635" s="1" t="s">
        <v>53</v>
      </c>
      <c r="D635" t="s">
        <v>53</v>
      </c>
      <c r="E635">
        <f t="shared" si="81"/>
        <v>0</v>
      </c>
      <c r="F635">
        <f t="shared" si="82"/>
        <v>1</v>
      </c>
      <c r="G635">
        <f t="shared" si="83"/>
        <v>0</v>
      </c>
      <c r="H635">
        <f t="shared" si="84"/>
        <v>1</v>
      </c>
      <c r="I635" s="12" t="str">
        <f t="shared" si="85"/>
        <v>NA</v>
      </c>
      <c r="J635" s="12">
        <f t="shared" si="86"/>
        <v>1</v>
      </c>
      <c r="K635">
        <f t="shared" si="87"/>
        <v>1</v>
      </c>
      <c r="M635" s="5">
        <v>75828.676643400002</v>
      </c>
      <c r="N635" s="5">
        <v>75910.14410759999</v>
      </c>
      <c r="O635" s="13">
        <f t="shared" si="88"/>
        <v>-1.0737853872434459E-3</v>
      </c>
      <c r="P635" s="13">
        <f t="shared" si="89"/>
        <v>1.0737853872434459E-3</v>
      </c>
    </row>
    <row r="636" spans="1:16">
      <c r="A636" s="1" t="s">
        <v>3305</v>
      </c>
      <c r="B636" s="1" t="str">
        <f>VLOOKUP(A636,NLA_Site_info!$A$2:$B$1253,2,FALSE)</f>
        <v>Female Pond</v>
      </c>
      <c r="C636" s="1" t="s">
        <v>53</v>
      </c>
      <c r="D636" t="s">
        <v>53</v>
      </c>
      <c r="E636">
        <f t="shared" si="81"/>
        <v>0</v>
      </c>
      <c r="F636">
        <f t="shared" si="82"/>
        <v>1</v>
      </c>
      <c r="G636">
        <f t="shared" si="83"/>
        <v>0</v>
      </c>
      <c r="H636">
        <f t="shared" si="84"/>
        <v>1</v>
      </c>
      <c r="I636" s="12" t="str">
        <f t="shared" si="85"/>
        <v>NA</v>
      </c>
      <c r="J636" s="12">
        <f t="shared" si="86"/>
        <v>1</v>
      </c>
      <c r="K636">
        <f t="shared" si="87"/>
        <v>1</v>
      </c>
      <c r="M636" s="5">
        <v>400784.336235</v>
      </c>
      <c r="N636" s="5">
        <v>432812.892161</v>
      </c>
      <c r="O636" s="13">
        <f t="shared" si="88"/>
        <v>-7.6844199656539283E-2</v>
      </c>
      <c r="P636" s="13">
        <f t="shared" si="89"/>
        <v>7.6844199656539283E-2</v>
      </c>
    </row>
    <row r="637" spans="1:16">
      <c r="A637" s="1" t="s">
        <v>3310</v>
      </c>
      <c r="B637" s="1" t="str">
        <f>VLOOKUP(A637,NLA_Site_info!$A$2:$B$1253,2,FALSE)</f>
        <v>Gardner Pond</v>
      </c>
      <c r="C637" s="1" t="s">
        <v>53</v>
      </c>
      <c r="D637" t="s">
        <v>53</v>
      </c>
      <c r="E637">
        <f t="shared" si="81"/>
        <v>0</v>
      </c>
      <c r="F637">
        <f t="shared" si="82"/>
        <v>1</v>
      </c>
      <c r="G637">
        <f t="shared" si="83"/>
        <v>0</v>
      </c>
      <c r="H637">
        <f t="shared" si="84"/>
        <v>1</v>
      </c>
      <c r="I637" s="12" t="str">
        <f t="shared" si="85"/>
        <v>NA</v>
      </c>
      <c r="J637" s="12">
        <f t="shared" si="86"/>
        <v>1</v>
      </c>
      <c r="K637">
        <f t="shared" si="87"/>
        <v>1</v>
      </c>
      <c r="M637" s="5">
        <v>1146675.3573799999</v>
      </c>
      <c r="N637" s="5">
        <v>1135651.52483</v>
      </c>
      <c r="O637" s="13">
        <f t="shared" si="88"/>
        <v>9.660169746872933E-3</v>
      </c>
      <c r="P637" s="13">
        <f t="shared" si="89"/>
        <v>9.660169746872933E-3</v>
      </c>
    </row>
    <row r="638" spans="1:16">
      <c r="A638" s="1" t="s">
        <v>3315</v>
      </c>
      <c r="B638" s="1" t="str">
        <f>VLOOKUP(A638,NLA_Site_info!$A$2:$B$1253,2,FALSE)</f>
        <v>Big Reed Pond</v>
      </c>
      <c r="C638" s="1" t="s">
        <v>53</v>
      </c>
      <c r="D638" t="s">
        <v>53</v>
      </c>
      <c r="E638">
        <f t="shared" si="81"/>
        <v>0</v>
      </c>
      <c r="F638">
        <f t="shared" si="82"/>
        <v>1</v>
      </c>
      <c r="G638">
        <f t="shared" si="83"/>
        <v>0</v>
      </c>
      <c r="H638">
        <f t="shared" si="84"/>
        <v>1</v>
      </c>
      <c r="I638" s="12" t="str">
        <f t="shared" si="85"/>
        <v>NA</v>
      </c>
      <c r="J638" s="12">
        <f t="shared" si="86"/>
        <v>1</v>
      </c>
      <c r="K638">
        <f t="shared" si="87"/>
        <v>1</v>
      </c>
      <c r="M638" s="5">
        <v>387364.72087000002</v>
      </c>
      <c r="N638" s="5">
        <v>389932.58404099999</v>
      </c>
      <c r="O638" s="13">
        <f t="shared" si="88"/>
        <v>-6.6071583029455993E-3</v>
      </c>
      <c r="P638" s="13">
        <f t="shared" si="89"/>
        <v>6.6071583029455993E-3</v>
      </c>
    </row>
    <row r="639" spans="1:16">
      <c r="A639" s="1" t="s">
        <v>3320</v>
      </c>
      <c r="B639" s="1" t="str">
        <f>VLOOKUP(A639,NLA_Site_info!$A$2:$B$1253,2,FALSE)</f>
        <v>Fourth Machias Lake</v>
      </c>
      <c r="C639" s="1" t="s">
        <v>53</v>
      </c>
      <c r="D639" t="s">
        <v>53</v>
      </c>
      <c r="E639">
        <f t="shared" si="81"/>
        <v>0</v>
      </c>
      <c r="F639">
        <f t="shared" si="82"/>
        <v>1</v>
      </c>
      <c r="G639">
        <f t="shared" si="83"/>
        <v>0</v>
      </c>
      <c r="H639">
        <f t="shared" si="84"/>
        <v>1</v>
      </c>
      <c r="I639" s="12" t="str">
        <f t="shared" si="85"/>
        <v>NA</v>
      </c>
      <c r="J639" s="12">
        <f t="shared" si="86"/>
        <v>1</v>
      </c>
      <c r="K639">
        <f t="shared" si="87"/>
        <v>1</v>
      </c>
      <c r="M639" s="5">
        <v>7747108.9198899996</v>
      </c>
      <c r="N639" s="5">
        <v>6223781.6270700004</v>
      </c>
      <c r="O639" s="13">
        <f t="shared" si="88"/>
        <v>0.21807160935083955</v>
      </c>
      <c r="P639" s="13">
        <f t="shared" si="89"/>
        <v>0.21807160935083955</v>
      </c>
    </row>
    <row r="640" spans="1:16">
      <c r="A640" s="1" t="s">
        <v>3325</v>
      </c>
      <c r="B640" s="1" t="str">
        <f>VLOOKUP(A640,NLA_Site_info!$A$2:$B$1253,2,FALSE)</f>
        <v>Pleasant Lake</v>
      </c>
      <c r="C640" s="1" t="s">
        <v>53</v>
      </c>
      <c r="D640" t="s">
        <v>53</v>
      </c>
      <c r="E640">
        <f t="shared" si="81"/>
        <v>0</v>
      </c>
      <c r="F640">
        <f t="shared" si="82"/>
        <v>1</v>
      </c>
      <c r="G640">
        <f t="shared" si="83"/>
        <v>0</v>
      </c>
      <c r="H640">
        <f t="shared" si="84"/>
        <v>1</v>
      </c>
      <c r="I640" s="12" t="str">
        <f t="shared" si="85"/>
        <v>NA</v>
      </c>
      <c r="J640" s="12">
        <f t="shared" si="86"/>
        <v>1</v>
      </c>
      <c r="K640">
        <f t="shared" si="87"/>
        <v>1</v>
      </c>
      <c r="M640" s="5">
        <v>6275064.4472500002</v>
      </c>
      <c r="N640" s="5">
        <v>6255061.1469799997</v>
      </c>
      <c r="O640" s="13">
        <f t="shared" si="88"/>
        <v>3.1928331634938755E-3</v>
      </c>
      <c r="P640" s="13">
        <f t="shared" si="89"/>
        <v>3.1928331634938755E-3</v>
      </c>
    </row>
    <row r="641" spans="1:16">
      <c r="A641" s="1" t="s">
        <v>3330</v>
      </c>
      <c r="B641" s="1" t="str">
        <f>VLOOKUP(A641,NLA_Site_info!$A$2:$B$1253,2,FALSE)</f>
        <v>Palestine Lake</v>
      </c>
      <c r="C641" s="1" t="s">
        <v>53</v>
      </c>
      <c r="D641" t="s">
        <v>53</v>
      </c>
      <c r="E641">
        <f t="shared" si="81"/>
        <v>0</v>
      </c>
      <c r="F641">
        <f t="shared" si="82"/>
        <v>1</v>
      </c>
      <c r="G641">
        <f t="shared" si="83"/>
        <v>0</v>
      </c>
      <c r="H641">
        <f t="shared" si="84"/>
        <v>1</v>
      </c>
      <c r="I641" s="12" t="str">
        <f t="shared" si="85"/>
        <v>NA</v>
      </c>
      <c r="J641" s="12">
        <f t="shared" si="86"/>
        <v>1</v>
      </c>
      <c r="K641">
        <f t="shared" si="87"/>
        <v>1</v>
      </c>
      <c r="M641" s="5">
        <v>3731047.79574</v>
      </c>
      <c r="N641" s="5">
        <v>3712915.2150000003</v>
      </c>
      <c r="O641" s="13">
        <f t="shared" si="88"/>
        <v>4.8717546591347458E-3</v>
      </c>
      <c r="P641" s="13">
        <f t="shared" si="89"/>
        <v>4.8717546591347458E-3</v>
      </c>
    </row>
    <row r="642" spans="1:16">
      <c r="A642" s="1" t="s">
        <v>3335</v>
      </c>
      <c r="B642" s="1" t="str">
        <f>VLOOKUP(A642,NLA_Site_info!$A$2:$B$1253,2,FALSE)</f>
        <v>White Lake</v>
      </c>
      <c r="C642" s="1" t="s">
        <v>53</v>
      </c>
      <c r="D642" t="s">
        <v>53</v>
      </c>
      <c r="E642">
        <f t="shared" si="81"/>
        <v>0</v>
      </c>
      <c r="F642">
        <f t="shared" si="82"/>
        <v>1</v>
      </c>
      <c r="G642">
        <f t="shared" si="83"/>
        <v>0</v>
      </c>
      <c r="H642">
        <f t="shared" si="84"/>
        <v>1</v>
      </c>
      <c r="I642" s="12" t="str">
        <f t="shared" si="85"/>
        <v>NA</v>
      </c>
      <c r="J642" s="12">
        <f t="shared" si="86"/>
        <v>1</v>
      </c>
      <c r="K642">
        <f t="shared" si="87"/>
        <v>1</v>
      </c>
      <c r="M642" s="5">
        <v>190276.76501500001</v>
      </c>
      <c r="N642" s="5">
        <v>282498.556996</v>
      </c>
      <c r="O642" s="13">
        <f t="shared" si="88"/>
        <v>-0.39012946610125421</v>
      </c>
      <c r="P642" s="13">
        <f t="shared" si="89"/>
        <v>0.39012946610125421</v>
      </c>
    </row>
    <row r="643" spans="1:16">
      <c r="A643" s="1" t="s">
        <v>3340</v>
      </c>
      <c r="B643" s="1" t="str">
        <f>VLOOKUP(A643,NLA_Site_info!$A$2:$B$1253,2,FALSE)</f>
        <v>Olin Lake</v>
      </c>
      <c r="C643" s="1" t="s">
        <v>53</v>
      </c>
      <c r="D643" t="s">
        <v>53</v>
      </c>
      <c r="E643">
        <f t="shared" ref="E643:E698" si="90">IF(D643="Reservoir",1,0)</f>
        <v>0</v>
      </c>
      <c r="F643">
        <f t="shared" ref="F643:F698" si="91">IF($D643="Lake",1,0)</f>
        <v>1</v>
      </c>
      <c r="G643">
        <f t="shared" ref="G643:G698" si="92">IF($C643="Reservoir",1,0)</f>
        <v>0</v>
      </c>
      <c r="H643">
        <f t="shared" ref="H643:H698" si="93">IF($C643="Lake",1,0)</f>
        <v>1</v>
      </c>
      <c r="I643" s="12" t="str">
        <f t="shared" ref="I643:I698" si="94">IF($D643="RESERVOIR",IF($D643=$C643,1,0),"NA")</f>
        <v>NA</v>
      </c>
      <c r="J643" s="12">
        <f t="shared" ref="J643:J698" si="95">IF($D643="Lake",IF($D643=$C643,1,0),"NA")</f>
        <v>1</v>
      </c>
      <c r="K643">
        <f t="shared" ref="K643:K698" si="96">IF(D643=C643,1,0)</f>
        <v>1</v>
      </c>
      <c r="M643" s="5">
        <v>355821.339347</v>
      </c>
      <c r="N643" s="5">
        <v>374815.98371399997</v>
      </c>
      <c r="O643" s="13">
        <f t="shared" ref="O643:O698" si="97">(M643-N643)/((M643+N643)/2)</f>
        <v>-5.1994727801262713E-2</v>
      </c>
      <c r="P643" s="13">
        <f t="shared" ref="P643:P698" si="98">ABS($M643-$N643)/(($M643+$N643)/2)</f>
        <v>5.1994727801262713E-2</v>
      </c>
    </row>
    <row r="644" spans="1:16">
      <c r="A644" s="1" t="s">
        <v>3345</v>
      </c>
      <c r="B644" s="1" t="str">
        <f>VLOOKUP(A644,NLA_Site_info!$A$2:$B$1253,2,FALSE)</f>
        <v>Artichoke Lake</v>
      </c>
      <c r="C644" s="1" t="s">
        <v>53</v>
      </c>
      <c r="D644" t="s">
        <v>53</v>
      </c>
      <c r="E644">
        <f t="shared" si="90"/>
        <v>0</v>
      </c>
      <c r="F644">
        <f t="shared" si="91"/>
        <v>1</v>
      </c>
      <c r="G644">
        <f t="shared" si="92"/>
        <v>0</v>
      </c>
      <c r="H644">
        <f t="shared" si="93"/>
        <v>1</v>
      </c>
      <c r="I644" s="12" t="str">
        <f t="shared" si="94"/>
        <v>NA</v>
      </c>
      <c r="J644" s="12">
        <f t="shared" si="95"/>
        <v>1</v>
      </c>
      <c r="K644">
        <f t="shared" si="96"/>
        <v>1</v>
      </c>
      <c r="M644" s="5">
        <v>7752952.9118499998</v>
      </c>
      <c r="N644" s="5">
        <v>7802113.1947600003</v>
      </c>
      <c r="O644" s="13">
        <f t="shared" si="97"/>
        <v>-6.3208066842107818E-3</v>
      </c>
      <c r="P644" s="13">
        <f t="shared" si="98"/>
        <v>6.3208066842107818E-3</v>
      </c>
    </row>
    <row r="645" spans="1:16">
      <c r="A645" s="1" t="s">
        <v>3350</v>
      </c>
      <c r="B645" s="1" t="str">
        <f>VLOOKUP(A645,NLA_Site_info!$A$2:$B$1253,2,FALSE)</f>
        <v>Bass Lake</v>
      </c>
      <c r="C645" s="1" t="s">
        <v>53</v>
      </c>
      <c r="D645" t="s">
        <v>53</v>
      </c>
      <c r="E645">
        <f t="shared" si="90"/>
        <v>0</v>
      </c>
      <c r="F645">
        <f t="shared" si="91"/>
        <v>1</v>
      </c>
      <c r="G645">
        <f t="shared" si="92"/>
        <v>0</v>
      </c>
      <c r="H645">
        <f t="shared" si="93"/>
        <v>1</v>
      </c>
      <c r="I645" s="12" t="str">
        <f t="shared" si="94"/>
        <v>NA</v>
      </c>
      <c r="J645" s="12">
        <f t="shared" si="95"/>
        <v>1</v>
      </c>
      <c r="K645">
        <f t="shared" si="96"/>
        <v>1</v>
      </c>
      <c r="M645" s="5">
        <v>805268.06942800002</v>
      </c>
      <c r="N645" s="5">
        <v>793892.94032499997</v>
      </c>
      <c r="O645" s="13">
        <f t="shared" si="97"/>
        <v>1.4226371245453263E-2</v>
      </c>
      <c r="P645" s="13">
        <f t="shared" si="98"/>
        <v>1.4226371245453263E-2</v>
      </c>
    </row>
    <row r="646" spans="1:16">
      <c r="A646" s="1" t="s">
        <v>3355</v>
      </c>
      <c r="B646" s="1" t="str">
        <f>VLOOKUP(A646,NLA_Site_info!$A$2:$B$1253,2,FALSE)</f>
        <v>Lake Hattie</v>
      </c>
      <c r="C646" s="1" t="s">
        <v>53</v>
      </c>
      <c r="D646" t="s">
        <v>53</v>
      </c>
      <c r="E646">
        <f t="shared" si="90"/>
        <v>0</v>
      </c>
      <c r="F646">
        <f t="shared" si="91"/>
        <v>1</v>
      </c>
      <c r="G646">
        <f t="shared" si="92"/>
        <v>0</v>
      </c>
      <c r="H646">
        <f t="shared" si="93"/>
        <v>1</v>
      </c>
      <c r="I646" s="12" t="str">
        <f t="shared" si="94"/>
        <v>NA</v>
      </c>
      <c r="J646" s="12">
        <f t="shared" si="95"/>
        <v>1</v>
      </c>
      <c r="K646">
        <f t="shared" si="96"/>
        <v>1</v>
      </c>
      <c r="M646" s="5">
        <v>1834338.86726</v>
      </c>
      <c r="N646" s="5">
        <v>1789524.1134500001</v>
      </c>
      <c r="O646" s="13">
        <f t="shared" si="97"/>
        <v>2.4733139221074878E-2</v>
      </c>
      <c r="P646" s="13">
        <f t="shared" si="98"/>
        <v>2.4733139221074878E-2</v>
      </c>
    </row>
    <row r="647" spans="1:16">
      <c r="A647" s="1" t="s">
        <v>3360</v>
      </c>
      <c r="B647" s="1" t="str">
        <f>VLOOKUP(A647,NLA_Site_info!$A$2:$B$1253,2,FALSE)</f>
        <v>Wood Lake</v>
      </c>
      <c r="C647" s="1" t="s">
        <v>53</v>
      </c>
      <c r="D647" t="s">
        <v>53</v>
      </c>
      <c r="E647">
        <f t="shared" si="90"/>
        <v>0</v>
      </c>
      <c r="F647">
        <f t="shared" si="91"/>
        <v>1</v>
      </c>
      <c r="G647">
        <f t="shared" si="92"/>
        <v>0</v>
      </c>
      <c r="H647">
        <f t="shared" si="93"/>
        <v>1</v>
      </c>
      <c r="I647" s="12" t="str">
        <f t="shared" si="94"/>
        <v>NA</v>
      </c>
      <c r="J647" s="12">
        <f t="shared" si="95"/>
        <v>1</v>
      </c>
      <c r="K647">
        <f t="shared" si="96"/>
        <v>1</v>
      </c>
      <c r="M647" s="5">
        <v>1867508.60485</v>
      </c>
      <c r="N647" s="5">
        <v>1900636.24755</v>
      </c>
      <c r="O647" s="13">
        <f t="shared" si="97"/>
        <v>-1.7582998529847051E-2</v>
      </c>
      <c r="P647" s="13">
        <f t="shared" si="98"/>
        <v>1.7582998529847051E-2</v>
      </c>
    </row>
    <row r="648" spans="1:16">
      <c r="A648" s="1" t="s">
        <v>3365</v>
      </c>
      <c r="B648" s="1" t="str">
        <f>VLOOKUP(A648,NLA_Site_info!$A$2:$B$1253,2,FALSE)</f>
        <v>Duck Lake</v>
      </c>
      <c r="C648" s="1" t="s">
        <v>53</v>
      </c>
      <c r="D648" t="s">
        <v>53</v>
      </c>
      <c r="E648">
        <f t="shared" si="90"/>
        <v>0</v>
      </c>
      <c r="F648">
        <f t="shared" si="91"/>
        <v>1</v>
      </c>
      <c r="G648">
        <f t="shared" si="92"/>
        <v>0</v>
      </c>
      <c r="H648">
        <f t="shared" si="93"/>
        <v>1</v>
      </c>
      <c r="I648" s="12" t="str">
        <f t="shared" si="94"/>
        <v>NA</v>
      </c>
      <c r="J648" s="12">
        <f t="shared" si="95"/>
        <v>1</v>
      </c>
      <c r="K648">
        <f t="shared" si="96"/>
        <v>1</v>
      </c>
      <c r="M648" s="5">
        <v>4672371.2982400004</v>
      </c>
      <c r="N648" s="5">
        <v>4761450.0645399997</v>
      </c>
      <c r="O648" s="13">
        <f t="shared" si="97"/>
        <v>-1.8884980513082173E-2</v>
      </c>
      <c r="P648" s="13">
        <f t="shared" si="98"/>
        <v>1.8884980513082173E-2</v>
      </c>
    </row>
    <row r="649" spans="1:16">
      <c r="A649" s="1" t="s">
        <v>3370</v>
      </c>
      <c r="B649" s="1" t="str">
        <f>VLOOKUP(A649,NLA_Site_info!$A$2:$B$1253,2,FALSE)</f>
        <v>Debouille Lake</v>
      </c>
      <c r="C649" s="1" t="s">
        <v>53</v>
      </c>
      <c r="D649" t="s">
        <v>53</v>
      </c>
      <c r="E649">
        <f t="shared" si="90"/>
        <v>0</v>
      </c>
      <c r="F649">
        <f t="shared" si="91"/>
        <v>1</v>
      </c>
      <c r="G649">
        <f t="shared" si="92"/>
        <v>0</v>
      </c>
      <c r="H649">
        <f t="shared" si="93"/>
        <v>1</v>
      </c>
      <c r="I649" s="12" t="str">
        <f t="shared" si="94"/>
        <v>NA</v>
      </c>
      <c r="J649" s="12">
        <f t="shared" si="95"/>
        <v>1</v>
      </c>
      <c r="K649">
        <f t="shared" si="96"/>
        <v>1</v>
      </c>
      <c r="M649" s="5">
        <v>1380916.85482</v>
      </c>
      <c r="N649" s="5">
        <v>1029846.1197599999</v>
      </c>
      <c r="O649" s="13">
        <f t="shared" si="97"/>
        <v>0.29125280150875321</v>
      </c>
      <c r="P649" s="13">
        <f t="shared" si="98"/>
        <v>0.29125280150875321</v>
      </c>
    </row>
    <row r="650" spans="1:16">
      <c r="A650" s="1" t="s">
        <v>3374</v>
      </c>
      <c r="B650" s="1" t="str">
        <f>VLOOKUP(A650,NLA_Site_info!$A$2:$B$1253,2,FALSE)</f>
        <v>Tilden Pond</v>
      </c>
      <c r="C650" s="1" t="s">
        <v>53</v>
      </c>
      <c r="D650" t="s">
        <v>53</v>
      </c>
      <c r="E650">
        <f t="shared" si="90"/>
        <v>0</v>
      </c>
      <c r="F650">
        <f t="shared" si="91"/>
        <v>1</v>
      </c>
      <c r="G650">
        <f t="shared" si="92"/>
        <v>0</v>
      </c>
      <c r="H650">
        <f t="shared" si="93"/>
        <v>1</v>
      </c>
      <c r="I650" s="12" t="str">
        <f t="shared" si="94"/>
        <v>NA</v>
      </c>
      <c r="J650" s="12">
        <f t="shared" si="95"/>
        <v>1</v>
      </c>
      <c r="K650">
        <f t="shared" si="96"/>
        <v>1</v>
      </c>
      <c r="M650" s="5">
        <v>1451337.7024099999</v>
      </c>
      <c r="N650" s="5">
        <v>1445621.3807300001</v>
      </c>
      <c r="O650" s="13">
        <f t="shared" si="97"/>
        <v>3.9464290077607352E-3</v>
      </c>
      <c r="P650" s="13">
        <f t="shared" si="98"/>
        <v>3.9464290077607352E-3</v>
      </c>
    </row>
    <row r="651" spans="1:16">
      <c r="A651" s="1" t="s">
        <v>3379</v>
      </c>
      <c r="B651" s="1" t="str">
        <f>VLOOKUP(A651,NLA_Site_info!$A$2:$B$1253,2,FALSE)</f>
        <v>Island Pond</v>
      </c>
      <c r="C651" s="1" t="s">
        <v>53</v>
      </c>
      <c r="D651" t="s">
        <v>53</v>
      </c>
      <c r="E651">
        <f t="shared" si="90"/>
        <v>0</v>
      </c>
      <c r="F651">
        <f t="shared" si="91"/>
        <v>1</v>
      </c>
      <c r="G651">
        <f t="shared" si="92"/>
        <v>0</v>
      </c>
      <c r="H651">
        <f t="shared" si="93"/>
        <v>1</v>
      </c>
      <c r="I651" s="12" t="str">
        <f t="shared" si="94"/>
        <v>NA</v>
      </c>
      <c r="J651" s="12">
        <f t="shared" si="95"/>
        <v>1</v>
      </c>
      <c r="K651">
        <f t="shared" si="96"/>
        <v>1</v>
      </c>
      <c r="M651" s="5">
        <v>138795.528624</v>
      </c>
      <c r="N651" s="5">
        <v>124546.42778699999</v>
      </c>
      <c r="O651" s="13">
        <f t="shared" si="97"/>
        <v>0.10821747534039973</v>
      </c>
      <c r="P651" s="13">
        <f t="shared" si="98"/>
        <v>0.10821747534039973</v>
      </c>
    </row>
    <row r="652" spans="1:16">
      <c r="A652" s="1" t="s">
        <v>3383</v>
      </c>
      <c r="B652" s="1" t="str">
        <f>VLOOKUP(A652,NLA_Site_info!$A$2:$B$1253,2,FALSE)</f>
        <v>Pushineer Pond</v>
      </c>
      <c r="C652" s="1" t="s">
        <v>53</v>
      </c>
      <c r="D652" t="s">
        <v>53</v>
      </c>
      <c r="E652">
        <f t="shared" si="90"/>
        <v>0</v>
      </c>
      <c r="F652">
        <f t="shared" si="91"/>
        <v>1</v>
      </c>
      <c r="G652">
        <f t="shared" si="92"/>
        <v>0</v>
      </c>
      <c r="H652">
        <f t="shared" si="93"/>
        <v>1</v>
      </c>
      <c r="I652" s="12" t="str">
        <f t="shared" si="94"/>
        <v>NA</v>
      </c>
      <c r="J652" s="12">
        <f t="shared" si="95"/>
        <v>1</v>
      </c>
      <c r="K652">
        <f t="shared" si="96"/>
        <v>1</v>
      </c>
      <c r="M652" s="5">
        <v>1380916.85482</v>
      </c>
      <c r="N652" s="5">
        <v>211462.662274</v>
      </c>
      <c r="O652" s="13">
        <f t="shared" si="97"/>
        <v>1.4688134078491362</v>
      </c>
      <c r="P652" s="13">
        <f t="shared" si="98"/>
        <v>1.4688134078491362</v>
      </c>
    </row>
    <row r="653" spans="1:16">
      <c r="A653" s="1" t="s">
        <v>3386</v>
      </c>
      <c r="B653" s="1" t="str">
        <f>VLOOKUP(A653,NLA_Site_info!$A$2:$B$1253,2,FALSE)</f>
        <v>Upper Pond</v>
      </c>
      <c r="C653" s="1" t="s">
        <v>53</v>
      </c>
      <c r="D653" t="s">
        <v>53</v>
      </c>
      <c r="E653">
        <f t="shared" si="90"/>
        <v>0</v>
      </c>
      <c r="F653">
        <f t="shared" si="91"/>
        <v>1</v>
      </c>
      <c r="G653">
        <f t="shared" si="92"/>
        <v>0</v>
      </c>
      <c r="H653">
        <f t="shared" si="93"/>
        <v>1</v>
      </c>
      <c r="I653" s="12" t="str">
        <f t="shared" si="94"/>
        <v>NA</v>
      </c>
      <c r="J653" s="12">
        <f t="shared" si="95"/>
        <v>1</v>
      </c>
      <c r="K653">
        <f t="shared" si="96"/>
        <v>1</v>
      </c>
      <c r="M653" s="5">
        <v>60578.3457117</v>
      </c>
      <c r="N653" s="5">
        <v>66907.8474862</v>
      </c>
      <c r="O653" s="13">
        <f t="shared" si="97"/>
        <v>-9.9297055088538991E-2</v>
      </c>
      <c r="P653" s="13">
        <f t="shared" si="98"/>
        <v>9.9297055088538991E-2</v>
      </c>
    </row>
    <row r="654" spans="1:16">
      <c r="A654" s="1" t="s">
        <v>3390</v>
      </c>
      <c r="B654" s="1" t="str">
        <f>VLOOKUP(A654,NLA_Site_info!$A$2:$B$1253,2,FALSE)</f>
        <v>Trout Pond</v>
      </c>
      <c r="C654" s="1" t="s">
        <v>53</v>
      </c>
      <c r="D654" t="s">
        <v>53</v>
      </c>
      <c r="E654">
        <f t="shared" si="90"/>
        <v>0</v>
      </c>
      <c r="F654">
        <f t="shared" si="91"/>
        <v>1</v>
      </c>
      <c r="G654">
        <f t="shared" si="92"/>
        <v>0</v>
      </c>
      <c r="H654">
        <f t="shared" si="93"/>
        <v>1</v>
      </c>
      <c r="I654" s="12" t="str">
        <f t="shared" si="94"/>
        <v>NA</v>
      </c>
      <c r="J654" s="12">
        <f t="shared" si="95"/>
        <v>1</v>
      </c>
      <c r="K654">
        <f t="shared" si="96"/>
        <v>1</v>
      </c>
      <c r="M654" s="5">
        <v>83944.893324000004</v>
      </c>
      <c r="N654" s="5">
        <v>75608.668249199996</v>
      </c>
      <c r="O654" s="13">
        <f t="shared" si="97"/>
        <v>0.1044943778453421</v>
      </c>
      <c r="P654" s="13">
        <f t="shared" si="98"/>
        <v>0.1044943778453421</v>
      </c>
    </row>
    <row r="655" spans="1:16">
      <c r="A655" s="1" t="s">
        <v>3394</v>
      </c>
      <c r="B655" s="1" t="str">
        <f>VLOOKUP(A655,NLA_Site_info!$A$2:$B$1253,2,FALSE)</f>
        <v>Willard Pond</v>
      </c>
      <c r="C655" s="1" t="s">
        <v>36</v>
      </c>
      <c r="D655" t="s">
        <v>53</v>
      </c>
      <c r="E655">
        <f t="shared" si="90"/>
        <v>0</v>
      </c>
      <c r="F655">
        <f t="shared" si="91"/>
        <v>1</v>
      </c>
      <c r="G655">
        <f t="shared" si="92"/>
        <v>1</v>
      </c>
      <c r="H655">
        <f t="shared" si="93"/>
        <v>0</v>
      </c>
      <c r="I655" s="12" t="str">
        <f t="shared" si="94"/>
        <v>NA</v>
      </c>
      <c r="J655" s="12">
        <f t="shared" si="95"/>
        <v>0</v>
      </c>
      <c r="K655">
        <f t="shared" si="96"/>
        <v>0</v>
      </c>
      <c r="M655" s="5">
        <v>446780.642834</v>
      </c>
      <c r="N655" s="5">
        <v>422153.38901699998</v>
      </c>
      <c r="O655" s="13">
        <f t="shared" si="97"/>
        <v>5.6683828493951691E-2</v>
      </c>
      <c r="P655" s="13">
        <f t="shared" si="98"/>
        <v>5.6683828493951691E-2</v>
      </c>
    </row>
    <row r="656" spans="1:16">
      <c r="A656" s="1" t="s">
        <v>3399</v>
      </c>
      <c r="B656" s="1" t="str">
        <f>VLOOKUP(A656,NLA_Site_info!$A$2:$B$1253,2,FALSE)</f>
        <v>Angel Lake</v>
      </c>
      <c r="C656" s="1" t="s">
        <v>53</v>
      </c>
      <c r="D656" t="s">
        <v>36</v>
      </c>
      <c r="E656">
        <f t="shared" si="90"/>
        <v>1</v>
      </c>
      <c r="F656">
        <f t="shared" si="91"/>
        <v>0</v>
      </c>
      <c r="G656">
        <f t="shared" si="92"/>
        <v>0</v>
      </c>
      <c r="H656">
        <f t="shared" si="93"/>
        <v>1</v>
      </c>
      <c r="I656" s="12">
        <f t="shared" si="94"/>
        <v>0</v>
      </c>
      <c r="J656" s="12" t="str">
        <f t="shared" si="95"/>
        <v>NA</v>
      </c>
      <c r="K656">
        <f t="shared" si="96"/>
        <v>0</v>
      </c>
      <c r="M656" s="5">
        <v>53741.011119100003</v>
      </c>
      <c r="N656" s="5">
        <v>48261.426994100002</v>
      </c>
      <c r="O656" s="13">
        <f t="shared" si="97"/>
        <v>0.10744025782832528</v>
      </c>
      <c r="P656" s="13">
        <f t="shared" si="98"/>
        <v>0.10744025782832528</v>
      </c>
    </row>
    <row r="657" spans="1:16">
      <c r="A657" s="1" t="s">
        <v>3404</v>
      </c>
      <c r="B657" s="1" t="str">
        <f>VLOOKUP(A657,NLA_Site_info!$A$2:$B$1253,2,FALSE)</f>
        <v>Upper Pahranagat Lake</v>
      </c>
      <c r="C657" s="1" t="s">
        <v>36</v>
      </c>
      <c r="D657" t="s">
        <v>36</v>
      </c>
      <c r="E657">
        <f t="shared" si="90"/>
        <v>1</v>
      </c>
      <c r="F657">
        <f t="shared" si="91"/>
        <v>0</v>
      </c>
      <c r="G657">
        <f t="shared" si="92"/>
        <v>1</v>
      </c>
      <c r="H657">
        <f t="shared" si="93"/>
        <v>0</v>
      </c>
      <c r="I657" s="12">
        <f t="shared" si="94"/>
        <v>1</v>
      </c>
      <c r="J657" s="12" t="str">
        <f t="shared" si="95"/>
        <v>NA</v>
      </c>
      <c r="K657">
        <f t="shared" si="96"/>
        <v>1</v>
      </c>
      <c r="M657" s="5">
        <v>1888738.5871300001</v>
      </c>
      <c r="N657" s="5">
        <v>1850144.5123699999</v>
      </c>
      <c r="O657" s="13">
        <f t="shared" si="97"/>
        <v>2.0644707915666794E-2</v>
      </c>
      <c r="P657" s="13">
        <f t="shared" si="98"/>
        <v>2.0644707915666794E-2</v>
      </c>
    </row>
    <row r="658" spans="1:16">
      <c r="A658" s="1" t="s">
        <v>3409</v>
      </c>
      <c r="B658" s="1" t="str">
        <f>VLOOKUP(A658,NLA_Site_info!$A$2:$B$1253,2,FALSE)</f>
        <v>Argonne Lake</v>
      </c>
      <c r="C658" s="1" t="s">
        <v>53</v>
      </c>
      <c r="D658" t="s">
        <v>53</v>
      </c>
      <c r="E658">
        <f t="shared" si="90"/>
        <v>0</v>
      </c>
      <c r="F658">
        <f t="shared" si="91"/>
        <v>1</v>
      </c>
      <c r="G658">
        <f t="shared" si="92"/>
        <v>0</v>
      </c>
      <c r="H658">
        <f t="shared" si="93"/>
        <v>1</v>
      </c>
      <c r="I658" s="12" t="str">
        <f t="shared" si="94"/>
        <v>NA</v>
      </c>
      <c r="J658" s="12">
        <f t="shared" si="95"/>
        <v>1</v>
      </c>
      <c r="K658">
        <f t="shared" si="96"/>
        <v>1</v>
      </c>
      <c r="M658" s="5">
        <v>54125.685796700003</v>
      </c>
      <c r="N658" s="5">
        <v>47935.667550300001</v>
      </c>
      <c r="O658" s="13">
        <f t="shared" si="97"/>
        <v>0.12129994446290483</v>
      </c>
      <c r="P658" s="13">
        <f t="shared" si="98"/>
        <v>0.12129994446290483</v>
      </c>
    </row>
    <row r="659" spans="1:16">
      <c r="A659" s="1" t="s">
        <v>3414</v>
      </c>
      <c r="B659" s="1" t="str">
        <f>VLOOKUP(A659,NLA_Site_info!$A$2:$B$1253,2,FALSE)</f>
        <v>Miller Antrim Lake</v>
      </c>
      <c r="C659" s="1" t="s">
        <v>53</v>
      </c>
      <c r="D659" t="s">
        <v>53</v>
      </c>
      <c r="E659">
        <f t="shared" si="90"/>
        <v>0</v>
      </c>
      <c r="F659">
        <f t="shared" si="91"/>
        <v>1</v>
      </c>
      <c r="G659">
        <f t="shared" si="92"/>
        <v>0</v>
      </c>
      <c r="H659">
        <f t="shared" si="93"/>
        <v>1</v>
      </c>
      <c r="I659" s="12" t="str">
        <f t="shared" si="94"/>
        <v>NA</v>
      </c>
      <c r="J659" s="12">
        <f t="shared" si="95"/>
        <v>1</v>
      </c>
      <c r="K659">
        <f t="shared" si="96"/>
        <v>1</v>
      </c>
      <c r="M659" s="5">
        <v>161554.38221800001</v>
      </c>
      <c r="N659" s="5">
        <v>130438.598792</v>
      </c>
      <c r="O659" s="13">
        <f t="shared" si="97"/>
        <v>0.21312692735538308</v>
      </c>
      <c r="P659" s="13">
        <f t="shared" si="98"/>
        <v>0.21312692735538308</v>
      </c>
    </row>
    <row r="660" spans="1:16">
      <c r="A660" s="1" t="s">
        <v>3419</v>
      </c>
      <c r="B660" s="1" t="str">
        <f>VLOOKUP(A660,NLA_Site_info!$A$2:$B$1253,2,FALSE)</f>
        <v>Bull Trout Lake</v>
      </c>
      <c r="C660" s="1" t="s">
        <v>53</v>
      </c>
      <c r="D660" t="s">
        <v>53</v>
      </c>
      <c r="E660">
        <f t="shared" si="90"/>
        <v>0</v>
      </c>
      <c r="F660">
        <f t="shared" si="91"/>
        <v>1</v>
      </c>
      <c r="G660">
        <f t="shared" si="92"/>
        <v>0</v>
      </c>
      <c r="H660">
        <f t="shared" si="93"/>
        <v>1</v>
      </c>
      <c r="I660" s="12" t="str">
        <f t="shared" si="94"/>
        <v>NA</v>
      </c>
      <c r="J660" s="12">
        <f t="shared" si="95"/>
        <v>1</v>
      </c>
      <c r="K660">
        <f t="shared" si="96"/>
        <v>1</v>
      </c>
      <c r="M660" s="5">
        <v>279809.52634099999</v>
      </c>
      <c r="N660" s="5">
        <v>279384.79177199997</v>
      </c>
      <c r="O660" s="13">
        <f t="shared" si="97"/>
        <v>1.5190947233987926E-3</v>
      </c>
      <c r="P660" s="13">
        <f t="shared" si="98"/>
        <v>1.5190947233987926E-3</v>
      </c>
    </row>
    <row r="661" spans="1:16">
      <c r="A661" s="1" t="s">
        <v>3424</v>
      </c>
      <c r="B661" s="1" t="str">
        <f>VLOOKUP(A661,NLA_Site_info!$A$2:$B$1253,2,FALSE)</f>
        <v>Fish Lake</v>
      </c>
      <c r="C661" s="1" t="s">
        <v>53</v>
      </c>
      <c r="D661" t="s">
        <v>53</v>
      </c>
      <c r="E661">
        <f t="shared" si="90"/>
        <v>0</v>
      </c>
      <c r="F661">
        <f t="shared" si="91"/>
        <v>1</v>
      </c>
      <c r="G661">
        <f t="shared" si="92"/>
        <v>0</v>
      </c>
      <c r="H661">
        <f t="shared" si="93"/>
        <v>1</v>
      </c>
      <c r="I661" s="12" t="str">
        <f t="shared" si="94"/>
        <v>NA</v>
      </c>
      <c r="J661" s="12">
        <f t="shared" si="95"/>
        <v>1</v>
      </c>
      <c r="K661">
        <f t="shared" si="96"/>
        <v>1</v>
      </c>
      <c r="M661" s="5">
        <v>77627.136618499993</v>
      </c>
      <c r="N661" s="5">
        <v>69734.576683300009</v>
      </c>
      <c r="O661" s="13">
        <f t="shared" si="97"/>
        <v>0.10711818909211307</v>
      </c>
      <c r="P661" s="13">
        <f t="shared" si="98"/>
        <v>0.10711818909211307</v>
      </c>
    </row>
    <row r="662" spans="1:16">
      <c r="A662" s="1" t="s">
        <v>3429</v>
      </c>
      <c r="B662" s="1" t="str">
        <f>VLOOKUP(A662,NLA_Site_info!$A$2:$B$1253,2,FALSE)</f>
        <v>Squaw Lakes</v>
      </c>
      <c r="C662" s="1" t="s">
        <v>36</v>
      </c>
      <c r="D662" t="s">
        <v>53</v>
      </c>
      <c r="E662">
        <f t="shared" si="90"/>
        <v>0</v>
      </c>
      <c r="F662">
        <f t="shared" si="91"/>
        <v>1</v>
      </c>
      <c r="G662">
        <f t="shared" si="92"/>
        <v>1</v>
      </c>
      <c r="H662">
        <f t="shared" si="93"/>
        <v>0</v>
      </c>
      <c r="I662" s="12" t="str">
        <f t="shared" si="94"/>
        <v>NA</v>
      </c>
      <c r="J662" s="12">
        <f t="shared" si="95"/>
        <v>0</v>
      </c>
      <c r="K662">
        <f t="shared" si="96"/>
        <v>0</v>
      </c>
      <c r="M662" s="5">
        <v>222449.69008500001</v>
      </c>
      <c r="N662" s="5">
        <v>178403.08530400001</v>
      </c>
      <c r="O662" s="13">
        <f t="shared" si="97"/>
        <v>0.21976449951359725</v>
      </c>
      <c r="P662" s="13">
        <f t="shared" si="98"/>
        <v>0.21976449951359725</v>
      </c>
    </row>
    <row r="663" spans="1:16">
      <c r="A663" s="1" t="s">
        <v>3434</v>
      </c>
      <c r="B663" s="1" t="str">
        <f>VLOOKUP(A663,NLA_Site_info!$A$2:$B$1253,2,FALSE)</f>
        <v>Piney Run Reservoir</v>
      </c>
      <c r="C663" s="1" t="s">
        <v>36</v>
      </c>
      <c r="D663" t="s">
        <v>36</v>
      </c>
      <c r="E663">
        <f t="shared" si="90"/>
        <v>1</v>
      </c>
      <c r="F663">
        <f t="shared" si="91"/>
        <v>0</v>
      </c>
      <c r="G663">
        <f t="shared" si="92"/>
        <v>1</v>
      </c>
      <c r="H663">
        <f t="shared" si="93"/>
        <v>0</v>
      </c>
      <c r="I663" s="12">
        <f t="shared" si="94"/>
        <v>1</v>
      </c>
      <c r="J663" s="12" t="str">
        <f t="shared" si="95"/>
        <v>NA</v>
      </c>
      <c r="K663">
        <f t="shared" si="96"/>
        <v>1</v>
      </c>
      <c r="M663" s="5">
        <v>1138823.28926</v>
      </c>
      <c r="N663" s="5">
        <v>1138823.28926</v>
      </c>
      <c r="O663" s="13">
        <f t="shared" si="97"/>
        <v>0</v>
      </c>
      <c r="P663" s="13">
        <f t="shared" si="98"/>
        <v>0</v>
      </c>
    </row>
    <row r="664" spans="1:16">
      <c r="A664" s="1" t="s">
        <v>3440</v>
      </c>
      <c r="B664" s="1" t="str">
        <f>VLOOKUP(A664,NLA_Site_info!$A$2:$B$1253,2,FALSE)</f>
        <v>Holiday Lake</v>
      </c>
      <c r="C664" s="1" t="s">
        <v>36</v>
      </c>
      <c r="D664" t="s">
        <v>36</v>
      </c>
      <c r="E664">
        <f t="shared" si="90"/>
        <v>1</v>
      </c>
      <c r="F664">
        <f t="shared" si="91"/>
        <v>0</v>
      </c>
      <c r="G664">
        <f t="shared" si="92"/>
        <v>1</v>
      </c>
      <c r="H664">
        <f t="shared" si="93"/>
        <v>0</v>
      </c>
      <c r="I664" s="12">
        <f t="shared" si="94"/>
        <v>1</v>
      </c>
      <c r="J664" s="12" t="str">
        <f t="shared" si="95"/>
        <v>NA</v>
      </c>
      <c r="K664">
        <f t="shared" si="96"/>
        <v>1</v>
      </c>
      <c r="M664" s="5">
        <v>457986.057164</v>
      </c>
      <c r="N664" s="5">
        <v>466527.797403</v>
      </c>
      <c r="O664" s="13">
        <f t="shared" si="97"/>
        <v>-1.8478339068267544E-2</v>
      </c>
      <c r="P664" s="13">
        <f t="shared" si="98"/>
        <v>1.8478339068267544E-2</v>
      </c>
    </row>
    <row r="665" spans="1:16">
      <c r="A665" s="1" t="s">
        <v>3445</v>
      </c>
      <c r="B665" s="1" t="str">
        <f>VLOOKUP(A665,NLA_Site_info!$A$2:$B$1253,2,FALSE)</f>
        <v>Beaver Dam Reservoir</v>
      </c>
      <c r="C665" s="1" t="s">
        <v>36</v>
      </c>
      <c r="D665" t="s">
        <v>36</v>
      </c>
      <c r="E665">
        <f t="shared" si="90"/>
        <v>1</v>
      </c>
      <c r="F665">
        <f t="shared" si="91"/>
        <v>0</v>
      </c>
      <c r="G665">
        <f t="shared" si="92"/>
        <v>1</v>
      </c>
      <c r="H665">
        <f t="shared" si="93"/>
        <v>0</v>
      </c>
      <c r="I665" s="12">
        <f t="shared" si="94"/>
        <v>1</v>
      </c>
      <c r="J665" s="12" t="str">
        <f t="shared" si="95"/>
        <v>NA</v>
      </c>
      <c r="K665">
        <f t="shared" si="96"/>
        <v>1</v>
      </c>
      <c r="M665" s="5">
        <v>270927.183036</v>
      </c>
      <c r="N665" s="5">
        <v>283774.753937</v>
      </c>
      <c r="O665" s="13">
        <f t="shared" si="97"/>
        <v>-4.6322430280698129E-2</v>
      </c>
      <c r="P665" s="13">
        <f t="shared" si="98"/>
        <v>4.6322430280698129E-2</v>
      </c>
    </row>
    <row r="666" spans="1:16">
      <c r="A666" s="1" t="s">
        <v>3450</v>
      </c>
      <c r="B666" s="1" t="str">
        <f>VLOOKUP(A666,NLA_Site_info!$A$2:$B$1253,2,FALSE)</f>
        <v>Savage River Reservoir</v>
      </c>
      <c r="C666" s="1" t="s">
        <v>36</v>
      </c>
      <c r="D666" t="s">
        <v>36</v>
      </c>
      <c r="E666">
        <f t="shared" si="90"/>
        <v>1</v>
      </c>
      <c r="F666">
        <f t="shared" si="91"/>
        <v>0</v>
      </c>
      <c r="G666">
        <f t="shared" si="92"/>
        <v>1</v>
      </c>
      <c r="H666">
        <f t="shared" si="93"/>
        <v>0</v>
      </c>
      <c r="I666" s="12">
        <f t="shared" si="94"/>
        <v>1</v>
      </c>
      <c r="J666" s="12" t="str">
        <f t="shared" si="95"/>
        <v>NA</v>
      </c>
      <c r="K666">
        <f t="shared" si="96"/>
        <v>1</v>
      </c>
      <c r="M666" s="5">
        <v>1437072.7681799999</v>
      </c>
      <c r="N666" s="5">
        <v>1320577.1774299999</v>
      </c>
      <c r="O666" s="13">
        <f t="shared" si="97"/>
        <v>8.4489034538595742E-2</v>
      </c>
      <c r="P666" s="13">
        <f t="shared" si="98"/>
        <v>8.4489034538595742E-2</v>
      </c>
    </row>
    <row r="667" spans="1:16">
      <c r="A667" s="1" t="s">
        <v>3455</v>
      </c>
      <c r="B667" s="1" t="str">
        <f>VLOOKUP(A667,NLA_Site_info!$A$2:$B$1253,2,FALSE)</f>
        <v>Little Creek Reservoir</v>
      </c>
      <c r="C667" s="1" t="s">
        <v>36</v>
      </c>
      <c r="D667" t="s">
        <v>36</v>
      </c>
      <c r="E667">
        <f t="shared" si="90"/>
        <v>1</v>
      </c>
      <c r="F667">
        <f t="shared" si="91"/>
        <v>0</v>
      </c>
      <c r="G667">
        <f t="shared" si="92"/>
        <v>1</v>
      </c>
      <c r="H667">
        <f t="shared" si="93"/>
        <v>0</v>
      </c>
      <c r="I667" s="12">
        <f t="shared" si="94"/>
        <v>1</v>
      </c>
      <c r="J667" s="12" t="str">
        <f t="shared" si="95"/>
        <v>NA</v>
      </c>
      <c r="K667">
        <f t="shared" si="96"/>
        <v>1</v>
      </c>
      <c r="M667" s="5">
        <v>3747170.8955000001</v>
      </c>
      <c r="N667" s="5">
        <v>3598780.2031800002</v>
      </c>
      <c r="O667" s="13">
        <f t="shared" si="97"/>
        <v>4.0400675236366423E-2</v>
      </c>
      <c r="P667" s="13">
        <f t="shared" si="98"/>
        <v>4.0400675236366423E-2</v>
      </c>
    </row>
    <row r="668" spans="1:16">
      <c r="A668" s="1" t="s">
        <v>3460</v>
      </c>
      <c r="B668" s="1" t="str">
        <f>VLOOKUP(A668,NLA_Site_info!$A$2:$B$1253,2,FALSE)</f>
        <v>Diascund Creek Reservoir</v>
      </c>
      <c r="C668" s="1" t="s">
        <v>36</v>
      </c>
      <c r="D668" t="s">
        <v>36</v>
      </c>
      <c r="E668">
        <f t="shared" si="90"/>
        <v>1</v>
      </c>
      <c r="F668">
        <f t="shared" si="91"/>
        <v>0</v>
      </c>
      <c r="G668">
        <f t="shared" si="92"/>
        <v>1</v>
      </c>
      <c r="H668">
        <f t="shared" si="93"/>
        <v>0</v>
      </c>
      <c r="I668" s="12">
        <f t="shared" si="94"/>
        <v>1</v>
      </c>
      <c r="J668" s="12" t="str">
        <f t="shared" si="95"/>
        <v>NA</v>
      </c>
      <c r="K668">
        <f t="shared" si="96"/>
        <v>1</v>
      </c>
      <c r="M668" s="5">
        <v>4270807.3751100004</v>
      </c>
      <c r="N668" s="5">
        <v>4332759.3394900002</v>
      </c>
      <c r="O668" s="13">
        <f t="shared" si="97"/>
        <v>-1.4401460797617602E-2</v>
      </c>
      <c r="P668" s="13">
        <f t="shared" si="98"/>
        <v>1.4401460797617602E-2</v>
      </c>
    </row>
    <row r="669" spans="1:16">
      <c r="A669" s="1" t="s">
        <v>3465</v>
      </c>
      <c r="B669" s="1" t="str">
        <f>VLOOKUP(A669,NLA_Site_info!$A$2:$B$1253,2,FALSE)</f>
        <v>Gatewood Reservoir</v>
      </c>
      <c r="C669" s="1" t="s">
        <v>36</v>
      </c>
      <c r="D669" t="s">
        <v>36</v>
      </c>
      <c r="E669">
        <f t="shared" si="90"/>
        <v>1</v>
      </c>
      <c r="F669">
        <f t="shared" si="91"/>
        <v>0</v>
      </c>
      <c r="G669">
        <f t="shared" si="92"/>
        <v>1</v>
      </c>
      <c r="H669">
        <f t="shared" si="93"/>
        <v>0</v>
      </c>
      <c r="I669" s="12">
        <f t="shared" si="94"/>
        <v>1</v>
      </c>
      <c r="J669" s="12" t="str">
        <f t="shared" si="95"/>
        <v>NA</v>
      </c>
      <c r="K669">
        <f t="shared" si="96"/>
        <v>1</v>
      </c>
      <c r="M669" s="5">
        <v>712868.24333199998</v>
      </c>
      <c r="N669" s="5">
        <v>737034.46049700002</v>
      </c>
      <c r="O669" s="13">
        <f t="shared" si="97"/>
        <v>-3.333495013310931E-2</v>
      </c>
      <c r="P669" s="13">
        <f t="shared" si="98"/>
        <v>3.333495013310931E-2</v>
      </c>
    </row>
    <row r="670" spans="1:16">
      <c r="A670" s="1" t="s">
        <v>3470</v>
      </c>
      <c r="B670" s="1" t="str">
        <f>VLOOKUP(A670,NLA_Site_info!$A$2:$B$1253,2,FALSE)</f>
        <v>Waller Mill Reservoir</v>
      </c>
      <c r="C670" s="1" t="s">
        <v>36</v>
      </c>
      <c r="D670" t="s">
        <v>36</v>
      </c>
      <c r="E670">
        <f t="shared" si="90"/>
        <v>1</v>
      </c>
      <c r="F670">
        <f t="shared" si="91"/>
        <v>0</v>
      </c>
      <c r="G670">
        <f t="shared" si="92"/>
        <v>1</v>
      </c>
      <c r="H670">
        <f t="shared" si="93"/>
        <v>0</v>
      </c>
      <c r="I670" s="12">
        <f t="shared" si="94"/>
        <v>1</v>
      </c>
      <c r="J670" s="12" t="str">
        <f t="shared" si="95"/>
        <v>NA</v>
      </c>
      <c r="K670">
        <f t="shared" si="96"/>
        <v>1</v>
      </c>
      <c r="M670" s="5">
        <v>714404.44598299998</v>
      </c>
      <c r="N670" s="5">
        <v>797238.10629299993</v>
      </c>
      <c r="O670" s="13">
        <f t="shared" si="97"/>
        <v>-0.10959424261414408</v>
      </c>
      <c r="P670" s="13">
        <f t="shared" si="98"/>
        <v>0.10959424261414408</v>
      </c>
    </row>
    <row r="671" spans="1:16">
      <c r="A671" s="1" t="s">
        <v>3475</v>
      </c>
      <c r="B671" s="1" t="str">
        <f>VLOOKUP(A671,NLA_Site_info!$A$2:$B$1253,2,FALSE)</f>
        <v>Sleepy Creek Lake</v>
      </c>
      <c r="C671" s="1" t="s">
        <v>36</v>
      </c>
      <c r="D671" t="s">
        <v>36</v>
      </c>
      <c r="E671">
        <f t="shared" si="90"/>
        <v>1</v>
      </c>
      <c r="F671">
        <f t="shared" si="91"/>
        <v>0</v>
      </c>
      <c r="G671">
        <f t="shared" si="92"/>
        <v>1</v>
      </c>
      <c r="H671">
        <f t="shared" si="93"/>
        <v>0</v>
      </c>
      <c r="I671" s="12">
        <f t="shared" si="94"/>
        <v>1</v>
      </c>
      <c r="J671" s="12" t="str">
        <f t="shared" si="95"/>
        <v>NA</v>
      </c>
      <c r="K671">
        <f t="shared" si="96"/>
        <v>1</v>
      </c>
      <c r="M671" s="5">
        <v>828147.83825599996</v>
      </c>
      <c r="N671" s="5">
        <v>828147.83825299994</v>
      </c>
      <c r="O671" s="13">
        <f t="shared" si="97"/>
        <v>3.6225691898240111E-12</v>
      </c>
      <c r="P671" s="13">
        <f t="shared" si="98"/>
        <v>3.6225691898240111E-12</v>
      </c>
    </row>
    <row r="672" spans="1:16">
      <c r="A672" s="1" t="s">
        <v>3480</v>
      </c>
      <c r="B672" s="1" t="str">
        <f>VLOOKUP(A672,NLA_Site_info!$A$2:$B$1253,2,FALSE)</f>
        <v>Boley Lake</v>
      </c>
      <c r="C672" s="1" t="s">
        <v>36</v>
      </c>
      <c r="D672" t="s">
        <v>36</v>
      </c>
      <c r="E672">
        <f t="shared" si="90"/>
        <v>1</v>
      </c>
      <c r="F672">
        <f t="shared" si="91"/>
        <v>0</v>
      </c>
      <c r="G672">
        <f t="shared" si="92"/>
        <v>1</v>
      </c>
      <c r="H672">
        <f t="shared" si="93"/>
        <v>0</v>
      </c>
      <c r="I672" s="12">
        <f t="shared" si="94"/>
        <v>1</v>
      </c>
      <c r="J672" s="12" t="str">
        <f t="shared" si="95"/>
        <v>NA</v>
      </c>
      <c r="K672">
        <f t="shared" si="96"/>
        <v>1</v>
      </c>
      <c r="M672" s="5">
        <v>68600.239990100003</v>
      </c>
      <c r="N672" s="5">
        <v>69665.602519699998</v>
      </c>
      <c r="O672" s="13">
        <f t="shared" si="97"/>
        <v>-1.5410350239242709E-2</v>
      </c>
      <c r="P672" s="13">
        <f t="shared" si="98"/>
        <v>1.5410350239242709E-2</v>
      </c>
    </row>
    <row r="673" spans="1:16">
      <c r="A673" s="1" t="s">
        <v>3485</v>
      </c>
      <c r="B673" s="1" t="str">
        <f>VLOOKUP(A673,NLA_Site_info!$A$2:$B$1253,2,FALSE)</f>
        <v>Beaverdale Reservoir</v>
      </c>
      <c r="C673" s="1" t="s">
        <v>36</v>
      </c>
      <c r="D673" t="s">
        <v>36</v>
      </c>
      <c r="E673">
        <f t="shared" si="90"/>
        <v>1</v>
      </c>
      <c r="F673">
        <f t="shared" si="91"/>
        <v>0</v>
      </c>
      <c r="G673">
        <f t="shared" si="92"/>
        <v>1</v>
      </c>
      <c r="H673">
        <f t="shared" si="93"/>
        <v>0</v>
      </c>
      <c r="I673" s="12">
        <f t="shared" si="94"/>
        <v>1</v>
      </c>
      <c r="J673" s="12" t="str">
        <f t="shared" si="95"/>
        <v>NA</v>
      </c>
      <c r="K673">
        <f t="shared" si="96"/>
        <v>1</v>
      </c>
      <c r="M673" s="5">
        <v>182501.35899000001</v>
      </c>
      <c r="N673" s="5">
        <v>189298.23583200001</v>
      </c>
      <c r="O673" s="13">
        <f t="shared" si="97"/>
        <v>-3.6562045449533204E-2</v>
      </c>
      <c r="P673" s="13">
        <f t="shared" si="98"/>
        <v>3.6562045449533204E-2</v>
      </c>
    </row>
    <row r="674" spans="1:16">
      <c r="A674" s="1" t="s">
        <v>3490</v>
      </c>
      <c r="B674" s="1" t="str">
        <f>VLOOKUP(A674,NLA_Site_info!$A$2:$B$1253,2,FALSE)</f>
        <v>Pelican Lake</v>
      </c>
      <c r="C674" s="1" t="s">
        <v>53</v>
      </c>
      <c r="D674" t="s">
        <v>53</v>
      </c>
      <c r="E674">
        <f t="shared" si="90"/>
        <v>0</v>
      </c>
      <c r="F674">
        <f t="shared" si="91"/>
        <v>1</v>
      </c>
      <c r="G674">
        <f t="shared" si="92"/>
        <v>0</v>
      </c>
      <c r="H674">
        <f t="shared" si="93"/>
        <v>1</v>
      </c>
      <c r="I674" s="12" t="str">
        <f t="shared" si="94"/>
        <v>NA</v>
      </c>
      <c r="J674" s="12">
        <f t="shared" si="95"/>
        <v>1</v>
      </c>
      <c r="K674">
        <f t="shared" si="96"/>
        <v>1</v>
      </c>
      <c r="M674" s="5">
        <v>2536188.6003800002</v>
      </c>
      <c r="N674" s="5">
        <v>2555777.2586300001</v>
      </c>
      <c r="O674" s="13">
        <f t="shared" si="97"/>
        <v>-7.693947207182715E-3</v>
      </c>
      <c r="P674" s="13">
        <f t="shared" si="98"/>
        <v>7.693947207182715E-3</v>
      </c>
    </row>
    <row r="675" spans="1:16">
      <c r="A675" s="1" t="s">
        <v>3495</v>
      </c>
      <c r="B675" s="1" t="str">
        <f>VLOOKUP(A675,NLA_Site_info!$A$2:$B$1253,2,FALSE)</f>
        <v>Watts Lake</v>
      </c>
      <c r="C675" s="1" t="s">
        <v>53</v>
      </c>
      <c r="D675" t="s">
        <v>53</v>
      </c>
      <c r="E675">
        <f t="shared" si="90"/>
        <v>0</v>
      </c>
      <c r="F675">
        <f t="shared" si="91"/>
        <v>1</v>
      </c>
      <c r="G675">
        <f t="shared" si="92"/>
        <v>0</v>
      </c>
      <c r="H675">
        <f t="shared" si="93"/>
        <v>1</v>
      </c>
      <c r="I675" s="12" t="str">
        <f t="shared" si="94"/>
        <v>NA</v>
      </c>
      <c r="J675" s="12">
        <f t="shared" si="95"/>
        <v>1</v>
      </c>
      <c r="K675">
        <f t="shared" si="96"/>
        <v>1</v>
      </c>
      <c r="M675" s="5">
        <v>604473.32186799997</v>
      </c>
      <c r="N675" s="5">
        <v>781450.33956500003</v>
      </c>
      <c r="O675" s="13">
        <f t="shared" si="97"/>
        <v>-0.25539215848874613</v>
      </c>
      <c r="P675" s="13">
        <f t="shared" si="98"/>
        <v>0.25539215848874613</v>
      </c>
    </row>
    <row r="676" spans="1:16">
      <c r="A676" s="1" t="s">
        <v>3499</v>
      </c>
      <c r="B676" s="1" t="str">
        <f>VLOOKUP(A676,NLA_Site_info!$A$2:$B$1253,2,FALSE)</f>
        <v>Long Lake</v>
      </c>
      <c r="C676" s="1" t="s">
        <v>53</v>
      </c>
      <c r="D676" t="s">
        <v>53</v>
      </c>
      <c r="E676">
        <f t="shared" si="90"/>
        <v>0</v>
      </c>
      <c r="F676">
        <f t="shared" si="91"/>
        <v>1</v>
      </c>
      <c r="G676">
        <f t="shared" si="92"/>
        <v>0</v>
      </c>
      <c r="H676">
        <f t="shared" si="93"/>
        <v>1</v>
      </c>
      <c r="I676" s="12" t="str">
        <f t="shared" si="94"/>
        <v>NA</v>
      </c>
      <c r="J676" s="12">
        <f t="shared" si="95"/>
        <v>1</v>
      </c>
      <c r="K676">
        <f t="shared" si="96"/>
        <v>1</v>
      </c>
      <c r="M676" s="5">
        <v>272999.95422199997</v>
      </c>
      <c r="N676" s="5">
        <v>292151.79907499999</v>
      </c>
      <c r="O676" s="13">
        <f t="shared" si="97"/>
        <v>-6.7775937139967754E-2</v>
      </c>
      <c r="P676" s="13">
        <f t="shared" si="98"/>
        <v>6.7775937139967754E-2</v>
      </c>
    </row>
    <row r="677" spans="1:16">
      <c r="A677" s="1" t="s">
        <v>3503</v>
      </c>
      <c r="B677" s="1" t="str">
        <f>VLOOKUP(A677,NLA_Site_info!$A$2:$B$1253,2,FALSE)</f>
        <v>Wagon Train Lake</v>
      </c>
      <c r="C677" s="1" t="s">
        <v>36</v>
      </c>
      <c r="D677" t="s">
        <v>36</v>
      </c>
      <c r="E677">
        <f t="shared" si="90"/>
        <v>1</v>
      </c>
      <c r="F677">
        <f t="shared" si="91"/>
        <v>0</v>
      </c>
      <c r="G677">
        <f t="shared" si="92"/>
        <v>1</v>
      </c>
      <c r="H677">
        <f t="shared" si="93"/>
        <v>0</v>
      </c>
      <c r="I677" s="12">
        <f t="shared" si="94"/>
        <v>1</v>
      </c>
      <c r="J677" s="12" t="str">
        <f t="shared" si="95"/>
        <v>NA</v>
      </c>
      <c r="K677">
        <f t="shared" si="96"/>
        <v>1</v>
      </c>
      <c r="M677" s="5">
        <v>1210492.3871200001</v>
      </c>
      <c r="N677" s="5">
        <v>854627.98996899999</v>
      </c>
      <c r="O677" s="13">
        <f t="shared" si="97"/>
        <v>0.34464276378176811</v>
      </c>
      <c r="P677" s="13">
        <f t="shared" si="98"/>
        <v>0.34464276378176811</v>
      </c>
    </row>
    <row r="678" spans="1:16">
      <c r="A678" s="1" t="s">
        <v>3508</v>
      </c>
      <c r="B678" s="1" t="str">
        <f>VLOOKUP(A678,NLA_Site_info!$A$2:$B$1253,2,FALSE)</f>
        <v>George Wyth Lake</v>
      </c>
      <c r="C678" s="1" t="s">
        <v>53</v>
      </c>
      <c r="D678" t="s">
        <v>36</v>
      </c>
      <c r="E678">
        <f t="shared" si="90"/>
        <v>1</v>
      </c>
      <c r="F678">
        <f t="shared" si="91"/>
        <v>0</v>
      </c>
      <c r="G678">
        <f t="shared" si="92"/>
        <v>0</v>
      </c>
      <c r="H678">
        <f t="shared" si="93"/>
        <v>1</v>
      </c>
      <c r="I678" s="12">
        <f t="shared" si="94"/>
        <v>0</v>
      </c>
      <c r="J678" s="12" t="str">
        <f t="shared" si="95"/>
        <v>NA</v>
      </c>
      <c r="K678">
        <f t="shared" si="96"/>
        <v>0</v>
      </c>
      <c r="M678" s="5">
        <v>151136.29332999999</v>
      </c>
      <c r="N678" s="5">
        <v>178606.27520400001</v>
      </c>
      <c r="O678" s="13">
        <f t="shared" si="97"/>
        <v>-0.16661471399418407</v>
      </c>
      <c r="P678" s="13">
        <f t="shared" si="98"/>
        <v>0.16661471399418407</v>
      </c>
    </row>
    <row r="679" spans="1:16">
      <c r="A679" s="1" t="s">
        <v>3513</v>
      </c>
      <c r="B679" s="1" t="str">
        <f>VLOOKUP(A679,NLA_Site_info!$A$2:$B$1253,2,FALSE)</f>
        <v>Cowley County State Lake</v>
      </c>
      <c r="C679" s="1" t="s">
        <v>36</v>
      </c>
      <c r="D679" t="s">
        <v>36</v>
      </c>
      <c r="E679">
        <f t="shared" si="90"/>
        <v>1</v>
      </c>
      <c r="F679">
        <f t="shared" si="91"/>
        <v>0</v>
      </c>
      <c r="G679">
        <f t="shared" si="92"/>
        <v>1</v>
      </c>
      <c r="H679">
        <f t="shared" si="93"/>
        <v>0</v>
      </c>
      <c r="I679" s="12">
        <f t="shared" si="94"/>
        <v>1</v>
      </c>
      <c r="J679" s="12" t="str">
        <f t="shared" si="95"/>
        <v>NA</v>
      </c>
      <c r="K679">
        <f t="shared" si="96"/>
        <v>1</v>
      </c>
      <c r="M679" s="5">
        <v>299075.75978800002</v>
      </c>
      <c r="N679" s="5">
        <v>285581.38483599998</v>
      </c>
      <c r="O679" s="13">
        <f t="shared" si="97"/>
        <v>4.6161669539430454E-2</v>
      </c>
      <c r="P679" s="13">
        <f t="shared" si="98"/>
        <v>4.6161669539430454E-2</v>
      </c>
    </row>
    <row r="680" spans="1:16">
      <c r="A680" s="1" t="s">
        <v>3518</v>
      </c>
      <c r="B680" s="1" t="str">
        <f>VLOOKUP(A680,NLA_Site_info!$A$2:$B$1253,2,FALSE)</f>
        <v>Harveyville Lake</v>
      </c>
      <c r="C680" s="1" t="s">
        <v>53</v>
      </c>
      <c r="D680" t="s">
        <v>36</v>
      </c>
      <c r="E680">
        <f t="shared" si="90"/>
        <v>1</v>
      </c>
      <c r="F680">
        <f t="shared" si="91"/>
        <v>0</v>
      </c>
      <c r="G680">
        <f t="shared" si="92"/>
        <v>0</v>
      </c>
      <c r="H680">
        <f t="shared" si="93"/>
        <v>1</v>
      </c>
      <c r="I680" s="12">
        <f t="shared" si="94"/>
        <v>0</v>
      </c>
      <c r="J680" s="12" t="str">
        <f t="shared" si="95"/>
        <v>NA</v>
      </c>
      <c r="K680">
        <f t="shared" si="96"/>
        <v>0</v>
      </c>
      <c r="M680" s="5">
        <v>70032.411157900002</v>
      </c>
      <c r="N680" s="5">
        <v>109402.572827</v>
      </c>
      <c r="O680" s="13">
        <f t="shared" si="97"/>
        <v>-0.43882369864299275</v>
      </c>
      <c r="P680" s="13">
        <f t="shared" si="98"/>
        <v>0.43882369864299275</v>
      </c>
    </row>
    <row r="681" spans="1:16">
      <c r="A681" s="1" t="s">
        <v>3523</v>
      </c>
      <c r="B681" s="1" t="str">
        <f>VLOOKUP(A681,NLA_Site_info!$A$2:$B$1253,2,FALSE)</f>
        <v>Lake Kahola</v>
      </c>
      <c r="C681" s="1" t="s">
        <v>36</v>
      </c>
      <c r="D681" t="s">
        <v>36</v>
      </c>
      <c r="E681">
        <f t="shared" si="90"/>
        <v>1</v>
      </c>
      <c r="F681">
        <f t="shared" si="91"/>
        <v>0</v>
      </c>
      <c r="G681">
        <f t="shared" si="92"/>
        <v>1</v>
      </c>
      <c r="H681">
        <f t="shared" si="93"/>
        <v>0</v>
      </c>
      <c r="I681" s="12">
        <f t="shared" si="94"/>
        <v>1</v>
      </c>
      <c r="J681" s="12" t="str">
        <f t="shared" si="95"/>
        <v>NA</v>
      </c>
      <c r="K681">
        <f t="shared" si="96"/>
        <v>1</v>
      </c>
      <c r="M681" s="5">
        <v>1477460.5151899999</v>
      </c>
      <c r="N681" s="5">
        <v>1483388.9034500001</v>
      </c>
      <c r="O681" s="13">
        <f t="shared" si="97"/>
        <v>-4.0045185835375753E-3</v>
      </c>
      <c r="P681" s="13">
        <f t="shared" si="98"/>
        <v>4.0045185835375753E-3</v>
      </c>
    </row>
    <row r="682" spans="1:16">
      <c r="A682" s="1" t="s">
        <v>3528</v>
      </c>
      <c r="B682" s="1" t="str">
        <f>VLOOKUP(A682,NLA_Site_info!$A$2:$B$1253,2,FALSE)</f>
        <v>Louisburg State Fishing Lake</v>
      </c>
      <c r="C682" s="1" t="s">
        <v>53</v>
      </c>
      <c r="D682" t="s">
        <v>36</v>
      </c>
      <c r="E682">
        <f t="shared" si="90"/>
        <v>1</v>
      </c>
      <c r="F682">
        <f t="shared" si="91"/>
        <v>0</v>
      </c>
      <c r="G682">
        <f t="shared" si="92"/>
        <v>0</v>
      </c>
      <c r="H682">
        <f t="shared" si="93"/>
        <v>1</v>
      </c>
      <c r="I682" s="12">
        <f t="shared" si="94"/>
        <v>0</v>
      </c>
      <c r="J682" s="12" t="str">
        <f t="shared" si="95"/>
        <v>NA</v>
      </c>
      <c r="K682">
        <f t="shared" si="96"/>
        <v>0</v>
      </c>
      <c r="M682" s="5">
        <v>1100385.52932</v>
      </c>
      <c r="N682" s="5">
        <v>1100385.52932</v>
      </c>
      <c r="O682" s="13">
        <f t="shared" si="97"/>
        <v>0</v>
      </c>
      <c r="P682" s="13">
        <f t="shared" si="98"/>
        <v>0</v>
      </c>
    </row>
    <row r="683" spans="1:16">
      <c r="A683" s="1" t="s">
        <v>3533</v>
      </c>
      <c r="B683" s="1" t="str">
        <f>VLOOKUP(A683,NLA_Site_info!$A$2:$B$1253,2,FALSE)</f>
        <v>Melvern Lake</v>
      </c>
      <c r="C683" s="1" t="s">
        <v>53</v>
      </c>
      <c r="D683" t="s">
        <v>36</v>
      </c>
      <c r="E683">
        <f t="shared" si="90"/>
        <v>1</v>
      </c>
      <c r="F683">
        <f t="shared" si="91"/>
        <v>0</v>
      </c>
      <c r="G683">
        <f t="shared" si="92"/>
        <v>0</v>
      </c>
      <c r="H683">
        <f t="shared" si="93"/>
        <v>1</v>
      </c>
      <c r="I683" s="12">
        <f t="shared" si="94"/>
        <v>0</v>
      </c>
      <c r="J683" s="12" t="str">
        <f t="shared" si="95"/>
        <v>NA</v>
      </c>
      <c r="K683">
        <f t="shared" si="96"/>
        <v>0</v>
      </c>
      <c r="M683" s="5">
        <v>25452900.184999999</v>
      </c>
      <c r="N683" s="5">
        <v>28376544.213</v>
      </c>
      <c r="O683" s="13">
        <f t="shared" si="97"/>
        <v>-0.1086262011691366</v>
      </c>
      <c r="P683" s="13">
        <f t="shared" si="98"/>
        <v>0.1086262011691366</v>
      </c>
    </row>
    <row r="684" spans="1:16">
      <c r="A684" s="1" t="s">
        <v>3538</v>
      </c>
      <c r="B684" s="1" t="str">
        <f>VLOOKUP(A684,NLA_Site_info!$A$2:$B$1253,2,FALSE)</f>
        <v>Mound City Lake</v>
      </c>
      <c r="C684" s="1" t="s">
        <v>53</v>
      </c>
      <c r="D684" t="s">
        <v>36</v>
      </c>
      <c r="E684">
        <f t="shared" si="90"/>
        <v>1</v>
      </c>
      <c r="F684">
        <f t="shared" si="91"/>
        <v>0</v>
      </c>
      <c r="G684">
        <f t="shared" si="92"/>
        <v>0</v>
      </c>
      <c r="H684">
        <f t="shared" si="93"/>
        <v>1</v>
      </c>
      <c r="I684" s="12">
        <f t="shared" si="94"/>
        <v>0</v>
      </c>
      <c r="J684" s="12" t="str">
        <f t="shared" si="95"/>
        <v>NA</v>
      </c>
      <c r="K684">
        <f t="shared" si="96"/>
        <v>0</v>
      </c>
      <c r="M684" s="5">
        <v>502775.42223700002</v>
      </c>
      <c r="N684" s="5">
        <v>502775.42223600001</v>
      </c>
      <c r="O684" s="13">
        <f t="shared" si="97"/>
        <v>1.9889747395467902E-12</v>
      </c>
      <c r="P684" s="13">
        <f t="shared" si="98"/>
        <v>1.9889747395467902E-12</v>
      </c>
    </row>
    <row r="685" spans="1:16">
      <c r="A685" s="1" t="s">
        <v>3543</v>
      </c>
      <c r="B685" s="1" t="str">
        <f>VLOOKUP(A685,NLA_Site_info!$A$2:$B$1253,2,FALSE)</f>
        <v>Pottawatomie County State Lake</v>
      </c>
      <c r="C685" s="1" t="s">
        <v>36</v>
      </c>
      <c r="D685" t="s">
        <v>36</v>
      </c>
      <c r="E685">
        <f t="shared" si="90"/>
        <v>1</v>
      </c>
      <c r="F685">
        <f t="shared" si="91"/>
        <v>0</v>
      </c>
      <c r="G685">
        <f t="shared" si="92"/>
        <v>1</v>
      </c>
      <c r="H685">
        <f t="shared" si="93"/>
        <v>0</v>
      </c>
      <c r="I685" s="12">
        <f t="shared" si="94"/>
        <v>1</v>
      </c>
      <c r="J685" s="12" t="str">
        <f t="shared" si="95"/>
        <v>NA</v>
      </c>
      <c r="K685">
        <f t="shared" si="96"/>
        <v>1</v>
      </c>
      <c r="M685" s="5">
        <v>70676.620824800004</v>
      </c>
      <c r="N685" s="5">
        <v>66863.185380399998</v>
      </c>
      <c r="O685" s="13">
        <f t="shared" si="97"/>
        <v>5.5452098554081432E-2</v>
      </c>
      <c r="P685" s="13">
        <f t="shared" si="98"/>
        <v>5.5452098554081432E-2</v>
      </c>
    </row>
    <row r="686" spans="1:16">
      <c r="A686" s="1" t="s">
        <v>3548</v>
      </c>
      <c r="B686" s="1" t="str">
        <f>VLOOKUP(A686,NLA_Site_info!$A$2:$B$1253,2,FALSE)</f>
        <v>Wilson Lake</v>
      </c>
      <c r="C686" s="1" t="s">
        <v>36</v>
      </c>
      <c r="D686" t="s">
        <v>36</v>
      </c>
      <c r="E686">
        <f t="shared" si="90"/>
        <v>1</v>
      </c>
      <c r="F686">
        <f t="shared" si="91"/>
        <v>0</v>
      </c>
      <c r="G686">
        <f t="shared" si="92"/>
        <v>1</v>
      </c>
      <c r="H686">
        <f t="shared" si="93"/>
        <v>0</v>
      </c>
      <c r="I686" s="12">
        <f t="shared" si="94"/>
        <v>1</v>
      </c>
      <c r="J686" s="12" t="str">
        <f t="shared" si="95"/>
        <v>NA</v>
      </c>
      <c r="K686">
        <f t="shared" si="96"/>
        <v>1</v>
      </c>
      <c r="M686" s="5">
        <v>31752551.383699998</v>
      </c>
      <c r="N686" s="5">
        <v>33915635.913999997</v>
      </c>
      <c r="O686" s="13">
        <f t="shared" si="97"/>
        <v>-6.5879221562607684E-2</v>
      </c>
      <c r="P686" s="13">
        <f t="shared" si="98"/>
        <v>6.5879221562607684E-2</v>
      </c>
    </row>
    <row r="687" spans="1:16">
      <c r="A687" s="1" t="s">
        <v>3553</v>
      </c>
      <c r="B687" s="1" t="str">
        <f>VLOOKUP(A687,NLA_Site_info!$A$2:$B$1253,2,FALSE)</f>
        <v>Murray Gill Lake</v>
      </c>
      <c r="C687" s="1" t="s">
        <v>36</v>
      </c>
      <c r="D687" t="s">
        <v>36</v>
      </c>
      <c r="E687">
        <f t="shared" si="90"/>
        <v>1</v>
      </c>
      <c r="F687">
        <f t="shared" si="91"/>
        <v>0</v>
      </c>
      <c r="G687">
        <f t="shared" si="92"/>
        <v>1</v>
      </c>
      <c r="H687">
        <f t="shared" si="93"/>
        <v>0</v>
      </c>
      <c r="I687" s="12">
        <f t="shared" si="94"/>
        <v>1</v>
      </c>
      <c r="J687" s="12" t="str">
        <f t="shared" si="95"/>
        <v>NA</v>
      </c>
      <c r="K687">
        <f t="shared" si="96"/>
        <v>1</v>
      </c>
      <c r="M687" s="5">
        <v>1640112.0879299999</v>
      </c>
      <c r="N687" s="5">
        <v>1739720.43038</v>
      </c>
      <c r="O687" s="13">
        <f t="shared" si="97"/>
        <v>-5.8942768264627944E-2</v>
      </c>
      <c r="P687" s="13">
        <f t="shared" si="98"/>
        <v>5.8942768264627944E-2</v>
      </c>
    </row>
    <row r="688" spans="1:16">
      <c r="A688" s="1" t="s">
        <v>3558</v>
      </c>
      <c r="B688" s="1" t="str">
        <f>VLOOKUP(A688,NLA_Site_info!$A$2:$B$1253,2,FALSE)</f>
        <v>Fourche Lake</v>
      </c>
      <c r="C688" s="1" t="s">
        <v>36</v>
      </c>
      <c r="D688" t="s">
        <v>36</v>
      </c>
      <c r="E688">
        <f t="shared" si="90"/>
        <v>1</v>
      </c>
      <c r="F688">
        <f t="shared" si="91"/>
        <v>0</v>
      </c>
      <c r="G688">
        <f t="shared" si="92"/>
        <v>1</v>
      </c>
      <c r="H688">
        <f t="shared" si="93"/>
        <v>0</v>
      </c>
      <c r="I688" s="12">
        <f t="shared" si="94"/>
        <v>1</v>
      </c>
      <c r="J688" s="12" t="str">
        <f t="shared" si="95"/>
        <v>NA</v>
      </c>
      <c r="K688">
        <f t="shared" si="96"/>
        <v>1</v>
      </c>
      <c r="M688" s="5">
        <v>192772.99230300001</v>
      </c>
      <c r="N688" s="5">
        <v>176835.80152500002</v>
      </c>
      <c r="O688" s="13">
        <f t="shared" si="97"/>
        <v>8.6238157988288933E-2</v>
      </c>
      <c r="P688" s="13">
        <f t="shared" si="98"/>
        <v>8.6238157988288933E-2</v>
      </c>
    </row>
    <row r="689" spans="1:16">
      <c r="A689" s="1" t="s">
        <v>3563</v>
      </c>
      <c r="B689" s="1" t="str">
        <f>VLOOKUP(A689,NLA_Site_info!$A$2:$B$1253,2,FALSE)</f>
        <v>Loggers Lake</v>
      </c>
      <c r="C689" s="1" t="s">
        <v>53</v>
      </c>
      <c r="D689" t="s">
        <v>36</v>
      </c>
      <c r="E689">
        <f t="shared" si="90"/>
        <v>1</v>
      </c>
      <c r="F689">
        <f t="shared" si="91"/>
        <v>0</v>
      </c>
      <c r="G689">
        <f t="shared" si="92"/>
        <v>0</v>
      </c>
      <c r="H689">
        <f t="shared" si="93"/>
        <v>1</v>
      </c>
      <c r="I689" s="12">
        <f t="shared" si="94"/>
        <v>0</v>
      </c>
      <c r="J689" s="12" t="str">
        <f t="shared" si="95"/>
        <v>NA</v>
      </c>
      <c r="K689">
        <f t="shared" si="96"/>
        <v>0</v>
      </c>
      <c r="M689" s="5">
        <v>83477.926921499995</v>
      </c>
      <c r="N689" s="5">
        <v>88965.999370599995</v>
      </c>
      <c r="O689" s="13">
        <f t="shared" si="97"/>
        <v>-6.3650516050114084E-2</v>
      </c>
      <c r="P689" s="13">
        <f t="shared" si="98"/>
        <v>6.3650516050114084E-2</v>
      </c>
    </row>
    <row r="690" spans="1:16">
      <c r="A690" s="1" t="s">
        <v>3568</v>
      </c>
      <c r="B690" s="1" t="str">
        <f>VLOOKUP(A690,NLA_Site_info!$A$2:$B$1253,2,FALSE)</f>
        <v>Lake Northwood</v>
      </c>
      <c r="C690" s="1" t="s">
        <v>36</v>
      </c>
      <c r="D690" t="s">
        <v>36</v>
      </c>
      <c r="E690">
        <f t="shared" si="90"/>
        <v>1</v>
      </c>
      <c r="F690">
        <f t="shared" si="91"/>
        <v>0</v>
      </c>
      <c r="G690">
        <f t="shared" si="92"/>
        <v>1</v>
      </c>
      <c r="H690">
        <f t="shared" si="93"/>
        <v>0</v>
      </c>
      <c r="I690" s="12">
        <f t="shared" si="94"/>
        <v>1</v>
      </c>
      <c r="J690" s="12" t="str">
        <f t="shared" si="95"/>
        <v>NA</v>
      </c>
      <c r="K690">
        <f t="shared" si="96"/>
        <v>1</v>
      </c>
      <c r="M690" s="5">
        <v>312365.94009500003</v>
      </c>
      <c r="N690" s="5">
        <v>319279.07021400001</v>
      </c>
      <c r="O690" s="13">
        <f t="shared" si="97"/>
        <v>-2.1889289098058682E-2</v>
      </c>
      <c r="P690" s="13">
        <f t="shared" si="98"/>
        <v>2.1889289098058682E-2</v>
      </c>
    </row>
    <row r="691" spans="1:16">
      <c r="A691" s="1" t="s">
        <v>3573</v>
      </c>
      <c r="B691" s="1" t="str">
        <f>VLOOKUP(A691,NLA_Site_info!$A$2:$B$1253,2,FALSE)</f>
        <v>Lake Wauwanoka</v>
      </c>
      <c r="C691" s="1" t="s">
        <v>36</v>
      </c>
      <c r="D691" t="s">
        <v>36</v>
      </c>
      <c r="E691">
        <f t="shared" si="90"/>
        <v>1</v>
      </c>
      <c r="F691">
        <f t="shared" si="91"/>
        <v>0</v>
      </c>
      <c r="G691">
        <f t="shared" si="92"/>
        <v>1</v>
      </c>
      <c r="H691">
        <f t="shared" si="93"/>
        <v>0</v>
      </c>
      <c r="I691" s="12">
        <f t="shared" si="94"/>
        <v>1</v>
      </c>
      <c r="J691" s="12" t="str">
        <f t="shared" si="95"/>
        <v>NA</v>
      </c>
      <c r="K691">
        <f t="shared" si="96"/>
        <v>1</v>
      </c>
      <c r="M691" s="5">
        <v>376740.15694199997</v>
      </c>
      <c r="N691" s="5">
        <v>391651.41120500001</v>
      </c>
      <c r="O691" s="13">
        <f t="shared" si="97"/>
        <v>-3.8811603044939677E-2</v>
      </c>
      <c r="P691" s="13">
        <f t="shared" si="98"/>
        <v>3.8811603044939677E-2</v>
      </c>
    </row>
    <row r="692" spans="1:16">
      <c r="A692" s="1" t="s">
        <v>3578</v>
      </c>
      <c r="B692" s="1" t="str">
        <f>VLOOKUP(A692,NLA_Site_info!$A$2:$B$1253,2,FALSE)</f>
        <v>Box Butte Reservoir</v>
      </c>
      <c r="C692" s="1" t="s">
        <v>36</v>
      </c>
      <c r="D692" t="s">
        <v>36</v>
      </c>
      <c r="E692">
        <f t="shared" si="90"/>
        <v>1</v>
      </c>
      <c r="F692">
        <f t="shared" si="91"/>
        <v>0</v>
      </c>
      <c r="G692">
        <f t="shared" si="92"/>
        <v>1</v>
      </c>
      <c r="H692">
        <f t="shared" si="93"/>
        <v>0</v>
      </c>
      <c r="I692" s="12">
        <f t="shared" si="94"/>
        <v>1</v>
      </c>
      <c r="J692" s="12" t="str">
        <f t="shared" si="95"/>
        <v>NA</v>
      </c>
      <c r="K692">
        <f t="shared" si="96"/>
        <v>1</v>
      </c>
      <c r="M692" s="5">
        <v>5111149.1943699997</v>
      </c>
      <c r="N692" s="5">
        <v>6172867.0612399997</v>
      </c>
      <c r="O692" s="13">
        <f t="shared" si="97"/>
        <v>-0.18818084675164354</v>
      </c>
      <c r="P692" s="13">
        <f t="shared" si="98"/>
        <v>0.18818084675164354</v>
      </c>
    </row>
    <row r="693" spans="1:16">
      <c r="A693" s="1" t="s">
        <v>3583</v>
      </c>
      <c r="B693" s="1" t="str">
        <f>VLOOKUP(A693,NLA_Site_info!$A$2:$B$1253,2,FALSE)</f>
        <v>Duck Lake</v>
      </c>
      <c r="C693" s="1" t="s">
        <v>53</v>
      </c>
      <c r="D693" t="s">
        <v>53</v>
      </c>
      <c r="E693">
        <f t="shared" si="90"/>
        <v>0</v>
      </c>
      <c r="F693">
        <f t="shared" si="91"/>
        <v>1</v>
      </c>
      <c r="G693">
        <f t="shared" si="92"/>
        <v>0</v>
      </c>
      <c r="H693">
        <f t="shared" si="93"/>
        <v>1</v>
      </c>
      <c r="I693" s="12" t="str">
        <f t="shared" si="94"/>
        <v>NA</v>
      </c>
      <c r="J693" s="12">
        <f t="shared" si="95"/>
        <v>1</v>
      </c>
      <c r="K693">
        <f t="shared" si="96"/>
        <v>1</v>
      </c>
      <c r="M693" s="5">
        <v>270309.55975299998</v>
      </c>
      <c r="N693" s="5">
        <v>220420.17345600002</v>
      </c>
      <c r="O693" s="13">
        <f t="shared" si="97"/>
        <v>0.20332734261183338</v>
      </c>
      <c r="P693" s="13">
        <f t="shared" si="98"/>
        <v>0.20332734261183338</v>
      </c>
    </row>
    <row r="694" spans="1:16">
      <c r="A694" s="1" t="s">
        <v>3587</v>
      </c>
      <c r="B694" s="1" t="str">
        <f>VLOOKUP(A694,NLA_Site_info!$A$2:$B$1253,2,FALSE)</f>
        <v>Hackberry Lake</v>
      </c>
      <c r="C694" s="1" t="s">
        <v>53</v>
      </c>
      <c r="D694" t="s">
        <v>53</v>
      </c>
      <c r="E694">
        <f t="shared" si="90"/>
        <v>0</v>
      </c>
      <c r="F694">
        <f t="shared" si="91"/>
        <v>1</v>
      </c>
      <c r="G694">
        <f t="shared" si="92"/>
        <v>0</v>
      </c>
      <c r="H694">
        <f t="shared" si="93"/>
        <v>1</v>
      </c>
      <c r="I694" s="12" t="str">
        <f t="shared" si="94"/>
        <v>NA</v>
      </c>
      <c r="J694" s="12">
        <f t="shared" si="95"/>
        <v>1</v>
      </c>
      <c r="K694">
        <f t="shared" si="96"/>
        <v>1</v>
      </c>
      <c r="M694" s="5">
        <v>1314715.1131899999</v>
      </c>
      <c r="N694" s="5">
        <v>1322482.73334</v>
      </c>
      <c r="O694" s="13">
        <f t="shared" si="97"/>
        <v>-5.8908133572311621E-3</v>
      </c>
      <c r="P694" s="13">
        <f t="shared" si="98"/>
        <v>5.8908133572311621E-3</v>
      </c>
    </row>
    <row r="695" spans="1:16">
      <c r="A695" s="1" t="s">
        <v>3592</v>
      </c>
      <c r="B695" s="1" t="str">
        <f>VLOOKUP(A695,NLA_Site_info!$A$2:$B$1253,2,FALSE)</f>
        <v>Buchanan Lake</v>
      </c>
      <c r="C695" s="1" t="s">
        <v>36</v>
      </c>
      <c r="D695" t="s">
        <v>36</v>
      </c>
      <c r="E695">
        <f t="shared" si="90"/>
        <v>1</v>
      </c>
      <c r="F695">
        <f t="shared" si="91"/>
        <v>0</v>
      </c>
      <c r="G695">
        <f t="shared" si="92"/>
        <v>1</v>
      </c>
      <c r="H695">
        <f t="shared" si="93"/>
        <v>0</v>
      </c>
      <c r="I695" s="12">
        <f t="shared" si="94"/>
        <v>1</v>
      </c>
      <c r="J695" s="12" t="str">
        <f t="shared" si="95"/>
        <v>NA</v>
      </c>
      <c r="K695">
        <f t="shared" si="96"/>
        <v>1</v>
      </c>
      <c r="M695" s="5">
        <v>3180792.2213400002</v>
      </c>
      <c r="N695" s="5">
        <v>91321956.664900005</v>
      </c>
      <c r="O695" s="13">
        <f t="shared" si="97"/>
        <v>-1.8653672085171213</v>
      </c>
      <c r="P695" s="13">
        <f t="shared" si="98"/>
        <v>1.8653672085171213</v>
      </c>
    </row>
    <row r="696" spans="1:16">
      <c r="A696" s="1" t="s">
        <v>3597</v>
      </c>
      <c r="B696" s="1" t="str">
        <f>VLOOKUP(A696,NLA_Site_info!$A$2:$B$1253,2,FALSE)</f>
        <v>Lake Cisco</v>
      </c>
      <c r="C696" s="1" t="s">
        <v>36</v>
      </c>
      <c r="D696" t="s">
        <v>36</v>
      </c>
      <c r="E696">
        <f t="shared" si="90"/>
        <v>1</v>
      </c>
      <c r="F696">
        <f t="shared" si="91"/>
        <v>0</v>
      </c>
      <c r="G696">
        <f t="shared" si="92"/>
        <v>1</v>
      </c>
      <c r="H696">
        <f t="shared" si="93"/>
        <v>0</v>
      </c>
      <c r="I696" s="12">
        <f t="shared" si="94"/>
        <v>1</v>
      </c>
      <c r="J696" s="12" t="str">
        <f t="shared" si="95"/>
        <v>NA</v>
      </c>
      <c r="K696">
        <f t="shared" si="96"/>
        <v>1</v>
      </c>
      <c r="M696" s="5">
        <v>2185614.3487499999</v>
      </c>
      <c r="N696" s="5">
        <v>1004418.5668</v>
      </c>
      <c r="O696" s="13">
        <f t="shared" si="97"/>
        <v>0.74055397747916174</v>
      </c>
      <c r="P696" s="13">
        <f t="shared" si="98"/>
        <v>0.74055397747916174</v>
      </c>
    </row>
    <row r="697" spans="1:16">
      <c r="A697" s="1" t="s">
        <v>3602</v>
      </c>
      <c r="B697" s="1" t="str">
        <f>VLOOKUP(A697,NLA_Site_info!$A$2:$B$1253,2,FALSE)</f>
        <v>Lowes Lake</v>
      </c>
      <c r="C697" s="1" t="s">
        <v>53</v>
      </c>
      <c r="D697" t="s">
        <v>53</v>
      </c>
      <c r="E697">
        <f t="shared" si="90"/>
        <v>0</v>
      </c>
      <c r="F697">
        <f t="shared" si="91"/>
        <v>1</v>
      </c>
      <c r="G697">
        <f t="shared" si="92"/>
        <v>0</v>
      </c>
      <c r="H697">
        <f t="shared" si="93"/>
        <v>1</v>
      </c>
      <c r="I697" s="12" t="str">
        <f t="shared" si="94"/>
        <v>NA</v>
      </c>
      <c r="J697" s="12">
        <f t="shared" si="95"/>
        <v>1</v>
      </c>
      <c r="K697">
        <f t="shared" si="96"/>
        <v>1</v>
      </c>
      <c r="M697" s="5">
        <v>95930.4103646</v>
      </c>
      <c r="N697" s="5">
        <v>96895.314950999993</v>
      </c>
      <c r="O697" s="13">
        <f t="shared" si="97"/>
        <v>-1.0008048301861411E-2</v>
      </c>
      <c r="P697" s="13">
        <f t="shared" si="98"/>
        <v>1.0008048301861411E-2</v>
      </c>
    </row>
    <row r="698" spans="1:16">
      <c r="A698" s="1" t="s">
        <v>3607</v>
      </c>
      <c r="B698" s="1" t="str">
        <f>VLOOKUP(A698,NLA_Site_info!$A$2:$B$1253,2,FALSE)</f>
        <v>Sy Lake</v>
      </c>
      <c r="C698" s="1" t="s">
        <v>53</v>
      </c>
      <c r="D698" t="s">
        <v>53</v>
      </c>
      <c r="E698">
        <f t="shared" si="90"/>
        <v>0</v>
      </c>
      <c r="F698">
        <f t="shared" si="91"/>
        <v>1</v>
      </c>
      <c r="G698">
        <f t="shared" si="92"/>
        <v>0</v>
      </c>
      <c r="H698">
        <f t="shared" si="93"/>
        <v>1</v>
      </c>
      <c r="I698" s="12" t="str">
        <f t="shared" si="94"/>
        <v>NA</v>
      </c>
      <c r="J698" s="12">
        <f t="shared" si="95"/>
        <v>1</v>
      </c>
      <c r="K698">
        <f t="shared" si="96"/>
        <v>1</v>
      </c>
      <c r="M698" s="5">
        <v>54232.461970600001</v>
      </c>
      <c r="N698" s="5">
        <v>60497.922458499997</v>
      </c>
      <c r="O698" s="13">
        <f t="shared" si="97"/>
        <v>-0.10922059607970487</v>
      </c>
      <c r="P698" s="13">
        <f t="shared" si="98"/>
        <v>0.10922059607970487</v>
      </c>
    </row>
    <row r="701" spans="1:16">
      <c r="D701" s="14" t="s">
        <v>4090</v>
      </c>
      <c r="E701">
        <f>SUM(E2:E698)</f>
        <v>432</v>
      </c>
      <c r="F701">
        <f>SUM(F2:F698)</f>
        <v>265</v>
      </c>
      <c r="G701">
        <f>SUM(G2:G698)</f>
        <v>364</v>
      </c>
      <c r="H701">
        <f>SUM(H2:H698)</f>
        <v>323</v>
      </c>
      <c r="K701">
        <f>COUNT(K2:K698)</f>
        <v>697</v>
      </c>
      <c r="N701" t="s">
        <v>4101</v>
      </c>
      <c r="O701" s="15">
        <f>AVERAGE(O2:O698)</f>
        <v>-4.6188757677753968E-2</v>
      </c>
      <c r="P701" s="15">
        <f>AVERAGE(P2:P698)</f>
        <v>0.18270572735132087</v>
      </c>
    </row>
    <row r="702" spans="1:16">
      <c r="H702" s="14" t="s">
        <v>4091</v>
      </c>
      <c r="I702">
        <f>SUM(I2:I698)</f>
        <v>335</v>
      </c>
      <c r="J702">
        <f>SUM(J2:J698)</f>
        <v>234</v>
      </c>
      <c r="N702" t="s">
        <v>4102</v>
      </c>
      <c r="O702" s="16">
        <f>MEDIAN(O2:O698)</f>
        <v>2.1199378076702867E-3</v>
      </c>
      <c r="P702" s="16">
        <f>MEDIAN(P2:P698)</f>
        <v>5.26768978762545E-2</v>
      </c>
    </row>
    <row r="703" spans="1:16">
      <c r="H703" s="14" t="s">
        <v>4089</v>
      </c>
      <c r="I703" s="13">
        <f>SUM(I2:I698)/E701</f>
        <v>0.77546296296296291</v>
      </c>
      <c r="J703" s="13">
        <f>SUM(J2:J698)/F701</f>
        <v>0.88301886792452833</v>
      </c>
      <c r="K703" s="13">
        <f>SUM(K2:K698)/K701</f>
        <v>0.81635581061692974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NLA_points_with_Area_and_attrib</vt:lpstr>
      <vt:lpstr>NLA_Site_info</vt:lpstr>
      <vt:lpstr>WB_Type_Comparison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Verdin, Kristine L.</dc:creator>
  <cp:lastModifiedBy>Laura Catherine Naslund</cp:lastModifiedBy>
  <dcterms:created xsi:type="dcterms:W3CDTF">2012-04-18T16:51:50Z</dcterms:created>
  <dcterms:modified xsi:type="dcterms:W3CDTF">2024-01-16T01:41:25Z</dcterms:modified>
</cp:coreProperties>
</file>