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0" yWindow="120" windowWidth="19140" windowHeight="13230" tabRatio="674"/>
  </bookViews>
  <sheets>
    <sheet name="MPS(input)" sheetId="30" r:id="rId1"/>
    <sheet name="MPS(calc_process)" sheetId="31" r:id="rId2"/>
    <sheet name="MSS" sheetId="33" r:id="rId3"/>
    <sheet name="MRS(input)" sheetId="36" r:id="rId4"/>
    <sheet name="MRS(calc_process)" sheetId="35" r:id="rId5"/>
  </sheets>
  <definedNames>
    <definedName name="_xlnm.Print_Area" localSheetId="1">'MPS(calc_process)'!$A$1:$I$37</definedName>
    <definedName name="_xlnm.Print_Area" localSheetId="0">'MPS(input)'!$A$1:$K$31</definedName>
    <definedName name="_xlnm.Print_Area" localSheetId="4">'MRS(calc_process)'!$A$1:$I$37</definedName>
    <definedName name="_xlnm.Print_Area" localSheetId="3">'MRS(input)'!$A$1:$L$31</definedName>
  </definedNames>
  <calcPr calcId="145621"/>
</workbook>
</file>

<file path=xl/calcChain.xml><?xml version="1.0" encoding="utf-8"?>
<calcChain xmlns="http://schemas.openxmlformats.org/spreadsheetml/2006/main">
  <c r="G6" i="35" l="1"/>
  <c r="D26" i="36"/>
  <c r="B26" i="30"/>
  <c r="G6" i="31"/>
  <c r="G26" i="35" l="1"/>
  <c r="G16" i="35"/>
  <c r="H22" i="36" l="1"/>
  <c r="H20" i="36"/>
  <c r="H19" i="36"/>
  <c r="H18" i="36"/>
  <c r="H17" i="36"/>
  <c r="H16" i="36"/>
  <c r="H15" i="36"/>
  <c r="K22" i="36" l="1"/>
  <c r="K21" i="36"/>
  <c r="K20" i="36"/>
  <c r="K19" i="36"/>
  <c r="K18" i="36"/>
  <c r="K17" i="36"/>
  <c r="K16" i="36"/>
  <c r="K15" i="36"/>
  <c r="F22" i="36"/>
  <c r="F20" i="36"/>
  <c r="F19" i="36"/>
  <c r="G17" i="35" s="1"/>
  <c r="F18" i="36"/>
  <c r="F17" i="36"/>
  <c r="F16" i="36"/>
  <c r="F15" i="36"/>
  <c r="L2" i="36"/>
  <c r="I2" i="35"/>
  <c r="L1" i="36"/>
  <c r="I1" i="35"/>
  <c r="G23" i="35" l="1"/>
  <c r="G13" i="35"/>
  <c r="G24" i="35"/>
  <c r="G25" i="35" s="1"/>
  <c r="G14" i="35"/>
  <c r="G22" i="35"/>
  <c r="G12" i="35"/>
  <c r="G8" i="35"/>
  <c r="C2" i="33"/>
  <c r="C1" i="33"/>
  <c r="G15" i="35" l="1"/>
  <c r="G10" i="35"/>
  <c r="G20" i="35"/>
  <c r="I2" i="31"/>
  <c r="E21" i="30"/>
  <c r="F21" i="36" s="1"/>
  <c r="G18" i="35" s="1"/>
  <c r="G8" i="31"/>
  <c r="G17" i="31"/>
  <c r="G18" i="31" l="1"/>
  <c r="G24" i="31"/>
  <c r="G25" i="31" s="1"/>
  <c r="G14" i="31"/>
  <c r="G15" i="31" s="1"/>
  <c r="G23" i="31"/>
  <c r="G13" i="31"/>
  <c r="G22" i="31"/>
  <c r="G12" i="31"/>
  <c r="G16" i="31"/>
  <c r="G26" i="31"/>
  <c r="G20" i="31" l="1"/>
  <c r="G10" i="31"/>
  <c r="I1" i="31" l="1"/>
</calcChain>
</file>

<file path=xl/sharedStrings.xml><?xml version="1.0" encoding="utf-8"?>
<sst xmlns="http://schemas.openxmlformats.org/spreadsheetml/2006/main" count="389" uniqueCount="156">
  <si>
    <t>Units</t>
    <phoneticPr fontId="2"/>
  </si>
  <si>
    <t>Parameter</t>
  </si>
  <si>
    <t>MWh/p</t>
    <phoneticPr fontId="2"/>
  </si>
  <si>
    <t>1. Calculations for emission reductions</t>
    <phoneticPr fontId="2"/>
  </si>
  <si>
    <t>Fuel type</t>
    <phoneticPr fontId="2"/>
  </si>
  <si>
    <t>Value</t>
    <phoneticPr fontId="2"/>
  </si>
  <si>
    <t>Units</t>
    <phoneticPr fontId="2"/>
  </si>
  <si>
    <t>Emission reductions during the period p</t>
    <phoneticPr fontId="2"/>
  </si>
  <si>
    <t>2. Selected default values, etc.</t>
    <phoneticPr fontId="2"/>
  </si>
  <si>
    <t>-</t>
    <phoneticPr fontId="2"/>
  </si>
  <si>
    <t>3. Calculations for reference emissions</t>
    <phoneticPr fontId="2"/>
  </si>
  <si>
    <t>Reference emissions during the period p</t>
    <phoneticPr fontId="2"/>
  </si>
  <si>
    <t>4. Calculations of the project emissions</t>
    <phoneticPr fontId="2"/>
  </si>
  <si>
    <t>[List of Default Values]</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</si>
  <si>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</si>
  <si>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</si>
  <si>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r>
      <t>EC</t>
    </r>
    <r>
      <rPr>
        <vertAlign val="subscript"/>
        <sz val="11"/>
        <rFont val="Arial"/>
        <family val="2"/>
      </rPr>
      <t>PJ,i,p</t>
    </r>
    <phoneticPr fontId="2"/>
  </si>
  <si>
    <t>degree Celsius</t>
    <phoneticPr fontId="2"/>
  </si>
  <si>
    <t>Reference emissions</t>
    <phoneticPr fontId="2"/>
  </si>
  <si>
    <r>
      <t>TD</t>
    </r>
    <r>
      <rPr>
        <vertAlign val="subscript"/>
        <sz val="11"/>
        <rFont val="Arial"/>
        <family val="2"/>
      </rPr>
      <t>cooling</t>
    </r>
    <phoneticPr fontId="2"/>
  </si>
  <si>
    <r>
      <t>TD</t>
    </r>
    <r>
      <rPr>
        <vertAlign val="subscript"/>
        <sz val="11"/>
        <rFont val="Arial"/>
        <family val="2"/>
      </rPr>
      <t>chilled</t>
    </r>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</si>
  <si>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</si>
  <si>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</si>
  <si>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</si>
  <si>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</si>
  <si>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</si>
  <si>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Proportion of grid electricity over total electricity consumed at the project site</t>
    <phoneticPr fontId="2"/>
  </si>
  <si>
    <t>-</t>
    <phoneticPr fontId="2"/>
  </si>
  <si>
    <t>Proportion of captive electricity over total electricity consumed at the project site</t>
    <phoneticPr fontId="2"/>
  </si>
  <si>
    <t>Power consumption of project chiller i</t>
    <phoneticPr fontId="2"/>
  </si>
  <si>
    <t>MWh/p</t>
    <phoneticPr fontId="2"/>
  </si>
  <si>
    <r>
      <t>EC</t>
    </r>
    <r>
      <rPr>
        <vertAlign val="subscript"/>
        <sz val="11"/>
        <rFont val="Arial"/>
        <family val="2"/>
      </rPr>
      <t>PJ,i,p</t>
    </r>
    <phoneticPr fontId="2"/>
  </si>
  <si>
    <r>
      <t>COP</t>
    </r>
    <r>
      <rPr>
        <vertAlign val="subscript"/>
        <sz val="11"/>
        <rFont val="Arial"/>
        <family val="2"/>
      </rPr>
      <t>RE,i</t>
    </r>
    <phoneticPr fontId="2"/>
  </si>
  <si>
    <t>Project emissions during the period p</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</si>
  <si>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</si>
  <si>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</si>
  <si>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</si>
  <si>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t xml:space="preserve">Monitoring Plan Sheet (Input Sheet) [Attachment to Project Design Document]  </t>
  </si>
  <si>
    <t>Monitoring Spreadsheet: JCM_ID_AM002_ver01.0</t>
    <phoneticPr fontId="2"/>
  </si>
  <si>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</si>
  <si>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</si>
  <si>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</si>
  <si>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</si>
  <si>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</si>
  <si>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</si>
  <si>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</si>
  <si>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</si>
  <si>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</si>
  <si>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</si>
  <si>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</si>
  <si>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</si>
  <si>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</si>
  <si>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</si>
  <si>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</si>
  <si>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</si>
  <si>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</si>
  <si>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</si>
  <si>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</si>
  <si>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</si>
  <si>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</si>
  <si>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(2)</t>
  </si>
  <si>
    <t>(3)</t>
  </si>
  <si>
    <r>
      <t xml:space="preserve">Table 1: Parameters to be monitored </t>
    </r>
    <r>
      <rPr>
        <b/>
        <i/>
        <sz val="11"/>
        <rFont val="Arial"/>
        <family val="2"/>
      </rPr>
      <t>ex post</t>
    </r>
    <phoneticPr fontId="2"/>
  </si>
  <si>
    <r>
      <t>EC</t>
    </r>
    <r>
      <rPr>
        <vertAlign val="subscript"/>
        <sz val="11"/>
        <rFont val="Arial"/>
        <family val="2"/>
      </rPr>
      <t>PJ,i,p</t>
    </r>
    <phoneticPr fontId="2"/>
  </si>
  <si>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</si>
  <si>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MWh/p</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</si>
  <si>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</si>
  <si>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</si>
  <si>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</si>
  <si>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</si>
  <si>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Every year after the installation by a qualified agency.</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</si>
  <si>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</si>
  <si>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</si>
  <si>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</si>
  <si>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</si>
  <si>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Option C</t>
    <phoneticPr fontId="2"/>
  </si>
  <si>
    <t>Monitored data</t>
    <phoneticPr fontId="2"/>
  </si>
  <si>
    <t>Data is measured by meter equipped to a generator.</t>
    <phoneticPr fontId="2"/>
  </si>
  <si>
    <t>Continuously</t>
    <phoneticPr fontId="2"/>
  </si>
  <si>
    <r>
      <t xml:space="preserve">Table 2: Project-specific parameters to be fixed </t>
    </r>
    <r>
      <rPr>
        <b/>
        <i/>
        <sz val="11"/>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</si>
  <si>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</si>
  <si>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</si>
  <si>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CDM approved small scale methodology: AMS-I.A</t>
    <phoneticPr fontId="2"/>
  </si>
  <si>
    <r>
      <t>T</t>
    </r>
    <r>
      <rPr>
        <vertAlign val="subscript"/>
        <sz val="11"/>
        <rFont val="Arial"/>
        <family val="2"/>
      </rPr>
      <t>cooling-out,i</t>
    </r>
    <phoneticPr fontId="2"/>
  </si>
  <si>
    <t>Output cooling water temperature of project chiller i set under the project specific condition</t>
    <phoneticPr fontId="2"/>
  </si>
  <si>
    <t>degree Celsius</t>
    <phoneticPr fontId="2"/>
  </si>
  <si>
    <t>Specifications of project chiller i prepared for the quotation or factory acceptance test data by manufacturer</t>
    <phoneticPr fontId="2"/>
  </si>
  <si>
    <r>
      <t>T</t>
    </r>
    <r>
      <rPr>
        <vertAlign val="subscript"/>
        <sz val="11"/>
        <rFont val="Arial"/>
        <family val="2"/>
      </rPr>
      <t>chilled-out,i</t>
    </r>
    <phoneticPr fontId="2"/>
  </si>
  <si>
    <t>Output chilled water temperature of project chiller i set under the project specific condition</t>
    <phoneticPr fontId="2"/>
  </si>
  <si>
    <r>
      <t>COP</t>
    </r>
    <r>
      <rPr>
        <vertAlign val="subscript"/>
        <sz val="11"/>
        <rFont val="Arial"/>
        <family val="2"/>
      </rPr>
      <t>RE,i</t>
    </r>
    <phoneticPr fontId="2"/>
  </si>
  <si>
    <t>COP of reference chiller i under the standardizing temperature conditions</t>
    <phoneticPr fontId="2"/>
  </si>
  <si>
    <t>-</t>
    <phoneticPr fontId="2"/>
  </si>
  <si>
    <r>
      <t>Data is measured by measuring equipments in the factory.
- Specification of measuring equipments</t>
    </r>
    <r>
      <rPr>
        <sz val="11"/>
        <rFont val="ＭＳ Ｐゴシック"/>
        <family val="3"/>
        <charset val="128"/>
      </rPr>
      <t>：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Every year after the installation by a qualified agency.</t>
    </r>
    <phoneticPr fontId="2"/>
  </si>
  <si>
    <r>
      <t>COP</t>
    </r>
    <r>
      <rPr>
        <vertAlign val="subscript"/>
        <sz val="11"/>
        <rFont val="Arial"/>
        <family val="2"/>
      </rPr>
      <t>PJ,i</t>
    </r>
    <phoneticPr fontId="2"/>
  </si>
  <si>
    <t>COP of project chiller i under the project specific conditions</t>
    <phoneticPr fontId="2"/>
  </si>
  <si>
    <r>
      <t>COP</t>
    </r>
    <r>
      <rPr>
        <vertAlign val="subscript"/>
        <sz val="11"/>
        <rFont val="Arial"/>
        <family val="2"/>
      </rPr>
      <t>PJ,tc,i</t>
    </r>
    <phoneticPr fontId="2"/>
  </si>
  <si>
    <t>COP of project chiller i calculated under the standardizing temperature conditions</t>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</si>
  <si>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</si>
  <si>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</si>
  <si>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</si>
  <si>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</si>
  <si>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</si>
  <si>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</si>
  <si>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</si>
  <si>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</si>
  <si>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</si>
  <si>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</si>
  <si>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</si>
  <si>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</si>
  <si>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</si>
  <si>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Selected from the default values set in the methodology</t>
  </si>
  <si>
    <r>
      <t>CO</t>
    </r>
    <r>
      <rPr>
        <b/>
        <vertAlign val="subscript"/>
        <sz val="11"/>
        <color indexed="9"/>
        <rFont val="Arial"/>
        <family val="2"/>
      </rPr>
      <t>2</t>
    </r>
    <r>
      <rPr>
        <b/>
        <sz val="11"/>
        <color indexed="9"/>
        <rFont val="Arial"/>
        <family val="2"/>
      </rPr>
      <t xml:space="preserve"> emission reductions</t>
    </r>
  </si>
  <si>
    <t>Monitoring Structure Sheet [Attachment to Project Design Document]</t>
    <phoneticPr fontId="2"/>
  </si>
  <si>
    <t>Responsible personnel</t>
  </si>
  <si>
    <t>Role</t>
    <phoneticPr fontId="2"/>
  </si>
  <si>
    <t>Monitoring period</t>
    <phoneticPr fontId="2"/>
  </si>
  <si>
    <r>
      <t>tCO</t>
    </r>
    <r>
      <rPr>
        <vertAlign val="subscript"/>
        <sz val="11"/>
        <rFont val="Arial"/>
        <family val="2"/>
      </rPr>
      <t>2</t>
    </r>
    <r>
      <rPr>
        <sz val="11"/>
        <rFont val="Arial"/>
        <family val="2"/>
      </rPr>
      <t>/MWh</t>
    </r>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</si>
  <si>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</si>
  <si>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</si>
  <si>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t>COP of project chiller i calculated under the standardizing temperature conditions</t>
    <phoneticPr fontId="2"/>
  </si>
  <si>
    <t>COP of reference chiller i under the standardizing temperature conditions</t>
    <phoneticPr fontId="2"/>
  </si>
  <si>
    <t>COP of reference chiller i under the standardizing temperature conditions</t>
    <phoneticPr fontId="2"/>
  </si>
  <si>
    <r>
      <t>COP</t>
    </r>
    <r>
      <rPr>
        <vertAlign val="subscript"/>
        <sz val="11"/>
        <rFont val="Arial"/>
        <family val="2"/>
      </rPr>
      <t>RE,i</t>
    </r>
    <r>
      <rPr>
        <sz val="11"/>
        <rFont val="Arial"/>
        <family val="2"/>
      </rPr>
      <t xml:space="preserve"> (x&lt;300USRt)</t>
    </r>
    <phoneticPr fontId="2"/>
  </si>
  <si>
    <t xml:space="preserve">Monitoring Report Sheet (Input Sheet) [For Verification]  </t>
    <phoneticPr fontId="16"/>
  </si>
  <si>
    <t>Monitoring Report Sheet (Calculation Process Sheet) [For Verification]</t>
    <phoneticPr fontId="16"/>
  </si>
  <si>
    <r>
      <t>COP</t>
    </r>
    <r>
      <rPr>
        <vertAlign val="subscript"/>
        <sz val="11"/>
        <rFont val="Arial"/>
        <family val="2"/>
      </rPr>
      <t>RE,i</t>
    </r>
    <phoneticPr fontId="2"/>
  </si>
  <si>
    <r>
      <t>COP</t>
    </r>
    <r>
      <rPr>
        <vertAlign val="subscript"/>
        <sz val="11"/>
        <rFont val="Arial"/>
        <family val="2"/>
      </rPr>
      <t>PJ,tc,i</t>
    </r>
    <phoneticPr fontId="2"/>
  </si>
  <si>
    <r>
      <t>COP</t>
    </r>
    <r>
      <rPr>
        <vertAlign val="subscript"/>
        <sz val="11"/>
        <rFont val="Arial"/>
        <family val="2"/>
      </rPr>
      <t>PJ,tc,i</t>
    </r>
    <phoneticPr fontId="2"/>
  </si>
  <si>
    <r>
      <t>COP</t>
    </r>
    <r>
      <rPr>
        <vertAlign val="subscript"/>
        <sz val="11"/>
        <rFont val="Arial"/>
        <family val="2"/>
      </rPr>
      <t>RE,i</t>
    </r>
    <phoneticPr fontId="2"/>
  </si>
  <si>
    <t>(b)</t>
    <phoneticPr fontId="16"/>
  </si>
  <si>
    <t>(c)</t>
    <phoneticPr fontId="16"/>
  </si>
  <si>
    <t>(d)</t>
    <phoneticPr fontId="16"/>
  </si>
  <si>
    <t>(e)</t>
    <phoneticPr fontId="16"/>
  </si>
  <si>
    <t>(f)</t>
    <phoneticPr fontId="16"/>
  </si>
  <si>
    <t>(g)</t>
    <phoneticPr fontId="16"/>
  </si>
  <si>
    <t>(h)</t>
    <phoneticPr fontId="16"/>
  </si>
  <si>
    <t>(i)</t>
    <phoneticPr fontId="16"/>
  </si>
  <si>
    <t>Monitoring Period</t>
    <phoneticPr fontId="21"/>
  </si>
  <si>
    <t>(j)</t>
    <phoneticPr fontId="16"/>
  </si>
  <si>
    <t>(k)</t>
    <phoneticPr fontId="16"/>
  </si>
  <si>
    <r>
      <t>Data is measured by measuring equipments in the factory.
- Specification of measuring equipments</t>
    </r>
    <r>
      <rPr>
        <sz val="11"/>
        <rFont val="ＭＳ Ｐゴシック"/>
        <family val="3"/>
        <charset val="128"/>
      </rPr>
      <t xml:space="preserve">：
</t>
    </r>
    <r>
      <rPr>
        <sz val="11"/>
        <rFont val="Arial"/>
        <family val="2"/>
      </rPr>
      <t xml:space="preserve">  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Every year after the installation by a qualified agency.</t>
    </r>
    <phoneticPr fontId="2"/>
  </si>
  <si>
    <t>N/A</t>
  </si>
  <si>
    <t>N/A</t>
    <phoneticPr fontId="2"/>
  </si>
  <si>
    <t>N/A</t>
    <phoneticPr fontId="16"/>
  </si>
  <si>
    <r>
      <t xml:space="preserve">Table 2: Project-specific parameters fixed </t>
    </r>
    <r>
      <rPr>
        <b/>
        <i/>
        <sz val="11"/>
        <rFont val="Arial"/>
        <family val="2"/>
      </rPr>
      <t>ex ante</t>
    </r>
    <phoneticPr fontId="2"/>
  </si>
  <si>
    <t>Monitored Values</t>
    <phoneticPr fontId="16"/>
  </si>
  <si>
    <r>
      <t xml:space="preserve">Table3: </t>
    </r>
    <r>
      <rPr>
        <b/>
        <i/>
        <sz val="11"/>
        <rFont val="Arial"/>
        <family val="2"/>
      </rPr>
      <t>Ex-post</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</si>
  <si>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 xml:space="preserve">Table 1: Parameters monitored </t>
    </r>
    <r>
      <rPr>
        <b/>
        <i/>
        <sz val="11"/>
        <rFont val="Arial"/>
        <family val="2"/>
      </rPr>
      <t>ex post</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</si>
  <si>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</si>
  <si>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ER</t>
    </r>
    <r>
      <rPr>
        <vertAlign val="subscript"/>
        <sz val="11"/>
        <color indexed="8"/>
        <rFont val="Arial"/>
        <family val="2"/>
      </rPr>
      <t>p</t>
    </r>
    <phoneticPr fontId="2"/>
  </si>
  <si>
    <t>Reference Number:</t>
    <phoneticPr fontId="2"/>
  </si>
  <si>
    <t>Monitoring Plan Sheet (Calculation Process Sheet) [Attachment to Project Design Document]</t>
    <phoneticPr fontId="2"/>
  </si>
  <si>
    <r>
      <t>COP</t>
    </r>
    <r>
      <rPr>
        <vertAlign val="subscript"/>
        <sz val="11"/>
        <rFont val="Arial"/>
        <family val="2"/>
      </rPr>
      <t>RE,i</t>
    </r>
    <r>
      <rPr>
        <sz val="11"/>
        <rFont val="Arial"/>
        <family val="2"/>
      </rPr>
      <t xml:space="preserve"> (700</t>
    </r>
    <r>
      <rPr>
        <sz val="11"/>
        <rFont val="Arial Unicode MS"/>
        <family val="3"/>
        <charset val="128"/>
      </rPr>
      <t>≤</t>
    </r>
    <r>
      <rPr>
        <sz val="11"/>
        <rFont val="Arial"/>
        <family val="2"/>
      </rPr>
      <t>x&lt;1250USRt)</t>
    </r>
    <phoneticPr fontId="2"/>
  </si>
  <si>
    <r>
      <t>COP</t>
    </r>
    <r>
      <rPr>
        <vertAlign val="subscript"/>
        <sz val="11"/>
        <rFont val="Arial"/>
        <family val="2"/>
      </rPr>
      <t>RE,i</t>
    </r>
    <r>
      <rPr>
        <sz val="11"/>
        <rFont val="Arial"/>
        <family val="2"/>
      </rPr>
      <t xml:space="preserve"> (500</t>
    </r>
    <r>
      <rPr>
        <sz val="11"/>
        <rFont val="Arial Unicode MS"/>
        <family val="3"/>
        <charset val="128"/>
      </rPr>
      <t>≤</t>
    </r>
    <r>
      <rPr>
        <sz val="11"/>
        <rFont val="Arial"/>
        <family val="2"/>
      </rPr>
      <t>x&lt;700USRt)</t>
    </r>
    <phoneticPr fontId="2"/>
  </si>
  <si>
    <r>
      <t>COP</t>
    </r>
    <r>
      <rPr>
        <vertAlign val="subscript"/>
        <sz val="11"/>
        <rFont val="Arial"/>
        <family val="2"/>
      </rPr>
      <t>RE,i</t>
    </r>
    <r>
      <rPr>
        <sz val="11"/>
        <rFont val="Arial"/>
        <family val="2"/>
      </rPr>
      <t xml:space="preserve"> (450</t>
    </r>
    <r>
      <rPr>
        <sz val="11"/>
        <rFont val="Arial Unicode MS"/>
        <family val="3"/>
        <charset val="128"/>
      </rPr>
      <t>≤</t>
    </r>
    <r>
      <rPr>
        <sz val="11"/>
        <rFont val="Arial"/>
        <family val="2"/>
      </rPr>
      <t>x&lt;500USRt)</t>
    </r>
    <phoneticPr fontId="2"/>
  </si>
  <si>
    <r>
      <t>COP</t>
    </r>
    <r>
      <rPr>
        <vertAlign val="subscript"/>
        <sz val="11"/>
        <rFont val="Arial"/>
        <family val="2"/>
      </rPr>
      <t>RE,i</t>
    </r>
    <r>
      <rPr>
        <sz val="11"/>
        <rFont val="Arial"/>
        <family val="2"/>
      </rPr>
      <t xml:space="preserve"> (300</t>
    </r>
    <r>
      <rPr>
        <sz val="11"/>
        <rFont val="Arial Unicode MS"/>
        <family val="3"/>
        <charset val="128"/>
      </rPr>
      <t>≤</t>
    </r>
    <r>
      <rPr>
        <sz val="11"/>
        <rFont val="Arial"/>
        <family val="2"/>
      </rPr>
      <t>x&lt;450USRt)</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</si>
</sst>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0;[Red]\-#,##0.000"/>
    <numFmt numFmtId="177" formatCode="0.00_ "/>
    <numFmt numFmtId="178" formatCode="#,##0.0;[Red]\-#,##0.0"/>
    <numFmt numFmtId="179" formatCode="0.0_ "/>
  </numFmts>
  <fonts count="23"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sz val="11"/>
      <name val="Arial"/>
      <family val="2"/>
    </font>
    <font>
      <sz val="11"/>
      <color theme="1"/>
      <name val="ＭＳ Ｐゴシック"/>
      <family val="3"/>
      <charset val="128"/>
      <scheme val="minor"/>
    </font>
    <font>
      <vertAlign val="subscript"/>
      <sz val="11"/>
      <name val="Arial"/>
      <family val="2"/>
    </font>
    <font>
      <sz val="11"/>
      <name val="ＭＳ Ｐゴシック"/>
      <family val="3"/>
      <charset val="128"/>
    </font>
    <font>
      <b/>
      <vertAlign val="subscript"/>
      <sz val="11"/>
      <color indexed="9"/>
      <name val="Arial"/>
      <family val="2"/>
    </font>
    <font>
      <b/>
      <sz val="11"/>
      <name val="Arial"/>
      <family val="2"/>
    </font>
    <font>
      <sz val="9"/>
      <name val="Arial"/>
      <family val="2"/>
    </font>
    <font>
      <sz val="11"/>
      <name val="ＭＳ Ｐゴシック"/>
      <family val="3"/>
      <charset val="128"/>
      <scheme val="minor"/>
    </font>
    <font>
      <i/>
      <sz val="11"/>
      <name val="Arial"/>
      <family val="2"/>
    </font>
    <font>
      <b/>
      <sz val="12"/>
      <color indexed="9"/>
      <name val="Arial"/>
      <family val="2"/>
    </font>
    <font>
      <sz val="6"/>
      <name val="ＭＳ Ｐゴシック"/>
      <family val="3"/>
      <charset val="128"/>
      <scheme val="minor"/>
    </font>
    <font>
      <b/>
      <i/>
      <sz val="11"/>
      <name val="Arial"/>
      <family val="2"/>
    </font>
    <font>
      <b/>
      <vertAlign val="subscript"/>
      <sz val="11"/>
      <name val="Arial"/>
      <family val="2"/>
    </font>
    <font>
      <b/>
      <sz val="12"/>
      <color theme="0"/>
      <name val="Arial"/>
      <family val="2"/>
    </font>
    <font>
      <b/>
      <sz val="11"/>
      <color theme="0"/>
      <name val="Arial"/>
      <family val="2"/>
    </font>
    <font>
      <sz val="6"/>
      <name val="ＭＳ Ｐゴシック"/>
      <family val="2"/>
      <charset val="128"/>
      <scheme val="minor"/>
    </font>
    <font>
      <sz val="11"/>
      <name val="Arial Unicode MS"/>
      <family val="3"/>
      <charset val="128"/>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right/>
      <top/>
      <bottom style="thin">
        <color indexed="23"/>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top style="thin">
        <color indexed="23"/>
      </top>
      <bottom style="thin">
        <color theme="1" tint="0.499984740745262"/>
      </bottom>
      <diagonal/>
    </border>
    <border>
      <left/>
      <right/>
      <top style="thin">
        <color indexed="23"/>
      </top>
      <bottom style="thin">
        <color theme="1" tint="0.499984740745262"/>
      </bottom>
      <diagonal/>
    </border>
    <border>
      <left/>
      <right style="thin">
        <color indexed="23"/>
      </right>
      <top style="thin">
        <color indexed="23"/>
      </top>
      <bottom style="thin">
        <color theme="1" tint="0.499984740745262"/>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23"/>
      </left>
      <right/>
      <top style="thin">
        <color theme="1" tint="0.34998626667073579"/>
      </top>
      <bottom style="thin">
        <color indexed="23"/>
      </bottom>
      <diagonal/>
    </border>
    <border>
      <left/>
      <right style="thin">
        <color indexed="23"/>
      </right>
      <top style="thin">
        <color theme="1" tint="0.34998626667073579"/>
      </top>
      <bottom style="thin">
        <color indexed="23"/>
      </bottom>
      <diagonal/>
    </border>
    <border>
      <left/>
      <right/>
      <top style="thin">
        <color theme="1" tint="0.34998626667073579"/>
      </top>
      <bottom style="thin">
        <color indexed="23"/>
      </bottom>
      <diagonal/>
    </border>
    <border>
      <left style="thin">
        <color theme="1" tint="0.499984740745262"/>
      </left>
      <right/>
      <top/>
      <bottom style="thin">
        <color theme="1" tint="0.499984740745262"/>
      </bottom>
      <diagonal/>
    </border>
    <border>
      <left style="thin">
        <color indexed="23"/>
      </left>
      <right style="thin">
        <color indexed="23"/>
      </right>
      <top/>
      <bottom style="thin">
        <color theme="1" tint="0.499984740745262"/>
      </bottom>
      <diagonal/>
    </border>
    <border>
      <left style="thin">
        <color indexed="23"/>
      </left>
      <right/>
      <top style="thin">
        <color indexed="23"/>
      </top>
      <bottom style="thin">
        <color theme="1" tint="0.499984740745262"/>
      </bottom>
      <diagonal/>
    </border>
    <border>
      <left style="thin">
        <color indexed="23"/>
      </left>
      <right style="thin">
        <color indexed="23"/>
      </right>
      <top style="thin">
        <color indexed="23"/>
      </top>
      <bottom style="thin">
        <color theme="1" tint="0.499984740745262"/>
      </bottom>
      <diagonal/>
    </border>
    <border>
      <left style="thin">
        <color indexed="23"/>
      </left>
      <right style="thin">
        <color theme="1" tint="0.499984740745262"/>
      </right>
      <top style="thin">
        <color indexed="23"/>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style="thin">
        <color indexed="23"/>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indexed="23"/>
      </right>
      <top/>
      <bottom style="thin">
        <color indexed="23"/>
      </bottom>
      <diagonal/>
    </border>
    <border>
      <left style="thin">
        <color indexed="23"/>
      </left>
      <right style="thin">
        <color theme="1" tint="0.499984740745262"/>
      </right>
      <top style="thin">
        <color indexed="23"/>
      </top>
      <bottom style="thin">
        <color indexed="23"/>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indexed="23"/>
      </right>
      <top/>
      <bottom/>
      <diagonal/>
    </border>
    <border>
      <left/>
      <right style="thin">
        <color theme="1" tint="0.499984740745262"/>
      </right>
      <top/>
      <bottom style="thin">
        <color indexed="23"/>
      </bottom>
      <diagonal/>
    </border>
    <border>
      <left style="medium">
        <color rgb="FFFF0000"/>
      </left>
      <right style="medium">
        <color rgb="FFFF0000"/>
      </right>
      <top style="medium">
        <color rgb="FFFF0000"/>
      </top>
      <bottom style="medium">
        <color rgb="FFFF0000"/>
      </bottom>
      <diagonal/>
    </border>
    <border>
      <left/>
      <right style="medium">
        <color indexed="10"/>
      </right>
      <top style="thin">
        <color theme="1" tint="0.34998626667073579"/>
      </top>
      <bottom style="thin">
        <color theme="1" tint="0.34998626667073579"/>
      </bottom>
      <diagonal/>
    </border>
  </borders>
  <cellStyleXfs count="3">
    <xf numFmtId="0" fontId="0" fillId="0" borderId="0">
      <alignment vertical="center"/>
    </xf>
    <xf numFmtId="0" fontId="7" fillId="3" borderId="0" applyNumberFormat="0" applyBorder="0" applyAlignment="0" applyProtection="0">
      <alignment vertical="center"/>
    </xf>
    <xf numFmtId="38" fontId="1" fillId="0" borderId="0" applyFont="0" applyFill="0" applyBorder="0" applyAlignment="0" applyProtection="0">
      <alignment vertical="center"/>
    </xf>
  </cellStyleXfs>
  <cellXfs count="186">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horizontal="right" vertical="center"/>
    </xf>
    <xf numFmtId="0" fontId="3" fillId="0" borderId="4" xfId="0" applyFont="1" applyBorder="1" applyAlignment="1">
      <alignment horizontal="center" vertical="center"/>
    </xf>
    <xf numFmtId="0" fontId="6"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1" xfId="0" applyFont="1" applyBorder="1" applyAlignment="1">
      <alignment horizontal="center" vertical="center"/>
    </xf>
    <xf numFmtId="177" fontId="3" fillId="0" borderId="5" xfId="0" applyNumberFormat="1" applyFont="1" applyBorder="1">
      <alignment vertical="center"/>
    </xf>
    <xf numFmtId="177" fontId="6" fillId="0" borderId="1" xfId="0" applyNumberFormat="1" applyFont="1" applyFill="1" applyBorder="1">
      <alignment vertical="center"/>
    </xf>
    <xf numFmtId="0" fontId="5" fillId="0" borderId="0" xfId="0" applyFont="1">
      <alignment vertical="center"/>
    </xf>
    <xf numFmtId="0" fontId="6" fillId="0" borderId="1" xfId="0" applyFont="1" applyFill="1" applyBorder="1">
      <alignment vertical="center"/>
    </xf>
    <xf numFmtId="0" fontId="6" fillId="0" borderId="0" xfId="0" applyFont="1">
      <alignment vertical="center"/>
    </xf>
    <xf numFmtId="177" fontId="3" fillId="0" borderId="0"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6" xfId="0" applyFont="1" applyFill="1" applyBorder="1" applyAlignment="1">
      <alignment horizontal="center" vertical="center"/>
    </xf>
    <xf numFmtId="177" fontId="6" fillId="0" borderId="5" xfId="0" applyNumberFormat="1" applyFont="1" applyBorder="1">
      <alignment vertical="center"/>
    </xf>
    <xf numFmtId="0" fontId="6" fillId="0" borderId="4" xfId="0" applyFont="1" applyBorder="1" applyAlignment="1">
      <alignment horizontal="center" vertical="center"/>
    </xf>
    <xf numFmtId="177" fontId="6" fillId="0" borderId="5" xfId="0" applyNumberFormat="1" applyFont="1" applyBorder="1" applyAlignment="1">
      <alignment vertical="center" wrapText="1"/>
    </xf>
    <xf numFmtId="0" fontId="6" fillId="0" borderId="3" xfId="0" applyFont="1" applyBorder="1" applyAlignment="1">
      <alignment horizontal="center" vertical="center"/>
    </xf>
    <xf numFmtId="0" fontId="6" fillId="0" borderId="2" xfId="0" applyFont="1" applyFill="1" applyBorder="1">
      <alignment vertical="center"/>
    </xf>
    <xf numFmtId="0" fontId="6" fillId="6" borderId="16" xfId="0" quotePrefix="1" applyFont="1" applyFill="1" applyBorder="1" applyAlignment="1">
      <alignment horizontal="center" vertical="center"/>
    </xf>
    <xf numFmtId="0" fontId="6" fillId="6"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3" fillId="6" borderId="4" xfId="0" applyFont="1" applyFill="1" applyBorder="1">
      <alignment vertical="center"/>
    </xf>
    <xf numFmtId="0" fontId="6" fillId="0" borderId="0" xfId="0" applyFont="1" applyAlignment="1">
      <alignment horizontal="right" vertical="center"/>
    </xf>
    <xf numFmtId="0" fontId="11" fillId="4" borderId="0" xfId="0" applyFont="1" applyFill="1" applyAlignment="1">
      <alignment vertical="center"/>
    </xf>
    <xf numFmtId="0" fontId="11" fillId="4" borderId="0" xfId="0" applyFont="1" applyFill="1" applyAlignment="1">
      <alignment horizontal="right" vertical="center"/>
    </xf>
    <xf numFmtId="0" fontId="11" fillId="0" borderId="0" xfId="0" applyFont="1" applyFill="1" applyBorder="1">
      <alignment vertical="center"/>
    </xf>
    <xf numFmtId="0" fontId="6" fillId="0" borderId="0" xfId="0" applyFont="1" applyAlignment="1">
      <alignment vertical="center" wrapText="1"/>
    </xf>
    <xf numFmtId="0" fontId="11" fillId="0" borderId="0" xfId="0" applyFont="1">
      <alignment vertical="center"/>
    </xf>
    <xf numFmtId="0" fontId="6" fillId="6" borderId="4" xfId="0" applyFont="1" applyFill="1" applyBorder="1">
      <alignment vertical="center"/>
    </xf>
    <xf numFmtId="0" fontId="6" fillId="0" borderId="0" xfId="0" applyFont="1" applyBorder="1">
      <alignment vertical="center"/>
    </xf>
    <xf numFmtId="38" fontId="6" fillId="0" borderId="0" xfId="2" applyFont="1">
      <alignment vertical="center"/>
    </xf>
    <xf numFmtId="0" fontId="6" fillId="0" borderId="0" xfId="0" applyFont="1" applyFill="1" applyBorder="1" applyAlignment="1">
      <alignment horizontal="left" vertical="center" wrapText="1"/>
    </xf>
    <xf numFmtId="0" fontId="5" fillId="5" borderId="16"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3" fillId="0" borderId="0" xfId="0" applyFont="1">
      <alignment vertical="center"/>
    </xf>
    <xf numFmtId="0" fontId="3" fillId="0" borderId="0" xfId="0" applyFont="1" applyAlignment="1">
      <alignment horizontal="right" vertical="center"/>
    </xf>
    <xf numFmtId="0" fontId="5" fillId="5" borderId="16" xfId="0" applyFont="1" applyFill="1" applyBorder="1" applyAlignment="1">
      <alignment horizontal="center" vertical="center"/>
    </xf>
    <xf numFmtId="0" fontId="3" fillId="7" borderId="2" xfId="0" applyFont="1" applyFill="1" applyBorder="1">
      <alignment vertical="center"/>
    </xf>
    <xf numFmtId="0" fontId="3" fillId="7" borderId="11" xfId="0" applyFont="1" applyFill="1" applyBorder="1">
      <alignment vertical="center"/>
    </xf>
    <xf numFmtId="0" fontId="3" fillId="7" borderId="12" xfId="0" applyFont="1" applyFill="1" applyBorder="1">
      <alignment vertical="center"/>
    </xf>
    <xf numFmtId="0" fontId="3" fillId="7" borderId="9" xfId="0" applyFont="1" applyFill="1" applyBorder="1">
      <alignment vertical="center"/>
    </xf>
    <xf numFmtId="0" fontId="6" fillId="7" borderId="0" xfId="0" applyFont="1" applyFill="1" applyBorder="1">
      <alignment vertical="center"/>
    </xf>
    <xf numFmtId="0" fontId="3" fillId="7" borderId="1" xfId="0" applyFont="1" applyFill="1" applyBorder="1">
      <alignment vertical="center"/>
    </xf>
    <xf numFmtId="0" fontId="6" fillId="7" borderId="9" xfId="0" applyFont="1" applyFill="1" applyBorder="1">
      <alignment vertical="center"/>
    </xf>
    <xf numFmtId="0" fontId="6" fillId="7" borderId="6" xfId="0" applyFont="1" applyFill="1" applyBorder="1" applyAlignment="1">
      <alignment vertical="center"/>
    </xf>
    <xf numFmtId="0" fontId="6" fillId="7" borderId="1" xfId="0" applyFont="1" applyFill="1" applyBorder="1" applyAlignment="1">
      <alignment vertical="center"/>
    </xf>
    <xf numFmtId="0" fontId="6" fillId="7" borderId="8" xfId="0" applyFont="1" applyFill="1" applyBorder="1">
      <alignment vertical="center"/>
    </xf>
    <xf numFmtId="0" fontId="6" fillId="6" borderId="6" xfId="0" applyFont="1" applyFill="1" applyBorder="1">
      <alignment vertical="center"/>
    </xf>
    <xf numFmtId="0" fontId="6" fillId="6" borderId="10" xfId="0" applyFont="1" applyFill="1" applyBorder="1">
      <alignment vertical="center"/>
    </xf>
    <xf numFmtId="0" fontId="6" fillId="6" borderId="7" xfId="0" applyFont="1" applyFill="1" applyBorder="1">
      <alignment vertical="center"/>
    </xf>
    <xf numFmtId="0" fontId="6" fillId="6" borderId="8" xfId="0" applyFont="1" applyFill="1" applyBorder="1">
      <alignment vertical="center"/>
    </xf>
    <xf numFmtId="0" fontId="3" fillId="4" borderId="1" xfId="0" applyFont="1" applyFill="1" applyBorder="1">
      <alignment vertical="center"/>
    </xf>
    <xf numFmtId="0" fontId="6" fillId="4" borderId="1" xfId="0" applyFont="1" applyFill="1" applyBorder="1">
      <alignment vertical="center"/>
    </xf>
    <xf numFmtId="0" fontId="6" fillId="4" borderId="3" xfId="0" applyFont="1" applyFill="1" applyBorder="1">
      <alignment vertical="center"/>
    </xf>
    <xf numFmtId="0" fontId="5" fillId="4" borderId="4" xfId="0" applyFont="1" applyFill="1" applyBorder="1">
      <alignment vertical="center"/>
    </xf>
    <xf numFmtId="0" fontId="5" fillId="4" borderId="1" xfId="0" applyFont="1" applyFill="1" applyBorder="1" applyAlignment="1">
      <alignment horizontal="center" vertical="center"/>
    </xf>
    <xf numFmtId="0" fontId="5" fillId="4" borderId="2" xfId="0" applyFont="1" applyFill="1" applyBorder="1">
      <alignment vertical="center"/>
    </xf>
    <xf numFmtId="0" fontId="5" fillId="4" borderId="13" xfId="0" applyFont="1" applyFill="1" applyBorder="1">
      <alignment vertical="center"/>
    </xf>
    <xf numFmtId="0" fontId="5" fillId="4" borderId="0" xfId="0" applyFont="1" applyFill="1" applyBorder="1" applyAlignment="1">
      <alignment horizontal="center" vertical="center"/>
    </xf>
    <xf numFmtId="0" fontId="5" fillId="4" borderId="0" xfId="0" applyFont="1" applyFill="1" applyBorder="1">
      <alignment vertical="center"/>
    </xf>
    <xf numFmtId="0" fontId="3" fillId="4" borderId="0" xfId="0" applyFont="1" applyFill="1" applyBorder="1">
      <alignment vertical="center"/>
    </xf>
    <xf numFmtId="0" fontId="5" fillId="4" borderId="11" xfId="0" applyFont="1" applyFill="1" applyBorder="1">
      <alignment vertical="center"/>
    </xf>
    <xf numFmtId="0" fontId="5" fillId="4" borderId="13" xfId="0" applyFont="1" applyFill="1" applyBorder="1" applyAlignment="1">
      <alignment horizontal="center" vertical="center"/>
    </xf>
    <xf numFmtId="0" fontId="3" fillId="4" borderId="13" xfId="0" applyFont="1" applyFill="1" applyBorder="1">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5" fillId="5" borderId="16" xfId="0" applyFont="1" applyFill="1" applyBorder="1" applyAlignment="1">
      <alignment horizontal="center" vertical="center" wrapText="1"/>
    </xf>
    <xf numFmtId="0" fontId="6" fillId="6" borderId="16" xfId="0" quotePrefix="1" applyFont="1" applyFill="1" applyBorder="1" applyAlignment="1">
      <alignment horizontal="center" vertical="center"/>
    </xf>
    <xf numFmtId="0" fontId="5" fillId="5" borderId="16" xfId="0" applyFont="1" applyFill="1" applyBorder="1" applyAlignment="1">
      <alignment horizontal="center" vertical="center"/>
    </xf>
    <xf numFmtId="0" fontId="5" fillId="0" borderId="0" xfId="0" applyFont="1">
      <alignment vertical="center"/>
    </xf>
    <xf numFmtId="0" fontId="0" fillId="0" borderId="0" xfId="0" applyFont="1">
      <alignment vertical="center"/>
    </xf>
    <xf numFmtId="0" fontId="6" fillId="0" borderId="16" xfId="0" applyFont="1" applyFill="1" applyBorder="1" applyAlignment="1" applyProtection="1">
      <alignment vertical="center" wrapText="1"/>
      <protection locked="0"/>
    </xf>
    <xf numFmtId="0" fontId="6" fillId="0" borderId="16" xfId="0" applyFont="1" applyFill="1" applyBorder="1" applyAlignment="1" applyProtection="1">
      <alignment horizontal="center" vertical="center" wrapText="1"/>
      <protection locked="0"/>
    </xf>
    <xf numFmtId="0" fontId="19" fillId="4" borderId="0" xfId="0" applyFont="1" applyFill="1" applyAlignment="1">
      <alignment vertical="center"/>
    </xf>
    <xf numFmtId="176" fontId="6" fillId="6" borderId="1" xfId="2" applyNumberFormat="1" applyFont="1" applyFill="1" applyBorder="1">
      <alignment vertical="center"/>
    </xf>
    <xf numFmtId="178" fontId="6" fillId="6" borderId="1" xfId="2" applyNumberFormat="1" applyFont="1" applyFill="1" applyBorder="1">
      <alignment vertical="center"/>
    </xf>
    <xf numFmtId="0" fontId="6" fillId="6" borderId="1" xfId="0" applyFont="1" applyFill="1" applyBorder="1">
      <alignment vertical="center"/>
    </xf>
    <xf numFmtId="177" fontId="6" fillId="6" borderId="1" xfId="0" applyNumberFormat="1" applyFont="1" applyFill="1" applyBorder="1">
      <alignment vertical="center"/>
    </xf>
    <xf numFmtId="179" fontId="6" fillId="6" borderId="1" xfId="0" applyNumberFormat="1" applyFont="1" applyFill="1" applyBorder="1">
      <alignment vertical="center"/>
    </xf>
    <xf numFmtId="0" fontId="6" fillId="6" borderId="1" xfId="0" applyFont="1" applyFill="1" applyBorder="1" applyAlignment="1">
      <alignment vertical="center"/>
    </xf>
    <xf numFmtId="0" fontId="12" fillId="6" borderId="1" xfId="0" applyFont="1" applyFill="1" applyBorder="1" applyAlignment="1">
      <alignment vertical="center"/>
    </xf>
    <xf numFmtId="0" fontId="6" fillId="6" borderId="1" xfId="0" quotePrefix="1" applyFont="1" applyFill="1" applyBorder="1" applyAlignment="1">
      <alignment vertical="center"/>
    </xf>
    <xf numFmtId="0" fontId="3" fillId="4" borderId="27" xfId="0" applyFont="1" applyFill="1" applyBorder="1">
      <alignment vertical="center"/>
    </xf>
    <xf numFmtId="0" fontId="6" fillId="7" borderId="28" xfId="0" applyFont="1" applyFill="1" applyBorder="1">
      <alignment vertical="center"/>
    </xf>
    <xf numFmtId="0" fontId="6" fillId="6" borderId="28" xfId="0" applyFont="1" applyFill="1" applyBorder="1">
      <alignment vertical="center"/>
    </xf>
    <xf numFmtId="0" fontId="6" fillId="6" borderId="29" xfId="0" applyFont="1" applyFill="1" applyBorder="1">
      <alignment vertical="center"/>
    </xf>
    <xf numFmtId="0" fontId="6" fillId="6" borderId="20" xfId="0" applyFont="1" applyFill="1" applyBorder="1">
      <alignment vertical="center"/>
    </xf>
    <xf numFmtId="0" fontId="6" fillId="0" borderId="30" xfId="0" applyFont="1" applyFill="1" applyBorder="1" applyAlignment="1">
      <alignment horizontal="center" vertical="center"/>
    </xf>
    <xf numFmtId="0" fontId="6" fillId="0" borderId="31" xfId="0" applyFont="1" applyBorder="1" applyAlignment="1">
      <alignment horizontal="center" vertical="center"/>
    </xf>
    <xf numFmtId="0" fontId="5" fillId="4" borderId="32" xfId="0" applyFont="1" applyFill="1" applyBorder="1">
      <alignment vertical="center"/>
    </xf>
    <xf numFmtId="0" fontId="3" fillId="4" borderId="33" xfId="0" applyFont="1" applyFill="1" applyBorder="1">
      <alignment vertical="center"/>
    </xf>
    <xf numFmtId="0" fontId="5" fillId="4" borderId="33" xfId="0" applyFont="1" applyFill="1" applyBorder="1">
      <alignment vertical="center"/>
    </xf>
    <xf numFmtId="0" fontId="5" fillId="4" borderId="33"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5" xfId="0" applyFont="1" applyFill="1" applyBorder="1" applyAlignment="1">
      <alignment horizontal="center" vertical="center" shrinkToFit="1"/>
    </xf>
    <xf numFmtId="0" fontId="3" fillId="4" borderId="36" xfId="0" applyFont="1" applyFill="1" applyBorder="1">
      <alignment vertical="center"/>
    </xf>
    <xf numFmtId="0" fontId="3" fillId="0" borderId="37" xfId="0" applyFont="1" applyFill="1" applyBorder="1" applyAlignment="1">
      <alignment horizontal="center" vertical="center"/>
    </xf>
    <xf numFmtId="0" fontId="5" fillId="4" borderId="38" xfId="0" applyFont="1" applyFill="1" applyBorder="1">
      <alignment vertical="center"/>
    </xf>
    <xf numFmtId="0" fontId="11" fillId="4" borderId="37" xfId="0" applyFont="1" applyFill="1" applyBorder="1" applyAlignment="1">
      <alignment horizontal="center" vertical="center"/>
    </xf>
    <xf numFmtId="0" fontId="3" fillId="4" borderId="38" xfId="0" applyFont="1" applyFill="1" applyBorder="1">
      <alignment vertical="center"/>
    </xf>
    <xf numFmtId="0" fontId="6" fillId="0" borderId="37" xfId="0" applyFont="1" applyBorder="1" applyAlignment="1">
      <alignment horizontal="center" vertical="center"/>
    </xf>
    <xf numFmtId="0" fontId="5" fillId="4" borderId="39" xfId="0" applyFont="1" applyFill="1" applyBorder="1" applyAlignment="1">
      <alignment horizontal="center" vertical="center"/>
    </xf>
    <xf numFmtId="0" fontId="3" fillId="4" borderId="40" xfId="0" applyFont="1" applyFill="1" applyBorder="1">
      <alignment vertical="center"/>
    </xf>
    <xf numFmtId="0" fontId="3" fillId="0" borderId="37" xfId="0" applyFont="1" applyBorder="1" applyAlignment="1">
      <alignment horizontal="center" vertical="center"/>
    </xf>
    <xf numFmtId="0" fontId="6" fillId="2" borderId="37" xfId="0" applyFont="1" applyFill="1" applyBorder="1" applyAlignment="1">
      <alignment horizontal="center" vertical="center"/>
    </xf>
    <xf numFmtId="0" fontId="5" fillId="4" borderId="41" xfId="0" applyFont="1" applyFill="1" applyBorder="1" applyAlignment="1">
      <alignment horizontal="center" vertical="center"/>
    </xf>
    <xf numFmtId="0" fontId="6" fillId="8" borderId="16" xfId="0" applyFont="1" applyFill="1" applyBorder="1">
      <alignment vertical="center"/>
    </xf>
    <xf numFmtId="177" fontId="3" fillId="8" borderId="16" xfId="0" applyNumberFormat="1" applyFont="1" applyFill="1" applyBorder="1" applyAlignment="1">
      <alignment horizontal="center" vertical="center"/>
    </xf>
    <xf numFmtId="0" fontId="3" fillId="8" borderId="16" xfId="0" applyFont="1" applyFill="1" applyBorder="1" applyAlignment="1">
      <alignment horizontal="center" vertical="center"/>
    </xf>
    <xf numFmtId="177" fontId="6" fillId="8" borderId="16" xfId="0" applyNumberFormat="1" applyFont="1" applyFill="1" applyBorder="1" applyAlignment="1">
      <alignment horizontal="center" vertical="center"/>
    </xf>
    <xf numFmtId="0" fontId="12" fillId="8" borderId="16" xfId="0" applyFont="1" applyFill="1" applyBorder="1" applyAlignment="1">
      <alignment horizontal="center" vertical="center"/>
    </xf>
    <xf numFmtId="0" fontId="3" fillId="0" borderId="3" xfId="0" applyFont="1" applyBorder="1" applyAlignment="1">
      <alignment horizontal="center" vertical="center"/>
    </xf>
    <xf numFmtId="177" fontId="3" fillId="0" borderId="42" xfId="0" applyNumberFormat="1" applyFont="1" applyBorder="1">
      <alignment vertical="center"/>
    </xf>
    <xf numFmtId="177" fontId="6" fillId="0" borderId="42" xfId="0" applyNumberFormat="1" applyFont="1" applyBorder="1" applyAlignment="1">
      <alignment vertical="center" wrapText="1"/>
    </xf>
    <xf numFmtId="177" fontId="6" fillId="0" borderId="42" xfId="0" applyNumberFormat="1" applyFont="1" applyBorder="1">
      <alignment vertical="center"/>
    </xf>
    <xf numFmtId="177" fontId="6" fillId="9" borderId="1" xfId="0" applyNumberFormat="1" applyFont="1" applyFill="1" applyBorder="1">
      <alignment vertical="center"/>
    </xf>
    <xf numFmtId="0" fontId="6" fillId="9" borderId="1" xfId="0" applyFont="1" applyFill="1" applyBorder="1" applyAlignment="1">
      <alignment horizontal="center" vertical="center"/>
    </xf>
    <xf numFmtId="179" fontId="6" fillId="9" borderId="1" xfId="0" applyNumberFormat="1" applyFont="1" applyFill="1" applyBorder="1">
      <alignment vertical="center"/>
    </xf>
    <xf numFmtId="177" fontId="6" fillId="8" borderId="1" xfId="0" applyNumberFormat="1" applyFont="1" applyFill="1" applyBorder="1">
      <alignment vertical="center"/>
    </xf>
    <xf numFmtId="0" fontId="6" fillId="8" borderId="1" xfId="0" applyFont="1" applyFill="1" applyBorder="1" applyAlignment="1">
      <alignment horizontal="center" vertical="center"/>
    </xf>
    <xf numFmtId="40" fontId="6" fillId="6" borderId="30" xfId="2" applyNumberFormat="1" applyFont="1" applyFill="1" applyBorder="1">
      <alignment vertical="center"/>
    </xf>
    <xf numFmtId="0" fontId="6" fillId="6" borderId="30" xfId="0" applyFont="1" applyFill="1" applyBorder="1" applyAlignment="1">
      <alignment horizontal="center" vertical="center"/>
    </xf>
    <xf numFmtId="177" fontId="6" fillId="9" borderId="1" xfId="1" applyNumberFormat="1" applyFont="1" applyFill="1" applyBorder="1">
      <alignment vertical="center"/>
    </xf>
    <xf numFmtId="0" fontId="6" fillId="9" borderId="1" xfId="1" applyFont="1" applyFill="1" applyBorder="1" applyAlignment="1">
      <alignment horizontal="center" vertical="center"/>
    </xf>
    <xf numFmtId="38" fontId="6" fillId="2" borderId="1" xfId="2" applyFont="1" applyFill="1" applyBorder="1" applyProtection="1">
      <alignment vertical="center"/>
      <protection locked="0"/>
    </xf>
    <xf numFmtId="0" fontId="6" fillId="0"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176" fontId="6" fillId="2" borderId="1" xfId="2" applyNumberFormat="1" applyFont="1" applyFill="1" applyBorder="1" applyProtection="1">
      <alignment vertical="center"/>
      <protection locked="0"/>
    </xf>
    <xf numFmtId="178" fontId="6" fillId="2" borderId="1" xfId="2" applyNumberFormat="1" applyFont="1" applyFill="1" applyBorder="1" applyProtection="1">
      <alignment vertical="center"/>
      <protection locked="0"/>
    </xf>
    <xf numFmtId="0" fontId="6" fillId="0" borderId="1" xfId="0" applyFont="1" applyBorder="1" applyProtection="1">
      <alignment vertical="center"/>
      <protection locked="0"/>
    </xf>
    <xf numFmtId="177" fontId="6" fillId="0" borderId="1" xfId="0" applyNumberFormat="1" applyFont="1" applyBorder="1" applyProtection="1">
      <alignment vertical="center"/>
      <protection locked="0"/>
    </xf>
    <xf numFmtId="179" fontId="6" fillId="0" borderId="1" xfId="0" applyNumberFormat="1" applyFont="1" applyBorder="1" applyProtection="1">
      <alignment vertical="center"/>
      <protection locked="0"/>
    </xf>
    <xf numFmtId="177" fontId="6" fillId="0" borderId="1" xfId="0" applyNumberFormat="1" applyFont="1" applyFill="1" applyBorder="1" applyProtection="1">
      <alignment vertical="center"/>
    </xf>
    <xf numFmtId="0" fontId="6" fillId="0" borderId="1" xfId="0" applyFont="1" applyBorder="1" applyAlignment="1" applyProtection="1">
      <alignment horizontal="center" vertical="center" wrapText="1"/>
      <protection locked="0"/>
    </xf>
    <xf numFmtId="0" fontId="6" fillId="6" borderId="1" xfId="0" applyFont="1" applyFill="1" applyBorder="1" applyAlignment="1">
      <alignment vertical="center" wrapText="1"/>
    </xf>
    <xf numFmtId="0" fontId="6" fillId="0" borderId="1" xfId="0" applyFont="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lignment vertical="center" wrapText="1"/>
    </xf>
    <xf numFmtId="38" fontId="6" fillId="2" borderId="14" xfId="2" applyNumberFormat="1" applyFont="1" applyFill="1" applyBorder="1" applyAlignment="1">
      <alignment horizontal="right" vertical="center"/>
    </xf>
    <xf numFmtId="38" fontId="6" fillId="2" borderId="15" xfId="2" applyNumberFormat="1" applyFont="1" applyFill="1" applyBorder="1" applyAlignment="1">
      <alignment horizontal="right" vertical="center"/>
    </xf>
    <xf numFmtId="0" fontId="5" fillId="5" borderId="17" xfId="0" applyFont="1" applyFill="1" applyBorder="1" applyAlignment="1">
      <alignment horizontal="center" vertical="center"/>
    </xf>
    <xf numFmtId="0" fontId="5" fillId="5" borderId="16" xfId="0" applyFont="1" applyFill="1" applyBorder="1" applyAlignment="1">
      <alignment horizontal="center" vertical="center" wrapText="1"/>
    </xf>
    <xf numFmtId="0" fontId="5" fillId="4" borderId="0" xfId="0" applyFont="1" applyFill="1" applyAlignment="1">
      <alignment vertical="center"/>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8"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2" xfId="0" applyFont="1" applyFill="1" applyBorder="1" applyAlignment="1">
      <alignment horizontal="center" vertical="center"/>
    </xf>
    <xf numFmtId="0" fontId="6" fillId="7" borderId="18" xfId="0" applyFont="1" applyFill="1" applyBorder="1" applyAlignment="1">
      <alignment vertical="center" wrapText="1"/>
    </xf>
    <xf numFmtId="0" fontId="13" fillId="7" borderId="19" xfId="0" applyFont="1" applyFill="1" applyBorder="1" applyAlignment="1">
      <alignment vertical="center" wrapText="1"/>
    </xf>
    <xf numFmtId="0" fontId="13" fillId="7" borderId="20" xfId="0" applyFont="1" applyFill="1" applyBorder="1" applyAlignment="1">
      <alignment vertical="center" wrapText="1"/>
    </xf>
    <xf numFmtId="0" fontId="15" fillId="4" borderId="0" xfId="0" applyFont="1" applyFill="1" applyAlignment="1">
      <alignment horizontal="left" vertical="center"/>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25" xfId="0" applyFont="1" applyFill="1" applyBorder="1" applyAlignment="1">
      <alignment horizontal="center" vertical="center" wrapText="1"/>
    </xf>
    <xf numFmtId="0" fontId="6" fillId="6" borderId="3" xfId="0" applyFont="1" applyFill="1" applyBorder="1" applyAlignment="1">
      <alignment vertical="center" wrapText="1"/>
    </xf>
    <xf numFmtId="0" fontId="6" fillId="6" borderId="10" xfId="0" applyFont="1" applyFill="1" applyBorder="1" applyAlignment="1">
      <alignment vertical="center" wrapText="1"/>
    </xf>
    <xf numFmtId="0" fontId="6" fillId="6" borderId="4" xfId="0" applyFont="1" applyFill="1" applyBorder="1" applyAlignment="1">
      <alignment vertical="center" wrapText="1"/>
    </xf>
    <xf numFmtId="0" fontId="5" fillId="5" borderId="22" xfId="0" applyFont="1" applyFill="1" applyBorder="1" applyAlignment="1">
      <alignment horizontal="center" vertical="center" wrapText="1"/>
    </xf>
    <xf numFmtId="0" fontId="6" fillId="6" borderId="24" xfId="0" applyFont="1" applyFill="1" applyBorder="1" applyAlignment="1">
      <alignment vertical="center" wrapText="1"/>
    </xf>
    <xf numFmtId="0" fontId="6" fillId="6" borderId="26" xfId="0" applyFont="1" applyFill="1" applyBorder="1" applyAlignment="1">
      <alignment vertical="center" wrapText="1"/>
    </xf>
    <xf numFmtId="0" fontId="6" fillId="6" borderId="25" xfId="0" applyFont="1" applyFill="1" applyBorder="1" applyAlignment="1">
      <alignment vertical="center" wrapText="1"/>
    </xf>
    <xf numFmtId="0" fontId="6" fillId="6" borderId="11" xfId="0" applyFont="1" applyFill="1" applyBorder="1" applyAlignment="1">
      <alignment vertical="center"/>
    </xf>
    <xf numFmtId="0" fontId="6" fillId="6" borderId="12" xfId="0" applyFont="1" applyFill="1" applyBorder="1" applyAlignment="1">
      <alignment vertical="center"/>
    </xf>
    <xf numFmtId="0" fontId="6" fillId="6" borderId="3" xfId="0" applyFont="1" applyFill="1" applyBorder="1" applyAlignment="1">
      <alignment vertical="center"/>
    </xf>
    <xf numFmtId="0" fontId="6" fillId="6" borderId="4" xfId="0" applyFont="1" applyFill="1" applyBorder="1" applyAlignment="1">
      <alignment vertical="center"/>
    </xf>
    <xf numFmtId="0" fontId="6" fillId="6" borderId="11" xfId="0" applyFont="1" applyFill="1" applyBorder="1" applyAlignment="1">
      <alignment vertical="center" wrapText="1"/>
    </xf>
    <xf numFmtId="0" fontId="6" fillId="6" borderId="12" xfId="0" applyFont="1" applyFill="1" applyBorder="1" applyAlignment="1">
      <alignment vertical="center" wrapText="1"/>
    </xf>
    <xf numFmtId="0" fontId="20" fillId="5" borderId="16" xfId="0" applyFont="1" applyFill="1" applyBorder="1" applyAlignment="1">
      <alignment horizontal="center" vertical="center"/>
    </xf>
    <xf numFmtId="49" fontId="6" fillId="0" borderId="21" xfId="0" applyNumberFormat="1" applyFont="1" applyBorder="1" applyAlignment="1" applyProtection="1">
      <alignment horizontal="center" vertical="center" wrapText="1"/>
      <protection locked="0"/>
    </xf>
    <xf numFmtId="49" fontId="6" fillId="0" borderId="43" xfId="0" applyNumberFormat="1" applyFont="1" applyBorder="1" applyAlignment="1" applyProtection="1">
      <alignment horizontal="center" vertical="center" wrapText="1"/>
      <protection locked="0"/>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66CCFF"/>
      <color rgb="FF00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tabSelected="1" view="pageBreakPreview" zoomScale="80" zoomScaleNormal="60" zoomScaleSheetLayoutView="80" workbookViewId="0"/>
  </sheetViews>
  <sheetFormatPr defaultColWidth="9" defaultRowHeight="14.25" x14ac:dyDescent="0.15"/>
  <cols>
    <col min="1" max="1" width="2.5" style="17" customWidth="1"/>
    <col min="2" max="2" width="11.875" style="17" customWidth="1"/>
    <col min="3" max="3" width="12.625" style="17" customWidth="1"/>
    <col min="4" max="4" width="29" style="17" customWidth="1"/>
    <col min="5" max="5" width="11.25" style="17" customWidth="1"/>
    <col min="6" max="6" width="13.125" style="17" customWidth="1"/>
    <col min="7" max="7" width="11.5" style="17" customWidth="1"/>
    <col min="8" max="8" width="11.875" style="17" customWidth="1"/>
    <col min="9" max="9" width="62.625" style="17" customWidth="1"/>
    <col min="10" max="10" width="13.625" style="17" customWidth="1"/>
    <col min="11" max="11" width="11.625" style="17" customWidth="1"/>
    <col min="12" max="16384" width="9" style="17"/>
  </cols>
  <sheetData>
    <row r="1" spans="1:11" ht="18" customHeight="1" x14ac:dyDescent="0.15">
      <c r="K1" s="31" t="s">
        <v>38</v>
      </c>
    </row>
    <row r="2" spans="1:11" ht="18" customHeight="1" x14ac:dyDescent="0.15">
      <c r="K2" s="31" t="s">
        <v>150</v>
      </c>
    </row>
    <row r="3" spans="1:11" ht="27.75" customHeight="1" x14ac:dyDescent="0.15">
      <c r="A3" s="85" t="s">
        <v>37</v>
      </c>
      <c r="B3" s="32"/>
      <c r="C3" s="32"/>
      <c r="D3" s="32"/>
      <c r="E3" s="32"/>
      <c r="F3" s="32"/>
      <c r="G3" s="32"/>
      <c r="H3" s="32"/>
      <c r="I3" s="32"/>
      <c r="J3" s="32"/>
      <c r="K3" s="33"/>
    </row>
    <row r="5" spans="1:11" ht="15" customHeight="1" x14ac:dyDescent="0.15">
      <c r="A5" s="34" t="s">
        <v>62</v>
      </c>
      <c r="B5" s="34"/>
    </row>
    <row r="6" spans="1:11" ht="15" customHeight="1" x14ac:dyDescent="0.15">
      <c r="A6" s="34"/>
      <c r="B6" s="41" t="s">
        <v>39</v>
      </c>
      <c r="C6" s="41" t="s">
        <v>40</v>
      </c>
      <c r="D6" s="41" t="s">
        <v>41</v>
      </c>
      <c r="E6" s="41" t="s">
        <v>42</v>
      </c>
      <c r="F6" s="41" t="s">
        <v>43</v>
      </c>
      <c r="G6" s="41" t="s">
        <v>44</v>
      </c>
      <c r="H6" s="41" t="s">
        <v>45</v>
      </c>
      <c r="I6" s="41" t="s">
        <v>46</v>
      </c>
      <c r="J6" s="41" t="s">
        <v>47</v>
      </c>
      <c r="K6" s="41" t="s">
        <v>48</v>
      </c>
    </row>
    <row r="7" spans="1:11" s="35" customFormat="1" ht="30" customHeight="1" x14ac:dyDescent="0.15">
      <c r="B7" s="41" t="s">
        <v>49</v>
      </c>
      <c r="C7" s="41" t="s">
        <v>50</v>
      </c>
      <c r="D7" s="41" t="s">
        <v>51</v>
      </c>
      <c r="E7" s="41" t="s">
        <v>52</v>
      </c>
      <c r="F7" s="41" t="s">
        <v>53</v>
      </c>
      <c r="G7" s="41" t="s">
        <v>54</v>
      </c>
      <c r="H7" s="41" t="s">
        <v>55</v>
      </c>
      <c r="I7" s="41" t="s">
        <v>56</v>
      </c>
      <c r="J7" s="41" t="s">
        <v>57</v>
      </c>
      <c r="K7" s="41" t="s">
        <v>58</v>
      </c>
    </row>
    <row r="8" spans="1:11" ht="213.75" customHeight="1" x14ac:dyDescent="0.15">
      <c r="B8" s="26" t="s">
        <v>59</v>
      </c>
      <c r="C8" s="29" t="s">
        <v>63</v>
      </c>
      <c r="D8" s="27" t="s">
        <v>64</v>
      </c>
      <c r="E8" s="136"/>
      <c r="F8" s="91" t="s">
        <v>65</v>
      </c>
      <c r="G8" s="137" t="s">
        <v>75</v>
      </c>
      <c r="H8" s="137" t="s">
        <v>76</v>
      </c>
      <c r="I8" s="138" t="s">
        <v>140</v>
      </c>
      <c r="J8" s="138" t="s">
        <v>78</v>
      </c>
      <c r="K8" s="138"/>
    </row>
    <row r="9" spans="1:11" ht="293.25" customHeight="1" x14ac:dyDescent="0.15">
      <c r="B9" s="26" t="s">
        <v>60</v>
      </c>
      <c r="C9" s="29" t="s">
        <v>66</v>
      </c>
      <c r="D9" s="27" t="s">
        <v>67</v>
      </c>
      <c r="E9" s="136"/>
      <c r="F9" s="91" t="s">
        <v>65</v>
      </c>
      <c r="G9" s="137" t="s">
        <v>68</v>
      </c>
      <c r="H9" s="137" t="s">
        <v>69</v>
      </c>
      <c r="I9" s="138" t="s">
        <v>70</v>
      </c>
      <c r="J9" s="138" t="s">
        <v>71</v>
      </c>
      <c r="K9" s="138"/>
    </row>
    <row r="10" spans="1:11" ht="51" customHeight="1" x14ac:dyDescent="0.15">
      <c r="B10" s="26" t="s">
        <v>61</v>
      </c>
      <c r="C10" s="29" t="s">
        <v>72</v>
      </c>
      <c r="D10" s="27" t="s">
        <v>73</v>
      </c>
      <c r="E10" s="136"/>
      <c r="F10" s="91" t="s">
        <v>74</v>
      </c>
      <c r="G10" s="137" t="s">
        <v>75</v>
      </c>
      <c r="H10" s="137" t="s">
        <v>76</v>
      </c>
      <c r="I10" s="138" t="s">
        <v>77</v>
      </c>
      <c r="J10" s="138" t="s">
        <v>78</v>
      </c>
      <c r="K10" s="138"/>
    </row>
    <row r="11" spans="1:11" ht="8.25" customHeight="1" x14ac:dyDescent="0.15"/>
    <row r="12" spans="1:11" ht="15" customHeight="1" x14ac:dyDescent="0.15">
      <c r="A12" s="34" t="s">
        <v>79</v>
      </c>
    </row>
    <row r="13" spans="1:11" ht="15" customHeight="1" x14ac:dyDescent="0.15">
      <c r="B13" s="42" t="s">
        <v>39</v>
      </c>
      <c r="C13" s="153" t="s">
        <v>40</v>
      </c>
      <c r="D13" s="153"/>
      <c r="E13" s="42" t="s">
        <v>41</v>
      </c>
      <c r="F13" s="42" t="s">
        <v>42</v>
      </c>
      <c r="G13" s="153" t="s">
        <v>43</v>
      </c>
      <c r="H13" s="153"/>
      <c r="I13" s="153"/>
      <c r="J13" s="153" t="s">
        <v>44</v>
      </c>
      <c r="K13" s="153"/>
    </row>
    <row r="14" spans="1:11" ht="30" customHeight="1" x14ac:dyDescent="0.15">
      <c r="B14" s="42" t="s">
        <v>50</v>
      </c>
      <c r="C14" s="153" t="s">
        <v>51</v>
      </c>
      <c r="D14" s="153"/>
      <c r="E14" s="42" t="s">
        <v>52</v>
      </c>
      <c r="F14" s="42" t="s">
        <v>53</v>
      </c>
      <c r="G14" s="153" t="s">
        <v>55</v>
      </c>
      <c r="H14" s="153"/>
      <c r="I14" s="153"/>
      <c r="J14" s="153" t="s">
        <v>58</v>
      </c>
      <c r="K14" s="153"/>
    </row>
    <row r="15" spans="1:11" ht="68.25" customHeight="1" x14ac:dyDescent="0.15">
      <c r="B15" s="91" t="s">
        <v>80</v>
      </c>
      <c r="C15" s="146" t="s">
        <v>117</v>
      </c>
      <c r="D15" s="146"/>
      <c r="E15" s="139">
        <v>0</v>
      </c>
      <c r="F15" s="91" t="s">
        <v>116</v>
      </c>
      <c r="G15" s="147" t="s">
        <v>81</v>
      </c>
      <c r="H15" s="147"/>
      <c r="I15" s="147"/>
      <c r="J15" s="145"/>
      <c r="K15" s="145"/>
    </row>
    <row r="16" spans="1:11" ht="33" customHeight="1" x14ac:dyDescent="0.15">
      <c r="B16" s="91" t="s">
        <v>80</v>
      </c>
      <c r="C16" s="146" t="s">
        <v>118</v>
      </c>
      <c r="D16" s="146"/>
      <c r="E16" s="140">
        <v>0.8</v>
      </c>
      <c r="F16" s="91" t="s">
        <v>116</v>
      </c>
      <c r="G16" s="147" t="s">
        <v>82</v>
      </c>
      <c r="H16" s="147"/>
      <c r="I16" s="147"/>
      <c r="J16" s="145"/>
      <c r="K16" s="145"/>
    </row>
    <row r="17" spans="1:11" ht="51" customHeight="1" x14ac:dyDescent="0.15">
      <c r="B17" s="91" t="s">
        <v>83</v>
      </c>
      <c r="C17" s="146" t="s">
        <v>84</v>
      </c>
      <c r="D17" s="146"/>
      <c r="E17" s="141">
        <v>0</v>
      </c>
      <c r="F17" s="92" t="s">
        <v>85</v>
      </c>
      <c r="G17" s="147" t="s">
        <v>86</v>
      </c>
      <c r="H17" s="147"/>
      <c r="I17" s="147"/>
      <c r="J17" s="145"/>
      <c r="K17" s="145"/>
    </row>
    <row r="18" spans="1:11" ht="51" customHeight="1" x14ac:dyDescent="0.15">
      <c r="B18" s="91" t="s">
        <v>87</v>
      </c>
      <c r="C18" s="146" t="s">
        <v>88</v>
      </c>
      <c r="D18" s="146"/>
      <c r="E18" s="141">
        <v>0</v>
      </c>
      <c r="F18" s="92" t="s">
        <v>85</v>
      </c>
      <c r="G18" s="147" t="s">
        <v>86</v>
      </c>
      <c r="H18" s="147"/>
      <c r="I18" s="147"/>
      <c r="J18" s="145"/>
      <c r="K18" s="145"/>
    </row>
    <row r="19" spans="1:11" ht="33" customHeight="1" x14ac:dyDescent="0.15">
      <c r="B19" s="91" t="s">
        <v>89</v>
      </c>
      <c r="C19" s="146" t="s">
        <v>90</v>
      </c>
      <c r="D19" s="146"/>
      <c r="E19" s="142">
        <v>0</v>
      </c>
      <c r="F19" s="93" t="s">
        <v>91</v>
      </c>
      <c r="G19" s="147" t="s">
        <v>110</v>
      </c>
      <c r="H19" s="147"/>
      <c r="I19" s="147"/>
      <c r="J19" s="145"/>
      <c r="K19" s="145"/>
    </row>
    <row r="20" spans="1:11" ht="33" customHeight="1" x14ac:dyDescent="0.15">
      <c r="B20" s="91" t="s">
        <v>93</v>
      </c>
      <c r="C20" s="146" t="s">
        <v>94</v>
      </c>
      <c r="D20" s="146"/>
      <c r="E20" s="142">
        <v>0</v>
      </c>
      <c r="F20" s="93" t="s">
        <v>91</v>
      </c>
      <c r="G20" s="147" t="s">
        <v>86</v>
      </c>
      <c r="H20" s="147"/>
      <c r="I20" s="147"/>
      <c r="J20" s="145"/>
      <c r="K20" s="145"/>
    </row>
    <row r="21" spans="1:11" ht="33" customHeight="1" x14ac:dyDescent="0.15">
      <c r="B21" s="91" t="s">
        <v>95</v>
      </c>
      <c r="C21" s="146" t="s">
        <v>96</v>
      </c>
      <c r="D21" s="146"/>
      <c r="E21" s="144">
        <f>E20*((E17-E18+'MPS(calc_process)'!F35+'MPS(calc_process)'!F36)/(37-7+'MPS(calc_process)'!F35+'MPS(calc_process)'!F36))</f>
        <v>0</v>
      </c>
      <c r="F21" s="93" t="s">
        <v>91</v>
      </c>
      <c r="G21" s="148" t="s">
        <v>148</v>
      </c>
      <c r="H21" s="148"/>
      <c r="I21" s="148"/>
      <c r="J21" s="145"/>
      <c r="K21" s="145"/>
    </row>
    <row r="22" spans="1:11" ht="21" customHeight="1" x14ac:dyDescent="0.15">
      <c r="B22" s="91" t="s">
        <v>98</v>
      </c>
      <c r="C22" s="146" t="s">
        <v>99</v>
      </c>
      <c r="D22" s="146"/>
      <c r="E22" s="143">
        <v>0</v>
      </c>
      <c r="F22" s="91" t="s">
        <v>100</v>
      </c>
      <c r="G22" s="147" t="s">
        <v>101</v>
      </c>
      <c r="H22" s="147"/>
      <c r="I22" s="147"/>
      <c r="J22" s="145"/>
      <c r="K22" s="145"/>
    </row>
    <row r="23" spans="1:11" ht="6.75" customHeight="1" x14ac:dyDescent="0.15"/>
    <row r="24" spans="1:11" ht="17.25" customHeight="1" x14ac:dyDescent="0.15">
      <c r="A24" s="36" t="s">
        <v>102</v>
      </c>
      <c r="B24" s="36"/>
    </row>
    <row r="25" spans="1:11" ht="17.25" customHeight="1" thickBot="1" x14ac:dyDescent="0.2">
      <c r="B25" s="152" t="s">
        <v>111</v>
      </c>
      <c r="C25" s="152"/>
      <c r="D25" s="45" t="s">
        <v>53</v>
      </c>
    </row>
    <row r="26" spans="1:11" ht="19.5" thickBot="1" x14ac:dyDescent="0.2">
      <c r="B26" s="150" t="e">
        <f>ROUNDDOWN('MPS(calc_process)'!G6,0)</f>
        <v>#DIV/0!</v>
      </c>
      <c r="C26" s="151"/>
      <c r="D26" s="37" t="s">
        <v>103</v>
      </c>
    </row>
    <row r="27" spans="1:11" ht="20.100000000000001" customHeight="1" x14ac:dyDescent="0.15">
      <c r="B27" s="38"/>
      <c r="C27" s="38"/>
      <c r="F27" s="39"/>
      <c r="G27" s="39"/>
    </row>
    <row r="28" spans="1:11" ht="15" customHeight="1" x14ac:dyDescent="0.15">
      <c r="A28" s="34" t="s">
        <v>104</v>
      </c>
    </row>
    <row r="29" spans="1:11" ht="15" customHeight="1" x14ac:dyDescent="0.15">
      <c r="B29" s="16" t="s">
        <v>105</v>
      </c>
      <c r="C29" s="149" t="s">
        <v>106</v>
      </c>
      <c r="D29" s="149"/>
      <c r="E29" s="149"/>
      <c r="F29" s="149"/>
      <c r="G29" s="149"/>
      <c r="H29" s="149"/>
      <c r="I29" s="149"/>
      <c r="J29" s="40"/>
    </row>
    <row r="30" spans="1:11" ht="15" customHeight="1" x14ac:dyDescent="0.15">
      <c r="B30" s="16" t="s">
        <v>107</v>
      </c>
      <c r="C30" s="149" t="s">
        <v>108</v>
      </c>
      <c r="D30" s="149"/>
      <c r="E30" s="149"/>
      <c r="F30" s="149"/>
      <c r="G30" s="149"/>
      <c r="H30" s="149"/>
      <c r="I30" s="149"/>
      <c r="J30" s="40"/>
    </row>
    <row r="31" spans="1:11" ht="15" customHeight="1" x14ac:dyDescent="0.15">
      <c r="B31" s="16" t="s">
        <v>75</v>
      </c>
      <c r="C31" s="149" t="s">
        <v>109</v>
      </c>
      <c r="D31" s="149"/>
      <c r="E31" s="149"/>
      <c r="F31" s="149"/>
      <c r="G31" s="149"/>
      <c r="H31" s="149"/>
      <c r="I31" s="149"/>
      <c r="J31" s="40"/>
    </row>
  </sheetData>
  <sheetProtection password="C7C3" sheet="1" objects="1" scenarios="1" formatCells="0" formatRows="0"/>
  <mergeCells count="35">
    <mergeCell ref="J15:K15"/>
    <mergeCell ref="J18:K18"/>
    <mergeCell ref="C15:D15"/>
    <mergeCell ref="G15:I15"/>
    <mergeCell ref="C18:D18"/>
    <mergeCell ref="G18:I18"/>
    <mergeCell ref="C17:D17"/>
    <mergeCell ref="G17:I17"/>
    <mergeCell ref="J17:K17"/>
    <mergeCell ref="C13:D13"/>
    <mergeCell ref="C14:D14"/>
    <mergeCell ref="J13:K13"/>
    <mergeCell ref="J14:K14"/>
    <mergeCell ref="G13:I13"/>
    <mergeCell ref="G14:I14"/>
    <mergeCell ref="C30:I30"/>
    <mergeCell ref="C31:I31"/>
    <mergeCell ref="B26:C26"/>
    <mergeCell ref="C19:D19"/>
    <mergeCell ref="C29:I29"/>
    <mergeCell ref="C22:D22"/>
    <mergeCell ref="G22:I22"/>
    <mergeCell ref="G19:I19"/>
    <mergeCell ref="B25:C25"/>
    <mergeCell ref="J22:K22"/>
    <mergeCell ref="C16:D16"/>
    <mergeCell ref="G16:I16"/>
    <mergeCell ref="J16:K16"/>
    <mergeCell ref="C20:D20"/>
    <mergeCell ref="G20:I20"/>
    <mergeCell ref="J20:K20"/>
    <mergeCell ref="C21:D21"/>
    <mergeCell ref="G21:I21"/>
    <mergeCell ref="J21:K21"/>
    <mergeCell ref="J19:K19"/>
  </mergeCells>
  <phoneticPr fontId="2"/>
  <pageMargins left="0.70866141732283472" right="0.70866141732283472" top="0.74803149606299213" bottom="0.74803149606299213" header="0.31496062992125984" footer="0.31496062992125984"/>
  <pageSetup paperSize="9" scale="70" fitToHeight="2" orientation="landscape" r:id="rId1"/>
  <headerFooter>
    <oddFooter>&amp;C&amp;"Arial,標準"II-1</oddFooter>
  </headerFooter>
  <rowBreaks count="1" manualBreakCount="1">
    <brk id="11"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4.625" style="1" customWidth="1"/>
    <col min="9" max="9" width="12.75" style="5" customWidth="1"/>
    <col min="10" max="16384" width="9" style="1"/>
  </cols>
  <sheetData>
    <row r="1" spans="1:11" ht="18" customHeight="1" x14ac:dyDescent="0.15">
      <c r="I1" s="8" t="str">
        <f>'MPS(input)'!K1</f>
        <v>Monitoring Spreadsheet: JCM_ID_AM002_ver01.0</v>
      </c>
    </row>
    <row r="2" spans="1:11" s="43" customFormat="1" ht="18" customHeight="1" x14ac:dyDescent="0.15">
      <c r="I2" s="44" t="str">
        <f>'MPS(input)'!K2</f>
        <v>Reference Number:</v>
      </c>
    </row>
    <row r="3" spans="1:11" ht="27.75" customHeight="1" x14ac:dyDescent="0.15">
      <c r="A3" s="154" t="s">
        <v>151</v>
      </c>
      <c r="B3" s="154"/>
      <c r="C3" s="154"/>
      <c r="D3" s="154"/>
      <c r="E3" s="154"/>
      <c r="F3" s="154"/>
      <c r="G3" s="154"/>
      <c r="H3" s="154"/>
      <c r="I3" s="154"/>
    </row>
    <row r="4" spans="1:11" ht="11.25" customHeight="1" x14ac:dyDescent="0.15"/>
    <row r="5" spans="1:11" ht="18.75" customHeight="1" thickBot="1" x14ac:dyDescent="0.2">
      <c r="A5" s="101" t="s">
        <v>3</v>
      </c>
      <c r="B5" s="102"/>
      <c r="C5" s="102"/>
      <c r="D5" s="102"/>
      <c r="E5" s="103"/>
      <c r="F5" s="104" t="s">
        <v>4</v>
      </c>
      <c r="G5" s="105" t="s">
        <v>5</v>
      </c>
      <c r="H5" s="105" t="s">
        <v>6</v>
      </c>
      <c r="I5" s="106" t="s">
        <v>1</v>
      </c>
    </row>
    <row r="6" spans="1:11" ht="18.75" customHeight="1" thickBot="1" x14ac:dyDescent="0.2">
      <c r="A6" s="107"/>
      <c r="B6" s="46" t="s">
        <v>7</v>
      </c>
      <c r="C6" s="46"/>
      <c r="D6" s="47"/>
      <c r="E6" s="48"/>
      <c r="F6" s="12" t="s">
        <v>142</v>
      </c>
      <c r="G6" s="124" t="e">
        <f>G10-G20</f>
        <v>#DIV/0!</v>
      </c>
      <c r="H6" s="9" t="s">
        <v>14</v>
      </c>
      <c r="I6" s="108" t="s">
        <v>149</v>
      </c>
    </row>
    <row r="7" spans="1:11" ht="18.75" customHeight="1" x14ac:dyDescent="0.15">
      <c r="A7" s="109" t="s">
        <v>8</v>
      </c>
      <c r="B7" s="60"/>
      <c r="C7" s="61"/>
      <c r="D7" s="62"/>
      <c r="E7" s="63"/>
      <c r="F7" s="64"/>
      <c r="G7" s="65"/>
      <c r="H7" s="64"/>
      <c r="I7" s="110"/>
      <c r="J7" s="15"/>
      <c r="K7" s="15"/>
    </row>
    <row r="8" spans="1:11" ht="33" customHeight="1" x14ac:dyDescent="0.15">
      <c r="A8" s="111"/>
      <c r="B8" s="160" t="s">
        <v>120</v>
      </c>
      <c r="C8" s="161"/>
      <c r="D8" s="161"/>
      <c r="E8" s="162"/>
      <c r="F8" s="10" t="s">
        <v>141</v>
      </c>
      <c r="G8" s="130">
        <f>'MPS(input)'!E19</f>
        <v>0</v>
      </c>
      <c r="H8" s="131" t="s">
        <v>9</v>
      </c>
      <c r="I8" s="112" t="s">
        <v>128</v>
      </c>
    </row>
    <row r="9" spans="1:11" ht="18.75" customHeight="1" thickBot="1" x14ac:dyDescent="0.2">
      <c r="A9" s="109" t="s">
        <v>10</v>
      </c>
      <c r="B9" s="66"/>
      <c r="C9" s="72"/>
      <c r="D9" s="67"/>
      <c r="E9" s="67"/>
      <c r="F9" s="67"/>
      <c r="G9" s="68"/>
      <c r="H9" s="67"/>
      <c r="I9" s="113"/>
    </row>
    <row r="10" spans="1:11" ht="19.5" customHeight="1" thickBot="1" x14ac:dyDescent="0.2">
      <c r="A10" s="114"/>
      <c r="B10" s="49" t="s">
        <v>11</v>
      </c>
      <c r="C10" s="50"/>
      <c r="D10" s="51"/>
      <c r="E10" s="51"/>
      <c r="F10" s="123" t="s">
        <v>141</v>
      </c>
      <c r="G10" s="125" t="e">
        <f>(G16*G14*(G18/G17)*G12)+(G16*G15*(G18/G17)*G13)</f>
        <v>#DIV/0!</v>
      </c>
      <c r="H10" s="9" t="s">
        <v>14</v>
      </c>
      <c r="I10" s="115" t="s">
        <v>15</v>
      </c>
    </row>
    <row r="11" spans="1:11" ht="18.75" customHeight="1" x14ac:dyDescent="0.15">
      <c r="A11" s="114"/>
      <c r="B11" s="52"/>
      <c r="C11" s="56" t="s">
        <v>18</v>
      </c>
      <c r="D11" s="57"/>
      <c r="E11" s="30"/>
      <c r="F11" s="11" t="s">
        <v>141</v>
      </c>
      <c r="G11" s="25"/>
      <c r="H11" s="19"/>
      <c r="I11" s="112"/>
    </row>
    <row r="12" spans="1:11" ht="18.75" customHeight="1" x14ac:dyDescent="0.15">
      <c r="A12" s="114"/>
      <c r="B12" s="52"/>
      <c r="C12" s="157"/>
      <c r="D12" s="57" t="s">
        <v>21</v>
      </c>
      <c r="E12" s="37"/>
      <c r="F12" s="10" t="s">
        <v>22</v>
      </c>
      <c r="G12" s="127">
        <f>'MPS(input)'!E15</f>
        <v>0</v>
      </c>
      <c r="H12" s="128" t="s">
        <v>23</v>
      </c>
      <c r="I12" s="112" t="s">
        <v>24</v>
      </c>
    </row>
    <row r="13" spans="1:11" ht="18.75" customHeight="1" x14ac:dyDescent="0.15">
      <c r="A13" s="114"/>
      <c r="B13" s="52"/>
      <c r="C13" s="157"/>
      <c r="D13" s="57" t="s">
        <v>25</v>
      </c>
      <c r="E13" s="37"/>
      <c r="F13" s="10" t="s">
        <v>22</v>
      </c>
      <c r="G13" s="129">
        <f>'MPS(input)'!$E$16</f>
        <v>0.8</v>
      </c>
      <c r="H13" s="128" t="s">
        <v>23</v>
      </c>
      <c r="I13" s="112" t="s">
        <v>24</v>
      </c>
    </row>
    <row r="14" spans="1:11" ht="39" customHeight="1" x14ac:dyDescent="0.15">
      <c r="A14" s="114"/>
      <c r="B14" s="52"/>
      <c r="C14" s="157"/>
      <c r="D14" s="155" t="s">
        <v>26</v>
      </c>
      <c r="E14" s="156"/>
      <c r="F14" s="20" t="s">
        <v>141</v>
      </c>
      <c r="G14" s="14" t="e">
        <f>'MPS(input)'!$E$9/('MPS(input)'!$E$9+'MPS(input)'!$E$10*'MPS(input)'!$E$22/1000)</f>
        <v>#DIV/0!</v>
      </c>
      <c r="H14" s="10" t="s">
        <v>27</v>
      </c>
      <c r="I14" s="112" t="s">
        <v>27</v>
      </c>
    </row>
    <row r="15" spans="1:11" ht="39" customHeight="1" x14ac:dyDescent="0.15">
      <c r="A15" s="114"/>
      <c r="B15" s="52"/>
      <c r="C15" s="157"/>
      <c r="D15" s="155" t="s">
        <v>28</v>
      </c>
      <c r="E15" s="156"/>
      <c r="F15" s="20" t="s">
        <v>141</v>
      </c>
      <c r="G15" s="14" t="e">
        <f>1-G14</f>
        <v>#DIV/0!</v>
      </c>
      <c r="H15" s="10" t="s">
        <v>27</v>
      </c>
      <c r="I15" s="112" t="s">
        <v>27</v>
      </c>
    </row>
    <row r="16" spans="1:11" ht="18.75" customHeight="1" x14ac:dyDescent="0.15">
      <c r="A16" s="114"/>
      <c r="B16" s="52"/>
      <c r="C16" s="157"/>
      <c r="D16" s="57" t="s">
        <v>29</v>
      </c>
      <c r="E16" s="37"/>
      <c r="F16" s="20" t="s">
        <v>22</v>
      </c>
      <c r="G16" s="89">
        <f>'MPS(input)'!E8</f>
        <v>0</v>
      </c>
      <c r="H16" s="28" t="s">
        <v>30</v>
      </c>
      <c r="I16" s="116" t="s">
        <v>31</v>
      </c>
    </row>
    <row r="17" spans="1:9" ht="39" customHeight="1" x14ac:dyDescent="0.15">
      <c r="A17" s="114"/>
      <c r="B17" s="49"/>
      <c r="C17" s="158"/>
      <c r="D17" s="155" t="s">
        <v>121</v>
      </c>
      <c r="E17" s="156"/>
      <c r="F17" s="10" t="s">
        <v>141</v>
      </c>
      <c r="G17" s="130">
        <f>'MPS(input)'!E19</f>
        <v>0</v>
      </c>
      <c r="H17" s="131" t="s">
        <v>27</v>
      </c>
      <c r="I17" s="112" t="s">
        <v>32</v>
      </c>
    </row>
    <row r="18" spans="1:9" ht="39" customHeight="1" x14ac:dyDescent="0.15">
      <c r="A18" s="107"/>
      <c r="B18" s="47"/>
      <c r="C18" s="159"/>
      <c r="D18" s="155" t="s">
        <v>119</v>
      </c>
      <c r="E18" s="156"/>
      <c r="F18" s="10" t="s">
        <v>141</v>
      </c>
      <c r="G18" s="134">
        <f>'MPS(input)'!E21</f>
        <v>0</v>
      </c>
      <c r="H18" s="135" t="s">
        <v>27</v>
      </c>
      <c r="I18" s="116" t="s">
        <v>127</v>
      </c>
    </row>
    <row r="19" spans="1:9" ht="18.75" customHeight="1" thickBot="1" x14ac:dyDescent="0.2">
      <c r="A19" s="109" t="s">
        <v>12</v>
      </c>
      <c r="B19" s="69"/>
      <c r="C19" s="69"/>
      <c r="D19" s="69"/>
      <c r="E19" s="70"/>
      <c r="F19" s="71"/>
      <c r="G19" s="68"/>
      <c r="H19" s="71"/>
      <c r="I19" s="117"/>
    </row>
    <row r="20" spans="1:9" ht="18.75" customHeight="1" thickBot="1" x14ac:dyDescent="0.2">
      <c r="A20" s="111"/>
      <c r="B20" s="53" t="s">
        <v>33</v>
      </c>
      <c r="C20" s="53"/>
      <c r="D20" s="53"/>
      <c r="E20" s="54"/>
      <c r="F20" s="24" t="s">
        <v>141</v>
      </c>
      <c r="G20" s="126" t="e">
        <f>(G26*G22*G24)+(G26*G23*G25)</f>
        <v>#DIV/0!</v>
      </c>
      <c r="H20" s="22" t="s">
        <v>34</v>
      </c>
      <c r="I20" s="112" t="s">
        <v>35</v>
      </c>
    </row>
    <row r="21" spans="1:9" ht="18.75" customHeight="1" x14ac:dyDescent="0.15">
      <c r="A21" s="111"/>
      <c r="B21" s="55"/>
      <c r="C21" s="58" t="s">
        <v>36</v>
      </c>
      <c r="D21" s="57"/>
      <c r="E21" s="37"/>
      <c r="F21" s="19" t="s">
        <v>141</v>
      </c>
      <c r="G21" s="25"/>
      <c r="H21" s="22"/>
      <c r="I21" s="112"/>
    </row>
    <row r="22" spans="1:9" ht="18.75" customHeight="1" x14ac:dyDescent="0.15">
      <c r="A22" s="111"/>
      <c r="B22" s="55"/>
      <c r="C22" s="59"/>
      <c r="D22" s="57" t="s">
        <v>21</v>
      </c>
      <c r="E22" s="37"/>
      <c r="F22" s="10" t="s">
        <v>22</v>
      </c>
      <c r="G22" s="127">
        <f>'MPS(input)'!E15</f>
        <v>0</v>
      </c>
      <c r="H22" s="128" t="s">
        <v>23</v>
      </c>
      <c r="I22" s="112" t="s">
        <v>24</v>
      </c>
    </row>
    <row r="23" spans="1:9" ht="18.75" customHeight="1" x14ac:dyDescent="0.15">
      <c r="A23" s="111"/>
      <c r="B23" s="55"/>
      <c r="C23" s="59"/>
      <c r="D23" s="57" t="s">
        <v>25</v>
      </c>
      <c r="E23" s="37"/>
      <c r="F23" s="10" t="s">
        <v>22</v>
      </c>
      <c r="G23" s="129">
        <f>'MPS(input)'!$E$16</f>
        <v>0.8</v>
      </c>
      <c r="H23" s="128" t="s">
        <v>23</v>
      </c>
      <c r="I23" s="112" t="s">
        <v>24</v>
      </c>
    </row>
    <row r="24" spans="1:9" ht="39" customHeight="1" x14ac:dyDescent="0.15">
      <c r="A24" s="111"/>
      <c r="B24" s="55"/>
      <c r="C24" s="59"/>
      <c r="D24" s="155" t="s">
        <v>26</v>
      </c>
      <c r="E24" s="156"/>
      <c r="F24" s="20" t="s">
        <v>141</v>
      </c>
      <c r="G24" s="14" t="e">
        <f>'MPS(input)'!$E$9/('MPS(input)'!$E$9+'MPS(input)'!$E$10*'MPS(input)'!$E$22/1000)</f>
        <v>#DIV/0!</v>
      </c>
      <c r="H24" s="10" t="s">
        <v>27</v>
      </c>
      <c r="I24" s="112" t="s">
        <v>27</v>
      </c>
    </row>
    <row r="25" spans="1:9" ht="39" customHeight="1" x14ac:dyDescent="0.15">
      <c r="A25" s="111"/>
      <c r="B25" s="55"/>
      <c r="C25" s="59"/>
      <c r="D25" s="155" t="s">
        <v>28</v>
      </c>
      <c r="E25" s="156"/>
      <c r="F25" s="20" t="s">
        <v>141</v>
      </c>
      <c r="G25" s="14" t="e">
        <f>1-G24</f>
        <v>#DIV/0!</v>
      </c>
      <c r="H25" s="10" t="s">
        <v>27</v>
      </c>
      <c r="I25" s="112" t="s">
        <v>27</v>
      </c>
    </row>
    <row r="26" spans="1:9" ht="18.75" customHeight="1" x14ac:dyDescent="0.15">
      <c r="A26" s="94"/>
      <c r="B26" s="95"/>
      <c r="C26" s="96"/>
      <c r="D26" s="97" t="s">
        <v>29</v>
      </c>
      <c r="E26" s="98"/>
      <c r="F26" s="99" t="s">
        <v>22</v>
      </c>
      <c r="G26" s="132">
        <f>'MPS(input)'!E8</f>
        <v>0</v>
      </c>
      <c r="H26" s="133" t="s">
        <v>30</v>
      </c>
      <c r="I26" s="100" t="s">
        <v>31</v>
      </c>
    </row>
    <row r="27" spans="1:9" x14ac:dyDescent="0.15">
      <c r="A27" s="2"/>
      <c r="B27" s="2"/>
      <c r="C27" s="2"/>
      <c r="D27" s="2"/>
      <c r="E27" s="2"/>
      <c r="F27" s="7"/>
      <c r="G27" s="6"/>
      <c r="H27" s="6"/>
      <c r="I27" s="3"/>
    </row>
    <row r="28" spans="1:9" ht="21.75" customHeight="1" x14ac:dyDescent="0.15">
      <c r="E28" s="2" t="s">
        <v>13</v>
      </c>
      <c r="F28" s="4"/>
    </row>
    <row r="29" spans="1:9" ht="21.75" customHeight="1" x14ac:dyDescent="0.15">
      <c r="E29" s="118" t="s">
        <v>122</v>
      </c>
      <c r="F29" s="119">
        <v>4.92</v>
      </c>
      <c r="G29" s="120" t="s">
        <v>9</v>
      </c>
    </row>
    <row r="30" spans="1:9" ht="21.75" customHeight="1" x14ac:dyDescent="0.15">
      <c r="E30" s="118" t="s">
        <v>155</v>
      </c>
      <c r="F30" s="121">
        <v>5.33</v>
      </c>
      <c r="G30" s="120" t="s">
        <v>9</v>
      </c>
      <c r="H30" s="2"/>
    </row>
    <row r="31" spans="1:9" ht="21.75" customHeight="1" x14ac:dyDescent="0.15">
      <c r="E31" s="118" t="s">
        <v>154</v>
      </c>
      <c r="F31" s="119">
        <v>5.59</v>
      </c>
      <c r="G31" s="120" t="s">
        <v>9</v>
      </c>
      <c r="H31" s="2"/>
    </row>
    <row r="32" spans="1:9" ht="21.75" customHeight="1" x14ac:dyDescent="0.15">
      <c r="E32" s="118" t="s">
        <v>153</v>
      </c>
      <c r="F32" s="119">
        <v>5.85</v>
      </c>
      <c r="G32" s="120" t="s">
        <v>9</v>
      </c>
      <c r="H32" s="2"/>
    </row>
    <row r="33" spans="5:8" s="5" customFormat="1" ht="21.75" customHeight="1" x14ac:dyDescent="0.15">
      <c r="E33" s="118" t="s">
        <v>152</v>
      </c>
      <c r="F33" s="119">
        <v>5.94</v>
      </c>
      <c r="G33" s="120" t="s">
        <v>9</v>
      </c>
      <c r="H33" s="2"/>
    </row>
    <row r="34" spans="5:8" s="5" customFormat="1" ht="21.75" customHeight="1" x14ac:dyDescent="0.15">
      <c r="E34" s="2"/>
      <c r="F34" s="18"/>
      <c r="G34" s="3"/>
      <c r="H34" s="2"/>
    </row>
    <row r="35" spans="5:8" s="5" customFormat="1" ht="21.75" customHeight="1" x14ac:dyDescent="0.15">
      <c r="E35" s="118" t="s">
        <v>19</v>
      </c>
      <c r="F35" s="121">
        <v>1.5</v>
      </c>
      <c r="G35" s="122" t="s">
        <v>17</v>
      </c>
      <c r="H35" s="2"/>
    </row>
    <row r="36" spans="5:8" s="5" customFormat="1" ht="21.75" customHeight="1" x14ac:dyDescent="0.15">
      <c r="E36" s="118" t="s">
        <v>20</v>
      </c>
      <c r="F36" s="121">
        <v>1.5</v>
      </c>
      <c r="G36" s="122" t="s">
        <v>17</v>
      </c>
      <c r="H36" s="2"/>
    </row>
    <row r="37" spans="5:8" s="5" customFormat="1" x14ac:dyDescent="0.15">
      <c r="E37" s="2"/>
      <c r="F37" s="2"/>
      <c r="G37" s="2"/>
      <c r="H37" s="2"/>
    </row>
  </sheetData>
  <sheetProtection password="C7C3" sheet="1" objects="1" scenarios="1"/>
  <mergeCells count="9">
    <mergeCell ref="A3:I3"/>
    <mergeCell ref="D24:E24"/>
    <mergeCell ref="D25:E25"/>
    <mergeCell ref="C12:C18"/>
    <mergeCell ref="D17:E17"/>
    <mergeCell ref="D18:E18"/>
    <mergeCell ref="B8:E8"/>
    <mergeCell ref="D14:E14"/>
    <mergeCell ref="D15:E15"/>
  </mergeCells>
  <phoneticPr fontId="2"/>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Normal="80" zoomScaleSheetLayoutView="100" workbookViewId="0"/>
  </sheetViews>
  <sheetFormatPr defaultRowHeight="13.5" x14ac:dyDescent="0.15"/>
  <cols>
    <col min="1" max="1" width="3.625" style="82" customWidth="1"/>
    <col min="2" max="2" width="36.375" style="82" customWidth="1"/>
    <col min="3" max="3" width="49.125" style="82" customWidth="1"/>
    <col min="4" max="256" width="9" style="82"/>
    <col min="257" max="257" width="3.625" style="82" customWidth="1"/>
    <col min="258" max="258" width="36.375" style="82" customWidth="1"/>
    <col min="259" max="259" width="49.125" style="82" customWidth="1"/>
    <col min="260" max="512" width="9" style="82"/>
    <col min="513" max="513" width="3.625" style="82" customWidth="1"/>
    <col min="514" max="514" width="36.375" style="82" customWidth="1"/>
    <col min="515" max="515" width="49.125" style="82" customWidth="1"/>
    <col min="516" max="768" width="9" style="82"/>
    <col min="769" max="769" width="3.625" style="82" customWidth="1"/>
    <col min="770" max="770" width="36.375" style="82" customWidth="1"/>
    <col min="771" max="771" width="49.125" style="82" customWidth="1"/>
    <col min="772" max="1024" width="9" style="82"/>
    <col min="1025" max="1025" width="3.625" style="82" customWidth="1"/>
    <col min="1026" max="1026" width="36.375" style="82" customWidth="1"/>
    <col min="1027" max="1027" width="49.125" style="82" customWidth="1"/>
    <col min="1028" max="1280" width="9" style="82"/>
    <col min="1281" max="1281" width="3.625" style="82" customWidth="1"/>
    <col min="1282" max="1282" width="36.375" style="82" customWidth="1"/>
    <col min="1283" max="1283" width="49.125" style="82" customWidth="1"/>
    <col min="1284" max="1536" width="9" style="82"/>
    <col min="1537" max="1537" width="3.625" style="82" customWidth="1"/>
    <col min="1538" max="1538" width="36.375" style="82" customWidth="1"/>
    <col min="1539" max="1539" width="49.125" style="82" customWidth="1"/>
    <col min="1540" max="1792" width="9" style="82"/>
    <col min="1793" max="1793" width="3.625" style="82" customWidth="1"/>
    <col min="1794" max="1794" width="36.375" style="82" customWidth="1"/>
    <col min="1795" max="1795" width="49.125" style="82" customWidth="1"/>
    <col min="1796" max="2048" width="9" style="82"/>
    <col min="2049" max="2049" width="3.625" style="82" customWidth="1"/>
    <col min="2050" max="2050" width="36.375" style="82" customWidth="1"/>
    <col min="2051" max="2051" width="49.125" style="82" customWidth="1"/>
    <col min="2052" max="2304" width="9" style="82"/>
    <col min="2305" max="2305" width="3.625" style="82" customWidth="1"/>
    <col min="2306" max="2306" width="36.375" style="82" customWidth="1"/>
    <col min="2307" max="2307" width="49.125" style="82" customWidth="1"/>
    <col min="2308" max="2560" width="9" style="82"/>
    <col min="2561" max="2561" width="3.625" style="82" customWidth="1"/>
    <col min="2562" max="2562" width="36.375" style="82" customWidth="1"/>
    <col min="2563" max="2563" width="49.125" style="82" customWidth="1"/>
    <col min="2564" max="2816" width="9" style="82"/>
    <col min="2817" max="2817" width="3.625" style="82" customWidth="1"/>
    <col min="2818" max="2818" width="36.375" style="82" customWidth="1"/>
    <col min="2819" max="2819" width="49.125" style="82" customWidth="1"/>
    <col min="2820" max="3072" width="9" style="82"/>
    <col min="3073" max="3073" width="3.625" style="82" customWidth="1"/>
    <col min="3074" max="3074" width="36.375" style="82" customWidth="1"/>
    <col min="3075" max="3075" width="49.125" style="82" customWidth="1"/>
    <col min="3076" max="3328" width="9" style="82"/>
    <col min="3329" max="3329" width="3.625" style="82" customWidth="1"/>
    <col min="3330" max="3330" width="36.375" style="82" customWidth="1"/>
    <col min="3331" max="3331" width="49.125" style="82" customWidth="1"/>
    <col min="3332" max="3584" width="9" style="82"/>
    <col min="3585" max="3585" width="3.625" style="82" customWidth="1"/>
    <col min="3586" max="3586" width="36.375" style="82" customWidth="1"/>
    <col min="3587" max="3587" width="49.125" style="82" customWidth="1"/>
    <col min="3588" max="3840" width="9" style="82"/>
    <col min="3841" max="3841" width="3.625" style="82" customWidth="1"/>
    <col min="3842" max="3842" width="36.375" style="82" customWidth="1"/>
    <col min="3843" max="3843" width="49.125" style="82" customWidth="1"/>
    <col min="3844" max="4096" width="9" style="82"/>
    <col min="4097" max="4097" width="3.625" style="82" customWidth="1"/>
    <col min="4098" max="4098" width="36.375" style="82" customWidth="1"/>
    <col min="4099" max="4099" width="49.125" style="82" customWidth="1"/>
    <col min="4100" max="4352" width="9" style="82"/>
    <col min="4353" max="4353" width="3.625" style="82" customWidth="1"/>
    <col min="4354" max="4354" width="36.375" style="82" customWidth="1"/>
    <col min="4355" max="4355" width="49.125" style="82" customWidth="1"/>
    <col min="4356" max="4608" width="9" style="82"/>
    <col min="4609" max="4609" width="3.625" style="82" customWidth="1"/>
    <col min="4610" max="4610" width="36.375" style="82" customWidth="1"/>
    <col min="4611" max="4611" width="49.125" style="82" customWidth="1"/>
    <col min="4612" max="4864" width="9" style="82"/>
    <col min="4865" max="4865" width="3.625" style="82" customWidth="1"/>
    <col min="4866" max="4866" width="36.375" style="82" customWidth="1"/>
    <col min="4867" max="4867" width="49.125" style="82" customWidth="1"/>
    <col min="4868" max="5120" width="9" style="82"/>
    <col min="5121" max="5121" width="3.625" style="82" customWidth="1"/>
    <col min="5122" max="5122" width="36.375" style="82" customWidth="1"/>
    <col min="5123" max="5123" width="49.125" style="82" customWidth="1"/>
    <col min="5124" max="5376" width="9" style="82"/>
    <col min="5377" max="5377" width="3.625" style="82" customWidth="1"/>
    <col min="5378" max="5378" width="36.375" style="82" customWidth="1"/>
    <col min="5379" max="5379" width="49.125" style="82" customWidth="1"/>
    <col min="5380" max="5632" width="9" style="82"/>
    <col min="5633" max="5633" width="3.625" style="82" customWidth="1"/>
    <col min="5634" max="5634" width="36.375" style="82" customWidth="1"/>
    <col min="5635" max="5635" width="49.125" style="82" customWidth="1"/>
    <col min="5636" max="5888" width="9" style="82"/>
    <col min="5889" max="5889" width="3.625" style="82" customWidth="1"/>
    <col min="5890" max="5890" width="36.375" style="82" customWidth="1"/>
    <col min="5891" max="5891" width="49.125" style="82" customWidth="1"/>
    <col min="5892" max="6144" width="9" style="82"/>
    <col min="6145" max="6145" width="3.625" style="82" customWidth="1"/>
    <col min="6146" max="6146" width="36.375" style="82" customWidth="1"/>
    <col min="6147" max="6147" width="49.125" style="82" customWidth="1"/>
    <col min="6148" max="6400" width="9" style="82"/>
    <col min="6401" max="6401" width="3.625" style="82" customWidth="1"/>
    <col min="6402" max="6402" width="36.375" style="82" customWidth="1"/>
    <col min="6403" max="6403" width="49.125" style="82" customWidth="1"/>
    <col min="6404" max="6656" width="9" style="82"/>
    <col min="6657" max="6657" width="3.625" style="82" customWidth="1"/>
    <col min="6658" max="6658" width="36.375" style="82" customWidth="1"/>
    <col min="6659" max="6659" width="49.125" style="82" customWidth="1"/>
    <col min="6660" max="6912" width="9" style="82"/>
    <col min="6913" max="6913" width="3.625" style="82" customWidth="1"/>
    <col min="6914" max="6914" width="36.375" style="82" customWidth="1"/>
    <col min="6915" max="6915" width="49.125" style="82" customWidth="1"/>
    <col min="6916" max="7168" width="9" style="82"/>
    <col min="7169" max="7169" width="3.625" style="82" customWidth="1"/>
    <col min="7170" max="7170" width="36.375" style="82" customWidth="1"/>
    <col min="7171" max="7171" width="49.125" style="82" customWidth="1"/>
    <col min="7172" max="7424" width="9" style="82"/>
    <col min="7425" max="7425" width="3.625" style="82" customWidth="1"/>
    <col min="7426" max="7426" width="36.375" style="82" customWidth="1"/>
    <col min="7427" max="7427" width="49.125" style="82" customWidth="1"/>
    <col min="7428" max="7680" width="9" style="82"/>
    <col min="7681" max="7681" width="3.625" style="82" customWidth="1"/>
    <col min="7682" max="7682" width="36.375" style="82" customWidth="1"/>
    <col min="7683" max="7683" width="49.125" style="82" customWidth="1"/>
    <col min="7684" max="7936" width="9" style="82"/>
    <col min="7937" max="7937" width="3.625" style="82" customWidth="1"/>
    <col min="7938" max="7938" width="36.375" style="82" customWidth="1"/>
    <col min="7939" max="7939" width="49.125" style="82" customWidth="1"/>
    <col min="7940" max="8192" width="9" style="82"/>
    <col min="8193" max="8193" width="3.625" style="82" customWidth="1"/>
    <col min="8194" max="8194" width="36.375" style="82" customWidth="1"/>
    <col min="8195" max="8195" width="49.125" style="82" customWidth="1"/>
    <col min="8196" max="8448" width="9" style="82"/>
    <col min="8449" max="8449" width="3.625" style="82" customWidth="1"/>
    <col min="8450" max="8450" width="36.375" style="82" customWidth="1"/>
    <col min="8451" max="8451" width="49.125" style="82" customWidth="1"/>
    <col min="8452" max="8704" width="9" style="82"/>
    <col min="8705" max="8705" width="3.625" style="82" customWidth="1"/>
    <col min="8706" max="8706" width="36.375" style="82" customWidth="1"/>
    <col min="8707" max="8707" width="49.125" style="82" customWidth="1"/>
    <col min="8708" max="8960" width="9" style="82"/>
    <col min="8961" max="8961" width="3.625" style="82" customWidth="1"/>
    <col min="8962" max="8962" width="36.375" style="82" customWidth="1"/>
    <col min="8963" max="8963" width="49.125" style="82" customWidth="1"/>
    <col min="8964" max="9216" width="9" style="82"/>
    <col min="9217" max="9217" width="3.625" style="82" customWidth="1"/>
    <col min="9218" max="9218" width="36.375" style="82" customWidth="1"/>
    <col min="9219" max="9219" width="49.125" style="82" customWidth="1"/>
    <col min="9220" max="9472" width="9" style="82"/>
    <col min="9473" max="9473" width="3.625" style="82" customWidth="1"/>
    <col min="9474" max="9474" width="36.375" style="82" customWidth="1"/>
    <col min="9475" max="9475" width="49.125" style="82" customWidth="1"/>
    <col min="9476" max="9728" width="9" style="82"/>
    <col min="9729" max="9729" width="3.625" style="82" customWidth="1"/>
    <col min="9730" max="9730" width="36.375" style="82" customWidth="1"/>
    <col min="9731" max="9731" width="49.125" style="82" customWidth="1"/>
    <col min="9732" max="9984" width="9" style="82"/>
    <col min="9985" max="9985" width="3.625" style="82" customWidth="1"/>
    <col min="9986" max="9986" width="36.375" style="82" customWidth="1"/>
    <col min="9987" max="9987" width="49.125" style="82" customWidth="1"/>
    <col min="9988" max="10240" width="9" style="82"/>
    <col min="10241" max="10241" width="3.625" style="82" customWidth="1"/>
    <col min="10242" max="10242" width="36.375" style="82" customWidth="1"/>
    <col min="10243" max="10243" width="49.125" style="82" customWidth="1"/>
    <col min="10244" max="10496" width="9" style="82"/>
    <col min="10497" max="10497" width="3.625" style="82" customWidth="1"/>
    <col min="10498" max="10498" width="36.375" style="82" customWidth="1"/>
    <col min="10499" max="10499" width="49.125" style="82" customWidth="1"/>
    <col min="10500" max="10752" width="9" style="82"/>
    <col min="10753" max="10753" width="3.625" style="82" customWidth="1"/>
    <col min="10754" max="10754" width="36.375" style="82" customWidth="1"/>
    <col min="10755" max="10755" width="49.125" style="82" customWidth="1"/>
    <col min="10756" max="11008" width="9" style="82"/>
    <col min="11009" max="11009" width="3.625" style="82" customWidth="1"/>
    <col min="11010" max="11010" width="36.375" style="82" customWidth="1"/>
    <col min="11011" max="11011" width="49.125" style="82" customWidth="1"/>
    <col min="11012" max="11264" width="9" style="82"/>
    <col min="11265" max="11265" width="3.625" style="82" customWidth="1"/>
    <col min="11266" max="11266" width="36.375" style="82" customWidth="1"/>
    <col min="11267" max="11267" width="49.125" style="82" customWidth="1"/>
    <col min="11268" max="11520" width="9" style="82"/>
    <col min="11521" max="11521" width="3.625" style="82" customWidth="1"/>
    <col min="11522" max="11522" width="36.375" style="82" customWidth="1"/>
    <col min="11523" max="11523" width="49.125" style="82" customWidth="1"/>
    <col min="11524" max="11776" width="9" style="82"/>
    <col min="11777" max="11777" width="3.625" style="82" customWidth="1"/>
    <col min="11778" max="11778" width="36.375" style="82" customWidth="1"/>
    <col min="11779" max="11779" width="49.125" style="82" customWidth="1"/>
    <col min="11780" max="12032" width="9" style="82"/>
    <col min="12033" max="12033" width="3.625" style="82" customWidth="1"/>
    <col min="12034" max="12034" width="36.375" style="82" customWidth="1"/>
    <col min="12035" max="12035" width="49.125" style="82" customWidth="1"/>
    <col min="12036" max="12288" width="9" style="82"/>
    <col min="12289" max="12289" width="3.625" style="82" customWidth="1"/>
    <col min="12290" max="12290" width="36.375" style="82" customWidth="1"/>
    <col min="12291" max="12291" width="49.125" style="82" customWidth="1"/>
    <col min="12292" max="12544" width="9" style="82"/>
    <col min="12545" max="12545" width="3.625" style="82" customWidth="1"/>
    <col min="12546" max="12546" width="36.375" style="82" customWidth="1"/>
    <col min="12547" max="12547" width="49.125" style="82" customWidth="1"/>
    <col min="12548" max="12800" width="9" style="82"/>
    <col min="12801" max="12801" width="3.625" style="82" customWidth="1"/>
    <col min="12802" max="12802" width="36.375" style="82" customWidth="1"/>
    <col min="12803" max="12803" width="49.125" style="82" customWidth="1"/>
    <col min="12804" max="13056" width="9" style="82"/>
    <col min="13057" max="13057" width="3.625" style="82" customWidth="1"/>
    <col min="13058" max="13058" width="36.375" style="82" customWidth="1"/>
    <col min="13059" max="13059" width="49.125" style="82" customWidth="1"/>
    <col min="13060" max="13312" width="9" style="82"/>
    <col min="13313" max="13313" width="3.625" style="82" customWidth="1"/>
    <col min="13314" max="13314" width="36.375" style="82" customWidth="1"/>
    <col min="13315" max="13315" width="49.125" style="82" customWidth="1"/>
    <col min="13316" max="13568" width="9" style="82"/>
    <col min="13569" max="13569" width="3.625" style="82" customWidth="1"/>
    <col min="13570" max="13570" width="36.375" style="82" customWidth="1"/>
    <col min="13571" max="13571" width="49.125" style="82" customWidth="1"/>
    <col min="13572" max="13824" width="9" style="82"/>
    <col min="13825" max="13825" width="3.625" style="82" customWidth="1"/>
    <col min="13826" max="13826" width="36.375" style="82" customWidth="1"/>
    <col min="13827" max="13827" width="49.125" style="82" customWidth="1"/>
    <col min="13828" max="14080" width="9" style="82"/>
    <col min="14081" max="14081" width="3.625" style="82" customWidth="1"/>
    <col min="14082" max="14082" width="36.375" style="82" customWidth="1"/>
    <col min="14083" max="14083" width="49.125" style="82" customWidth="1"/>
    <col min="14084" max="14336" width="9" style="82"/>
    <col min="14337" max="14337" width="3.625" style="82" customWidth="1"/>
    <col min="14338" max="14338" width="36.375" style="82" customWidth="1"/>
    <col min="14339" max="14339" width="49.125" style="82" customWidth="1"/>
    <col min="14340" max="14592" width="9" style="82"/>
    <col min="14593" max="14593" width="3.625" style="82" customWidth="1"/>
    <col min="14594" max="14594" width="36.375" style="82" customWidth="1"/>
    <col min="14595" max="14595" width="49.125" style="82" customWidth="1"/>
    <col min="14596" max="14848" width="9" style="82"/>
    <col min="14849" max="14849" width="3.625" style="82" customWidth="1"/>
    <col min="14850" max="14850" width="36.375" style="82" customWidth="1"/>
    <col min="14851" max="14851" width="49.125" style="82" customWidth="1"/>
    <col min="14852" max="15104" width="9" style="82"/>
    <col min="15105" max="15105" width="3.625" style="82" customWidth="1"/>
    <col min="15106" max="15106" width="36.375" style="82" customWidth="1"/>
    <col min="15107" max="15107" width="49.125" style="82" customWidth="1"/>
    <col min="15108" max="15360" width="9" style="82"/>
    <col min="15361" max="15361" width="3.625" style="82" customWidth="1"/>
    <col min="15362" max="15362" width="36.375" style="82" customWidth="1"/>
    <col min="15363" max="15363" width="49.125" style="82" customWidth="1"/>
    <col min="15364" max="15616" width="9" style="82"/>
    <col min="15617" max="15617" width="3.625" style="82" customWidth="1"/>
    <col min="15618" max="15618" width="36.375" style="82" customWidth="1"/>
    <col min="15619" max="15619" width="49.125" style="82" customWidth="1"/>
    <col min="15620" max="15872" width="9" style="82"/>
    <col min="15873" max="15873" width="3.625" style="82" customWidth="1"/>
    <col min="15874" max="15874" width="36.375" style="82" customWidth="1"/>
    <col min="15875" max="15875" width="49.125" style="82" customWidth="1"/>
    <col min="15876" max="16128" width="9" style="82"/>
    <col min="16129" max="16129" width="3.625" style="82" customWidth="1"/>
    <col min="16130" max="16130" width="36.375" style="82" customWidth="1"/>
    <col min="16131" max="16131" width="49.125" style="82" customWidth="1"/>
    <col min="16132" max="16384" width="9" style="82"/>
  </cols>
  <sheetData>
    <row r="1" spans="1:3" ht="18" customHeight="1" x14ac:dyDescent="0.15">
      <c r="C1" s="77" t="str">
        <f>'MPS(input)'!K1</f>
        <v>Monitoring Spreadsheet: JCM_ID_AM002_ver01.0</v>
      </c>
    </row>
    <row r="2" spans="1:3" ht="18" customHeight="1" x14ac:dyDescent="0.15">
      <c r="C2" s="77" t="str">
        <f>'MPS(input)'!K2</f>
        <v>Reference Number:</v>
      </c>
    </row>
    <row r="3" spans="1:3" ht="24" customHeight="1" x14ac:dyDescent="0.15">
      <c r="A3" s="163" t="s">
        <v>112</v>
      </c>
      <c r="B3" s="163"/>
      <c r="C3" s="163"/>
    </row>
    <row r="5" spans="1:3" ht="21" customHeight="1" x14ac:dyDescent="0.15">
      <c r="B5" s="78" t="s">
        <v>113</v>
      </c>
      <c r="C5" s="78" t="s">
        <v>114</v>
      </c>
    </row>
    <row r="6" spans="1:3" ht="54" customHeight="1" x14ac:dyDescent="0.15">
      <c r="B6" s="83"/>
      <c r="C6" s="83"/>
    </row>
    <row r="7" spans="1:3" ht="54" customHeight="1" x14ac:dyDescent="0.15">
      <c r="B7" s="83"/>
      <c r="C7" s="83"/>
    </row>
    <row r="8" spans="1:3" ht="54" customHeight="1" x14ac:dyDescent="0.15">
      <c r="B8" s="83"/>
      <c r="C8" s="83"/>
    </row>
    <row r="9" spans="1:3" ht="54" customHeight="1" x14ac:dyDescent="0.15">
      <c r="B9" s="83"/>
      <c r="C9" s="83"/>
    </row>
    <row r="10" spans="1:3" ht="54" customHeight="1" x14ac:dyDescent="0.15">
      <c r="B10" s="83"/>
      <c r="C10" s="83"/>
    </row>
    <row r="11" spans="1:3" ht="54" customHeight="1" x14ac:dyDescent="0.15">
      <c r="B11" s="83"/>
      <c r="C11" s="83"/>
    </row>
    <row r="12" spans="1:3" ht="54" customHeight="1" x14ac:dyDescent="0.15">
      <c r="B12" s="83"/>
      <c r="C12" s="83"/>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orientation="portrait" r:id="rId1"/>
  <headerFooter>
    <oddFooter>&amp;C&amp;"Arial,標準"II-3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31"/>
  <sheetViews>
    <sheetView showGridLines="0" view="pageBreakPreview" zoomScale="80" zoomScaleNormal="60" zoomScaleSheetLayoutView="80" workbookViewId="0"/>
  </sheetViews>
  <sheetFormatPr defaultColWidth="9" defaultRowHeight="14.25" x14ac:dyDescent="0.15"/>
  <cols>
    <col min="1" max="1" width="1.5" style="17" customWidth="1"/>
    <col min="2" max="2" width="11.125" style="17" customWidth="1"/>
    <col min="3" max="3" width="11.375" style="17" customWidth="1"/>
    <col min="4" max="4" width="12.125" style="17" customWidth="1"/>
    <col min="5" max="5" width="15.75" style="17" customWidth="1"/>
    <col min="6" max="6" width="11.5" style="17" customWidth="1"/>
    <col min="7" max="7" width="13.25" style="17" customWidth="1"/>
    <col min="8" max="8" width="12.875" style="17" customWidth="1"/>
    <col min="9" max="9" width="15.375" style="17" customWidth="1"/>
    <col min="10" max="10" width="58.625" style="17" customWidth="1"/>
    <col min="11" max="11" width="13.125" style="17" customWidth="1"/>
    <col min="12" max="12" width="11.875" style="17" customWidth="1"/>
    <col min="13" max="16384" width="9" style="17"/>
  </cols>
  <sheetData>
    <row r="1" spans="1:12" ht="18" customHeight="1" x14ac:dyDescent="0.15">
      <c r="L1" s="77" t="str">
        <f>'MPS(input)'!K1</f>
        <v>Monitoring Spreadsheet: JCM_ID_AM002_ver01.0</v>
      </c>
    </row>
    <row r="2" spans="1:12" ht="18" customHeight="1" x14ac:dyDescent="0.15">
      <c r="L2" s="77" t="str">
        <f>'MPS(input)'!K2</f>
        <v>Reference Number:</v>
      </c>
    </row>
    <row r="3" spans="1:12" ht="27.75" customHeight="1" x14ac:dyDescent="0.15">
      <c r="A3" s="85" t="s">
        <v>123</v>
      </c>
      <c r="B3" s="32"/>
      <c r="C3" s="32"/>
      <c r="D3" s="32"/>
      <c r="E3" s="32"/>
      <c r="F3" s="32"/>
      <c r="G3" s="32"/>
      <c r="H3" s="32"/>
      <c r="I3" s="32"/>
      <c r="J3" s="32"/>
      <c r="K3" s="33"/>
      <c r="L3" s="33"/>
    </row>
    <row r="4" spans="1:12" ht="14.25" customHeight="1" x14ac:dyDescent="0.15"/>
    <row r="5" spans="1:12" ht="15" customHeight="1" x14ac:dyDescent="0.15">
      <c r="A5" s="34" t="s">
        <v>147</v>
      </c>
      <c r="B5" s="34"/>
    </row>
    <row r="6" spans="1:12" ht="15" customHeight="1" x14ac:dyDescent="0.15">
      <c r="A6" s="34"/>
      <c r="B6" s="78" t="s">
        <v>39</v>
      </c>
      <c r="C6" s="78" t="s">
        <v>129</v>
      </c>
      <c r="D6" s="78" t="s">
        <v>130</v>
      </c>
      <c r="E6" s="78" t="s">
        <v>131</v>
      </c>
      <c r="F6" s="78" t="s">
        <v>132</v>
      </c>
      <c r="G6" s="78" t="s">
        <v>133</v>
      </c>
      <c r="H6" s="78" t="s">
        <v>134</v>
      </c>
      <c r="I6" s="78" t="s">
        <v>135</v>
      </c>
      <c r="J6" s="78" t="s">
        <v>136</v>
      </c>
      <c r="K6" s="78" t="s">
        <v>138</v>
      </c>
      <c r="L6" s="78" t="s">
        <v>139</v>
      </c>
    </row>
    <row r="7" spans="1:12" s="35" customFormat="1" ht="30" customHeight="1" x14ac:dyDescent="0.15">
      <c r="B7" s="78" t="s">
        <v>115</v>
      </c>
      <c r="C7" s="78" t="s">
        <v>49</v>
      </c>
      <c r="D7" s="78" t="s">
        <v>50</v>
      </c>
      <c r="E7" s="78" t="s">
        <v>51</v>
      </c>
      <c r="F7" s="78" t="s">
        <v>145</v>
      </c>
      <c r="G7" s="78" t="s">
        <v>53</v>
      </c>
      <c r="H7" s="78" t="s">
        <v>54</v>
      </c>
      <c r="I7" s="78" t="s">
        <v>55</v>
      </c>
      <c r="J7" s="78" t="s">
        <v>56</v>
      </c>
      <c r="K7" s="78" t="s">
        <v>57</v>
      </c>
      <c r="L7" s="78" t="s">
        <v>58</v>
      </c>
    </row>
    <row r="8" spans="1:12" ht="226.5" customHeight="1" x14ac:dyDescent="0.15">
      <c r="B8" s="84"/>
      <c r="C8" s="79" t="s">
        <v>59</v>
      </c>
      <c r="D8" s="29" t="s">
        <v>63</v>
      </c>
      <c r="E8" s="27" t="s">
        <v>64</v>
      </c>
      <c r="F8" s="136"/>
      <c r="G8" s="91" t="s">
        <v>65</v>
      </c>
      <c r="H8" s="137" t="s">
        <v>75</v>
      </c>
      <c r="I8" s="137" t="s">
        <v>76</v>
      </c>
      <c r="J8" s="138" t="s">
        <v>92</v>
      </c>
      <c r="K8" s="138" t="s">
        <v>78</v>
      </c>
      <c r="L8" s="138"/>
    </row>
    <row r="9" spans="1:12" ht="273" customHeight="1" x14ac:dyDescent="0.15">
      <c r="B9" s="84"/>
      <c r="C9" s="79" t="s">
        <v>60</v>
      </c>
      <c r="D9" s="29" t="s">
        <v>66</v>
      </c>
      <c r="E9" s="27" t="s">
        <v>67</v>
      </c>
      <c r="F9" s="136"/>
      <c r="G9" s="91" t="s">
        <v>65</v>
      </c>
      <c r="H9" s="137" t="s">
        <v>68</v>
      </c>
      <c r="I9" s="137" t="s">
        <v>69</v>
      </c>
      <c r="J9" s="138" t="s">
        <v>70</v>
      </c>
      <c r="K9" s="138" t="s">
        <v>71</v>
      </c>
      <c r="L9" s="138"/>
    </row>
    <row r="10" spans="1:12" ht="92.25" customHeight="1" x14ac:dyDescent="0.15">
      <c r="B10" s="84"/>
      <c r="C10" s="79" t="s">
        <v>61</v>
      </c>
      <c r="D10" s="29" t="s">
        <v>72</v>
      </c>
      <c r="E10" s="27" t="s">
        <v>73</v>
      </c>
      <c r="F10" s="136"/>
      <c r="G10" s="91" t="s">
        <v>74</v>
      </c>
      <c r="H10" s="137" t="s">
        <v>75</v>
      </c>
      <c r="I10" s="137" t="s">
        <v>76</v>
      </c>
      <c r="J10" s="138" t="s">
        <v>77</v>
      </c>
      <c r="K10" s="138" t="s">
        <v>78</v>
      </c>
      <c r="L10" s="138"/>
    </row>
    <row r="11" spans="1:12" ht="8.25" customHeight="1" x14ac:dyDescent="0.15"/>
    <row r="12" spans="1:12" ht="20.100000000000001" customHeight="1" x14ac:dyDescent="0.15">
      <c r="A12" s="34" t="s">
        <v>144</v>
      </c>
    </row>
    <row r="13" spans="1:12" ht="20.100000000000001" customHeight="1" x14ac:dyDescent="0.15">
      <c r="B13" s="153" t="s">
        <v>39</v>
      </c>
      <c r="C13" s="153"/>
      <c r="D13" s="153" t="s">
        <v>40</v>
      </c>
      <c r="E13" s="153"/>
      <c r="F13" s="78" t="s">
        <v>41</v>
      </c>
      <c r="G13" s="78" t="s">
        <v>42</v>
      </c>
      <c r="H13" s="166" t="s">
        <v>43</v>
      </c>
      <c r="I13" s="173"/>
      <c r="J13" s="167"/>
      <c r="K13" s="166" t="s">
        <v>44</v>
      </c>
      <c r="L13" s="167"/>
    </row>
    <row r="14" spans="1:12" ht="39" customHeight="1" x14ac:dyDescent="0.15">
      <c r="B14" s="153" t="s">
        <v>50</v>
      </c>
      <c r="C14" s="153"/>
      <c r="D14" s="153" t="s">
        <v>51</v>
      </c>
      <c r="E14" s="153"/>
      <c r="F14" s="78" t="s">
        <v>52</v>
      </c>
      <c r="G14" s="78" t="s">
        <v>53</v>
      </c>
      <c r="H14" s="166" t="s">
        <v>55</v>
      </c>
      <c r="I14" s="173"/>
      <c r="J14" s="167"/>
      <c r="K14" s="166" t="s">
        <v>58</v>
      </c>
      <c r="L14" s="167"/>
    </row>
    <row r="15" spans="1:12" ht="81" customHeight="1" x14ac:dyDescent="0.15">
      <c r="B15" s="177" t="s">
        <v>80</v>
      </c>
      <c r="C15" s="178"/>
      <c r="D15" s="181" t="s">
        <v>117</v>
      </c>
      <c r="E15" s="182"/>
      <c r="F15" s="86">
        <f>'MPS(input)'!E15</f>
        <v>0</v>
      </c>
      <c r="G15" s="91" t="s">
        <v>116</v>
      </c>
      <c r="H15" s="174"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75"/>
      <c r="J15" s="176"/>
      <c r="K15" s="168" t="str">
        <f>IF('MPS(input)'!J15&gt;0,'MPS(input)'!J15,"")</f>
        <v/>
      </c>
      <c r="L15" s="169"/>
    </row>
    <row r="16" spans="1:12" ht="63" customHeight="1" x14ac:dyDescent="0.15">
      <c r="B16" s="179" t="s">
        <v>80</v>
      </c>
      <c r="C16" s="180"/>
      <c r="D16" s="170" t="s">
        <v>118</v>
      </c>
      <c r="E16" s="172"/>
      <c r="F16" s="87">
        <f>'MPS(input)'!E16</f>
        <v>0.8</v>
      </c>
      <c r="G16" s="91" t="s">
        <v>116</v>
      </c>
      <c r="H16" s="170" t="str">
        <f>'MPS(input)'!G16</f>
        <v>CDM approved small scale methodology: AMS-I.A</v>
      </c>
      <c r="I16" s="171"/>
      <c r="J16" s="172"/>
      <c r="K16" s="164" t="str">
        <f>IF('MPS(input)'!J16&gt;0,'MPS(input)'!J16,"")</f>
        <v/>
      </c>
      <c r="L16" s="165"/>
    </row>
    <row r="17" spans="1:12" ht="64.5" customHeight="1" x14ac:dyDescent="0.15">
      <c r="B17" s="179" t="s">
        <v>83</v>
      </c>
      <c r="C17" s="180"/>
      <c r="D17" s="170" t="s">
        <v>84</v>
      </c>
      <c r="E17" s="172"/>
      <c r="F17" s="88">
        <f>'MPS(input)'!E17</f>
        <v>0</v>
      </c>
      <c r="G17" s="92" t="s">
        <v>85</v>
      </c>
      <c r="H17" s="170" t="str">
        <f>'MPS(input)'!G17</f>
        <v>Specifications of project chiller i prepared for the quotation or factory acceptance test data by manufacturer</v>
      </c>
      <c r="I17" s="171"/>
      <c r="J17" s="172"/>
      <c r="K17" s="164" t="str">
        <f>IF('MPS(input)'!J17&gt;0,'MPS(input)'!J17,"")</f>
        <v/>
      </c>
      <c r="L17" s="165"/>
    </row>
    <row r="18" spans="1:12" ht="64.5" customHeight="1" x14ac:dyDescent="0.15">
      <c r="B18" s="179" t="s">
        <v>87</v>
      </c>
      <c r="C18" s="180"/>
      <c r="D18" s="170" t="s">
        <v>88</v>
      </c>
      <c r="E18" s="172"/>
      <c r="F18" s="88">
        <f>'MPS(input)'!E18</f>
        <v>0</v>
      </c>
      <c r="G18" s="92" t="s">
        <v>85</v>
      </c>
      <c r="H18" s="170" t="str">
        <f>'MPS(input)'!G18</f>
        <v>Specifications of project chiller i prepared for the quotation or factory acceptance test data by manufacturer</v>
      </c>
      <c r="I18" s="171"/>
      <c r="J18" s="172"/>
      <c r="K18" s="164" t="str">
        <f>IF('MPS(input)'!J18&gt;0,'MPS(input)'!J18,"")</f>
        <v/>
      </c>
      <c r="L18" s="165"/>
    </row>
    <row r="19" spans="1:12" ht="63" customHeight="1" x14ac:dyDescent="0.15">
      <c r="B19" s="179" t="s">
        <v>89</v>
      </c>
      <c r="C19" s="180"/>
      <c r="D19" s="170" t="s">
        <v>90</v>
      </c>
      <c r="E19" s="172"/>
      <c r="F19" s="89">
        <f>'MPS(input)'!E19</f>
        <v>0</v>
      </c>
      <c r="G19" s="93" t="s">
        <v>91</v>
      </c>
      <c r="H19" s="170" t="str">
        <f>'MPS(input)'!G19</f>
        <v>Selected from the default values set in the methodology</v>
      </c>
      <c r="I19" s="171"/>
      <c r="J19" s="172"/>
      <c r="K19" s="164" t="str">
        <f>IF('MPS(input)'!J19&gt;0,'MPS(input)'!J19,"")</f>
        <v/>
      </c>
      <c r="L19" s="165"/>
    </row>
    <row r="20" spans="1:12" ht="48" customHeight="1" x14ac:dyDescent="0.15">
      <c r="B20" s="179" t="s">
        <v>93</v>
      </c>
      <c r="C20" s="180"/>
      <c r="D20" s="170" t="s">
        <v>94</v>
      </c>
      <c r="E20" s="172"/>
      <c r="F20" s="89">
        <f>'MPS(input)'!E20</f>
        <v>0</v>
      </c>
      <c r="G20" s="93" t="s">
        <v>91</v>
      </c>
      <c r="H20" s="170" t="str">
        <f>'MPS(input)'!G20</f>
        <v>Specifications of project chiller i prepared for the quotation or factory acceptance test data by manufacturer</v>
      </c>
      <c r="I20" s="171"/>
      <c r="J20" s="172"/>
      <c r="K20" s="164" t="str">
        <f>IF('MPS(input)'!J20&gt;0,'MPS(input)'!J20,"")</f>
        <v/>
      </c>
      <c r="L20" s="165"/>
    </row>
    <row r="21" spans="1:12" ht="63" customHeight="1" x14ac:dyDescent="0.15">
      <c r="B21" s="179" t="s">
        <v>95</v>
      </c>
      <c r="C21" s="180"/>
      <c r="D21" s="170" t="s">
        <v>96</v>
      </c>
      <c r="E21" s="172"/>
      <c r="F21" s="89">
        <f>'MPS(input)'!E21</f>
        <v>0</v>
      </c>
      <c r="G21" s="93" t="s">
        <v>91</v>
      </c>
      <c r="H21" s="170" t="s">
        <v>97</v>
      </c>
      <c r="I21" s="171"/>
      <c r="J21" s="172"/>
      <c r="K21" s="164" t="str">
        <f>IF('MPS(input)'!J21&gt;0,'MPS(input)'!J21,"")</f>
        <v/>
      </c>
      <c r="L21" s="165"/>
    </row>
    <row r="22" spans="1:12" ht="27" customHeight="1" x14ac:dyDescent="0.15">
      <c r="B22" s="179" t="s">
        <v>98</v>
      </c>
      <c r="C22" s="180"/>
      <c r="D22" s="170" t="s">
        <v>99</v>
      </c>
      <c r="E22" s="172"/>
      <c r="F22" s="90">
        <f>'MPS(input)'!E22</f>
        <v>0</v>
      </c>
      <c r="G22" s="91" t="s">
        <v>100</v>
      </c>
      <c r="H22" s="170" t="str">
        <f>'MPS(input)'!G22</f>
        <v>Specification of generator for captive electricity</v>
      </c>
      <c r="I22" s="171"/>
      <c r="J22" s="172"/>
      <c r="K22" s="164" t="str">
        <f>IF('MPS(input)'!J22&gt;0,'MPS(input)'!J22,"")</f>
        <v/>
      </c>
      <c r="L22" s="165"/>
    </row>
    <row r="23" spans="1:12" ht="6.75" customHeight="1" x14ac:dyDescent="0.15"/>
    <row r="24" spans="1:12" ht="18.75" customHeight="1" x14ac:dyDescent="0.15">
      <c r="A24" s="36" t="s">
        <v>146</v>
      </c>
      <c r="B24" s="36"/>
    </row>
    <row r="25" spans="1:12" ht="17.25" thickBot="1" x14ac:dyDescent="0.2">
      <c r="B25" s="183" t="s">
        <v>137</v>
      </c>
      <c r="C25" s="183"/>
      <c r="D25" s="152" t="s">
        <v>111</v>
      </c>
      <c r="E25" s="152"/>
      <c r="F25" s="80" t="s">
        <v>53</v>
      </c>
    </row>
    <row r="26" spans="1:12" ht="19.5" thickBot="1" x14ac:dyDescent="0.2">
      <c r="B26" s="184"/>
      <c r="C26" s="185"/>
      <c r="D26" s="150" t="e">
        <f>ROUNDDOWN('MRS(calc_process)'!G6,0)</f>
        <v>#DIV/0!</v>
      </c>
      <c r="E26" s="151"/>
      <c r="F26" s="37" t="s">
        <v>103</v>
      </c>
    </row>
    <row r="27" spans="1:12" ht="20.100000000000001" customHeight="1" x14ac:dyDescent="0.15">
      <c r="B27" s="38"/>
      <c r="C27" s="38"/>
      <c r="F27" s="39"/>
      <c r="G27" s="39"/>
    </row>
    <row r="28" spans="1:12" ht="15" customHeight="1" x14ac:dyDescent="0.15">
      <c r="A28" s="34" t="s">
        <v>104</v>
      </c>
    </row>
    <row r="29" spans="1:12" ht="15" customHeight="1" x14ac:dyDescent="0.15">
      <c r="B29" s="16" t="s">
        <v>105</v>
      </c>
      <c r="C29" s="149" t="s">
        <v>106</v>
      </c>
      <c r="D29" s="149"/>
      <c r="E29" s="149"/>
      <c r="F29" s="149"/>
      <c r="G29" s="149"/>
      <c r="H29" s="149"/>
      <c r="I29" s="149"/>
      <c r="J29" s="40"/>
    </row>
    <row r="30" spans="1:12" ht="15" customHeight="1" x14ac:dyDescent="0.15">
      <c r="B30" s="16" t="s">
        <v>107</v>
      </c>
      <c r="C30" s="149" t="s">
        <v>108</v>
      </c>
      <c r="D30" s="149"/>
      <c r="E30" s="149"/>
      <c r="F30" s="149"/>
      <c r="G30" s="149"/>
      <c r="H30" s="149"/>
      <c r="I30" s="149"/>
      <c r="J30" s="40"/>
    </row>
    <row r="31" spans="1:12" ht="15" customHeight="1" x14ac:dyDescent="0.15">
      <c r="B31" s="16" t="s">
        <v>75</v>
      </c>
      <c r="C31" s="149" t="s">
        <v>109</v>
      </c>
      <c r="D31" s="149"/>
      <c r="E31" s="149"/>
      <c r="F31" s="149"/>
      <c r="G31" s="149"/>
      <c r="H31" s="149"/>
      <c r="I31" s="149"/>
      <c r="J31" s="40"/>
    </row>
  </sheetData>
  <sheetProtection password="C7C3" sheet="1" objects="1" scenarios="1" formatCells="0" formatRows="0"/>
  <mergeCells count="47">
    <mergeCell ref="C29:I29"/>
    <mergeCell ref="C30:I30"/>
    <mergeCell ref="C31:I31"/>
    <mergeCell ref="B25:C25"/>
    <mergeCell ref="B26:C26"/>
    <mergeCell ref="B22:C22"/>
    <mergeCell ref="D21:E21"/>
    <mergeCell ref="D22:E22"/>
    <mergeCell ref="D25:E25"/>
    <mergeCell ref="D26:E26"/>
    <mergeCell ref="B19:C19"/>
    <mergeCell ref="B20:C20"/>
    <mergeCell ref="D19:E19"/>
    <mergeCell ref="D20:E20"/>
    <mergeCell ref="B21:C21"/>
    <mergeCell ref="B16:C16"/>
    <mergeCell ref="D15:E15"/>
    <mergeCell ref="D16:E16"/>
    <mergeCell ref="B17:C17"/>
    <mergeCell ref="B18:C18"/>
    <mergeCell ref="D17:E17"/>
    <mergeCell ref="D18:E18"/>
    <mergeCell ref="B13:C13"/>
    <mergeCell ref="B14:C14"/>
    <mergeCell ref="D14:E14"/>
    <mergeCell ref="D13:E13"/>
    <mergeCell ref="B15:C15"/>
    <mergeCell ref="H13:J13"/>
    <mergeCell ref="H14:J14"/>
    <mergeCell ref="H15:J15"/>
    <mergeCell ref="H16:J16"/>
    <mergeCell ref="H17:J17"/>
    <mergeCell ref="H18:J18"/>
    <mergeCell ref="H19:J19"/>
    <mergeCell ref="H20:J20"/>
    <mergeCell ref="H21:J21"/>
    <mergeCell ref="H22:J22"/>
    <mergeCell ref="K13:L13"/>
    <mergeCell ref="K14:L14"/>
    <mergeCell ref="K15:L15"/>
    <mergeCell ref="K16:L16"/>
    <mergeCell ref="K17:L17"/>
    <mergeCell ref="K18:L18"/>
    <mergeCell ref="K19:L19"/>
    <mergeCell ref="K20:L20"/>
    <mergeCell ref="K21:L21"/>
    <mergeCell ref="K22:L22"/>
  </mergeCells>
  <phoneticPr fontId="16"/>
  <pageMargins left="0.70866141732283472" right="0.70866141732283472" top="0.74803149606299213" bottom="0.74803149606299213" header="0.31496062992125984" footer="0.31496062992125984"/>
  <pageSetup paperSize="9" scale="70" fitToHeight="2" orientation="landscape" r:id="rId1"/>
  <headerFooter>
    <oddFooter>&amp;C&amp;"Arial,標準"II-1</oddFooter>
  </headerFooter>
  <rowBreaks count="1" manualBreakCount="1">
    <brk id="11"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3" customWidth="1"/>
    <col min="5" max="5" width="47.125" style="73" customWidth="1"/>
    <col min="6" max="7" width="12.625" style="73" customWidth="1"/>
    <col min="8" max="8" width="14.625" style="73" customWidth="1"/>
    <col min="9" max="9" width="12.75" style="76" customWidth="1"/>
    <col min="10" max="16384" width="9" style="73"/>
  </cols>
  <sheetData>
    <row r="1" spans="1:11" ht="18" customHeight="1" x14ac:dyDescent="0.15">
      <c r="I1" s="77" t="str">
        <f>'MPS(input)'!K1</f>
        <v>Monitoring Spreadsheet: JCM_ID_AM002_ver01.0</v>
      </c>
    </row>
    <row r="2" spans="1:11" ht="18" customHeight="1" x14ac:dyDescent="0.15">
      <c r="I2" s="77" t="str">
        <f>'MPS(input)'!K2</f>
        <v>Reference Number:</v>
      </c>
    </row>
    <row r="3" spans="1:11" ht="27.75" customHeight="1" x14ac:dyDescent="0.15">
      <c r="A3" s="154" t="s">
        <v>124</v>
      </c>
      <c r="B3" s="154"/>
      <c r="C3" s="154"/>
      <c r="D3" s="154"/>
      <c r="E3" s="154"/>
      <c r="F3" s="154"/>
      <c r="G3" s="154"/>
      <c r="H3" s="154"/>
      <c r="I3" s="154"/>
    </row>
    <row r="4" spans="1:11" ht="11.25" customHeight="1" x14ac:dyDescent="0.15"/>
    <row r="5" spans="1:11" ht="18.75" customHeight="1" thickBot="1" x14ac:dyDescent="0.2">
      <c r="A5" s="101" t="s">
        <v>3</v>
      </c>
      <c r="B5" s="102"/>
      <c r="C5" s="102"/>
      <c r="D5" s="102"/>
      <c r="E5" s="103"/>
      <c r="F5" s="104" t="s">
        <v>4</v>
      </c>
      <c r="G5" s="105" t="s">
        <v>5</v>
      </c>
      <c r="H5" s="105" t="s">
        <v>0</v>
      </c>
      <c r="I5" s="106" t="s">
        <v>1</v>
      </c>
    </row>
    <row r="6" spans="1:11" ht="18.75" customHeight="1" thickBot="1" x14ac:dyDescent="0.2">
      <c r="A6" s="107"/>
      <c r="B6" s="46" t="s">
        <v>7</v>
      </c>
      <c r="C6" s="46"/>
      <c r="D6" s="47"/>
      <c r="E6" s="48"/>
      <c r="F6" s="12" t="s">
        <v>143</v>
      </c>
      <c r="G6" s="13" t="e">
        <f>G10-G20</f>
        <v>#DIV/0!</v>
      </c>
      <c r="H6" s="9" t="s">
        <v>14</v>
      </c>
      <c r="I6" s="108" t="s">
        <v>149</v>
      </c>
    </row>
    <row r="7" spans="1:11" ht="18.75" customHeight="1" x14ac:dyDescent="0.15">
      <c r="A7" s="109" t="s">
        <v>8</v>
      </c>
      <c r="B7" s="60"/>
      <c r="C7" s="61"/>
      <c r="D7" s="62"/>
      <c r="E7" s="63"/>
      <c r="F7" s="64"/>
      <c r="G7" s="65"/>
      <c r="H7" s="64"/>
      <c r="I7" s="110"/>
      <c r="J7" s="81"/>
      <c r="K7" s="81"/>
    </row>
    <row r="8" spans="1:11" ht="33" customHeight="1" x14ac:dyDescent="0.15">
      <c r="A8" s="111"/>
      <c r="B8" s="160" t="s">
        <v>90</v>
      </c>
      <c r="C8" s="161"/>
      <c r="D8" s="161"/>
      <c r="E8" s="162"/>
      <c r="F8" s="10" t="s">
        <v>141</v>
      </c>
      <c r="G8" s="130">
        <f>'MPS(input)'!E19</f>
        <v>0</v>
      </c>
      <c r="H8" s="131" t="s">
        <v>9</v>
      </c>
      <c r="I8" s="112" t="s">
        <v>125</v>
      </c>
    </row>
    <row r="9" spans="1:11" ht="18.75" customHeight="1" thickBot="1" x14ac:dyDescent="0.2">
      <c r="A9" s="109" t="s">
        <v>10</v>
      </c>
      <c r="B9" s="66"/>
      <c r="C9" s="72"/>
      <c r="D9" s="67"/>
      <c r="E9" s="67"/>
      <c r="F9" s="67"/>
      <c r="G9" s="68"/>
      <c r="H9" s="67"/>
      <c r="I9" s="113"/>
    </row>
    <row r="10" spans="1:11" ht="19.5" customHeight="1" thickBot="1" x14ac:dyDescent="0.2">
      <c r="A10" s="114"/>
      <c r="B10" s="49" t="s">
        <v>11</v>
      </c>
      <c r="C10" s="50"/>
      <c r="D10" s="51"/>
      <c r="E10" s="51"/>
      <c r="F10" s="11" t="s">
        <v>141</v>
      </c>
      <c r="G10" s="23" t="e">
        <f>(G16*G14*(G18/G17)*G12)+(G16*G15*(G18/G17)*G13)</f>
        <v>#DIV/0!</v>
      </c>
      <c r="H10" s="11" t="s">
        <v>14</v>
      </c>
      <c r="I10" s="115" t="s">
        <v>15</v>
      </c>
    </row>
    <row r="11" spans="1:11" ht="18.75" customHeight="1" x14ac:dyDescent="0.15">
      <c r="A11" s="114"/>
      <c r="B11" s="52"/>
      <c r="C11" s="56" t="s">
        <v>18</v>
      </c>
      <c r="D11" s="57"/>
      <c r="E11" s="30"/>
      <c r="F11" s="11" t="s">
        <v>141</v>
      </c>
      <c r="G11" s="16"/>
      <c r="H11" s="19"/>
      <c r="I11" s="112"/>
    </row>
    <row r="12" spans="1:11" ht="18.75" customHeight="1" x14ac:dyDescent="0.15">
      <c r="A12" s="114"/>
      <c r="B12" s="52"/>
      <c r="C12" s="157"/>
      <c r="D12" s="57" t="s">
        <v>21</v>
      </c>
      <c r="E12" s="37"/>
      <c r="F12" s="10" t="s">
        <v>22</v>
      </c>
      <c r="G12" s="127">
        <f>'MRS(input)'!F15</f>
        <v>0</v>
      </c>
      <c r="H12" s="128" t="s">
        <v>23</v>
      </c>
      <c r="I12" s="112" t="s">
        <v>24</v>
      </c>
    </row>
    <row r="13" spans="1:11" ht="18.75" customHeight="1" x14ac:dyDescent="0.15">
      <c r="A13" s="114"/>
      <c r="B13" s="52"/>
      <c r="C13" s="157"/>
      <c r="D13" s="57" t="s">
        <v>25</v>
      </c>
      <c r="E13" s="37"/>
      <c r="F13" s="10" t="s">
        <v>22</v>
      </c>
      <c r="G13" s="129">
        <f>'MRS(input)'!F16</f>
        <v>0.8</v>
      </c>
      <c r="H13" s="128" t="s">
        <v>23</v>
      </c>
      <c r="I13" s="112" t="s">
        <v>24</v>
      </c>
    </row>
    <row r="14" spans="1:11" ht="39" customHeight="1" x14ac:dyDescent="0.15">
      <c r="A14" s="114"/>
      <c r="B14" s="52"/>
      <c r="C14" s="157"/>
      <c r="D14" s="155" t="s">
        <v>26</v>
      </c>
      <c r="E14" s="156"/>
      <c r="F14" s="20" t="s">
        <v>141</v>
      </c>
      <c r="G14" s="14" t="e">
        <f>'MRS(input)'!F$9/('MRS(input)'!F$9+'MRS(input)'!F$10*'MRS(input)'!F$22/1000)</f>
        <v>#DIV/0!</v>
      </c>
      <c r="H14" s="10" t="s">
        <v>9</v>
      </c>
      <c r="I14" s="112" t="s">
        <v>9</v>
      </c>
    </row>
    <row r="15" spans="1:11" ht="39" customHeight="1" x14ac:dyDescent="0.15">
      <c r="A15" s="114"/>
      <c r="B15" s="52"/>
      <c r="C15" s="157"/>
      <c r="D15" s="155" t="s">
        <v>28</v>
      </c>
      <c r="E15" s="156"/>
      <c r="F15" s="20" t="s">
        <v>141</v>
      </c>
      <c r="G15" s="14" t="e">
        <f>1-G14</f>
        <v>#DIV/0!</v>
      </c>
      <c r="H15" s="10" t="s">
        <v>9</v>
      </c>
      <c r="I15" s="112" t="s">
        <v>9</v>
      </c>
    </row>
    <row r="16" spans="1:11" ht="18.75" customHeight="1" x14ac:dyDescent="0.15">
      <c r="A16" s="114"/>
      <c r="B16" s="52"/>
      <c r="C16" s="157"/>
      <c r="D16" s="57" t="s">
        <v>29</v>
      </c>
      <c r="E16" s="37"/>
      <c r="F16" s="20" t="s">
        <v>22</v>
      </c>
      <c r="G16" s="89">
        <f>'MRS(input)'!F8</f>
        <v>0</v>
      </c>
      <c r="H16" s="28" t="s">
        <v>2</v>
      </c>
      <c r="I16" s="116" t="s">
        <v>16</v>
      </c>
    </row>
    <row r="17" spans="1:9" ht="39" customHeight="1" x14ac:dyDescent="0.15">
      <c r="A17" s="114"/>
      <c r="B17" s="49"/>
      <c r="C17" s="158"/>
      <c r="D17" s="155" t="s">
        <v>121</v>
      </c>
      <c r="E17" s="156"/>
      <c r="F17" s="10" t="s">
        <v>141</v>
      </c>
      <c r="G17" s="130">
        <f>'MRS(input)'!F19</f>
        <v>0</v>
      </c>
      <c r="H17" s="131" t="s">
        <v>9</v>
      </c>
      <c r="I17" s="112" t="s">
        <v>32</v>
      </c>
    </row>
    <row r="18" spans="1:9" ht="39" customHeight="1" x14ac:dyDescent="0.15">
      <c r="A18" s="107"/>
      <c r="B18" s="47"/>
      <c r="C18" s="159"/>
      <c r="D18" s="155" t="s">
        <v>119</v>
      </c>
      <c r="E18" s="156"/>
      <c r="F18" s="10" t="s">
        <v>141</v>
      </c>
      <c r="G18" s="134">
        <f>'MRS(input)'!F21</f>
        <v>0</v>
      </c>
      <c r="H18" s="135" t="s">
        <v>9</v>
      </c>
      <c r="I18" s="116" t="s">
        <v>126</v>
      </c>
    </row>
    <row r="19" spans="1:9" ht="18.75" customHeight="1" thickBot="1" x14ac:dyDescent="0.2">
      <c r="A19" s="109" t="s">
        <v>12</v>
      </c>
      <c r="B19" s="69"/>
      <c r="C19" s="69"/>
      <c r="D19" s="69"/>
      <c r="E19" s="70"/>
      <c r="F19" s="71"/>
      <c r="G19" s="68"/>
      <c r="H19" s="71"/>
      <c r="I19" s="117"/>
    </row>
    <row r="20" spans="1:9" ht="18.75" customHeight="1" thickBot="1" x14ac:dyDescent="0.2">
      <c r="A20" s="111"/>
      <c r="B20" s="53" t="s">
        <v>33</v>
      </c>
      <c r="C20" s="53"/>
      <c r="D20" s="53"/>
      <c r="E20" s="54"/>
      <c r="F20" s="24" t="s">
        <v>141</v>
      </c>
      <c r="G20" s="21" t="e">
        <f>(G26*G22*G24)+(G26*G23*G25)</f>
        <v>#DIV/0!</v>
      </c>
      <c r="H20" s="22" t="s">
        <v>34</v>
      </c>
      <c r="I20" s="112" t="s">
        <v>35</v>
      </c>
    </row>
    <row r="21" spans="1:9" ht="18.75" customHeight="1" x14ac:dyDescent="0.15">
      <c r="A21" s="111"/>
      <c r="B21" s="55"/>
      <c r="C21" s="58" t="s">
        <v>36</v>
      </c>
      <c r="D21" s="57"/>
      <c r="E21" s="37"/>
      <c r="F21" s="19" t="s">
        <v>141</v>
      </c>
      <c r="G21" s="25"/>
      <c r="H21" s="22"/>
      <c r="I21" s="112"/>
    </row>
    <row r="22" spans="1:9" ht="18.75" customHeight="1" x14ac:dyDescent="0.15">
      <c r="A22" s="111"/>
      <c r="B22" s="55"/>
      <c r="C22" s="59"/>
      <c r="D22" s="57" t="s">
        <v>21</v>
      </c>
      <c r="E22" s="37"/>
      <c r="F22" s="10" t="s">
        <v>22</v>
      </c>
      <c r="G22" s="127">
        <f>'MRS(input)'!F15</f>
        <v>0</v>
      </c>
      <c r="H22" s="128" t="s">
        <v>23</v>
      </c>
      <c r="I22" s="112" t="s">
        <v>24</v>
      </c>
    </row>
    <row r="23" spans="1:9" ht="18.75" customHeight="1" x14ac:dyDescent="0.15">
      <c r="A23" s="111"/>
      <c r="B23" s="55"/>
      <c r="C23" s="59"/>
      <c r="D23" s="57" t="s">
        <v>25</v>
      </c>
      <c r="E23" s="37"/>
      <c r="F23" s="10" t="s">
        <v>22</v>
      </c>
      <c r="G23" s="129">
        <f>'MRS(input)'!$F$16</f>
        <v>0.8</v>
      </c>
      <c r="H23" s="128" t="s">
        <v>23</v>
      </c>
      <c r="I23" s="112" t="s">
        <v>24</v>
      </c>
    </row>
    <row r="24" spans="1:9" ht="39" customHeight="1" x14ac:dyDescent="0.15">
      <c r="A24" s="111"/>
      <c r="B24" s="55"/>
      <c r="C24" s="59"/>
      <c r="D24" s="155" t="s">
        <v>26</v>
      </c>
      <c r="E24" s="156"/>
      <c r="F24" s="20" t="s">
        <v>141</v>
      </c>
      <c r="G24" s="14" t="e">
        <f>'MRS(input)'!F$9/('MRS(input)'!F$9+'MRS(input)'!F$10*'MRS(input)'!F$22/1000)</f>
        <v>#DIV/0!</v>
      </c>
      <c r="H24" s="10" t="s">
        <v>9</v>
      </c>
      <c r="I24" s="112" t="s">
        <v>9</v>
      </c>
    </row>
    <row r="25" spans="1:9" ht="39" customHeight="1" x14ac:dyDescent="0.15">
      <c r="A25" s="111"/>
      <c r="B25" s="55"/>
      <c r="C25" s="59"/>
      <c r="D25" s="155" t="s">
        <v>28</v>
      </c>
      <c r="E25" s="156"/>
      <c r="F25" s="20" t="s">
        <v>141</v>
      </c>
      <c r="G25" s="14" t="e">
        <f>1-G24</f>
        <v>#DIV/0!</v>
      </c>
      <c r="H25" s="10" t="s">
        <v>9</v>
      </c>
      <c r="I25" s="112" t="s">
        <v>9</v>
      </c>
    </row>
    <row r="26" spans="1:9" ht="18.75" customHeight="1" x14ac:dyDescent="0.15">
      <c r="A26" s="94"/>
      <c r="B26" s="95"/>
      <c r="C26" s="96"/>
      <c r="D26" s="97" t="s">
        <v>29</v>
      </c>
      <c r="E26" s="98"/>
      <c r="F26" s="99" t="s">
        <v>22</v>
      </c>
      <c r="G26" s="132">
        <f>'MRS(input)'!F8</f>
        <v>0</v>
      </c>
      <c r="H26" s="133" t="s">
        <v>2</v>
      </c>
      <c r="I26" s="100" t="s">
        <v>16</v>
      </c>
    </row>
    <row r="27" spans="1:9" x14ac:dyDescent="0.15">
      <c r="A27" s="74"/>
      <c r="B27" s="74"/>
      <c r="C27" s="74"/>
      <c r="D27" s="74"/>
      <c r="E27" s="74"/>
      <c r="F27" s="7"/>
      <c r="G27" s="6"/>
      <c r="H27" s="6"/>
      <c r="I27" s="3"/>
    </row>
    <row r="28" spans="1:9" ht="21.75" customHeight="1" x14ac:dyDescent="0.15">
      <c r="E28" s="74" t="s">
        <v>13</v>
      </c>
      <c r="F28" s="75"/>
    </row>
    <row r="29" spans="1:9" ht="21.75" customHeight="1" x14ac:dyDescent="0.15">
      <c r="E29" s="118" t="s">
        <v>122</v>
      </c>
      <c r="F29" s="119">
        <v>4.92</v>
      </c>
      <c r="G29" s="120" t="s">
        <v>9</v>
      </c>
    </row>
    <row r="30" spans="1:9" ht="21.75" customHeight="1" x14ac:dyDescent="0.15">
      <c r="E30" s="118" t="s">
        <v>155</v>
      </c>
      <c r="F30" s="121">
        <v>5.33</v>
      </c>
      <c r="G30" s="120" t="s">
        <v>9</v>
      </c>
      <c r="H30" s="74"/>
    </row>
    <row r="31" spans="1:9" ht="21.75" customHeight="1" x14ac:dyDescent="0.15">
      <c r="E31" s="118" t="s">
        <v>154</v>
      </c>
      <c r="F31" s="119">
        <v>5.59</v>
      </c>
      <c r="G31" s="120" t="s">
        <v>9</v>
      </c>
      <c r="H31" s="74"/>
    </row>
    <row r="32" spans="1:9" ht="21.75" customHeight="1" x14ac:dyDescent="0.15">
      <c r="E32" s="118" t="s">
        <v>153</v>
      </c>
      <c r="F32" s="119">
        <v>5.85</v>
      </c>
      <c r="G32" s="120" t="s">
        <v>9</v>
      </c>
      <c r="H32" s="74"/>
    </row>
    <row r="33" spans="5:8" s="76" customFormat="1" ht="21.75" customHeight="1" x14ac:dyDescent="0.15">
      <c r="E33" s="118" t="s">
        <v>152</v>
      </c>
      <c r="F33" s="119">
        <v>5.94</v>
      </c>
      <c r="G33" s="120" t="s">
        <v>9</v>
      </c>
      <c r="H33" s="74"/>
    </row>
    <row r="34" spans="5:8" s="76" customFormat="1" ht="21.75" customHeight="1" x14ac:dyDescent="0.15">
      <c r="E34" s="74"/>
      <c r="F34" s="18"/>
      <c r="G34" s="3"/>
      <c r="H34" s="74"/>
    </row>
    <row r="35" spans="5:8" s="76" customFormat="1" ht="21.75" customHeight="1" x14ac:dyDescent="0.15">
      <c r="E35" s="118" t="s">
        <v>19</v>
      </c>
      <c r="F35" s="121">
        <v>1.5</v>
      </c>
      <c r="G35" s="122" t="s">
        <v>17</v>
      </c>
      <c r="H35" s="74"/>
    </row>
    <row r="36" spans="5:8" s="76" customFormat="1" ht="21.75" customHeight="1" x14ac:dyDescent="0.15">
      <c r="E36" s="118" t="s">
        <v>20</v>
      </c>
      <c r="F36" s="121">
        <v>1.5</v>
      </c>
      <c r="G36" s="122" t="s">
        <v>17</v>
      </c>
      <c r="H36" s="74"/>
    </row>
    <row r="37" spans="5:8" s="76" customFormat="1" x14ac:dyDescent="0.15">
      <c r="E37" s="74"/>
      <c r="F37" s="74"/>
      <c r="G37" s="74"/>
      <c r="H37" s="74"/>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2014-09-17T01:42:50Z</cp:lastPrinted>
  <dcterms:created xsi:type="dcterms:W3CDTF">2012-01-13T02:28:29Z</dcterms:created>
  <dcterms:modified xsi:type="dcterms:W3CDTF">2017-08-02T10:35:23Z</dcterms:modified>
</cp:coreProperties>
</file>