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5" windowWidth="19260" windowHeight="6270" tabRatio="587"/>
  </bookViews>
  <sheets>
    <sheet name="MPS(input)" sheetId="1" r:id="rId1"/>
    <sheet name="MPS(calc_process)" sheetId="2" r:id="rId2"/>
    <sheet name="MSS" sheetId="4" r:id="rId3"/>
    <sheet name="MRS(input)" sheetId="5" r:id="rId4"/>
    <sheet name="MRS(calc_process)" sheetId="6" r:id="rId5"/>
  </sheets>
  <definedNames>
    <definedName name="_xlnm.Print_Area" localSheetId="1">'MPS(calc_process)'!$A$1:$I$43</definedName>
    <definedName name="_xlnm.Print_Area" localSheetId="4">'MRS(calc_process)'!$A$1:$I$43</definedName>
  </definedNames>
  <calcPr calcId="145621"/>
</workbook>
</file>

<file path=xl/calcChain.xml><?xml version="1.0" encoding="utf-8"?>
<calcChain xmlns="http://schemas.openxmlformats.org/spreadsheetml/2006/main">
  <c r="H11" i="2" l="1"/>
  <c r="H11" i="6" s="1"/>
  <c r="H10" i="2"/>
  <c r="H10" i="6" s="1"/>
  <c r="H9" i="2"/>
  <c r="H9" i="6" s="1"/>
  <c r="H8" i="2"/>
  <c r="H8" i="6" s="1"/>
  <c r="G39" i="5"/>
  <c r="G38" i="5"/>
  <c r="G37" i="5"/>
  <c r="G36" i="5"/>
  <c r="G34" i="5"/>
  <c r="G30" i="5"/>
  <c r="G28" i="5"/>
  <c r="G21" i="5"/>
  <c r="G20" i="5"/>
  <c r="G19" i="5"/>
  <c r="G18" i="5"/>
  <c r="G17" i="5"/>
  <c r="G16" i="5"/>
  <c r="G15" i="5"/>
  <c r="G14" i="5"/>
  <c r="G13" i="5"/>
  <c r="G12" i="5"/>
  <c r="G11" i="5"/>
  <c r="G10" i="5"/>
  <c r="G9" i="5"/>
  <c r="G8" i="5"/>
  <c r="C2" i="4" l="1"/>
  <c r="C1" i="4"/>
  <c r="K43" i="5" l="1"/>
  <c r="K42" i="5"/>
  <c r="K41" i="5"/>
  <c r="K40" i="5"/>
  <c r="K39" i="5"/>
  <c r="K38" i="5"/>
  <c r="K37" i="5"/>
  <c r="K36" i="5"/>
  <c r="K35" i="5"/>
  <c r="K34" i="5"/>
  <c r="K33" i="5"/>
  <c r="K32" i="5"/>
  <c r="K31" i="5"/>
  <c r="K30" i="5"/>
  <c r="K29" i="5"/>
  <c r="K28" i="5"/>
  <c r="J43" i="5"/>
  <c r="I43" i="5"/>
  <c r="H43" i="5"/>
  <c r="J42" i="5"/>
  <c r="I42" i="5"/>
  <c r="H42" i="5"/>
  <c r="J41" i="5"/>
  <c r="I41" i="5"/>
  <c r="H41" i="5"/>
  <c r="J40" i="5"/>
  <c r="I40" i="5"/>
  <c r="H40" i="5"/>
  <c r="J39" i="5"/>
  <c r="I39" i="5"/>
  <c r="H39" i="5"/>
  <c r="J38" i="5"/>
  <c r="I38" i="5"/>
  <c r="H38" i="5"/>
  <c r="J37" i="5"/>
  <c r="I37" i="5"/>
  <c r="H37" i="5"/>
  <c r="J36" i="5"/>
  <c r="I36" i="5"/>
  <c r="H36" i="5"/>
  <c r="J35" i="5"/>
  <c r="I35" i="5"/>
  <c r="H35" i="5"/>
  <c r="J34" i="5"/>
  <c r="I34" i="5"/>
  <c r="H34" i="5"/>
  <c r="J33" i="5"/>
  <c r="I33" i="5"/>
  <c r="H33" i="5"/>
  <c r="J32" i="5"/>
  <c r="I32" i="5"/>
  <c r="H32" i="5"/>
  <c r="J31" i="5"/>
  <c r="I31" i="5"/>
  <c r="H31" i="5"/>
  <c r="J30" i="5"/>
  <c r="I30" i="5"/>
  <c r="H30" i="5"/>
  <c r="J29" i="5"/>
  <c r="I29" i="5"/>
  <c r="H29" i="5"/>
  <c r="H28" i="5"/>
  <c r="F43" i="5"/>
  <c r="F42" i="5"/>
  <c r="F41" i="5"/>
  <c r="F40" i="5"/>
  <c r="F39" i="5"/>
  <c r="F38" i="5"/>
  <c r="F37" i="5"/>
  <c r="F36" i="5"/>
  <c r="F35" i="5"/>
  <c r="F34" i="5"/>
  <c r="F33" i="5"/>
  <c r="F32" i="5"/>
  <c r="F31" i="5"/>
  <c r="F30" i="5"/>
  <c r="F29" i="5"/>
  <c r="F28" i="5"/>
  <c r="L2" i="5"/>
  <c r="L1" i="5"/>
  <c r="I1" i="6"/>
  <c r="I2" i="6"/>
  <c r="G15" i="6"/>
  <c r="G14" i="6"/>
  <c r="G13" i="6"/>
  <c r="G12" i="6"/>
  <c r="G11" i="6"/>
  <c r="G10" i="6"/>
  <c r="G9" i="6"/>
  <c r="G8" i="6"/>
  <c r="G18" i="6" l="1"/>
  <c r="G29" i="6" s="1"/>
  <c r="G27" i="6"/>
  <c r="G17" i="6"/>
  <c r="G22" i="6" s="1"/>
  <c r="G16" i="6"/>
  <c r="G21" i="6" s="1"/>
  <c r="G20" i="6" s="1"/>
  <c r="G30" i="6"/>
  <c r="G28" i="6"/>
  <c r="G24" i="6" l="1"/>
  <c r="G23" i="6"/>
  <c r="G26" i="6"/>
  <c r="G6" i="6" s="1"/>
  <c r="D47" i="5" s="1"/>
  <c r="I1" i="2" l="1"/>
  <c r="G15" i="2" l="1"/>
  <c r="G11" i="2"/>
  <c r="I2" i="2" l="1"/>
  <c r="G8" i="2"/>
  <c r="G9" i="2"/>
  <c r="G10" i="2"/>
  <c r="G12" i="2"/>
  <c r="G13" i="2"/>
  <c r="G14" i="2"/>
  <c r="G18" i="2" l="1"/>
  <c r="G29" i="2" s="1"/>
  <c r="G30" i="2"/>
  <c r="G16" i="2"/>
  <c r="G21" i="2" s="1"/>
  <c r="G17" i="2"/>
  <c r="G22" i="2" s="1"/>
  <c r="G27" i="2"/>
  <c r="G28" i="2"/>
  <c r="G23" i="2" l="1"/>
  <c r="G26" i="2"/>
  <c r="G24" i="2"/>
  <c r="G20" i="2" l="1"/>
  <c r="G6" i="2" s="1"/>
  <c r="B47" i="1" s="1"/>
</calcChain>
</file>

<file path=xl/comments1.xml><?xml version="1.0" encoding="utf-8"?>
<comments xmlns="http://schemas.openxmlformats.org/spreadsheetml/2006/main">
  <authors>
    <author>MURC</author>
  </authors>
  <commentList>
    <comment ref="F8" authorId="0">
      <text>
        <r>
          <rPr>
            <sz val="11"/>
            <color indexed="81"/>
            <rFont val="Arial"/>
            <family val="2"/>
          </rPr>
          <t>Project participants specify unit of the parameter here.</t>
        </r>
      </text>
    </comment>
    <comment ref="F9" authorId="0">
      <text>
        <r>
          <rPr>
            <sz val="11"/>
            <color indexed="81"/>
            <rFont val="Arial"/>
            <family val="2"/>
          </rPr>
          <t>Project participants specify unit of the parameter here.</t>
        </r>
      </text>
    </comment>
    <comment ref="F10" authorId="0">
      <text>
        <r>
          <rPr>
            <sz val="11"/>
            <color indexed="81"/>
            <rFont val="Arial"/>
            <family val="2"/>
          </rPr>
          <t>Project participants specify unit of the parameter here.</t>
        </r>
      </text>
    </comment>
    <comment ref="F11" authorId="0">
      <text>
        <r>
          <rPr>
            <sz val="11"/>
            <color indexed="81"/>
            <rFont val="Arial"/>
            <family val="2"/>
          </rPr>
          <t>Project participants specify unit of the parameter here.</t>
        </r>
      </text>
    </comment>
    <comment ref="F12" authorId="0">
      <text>
        <r>
          <rPr>
            <sz val="11"/>
            <color indexed="81"/>
            <rFont val="Arial"/>
            <family val="2"/>
          </rPr>
          <t>Project participants specify unit of the parameter here.</t>
        </r>
      </text>
    </comment>
    <comment ref="F13" authorId="0">
      <text>
        <r>
          <rPr>
            <sz val="11"/>
            <color indexed="81"/>
            <rFont val="Arial"/>
            <family val="2"/>
          </rPr>
          <t>Project participants specify unit of the parameter here.</t>
        </r>
      </text>
    </comment>
    <comment ref="F14" authorId="0">
      <text>
        <r>
          <rPr>
            <sz val="11"/>
            <color indexed="81"/>
            <rFont val="Arial"/>
            <family val="2"/>
          </rPr>
          <t>Project participants specify unit of the parameter here.</t>
        </r>
      </text>
    </comment>
    <comment ref="F15" authorId="0">
      <text>
        <r>
          <rPr>
            <sz val="11"/>
            <color indexed="81"/>
            <rFont val="Arial"/>
            <family val="2"/>
          </rPr>
          <t>Project participants specify unit of the parameter here.</t>
        </r>
      </text>
    </comment>
    <comment ref="F16" authorId="0">
      <text>
        <r>
          <rPr>
            <sz val="11"/>
            <color indexed="81"/>
            <rFont val="Arial"/>
            <family val="2"/>
          </rPr>
          <t>Project participants specify unit of the parameter here.</t>
        </r>
      </text>
    </comment>
    <comment ref="F17" authorId="0">
      <text>
        <r>
          <rPr>
            <sz val="11"/>
            <color indexed="81"/>
            <rFont val="Arial"/>
            <family val="2"/>
          </rPr>
          <t>Project participants specify unit of the parameter here.</t>
        </r>
      </text>
    </comment>
    <comment ref="F18" authorId="0">
      <text>
        <r>
          <rPr>
            <sz val="11"/>
            <color indexed="81"/>
            <rFont val="Arial"/>
            <family val="2"/>
          </rPr>
          <t>Project participants specify unit of the parameter here.</t>
        </r>
      </text>
    </comment>
    <comment ref="F19" authorId="0">
      <text>
        <r>
          <rPr>
            <sz val="11"/>
            <color indexed="81"/>
            <rFont val="Arial"/>
            <family val="2"/>
          </rPr>
          <t>Project participants specify unit of the parameter here.</t>
        </r>
      </text>
    </comment>
    <comment ref="F20" authorId="0">
      <text>
        <r>
          <rPr>
            <sz val="11"/>
            <color indexed="81"/>
            <rFont val="Arial"/>
            <family val="2"/>
          </rPr>
          <t>Project participants specify unit of the parameter here.</t>
        </r>
      </text>
    </comment>
    <comment ref="F21" authorId="0">
      <text>
        <r>
          <rPr>
            <sz val="11"/>
            <color indexed="81"/>
            <rFont val="Arial"/>
            <family val="2"/>
          </rPr>
          <t>Project participants specify unit of the parameter here.</t>
        </r>
      </text>
    </comment>
    <comment ref="F28" authorId="0">
      <text>
        <r>
          <rPr>
            <sz val="11"/>
            <color indexed="81"/>
            <rFont val="Arial"/>
            <family val="2"/>
          </rPr>
          <t>Project participants specify unit of the parameter here.</t>
        </r>
      </text>
    </comment>
    <comment ref="F30" authorId="0">
      <text>
        <r>
          <rPr>
            <sz val="11"/>
            <color indexed="81"/>
            <rFont val="Arial"/>
            <family val="2"/>
          </rPr>
          <t>Project participants specify unit of the parameter here.</t>
        </r>
      </text>
    </comment>
    <comment ref="F34" authorId="0">
      <text>
        <r>
          <rPr>
            <sz val="11"/>
            <color indexed="81"/>
            <rFont val="Arial"/>
            <family val="2"/>
          </rPr>
          <t>Project participants specify unit of the parameter here.</t>
        </r>
      </text>
    </comment>
    <comment ref="F36" authorId="0">
      <text>
        <r>
          <rPr>
            <sz val="11"/>
            <color indexed="81"/>
            <rFont val="Arial"/>
            <family val="2"/>
          </rPr>
          <t>Project participants specify unit of the parameter here.</t>
        </r>
      </text>
    </comment>
    <comment ref="F37" authorId="0">
      <text>
        <r>
          <rPr>
            <sz val="11"/>
            <color indexed="81"/>
            <rFont val="Arial"/>
            <family val="2"/>
          </rPr>
          <t>Project participants specify unit of the parameter here.</t>
        </r>
      </text>
    </comment>
    <comment ref="F38" authorId="0">
      <text>
        <r>
          <rPr>
            <sz val="11"/>
            <color indexed="81"/>
            <rFont val="Arial"/>
            <family val="2"/>
          </rPr>
          <t>Project participants specify unit of the parameter here.</t>
        </r>
      </text>
    </comment>
    <comment ref="F39" authorId="0">
      <text>
        <r>
          <rPr>
            <sz val="11"/>
            <color indexed="81"/>
            <rFont val="Arial"/>
            <family val="2"/>
          </rPr>
          <t>Project participants specify unit of the parameter here.</t>
        </r>
      </text>
    </comment>
  </commentList>
</comments>
</file>

<file path=xl/sharedStrings.xml><?xml version="1.0" encoding="utf-8"?>
<sst xmlns="http://schemas.openxmlformats.org/spreadsheetml/2006/main" count="665" uniqueCount="231">
  <si>
    <t>(a)</t>
  </si>
  <si>
    <t>(b)</t>
  </si>
  <si>
    <t>(c)</t>
  </si>
  <si>
    <t>(d)</t>
  </si>
  <si>
    <t>(e)</t>
  </si>
  <si>
    <t>(f)</t>
  </si>
  <si>
    <t>(g)</t>
  </si>
  <si>
    <t>(h)</t>
  </si>
  <si>
    <t>(i)</t>
  </si>
  <si>
    <t>(j)</t>
  </si>
  <si>
    <t>Monitoring point No.</t>
  </si>
  <si>
    <t>Parameters</t>
  </si>
  <si>
    <t>Description of data</t>
  </si>
  <si>
    <t>Estimated Values</t>
  </si>
  <si>
    <t>Units</t>
  </si>
  <si>
    <t>Monitoring option</t>
  </si>
  <si>
    <t>Source of data</t>
  </si>
  <si>
    <t>Measurement methods and procedures</t>
  </si>
  <si>
    <t>Monitoring frequency</t>
  </si>
  <si>
    <t>Other comments</t>
  </si>
  <si>
    <t>(1)</t>
  </si>
  <si>
    <t>mass or volume unit.</t>
  </si>
  <si>
    <t>Option C</t>
  </si>
  <si>
    <t>On-site measurements.</t>
  </si>
  <si>
    <t>Use either mass or volume meters. In cases where fuel is supplied from small daily tanks, rulers can be used to determine mass or volume of the fuel consumed, with the following conditions: The rule gauge is part of the daily tank and calibrated at least once a year and have a book of control for recording the measurements (on a daily basis or per shift);
• Accessories such as transducers, sonar and piezoelectronic devices are accepted if they are properly calibrated with the ruler gauge and receiving a reasonable maintenance;
• In case of daily tanks with pre-heaters for heavy oil, the calibration will be made with the system at typical operational conditions.</t>
  </si>
  <si>
    <t>Periodically, as specified according to national or in-house rules</t>
  </si>
  <si>
    <t>(3)</t>
  </si>
  <si>
    <t>(4)</t>
  </si>
  <si>
    <t>(5)</t>
  </si>
  <si>
    <t>(6)</t>
  </si>
  <si>
    <t>(7)</t>
  </si>
  <si>
    <t>(8)</t>
  </si>
  <si>
    <t>(9)</t>
  </si>
  <si>
    <t>(10)</t>
  </si>
  <si>
    <t>(11)</t>
  </si>
  <si>
    <t>(12)</t>
  </si>
  <si>
    <t>(13)</t>
  </si>
  <si>
    <t>(14)</t>
  </si>
  <si>
    <t>(15)</t>
  </si>
  <si>
    <t>(16)</t>
  </si>
  <si>
    <t>(17)</t>
  </si>
  <si>
    <t>a</t>
  </si>
  <si>
    <t>GJ/mass or volume unit</t>
  </si>
  <si>
    <t>Calculated according to the procedure described in section F2.</t>
  </si>
  <si>
    <t>b</t>
  </si>
  <si>
    <t>GJ</t>
  </si>
  <si>
    <t>c</t>
  </si>
  <si>
    <t>d</t>
  </si>
  <si>
    <t>e</t>
  </si>
  <si>
    <t>f</t>
  </si>
  <si>
    <t>g</t>
  </si>
  <si>
    <t>h</t>
  </si>
  <si>
    <t>Net calorific value of natural gas</t>
  </si>
  <si>
    <t>Net calorific value of diesel</t>
  </si>
  <si>
    <t>Net calorific value of residual oil</t>
  </si>
  <si>
    <t>Net calorific value of any other fuel used</t>
  </si>
  <si>
    <t>Emission factor of natural gas</t>
  </si>
  <si>
    <t>Emission factor of diesel</t>
  </si>
  <si>
    <t>Emission factor of residual oil</t>
  </si>
  <si>
    <t>Emission factor of any other fuel used</t>
  </si>
  <si>
    <t>[Monitoring option]</t>
  </si>
  <si>
    <t>Option A</t>
  </si>
  <si>
    <t>Option B</t>
  </si>
  <si>
    <t>1. Calculations for emission reductions</t>
  </si>
  <si>
    <t>Fuel type</t>
  </si>
  <si>
    <t>Value</t>
  </si>
  <si>
    <t>Parameter</t>
  </si>
  <si>
    <t>2. Selected default values, etc.</t>
  </si>
  <si>
    <t>natural gas</t>
  </si>
  <si>
    <t>diesel oil</t>
  </si>
  <si>
    <t>residual oil</t>
  </si>
  <si>
    <t>any other fuel</t>
  </si>
  <si>
    <t>3. Calculations for reference emissions</t>
  </si>
  <si>
    <t>4. Calculations of the project emissions</t>
  </si>
  <si>
    <t>[List of Default Values]</t>
  </si>
  <si>
    <r>
      <t>FC</t>
    </r>
    <r>
      <rPr>
        <i/>
        <vertAlign val="subscript"/>
        <sz val="11"/>
        <rFont val="Arial"/>
        <family val="2"/>
      </rPr>
      <t>HCUD,diesel,p</t>
    </r>
  </si>
  <si>
    <r>
      <t>FC</t>
    </r>
    <r>
      <rPr>
        <i/>
        <vertAlign val="subscript"/>
        <sz val="11"/>
        <rFont val="Arial"/>
        <family val="2"/>
      </rPr>
      <t>HCUD,HFO,p</t>
    </r>
  </si>
  <si>
    <r>
      <t>FC</t>
    </r>
    <r>
      <rPr>
        <i/>
        <vertAlign val="subscript"/>
        <sz val="11"/>
        <rFont val="Arial"/>
        <family val="2"/>
      </rPr>
      <t>HCUD,i,p</t>
    </r>
  </si>
  <si>
    <r>
      <t>Nm</t>
    </r>
    <r>
      <rPr>
        <vertAlign val="superscript"/>
        <sz val="11"/>
        <rFont val="Arial"/>
        <family val="2"/>
      </rPr>
      <t>3</t>
    </r>
  </si>
  <si>
    <r>
      <t>GJ/Nm</t>
    </r>
    <r>
      <rPr>
        <vertAlign val="superscript"/>
        <sz val="11"/>
        <rFont val="Arial"/>
        <family val="2"/>
      </rPr>
      <t>3</t>
    </r>
  </si>
  <si>
    <r>
      <t>NCV</t>
    </r>
    <r>
      <rPr>
        <i/>
        <vertAlign val="subscript"/>
        <sz val="11"/>
        <rFont val="Arial"/>
        <family val="2"/>
      </rPr>
      <t>gas</t>
    </r>
  </si>
  <si>
    <r>
      <t>NCV</t>
    </r>
    <r>
      <rPr>
        <i/>
        <vertAlign val="subscript"/>
        <sz val="11"/>
        <rFont val="Arial"/>
        <family val="2"/>
      </rPr>
      <t>diesel</t>
    </r>
  </si>
  <si>
    <r>
      <t>NCV</t>
    </r>
    <r>
      <rPr>
        <i/>
        <vertAlign val="subscript"/>
        <sz val="11"/>
        <rFont val="Arial"/>
        <family val="2"/>
      </rPr>
      <t>HFO</t>
    </r>
  </si>
  <si>
    <r>
      <t>NCV</t>
    </r>
    <r>
      <rPr>
        <i/>
        <vertAlign val="subscript"/>
        <sz val="11"/>
        <rFont val="Arial"/>
        <family val="2"/>
      </rPr>
      <t>i</t>
    </r>
  </si>
  <si>
    <r>
      <t>EF</t>
    </r>
    <r>
      <rPr>
        <i/>
        <vertAlign val="subscript"/>
        <sz val="11"/>
        <rFont val="Arial"/>
        <family val="2"/>
      </rPr>
      <t>gas</t>
    </r>
  </si>
  <si>
    <r>
      <t>EF</t>
    </r>
    <r>
      <rPr>
        <i/>
        <vertAlign val="subscript"/>
        <sz val="11"/>
        <rFont val="Arial"/>
        <family val="2"/>
      </rPr>
      <t>diesel</t>
    </r>
  </si>
  <si>
    <r>
      <t>EF</t>
    </r>
    <r>
      <rPr>
        <i/>
        <vertAlign val="subscript"/>
        <sz val="11"/>
        <rFont val="Arial"/>
        <family val="2"/>
      </rPr>
      <t>HFO</t>
    </r>
  </si>
  <si>
    <r>
      <t>EF</t>
    </r>
    <r>
      <rPr>
        <i/>
        <vertAlign val="subscript"/>
        <sz val="11"/>
        <rFont val="Arial"/>
        <family val="2"/>
      </rPr>
      <t>i</t>
    </r>
  </si>
  <si>
    <t>All fuels</t>
  </si>
  <si>
    <t>All fuels</t>
    <phoneticPr fontId="11"/>
  </si>
  <si>
    <t>Net calorific value of fossil fuel</t>
    <phoneticPr fontId="11"/>
  </si>
  <si>
    <t>GJ/t</t>
    <phoneticPr fontId="14"/>
  </si>
  <si>
    <t>Default net calorific value of natural gas</t>
    <phoneticPr fontId="11"/>
  </si>
  <si>
    <t>Default net calorific value of diesel oil</t>
    <phoneticPr fontId="11"/>
  </si>
  <si>
    <t>Default net calorific value of residual oil</t>
    <phoneticPr fontId="11"/>
  </si>
  <si>
    <t>Default net calorific value of any other fuel</t>
    <phoneticPr fontId="11"/>
  </si>
  <si>
    <r>
      <t>CO</t>
    </r>
    <r>
      <rPr>
        <vertAlign val="subscript"/>
        <sz val="11"/>
        <color indexed="8"/>
        <rFont val="Arial"/>
        <family val="2"/>
      </rPr>
      <t>2</t>
    </r>
    <r>
      <rPr>
        <sz val="11"/>
        <color indexed="8"/>
        <rFont val="Arial"/>
        <family val="2"/>
      </rPr>
      <t xml:space="preserve"> emisson factor of fossil fuel</t>
    </r>
    <phoneticPr fontId="14"/>
  </si>
  <si>
    <t>Default emission factor of natural gas</t>
    <phoneticPr fontId="11"/>
  </si>
  <si>
    <t>Default emission factor of diesel oil</t>
    <phoneticPr fontId="11"/>
  </si>
  <si>
    <t>Default emission factor of residual oil</t>
    <phoneticPr fontId="11"/>
  </si>
  <si>
    <t>Default emission factor of any other fuel</t>
    <phoneticPr fontId="11"/>
  </si>
  <si>
    <r>
      <t>tCO</t>
    </r>
    <r>
      <rPr>
        <vertAlign val="subscript"/>
        <sz val="11"/>
        <rFont val="Arial"/>
        <family val="2"/>
      </rPr>
      <t>2</t>
    </r>
    <r>
      <rPr>
        <sz val="11"/>
        <rFont val="Arial"/>
        <family val="2"/>
      </rPr>
      <t>/p</t>
    </r>
  </si>
  <si>
    <r>
      <t>NCV</t>
    </r>
    <r>
      <rPr>
        <vertAlign val="subscript"/>
        <sz val="11"/>
        <rFont val="Arial"/>
        <family val="2"/>
      </rPr>
      <t>gas</t>
    </r>
  </si>
  <si>
    <r>
      <t>NCV</t>
    </r>
    <r>
      <rPr>
        <vertAlign val="subscript"/>
        <sz val="11"/>
        <rFont val="Arial"/>
        <family val="2"/>
      </rPr>
      <t>diesel</t>
    </r>
  </si>
  <si>
    <r>
      <t>NCV</t>
    </r>
    <r>
      <rPr>
        <vertAlign val="subscript"/>
        <sz val="11"/>
        <rFont val="Arial"/>
        <family val="2"/>
      </rPr>
      <t>HFO</t>
    </r>
  </si>
  <si>
    <r>
      <t>NCV</t>
    </r>
    <r>
      <rPr>
        <vertAlign val="subscript"/>
        <sz val="11"/>
        <rFont val="Arial"/>
        <family val="2"/>
      </rPr>
      <t>i</t>
    </r>
  </si>
  <si>
    <r>
      <t>EF</t>
    </r>
    <r>
      <rPr>
        <vertAlign val="subscript"/>
        <sz val="11"/>
        <rFont val="Arial"/>
        <family val="2"/>
      </rPr>
      <t>gas</t>
    </r>
  </si>
  <si>
    <r>
      <t>EF</t>
    </r>
    <r>
      <rPr>
        <vertAlign val="subscript"/>
        <sz val="11"/>
        <rFont val="Arial"/>
        <family val="2"/>
      </rPr>
      <t>diesel</t>
    </r>
  </si>
  <si>
    <r>
      <t>EF</t>
    </r>
    <r>
      <rPr>
        <vertAlign val="subscript"/>
        <sz val="11"/>
        <rFont val="Arial"/>
        <family val="2"/>
      </rPr>
      <t>HFO</t>
    </r>
  </si>
  <si>
    <r>
      <t>EF</t>
    </r>
    <r>
      <rPr>
        <vertAlign val="subscript"/>
        <sz val="11"/>
        <rFont val="Arial"/>
        <family val="2"/>
      </rPr>
      <t>i</t>
    </r>
  </si>
  <si>
    <r>
      <t>EF</t>
    </r>
    <r>
      <rPr>
        <vertAlign val="subscript"/>
        <sz val="11"/>
        <rFont val="Arial"/>
        <family val="2"/>
      </rPr>
      <t>HCUD,p</t>
    </r>
    <phoneticPr fontId="14"/>
  </si>
  <si>
    <r>
      <t>Weighted average CO</t>
    </r>
    <r>
      <rPr>
        <vertAlign val="subscript"/>
        <sz val="11"/>
        <rFont val="Arial"/>
        <family val="2"/>
      </rPr>
      <t>2</t>
    </r>
    <r>
      <rPr>
        <sz val="11"/>
        <rFont val="Arial"/>
        <family val="2"/>
      </rPr>
      <t xml:space="preserve"> emission factor of fossil fuel consumed in HPU during the period </t>
    </r>
    <r>
      <rPr>
        <i/>
        <sz val="11"/>
        <rFont val="Arial"/>
        <family val="2"/>
      </rPr>
      <t>p</t>
    </r>
    <r>
      <rPr>
        <sz val="11"/>
        <rFont val="Arial"/>
        <family val="2"/>
      </rPr>
      <t>.</t>
    </r>
    <phoneticPr fontId="11"/>
  </si>
  <si>
    <r>
      <t>EF</t>
    </r>
    <r>
      <rPr>
        <vertAlign val="subscript"/>
        <sz val="11"/>
        <rFont val="Arial"/>
        <family val="2"/>
      </rPr>
      <t>HPU,p</t>
    </r>
    <phoneticPr fontId="14"/>
  </si>
  <si>
    <r>
      <t xml:space="preserve">Reference emissions during the period </t>
    </r>
    <r>
      <rPr>
        <i/>
        <sz val="11"/>
        <rFont val="Arial"/>
        <family val="2"/>
      </rPr>
      <t>p</t>
    </r>
    <phoneticPr fontId="11"/>
  </si>
  <si>
    <r>
      <t>RE</t>
    </r>
    <r>
      <rPr>
        <vertAlign val="subscript"/>
        <sz val="11"/>
        <rFont val="Arial"/>
        <family val="2"/>
      </rPr>
      <t>p</t>
    </r>
  </si>
  <si>
    <r>
      <t>RE</t>
    </r>
    <r>
      <rPr>
        <vertAlign val="subscript"/>
        <sz val="11"/>
        <rFont val="Arial"/>
        <family val="2"/>
      </rPr>
      <t>HCU1,p</t>
    </r>
  </si>
  <si>
    <r>
      <t xml:space="preserve">Reference emissions to calculate emission reductions in HCU as a result of reduction in reboiler fuel consumption in debutanizers due to reduced variability of column top pressure and lower the pressure during the period </t>
    </r>
    <r>
      <rPr>
        <i/>
        <sz val="11"/>
        <rFont val="Arial"/>
        <family val="2"/>
      </rPr>
      <t>p</t>
    </r>
    <r>
      <rPr>
        <sz val="11"/>
        <rFont val="Arial"/>
        <family val="2"/>
      </rPr>
      <t xml:space="preserve">. </t>
    </r>
    <phoneticPr fontId="11"/>
  </si>
  <si>
    <r>
      <t>RE</t>
    </r>
    <r>
      <rPr>
        <vertAlign val="subscript"/>
        <sz val="11"/>
        <rFont val="Arial"/>
        <family val="2"/>
      </rPr>
      <t>HCU2,p</t>
    </r>
  </si>
  <si>
    <r>
      <t xml:space="preserve">Reference emissions to calculate emission reductions in HPU as a result of reduction in hydrogen demand in HCU during the period </t>
    </r>
    <r>
      <rPr>
        <i/>
        <sz val="11"/>
        <rFont val="Arial"/>
        <family val="2"/>
      </rPr>
      <t>p</t>
    </r>
    <r>
      <rPr>
        <sz val="11"/>
        <rFont val="Arial"/>
        <family val="2"/>
      </rPr>
      <t>.</t>
    </r>
    <phoneticPr fontId="11"/>
  </si>
  <si>
    <r>
      <t>RE</t>
    </r>
    <r>
      <rPr>
        <vertAlign val="subscript"/>
        <sz val="11"/>
        <rFont val="Arial"/>
        <family val="2"/>
      </rPr>
      <t>HPU1,p</t>
    </r>
  </si>
  <si>
    <r>
      <t xml:space="preserve">Reference emissions to calculate emission reductions in HPU as a result of improved efficiency of hydrogen production during the period </t>
    </r>
    <r>
      <rPr>
        <i/>
        <sz val="11"/>
        <rFont val="Arial"/>
        <family val="2"/>
      </rPr>
      <t>p</t>
    </r>
    <r>
      <rPr>
        <sz val="11"/>
        <rFont val="Arial"/>
        <family val="2"/>
      </rPr>
      <t>.</t>
    </r>
    <phoneticPr fontId="11"/>
  </si>
  <si>
    <r>
      <t>RE</t>
    </r>
    <r>
      <rPr>
        <vertAlign val="subscript"/>
        <sz val="11"/>
        <rFont val="Arial"/>
        <family val="2"/>
      </rPr>
      <t>HPU2,p</t>
    </r>
  </si>
  <si>
    <r>
      <t xml:space="preserve">Project emissions during the period </t>
    </r>
    <r>
      <rPr>
        <i/>
        <sz val="11"/>
        <rFont val="Arial"/>
        <family val="2"/>
      </rPr>
      <t>p</t>
    </r>
    <phoneticPr fontId="11"/>
  </si>
  <si>
    <r>
      <t>PE</t>
    </r>
    <r>
      <rPr>
        <vertAlign val="subscript"/>
        <sz val="11"/>
        <rFont val="Arial"/>
        <family val="2"/>
      </rPr>
      <t>p</t>
    </r>
  </si>
  <si>
    <r>
      <t xml:space="preserve">Project emissions to calculate emission reductions in HCU as a result of reduction in fuel consumption due to increased column temperature during the period </t>
    </r>
    <r>
      <rPr>
        <i/>
        <sz val="11"/>
        <rFont val="Arial"/>
        <family val="2"/>
      </rPr>
      <t>p</t>
    </r>
    <r>
      <rPr>
        <sz val="11"/>
        <rFont val="Arial"/>
        <family val="2"/>
      </rPr>
      <t>.</t>
    </r>
    <phoneticPr fontId="11"/>
  </si>
  <si>
    <r>
      <t>PE</t>
    </r>
    <r>
      <rPr>
        <vertAlign val="subscript"/>
        <sz val="11"/>
        <rFont val="Arial"/>
        <family val="2"/>
      </rPr>
      <t>HCU1,p</t>
    </r>
  </si>
  <si>
    <r>
      <t xml:space="preserve">Project emissions to calculate emission reductions in HCU as a result of reduction in reboiler fuel consumption in debutanizers due to reduced variability of column top pressure and lower the pressure during the period </t>
    </r>
    <r>
      <rPr>
        <i/>
        <sz val="11"/>
        <rFont val="Arial"/>
        <family val="2"/>
      </rPr>
      <t>p</t>
    </r>
    <r>
      <rPr>
        <sz val="11"/>
        <rFont val="Arial"/>
        <family val="2"/>
      </rPr>
      <t>.</t>
    </r>
    <phoneticPr fontId="11"/>
  </si>
  <si>
    <r>
      <t>PE</t>
    </r>
    <r>
      <rPr>
        <vertAlign val="subscript"/>
        <sz val="11"/>
        <rFont val="Arial"/>
        <family val="2"/>
      </rPr>
      <t>HCU2,p</t>
    </r>
  </si>
  <si>
    <r>
      <t xml:space="preserve">Project emissions to calculate emission reductions in HPU as a result of reduction in hydrogen demand in HCU during the period </t>
    </r>
    <r>
      <rPr>
        <i/>
        <sz val="11"/>
        <rFont val="Arial"/>
        <family val="2"/>
      </rPr>
      <t>p</t>
    </r>
    <r>
      <rPr>
        <sz val="11"/>
        <rFont val="Arial"/>
        <family val="2"/>
      </rPr>
      <t xml:space="preserve">. </t>
    </r>
    <phoneticPr fontId="11"/>
  </si>
  <si>
    <r>
      <t>PE</t>
    </r>
    <r>
      <rPr>
        <vertAlign val="subscript"/>
        <sz val="11"/>
        <rFont val="Arial"/>
        <family val="2"/>
      </rPr>
      <t>HPU1,p</t>
    </r>
  </si>
  <si>
    <r>
      <t xml:space="preserve">Project emissions to calculate emission reductions in HPU as a result of improved efficiency of hydrogen production during the period </t>
    </r>
    <r>
      <rPr>
        <i/>
        <sz val="11"/>
        <rFont val="Arial"/>
        <family val="2"/>
      </rPr>
      <t>p</t>
    </r>
    <r>
      <rPr>
        <sz val="11"/>
        <rFont val="Arial"/>
        <family val="2"/>
      </rPr>
      <t>.</t>
    </r>
    <phoneticPr fontId="11"/>
  </si>
  <si>
    <r>
      <t>PE</t>
    </r>
    <r>
      <rPr>
        <vertAlign val="subscript"/>
        <sz val="11"/>
        <rFont val="Arial"/>
        <family val="2"/>
      </rPr>
      <t>HPU2,p</t>
    </r>
  </si>
  <si>
    <r>
      <t xml:space="preserve">Table 1: Parameters to be monitored </t>
    </r>
    <r>
      <rPr>
        <b/>
        <i/>
        <sz val="11"/>
        <color indexed="8"/>
        <rFont val="Arial"/>
        <family val="2"/>
      </rPr>
      <t>ex post</t>
    </r>
  </si>
  <si>
    <r>
      <t>FI</t>
    </r>
    <r>
      <rPr>
        <i/>
        <vertAlign val="subscript"/>
        <sz val="11"/>
        <rFont val="Arial"/>
        <family val="2"/>
      </rPr>
      <t>HCUR,p</t>
    </r>
  </si>
  <si>
    <r>
      <t xml:space="preserve">Feed input to HCU reactor during the period </t>
    </r>
    <r>
      <rPr>
        <i/>
        <sz val="11"/>
        <rFont val="Arial"/>
        <family val="2"/>
      </rPr>
      <t>p</t>
    </r>
    <r>
      <rPr>
        <sz val="11"/>
        <rFont val="Arial"/>
        <family val="2"/>
      </rPr>
      <t>.</t>
    </r>
    <phoneticPr fontId="11"/>
  </si>
  <si>
    <r>
      <t>FC</t>
    </r>
    <r>
      <rPr>
        <i/>
        <vertAlign val="subscript"/>
        <sz val="11"/>
        <rFont val="Arial"/>
        <family val="2"/>
      </rPr>
      <t>HCUR,gas,p</t>
    </r>
  </si>
  <si>
    <r>
      <t xml:space="preserve">Consumption of natural gas during the period </t>
    </r>
    <r>
      <rPr>
        <i/>
        <sz val="11"/>
        <rFont val="Arial"/>
        <family val="2"/>
      </rPr>
      <t>p</t>
    </r>
    <r>
      <rPr>
        <sz val="11"/>
        <rFont val="Arial"/>
        <family val="2"/>
      </rPr>
      <t xml:space="preserve"> in HCU reactor heater.</t>
    </r>
    <phoneticPr fontId="11"/>
  </si>
  <si>
    <r>
      <t>FC</t>
    </r>
    <r>
      <rPr>
        <i/>
        <vertAlign val="subscript"/>
        <sz val="11"/>
        <rFont val="Arial"/>
        <family val="2"/>
      </rPr>
      <t>HCUR,diesel,p</t>
    </r>
  </si>
  <si>
    <r>
      <t xml:space="preserve">Consumption of diesel oil  during the period </t>
    </r>
    <r>
      <rPr>
        <i/>
        <sz val="11"/>
        <rFont val="Arial"/>
        <family val="2"/>
      </rPr>
      <t>p</t>
    </r>
    <r>
      <rPr>
        <sz val="11"/>
        <rFont val="Arial"/>
        <family val="2"/>
      </rPr>
      <t xml:space="preserve"> in HCU reactor heater.</t>
    </r>
    <phoneticPr fontId="11"/>
  </si>
  <si>
    <r>
      <t>FC</t>
    </r>
    <r>
      <rPr>
        <i/>
        <vertAlign val="subscript"/>
        <sz val="11"/>
        <rFont val="Arial"/>
        <family val="2"/>
      </rPr>
      <t>HCUR,HFO,p</t>
    </r>
  </si>
  <si>
    <r>
      <t xml:space="preserve">Consumption of HFO during the period </t>
    </r>
    <r>
      <rPr>
        <i/>
        <sz val="11"/>
        <rFont val="Arial"/>
        <family val="2"/>
      </rPr>
      <t>p</t>
    </r>
    <r>
      <rPr>
        <sz val="11"/>
        <rFont val="Arial"/>
        <family val="2"/>
      </rPr>
      <t xml:space="preserve"> in HCU reactor heater.</t>
    </r>
    <phoneticPr fontId="11"/>
  </si>
  <si>
    <r>
      <t>FC</t>
    </r>
    <r>
      <rPr>
        <i/>
        <vertAlign val="subscript"/>
        <sz val="11"/>
        <rFont val="Arial"/>
        <family val="2"/>
      </rPr>
      <t>HCUR,i,p</t>
    </r>
  </si>
  <si>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HCU reactor heater.</t>
    </r>
    <phoneticPr fontId="11"/>
  </si>
  <si>
    <r>
      <t>FI</t>
    </r>
    <r>
      <rPr>
        <i/>
        <vertAlign val="subscript"/>
        <sz val="11"/>
        <rFont val="Arial"/>
        <family val="2"/>
      </rPr>
      <t>HCUD,p</t>
    </r>
  </si>
  <si>
    <r>
      <t xml:space="preserve">Feed input to HCU debutanizer during the period </t>
    </r>
    <r>
      <rPr>
        <i/>
        <sz val="11"/>
        <rFont val="Arial"/>
        <family val="2"/>
      </rPr>
      <t>p</t>
    </r>
    <r>
      <rPr>
        <sz val="11"/>
        <rFont val="Arial"/>
        <family val="2"/>
      </rPr>
      <t>.</t>
    </r>
    <phoneticPr fontId="11"/>
  </si>
  <si>
    <r>
      <t>FC</t>
    </r>
    <r>
      <rPr>
        <i/>
        <vertAlign val="subscript"/>
        <sz val="11"/>
        <rFont val="Arial"/>
        <family val="2"/>
      </rPr>
      <t>HCUD,gas,p</t>
    </r>
  </si>
  <si>
    <r>
      <t xml:space="preserve">Consumption of natural gas during the period </t>
    </r>
    <r>
      <rPr>
        <i/>
        <sz val="11"/>
        <rFont val="Arial"/>
        <family val="2"/>
      </rPr>
      <t>p</t>
    </r>
    <r>
      <rPr>
        <sz val="11"/>
        <rFont val="Arial"/>
        <family val="2"/>
      </rPr>
      <t xml:space="preserve"> in HCU debutanizer reboiler.</t>
    </r>
    <phoneticPr fontId="11"/>
  </si>
  <si>
    <r>
      <t xml:space="preserve">Consumption of diesel oil during the period </t>
    </r>
    <r>
      <rPr>
        <i/>
        <sz val="11"/>
        <rFont val="Arial"/>
        <family val="2"/>
      </rPr>
      <t>p</t>
    </r>
    <r>
      <rPr>
        <sz val="11"/>
        <rFont val="Arial"/>
        <family val="2"/>
      </rPr>
      <t xml:space="preserve"> in HCU debutanizer reboiler.</t>
    </r>
    <phoneticPr fontId="11"/>
  </si>
  <si>
    <r>
      <t xml:space="preserve">Consumption of HFO during the period </t>
    </r>
    <r>
      <rPr>
        <i/>
        <sz val="11"/>
        <rFont val="Arial"/>
        <family val="2"/>
      </rPr>
      <t>p</t>
    </r>
    <r>
      <rPr>
        <sz val="11"/>
        <rFont val="Arial"/>
        <family val="2"/>
      </rPr>
      <t xml:space="preserve"> in HCU debutanizer reboiler.</t>
    </r>
    <phoneticPr fontId="11"/>
  </si>
  <si>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HCU debutanizer reboiler.</t>
    </r>
    <phoneticPr fontId="11"/>
  </si>
  <si>
    <r>
      <t>FC</t>
    </r>
    <r>
      <rPr>
        <i/>
        <vertAlign val="subscript"/>
        <sz val="11"/>
        <rFont val="Arial"/>
        <family val="2"/>
      </rPr>
      <t>HPU,gas,p</t>
    </r>
  </si>
  <si>
    <r>
      <t xml:space="preserve">Consumption of natural gas during the period </t>
    </r>
    <r>
      <rPr>
        <i/>
        <sz val="11"/>
        <rFont val="Arial"/>
        <family val="2"/>
      </rPr>
      <t>p</t>
    </r>
    <r>
      <rPr>
        <sz val="11"/>
        <rFont val="Arial"/>
        <family val="2"/>
      </rPr>
      <t xml:space="preserve"> in HPU.</t>
    </r>
    <phoneticPr fontId="11"/>
  </si>
  <si>
    <r>
      <t>FC</t>
    </r>
    <r>
      <rPr>
        <i/>
        <vertAlign val="subscript"/>
        <sz val="11"/>
        <rFont val="Arial"/>
        <family val="2"/>
      </rPr>
      <t>HPU,diesel,p</t>
    </r>
  </si>
  <si>
    <r>
      <t xml:space="preserve">Consumption of diesel oil during the period </t>
    </r>
    <r>
      <rPr>
        <i/>
        <sz val="11"/>
        <rFont val="Arial"/>
        <family val="2"/>
      </rPr>
      <t>p</t>
    </r>
    <r>
      <rPr>
        <sz val="11"/>
        <rFont val="Arial"/>
        <family val="2"/>
      </rPr>
      <t xml:space="preserve"> in HPU.</t>
    </r>
    <phoneticPr fontId="11"/>
  </si>
  <si>
    <r>
      <t>FC</t>
    </r>
    <r>
      <rPr>
        <i/>
        <vertAlign val="subscript"/>
        <sz val="11"/>
        <rFont val="Arial"/>
        <family val="2"/>
      </rPr>
      <t>HPU,HFO,p</t>
    </r>
  </si>
  <si>
    <r>
      <t xml:space="preserve">Consumption of HFO during the period </t>
    </r>
    <r>
      <rPr>
        <i/>
        <sz val="11"/>
        <rFont val="Arial"/>
        <family val="2"/>
      </rPr>
      <t>p</t>
    </r>
    <r>
      <rPr>
        <sz val="11"/>
        <rFont val="Arial"/>
        <family val="2"/>
      </rPr>
      <t xml:space="preserve"> in HPU.</t>
    </r>
    <phoneticPr fontId="11"/>
  </si>
  <si>
    <r>
      <t>FC</t>
    </r>
    <r>
      <rPr>
        <i/>
        <vertAlign val="subscript"/>
        <sz val="11"/>
        <rFont val="Arial"/>
        <family val="2"/>
      </rPr>
      <t>HPU,i,p</t>
    </r>
  </si>
  <si>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HPU.</t>
    </r>
    <phoneticPr fontId="11"/>
  </si>
  <si>
    <r>
      <t>HP</t>
    </r>
    <r>
      <rPr>
        <i/>
        <vertAlign val="subscript"/>
        <sz val="11"/>
        <rFont val="Arial"/>
        <family val="2"/>
      </rPr>
      <t>HPU,p</t>
    </r>
  </si>
  <si>
    <r>
      <t xml:space="preserve">Hydrogen production during the period </t>
    </r>
    <r>
      <rPr>
        <i/>
        <sz val="11"/>
        <rFont val="Arial"/>
        <family val="2"/>
      </rPr>
      <t>p</t>
    </r>
    <r>
      <rPr>
        <sz val="11"/>
        <rFont val="Arial"/>
        <family val="2"/>
      </rPr>
      <t xml:space="preserve"> in HPU.</t>
    </r>
    <phoneticPr fontId="11"/>
  </si>
  <si>
    <r>
      <t>HC</t>
    </r>
    <r>
      <rPr>
        <i/>
        <vertAlign val="subscript"/>
        <sz val="11"/>
        <rFont val="Arial"/>
        <family val="2"/>
      </rPr>
      <t>HCU,p</t>
    </r>
  </si>
  <si>
    <r>
      <t xml:space="preserve">Hydrogen consumption in HCU during the period </t>
    </r>
    <r>
      <rPr>
        <i/>
        <sz val="11"/>
        <rFont val="Arial"/>
        <family val="2"/>
      </rPr>
      <t>p</t>
    </r>
    <r>
      <rPr>
        <sz val="11"/>
        <rFont val="Arial"/>
        <family val="2"/>
      </rPr>
      <t>.</t>
    </r>
    <phoneticPr fontId="11"/>
  </si>
  <si>
    <r>
      <t xml:space="preserve">Table 2: Project-specific parameters to be fixed </t>
    </r>
    <r>
      <rPr>
        <b/>
        <i/>
        <sz val="11"/>
        <color indexed="8"/>
        <rFont val="Arial"/>
        <family val="2"/>
      </rPr>
      <t>ex ante</t>
    </r>
  </si>
  <si>
    <t>Constant (specific emission factor) obtained by the regression analysis as per step A1-A2.</t>
    <phoneticPr fontId="11"/>
  </si>
  <si>
    <r>
      <t>Constant (</t>
    </r>
    <r>
      <rPr>
        <i/>
        <sz val="11"/>
        <rFont val="Arial"/>
        <family val="2"/>
      </rPr>
      <t>y</t>
    </r>
    <r>
      <rPr>
        <sz val="11"/>
        <rFont val="Arial"/>
        <family val="2"/>
      </rPr>
      <t>-intercept) obtained by the regression analysis as per step A1-A2.</t>
    </r>
    <phoneticPr fontId="11"/>
  </si>
  <si>
    <t>Constant (specific emission factor) obtained by the regression analysis as per step B1-B2.</t>
    <phoneticPr fontId="11"/>
  </si>
  <si>
    <r>
      <t>Constant (</t>
    </r>
    <r>
      <rPr>
        <i/>
        <sz val="11"/>
        <rFont val="Arial"/>
        <family val="2"/>
      </rPr>
      <t>y</t>
    </r>
    <r>
      <rPr>
        <sz val="11"/>
        <rFont val="Arial"/>
        <family val="2"/>
      </rPr>
      <t>-intercept) obtained by the regression analysis as per step B1-B2.</t>
    </r>
    <phoneticPr fontId="11"/>
  </si>
  <si>
    <t>Constant (specific energy consumption per hydrogen production) obtained by the regression analysis as per step C1-C2.</t>
    <phoneticPr fontId="11"/>
  </si>
  <si>
    <r>
      <t>Constant (</t>
    </r>
    <r>
      <rPr>
        <i/>
        <sz val="11"/>
        <rFont val="Arial"/>
        <family val="2"/>
      </rPr>
      <t>y-</t>
    </r>
    <r>
      <rPr>
        <sz val="11"/>
        <rFont val="Arial"/>
        <family val="2"/>
      </rPr>
      <t>intercept) obtained by the regression analysis as per step C1-C2.</t>
    </r>
    <phoneticPr fontId="11"/>
  </si>
  <si>
    <t>Constant (specific hydrogen consumption per fresh feed input) obtained by the regression analysis as per step C1-C3.</t>
    <phoneticPr fontId="11"/>
  </si>
  <si>
    <r>
      <t>Nm</t>
    </r>
    <r>
      <rPr>
        <vertAlign val="superscript"/>
        <sz val="11"/>
        <rFont val="Arial"/>
        <family val="2"/>
      </rPr>
      <t>3</t>
    </r>
    <r>
      <rPr>
        <sz val="11"/>
        <rFont val="Arial"/>
        <family val="2"/>
      </rPr>
      <t>/mass or volume unit</t>
    </r>
  </si>
  <si>
    <r>
      <t>Constant (</t>
    </r>
    <r>
      <rPr>
        <i/>
        <sz val="11"/>
        <rFont val="Arial"/>
        <family val="2"/>
      </rPr>
      <t>y</t>
    </r>
    <r>
      <rPr>
        <sz val="11"/>
        <rFont val="Arial"/>
        <family val="2"/>
      </rPr>
      <t>-intercept) obtained by the regression analysis as per step C1-C3.</t>
    </r>
    <phoneticPr fontId="11"/>
  </si>
  <si>
    <t>In the order of preference, a) values provided by the fuel supplier, b) measurement by the project participants, c) regional or national default values, d) Lower value of IPCC default values provided in the table 1.2 of Ch.1 Vol.2 of 2006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</si>
  <si>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2007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</si>
  <si>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2008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</si>
  <si>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2009 IPCC Guidelines on National GHG Inventories.</t>
    <phoneticPr fontId="11"/>
  </si>
  <si>
    <r>
      <t>t-CO</t>
    </r>
    <r>
      <rPr>
        <vertAlign val="subscript"/>
        <sz val="11"/>
        <rFont val="Arial"/>
        <family val="2"/>
      </rPr>
      <t>2</t>
    </r>
    <r>
      <rPr>
        <sz val="11"/>
        <rFont val="Arial"/>
        <family val="2"/>
      </rPr>
      <t>/GJ</t>
    </r>
  </si>
  <si>
    <t>In the order of preference, a) values provided by the fuel supplier, b) measurement by the project participants, c) regional or national default values, d) Lower value of IPCC default values provided in the table 1.2 of Ch.1 Vol.2 of 2010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</si>
  <si>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2011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</si>
  <si>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2012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</si>
  <si>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2013 IPCC Guidelines on National GHG Inventories.</t>
    <phoneticPr fontId="11"/>
  </si>
  <si>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</si>
  <si>
    <r>
      <t>CO</t>
    </r>
    <r>
      <rPr>
        <b/>
        <vertAlign val="subscript"/>
        <sz val="11"/>
        <color indexed="9"/>
        <rFont val="Arial"/>
        <family val="2"/>
      </rPr>
      <t>2</t>
    </r>
    <r>
      <rPr>
        <b/>
        <sz val="11"/>
        <color indexed="9"/>
        <rFont val="Arial"/>
        <family val="2"/>
      </rPr>
      <t xml:space="preserve"> emission reductions</t>
    </r>
  </si>
  <si>
    <r>
      <t>tCO</t>
    </r>
    <r>
      <rPr>
        <vertAlign val="subscript"/>
        <sz val="11"/>
        <color indexed="8"/>
        <rFont val="Arial"/>
        <family val="2"/>
      </rPr>
      <t>2</t>
    </r>
    <r>
      <rPr>
        <sz val="11"/>
        <color indexed="8"/>
        <rFont val="Arial"/>
        <family val="2"/>
      </rPr>
      <t>/p</t>
    </r>
    <phoneticPr fontId="11"/>
  </si>
  <si>
    <t>Monitoring Plan Sheet (Input Sheet) [Attachment to Project Design Document]</t>
    <phoneticPr fontId="11"/>
  </si>
  <si>
    <r>
      <t xml:space="preserve">Emission reductions during the period </t>
    </r>
    <r>
      <rPr>
        <i/>
        <sz val="11"/>
        <rFont val="Arial"/>
        <family val="2"/>
      </rPr>
      <t>p</t>
    </r>
    <phoneticPr fontId="11"/>
  </si>
  <si>
    <r>
      <t>ER</t>
    </r>
    <r>
      <rPr>
        <vertAlign val="subscript"/>
        <sz val="11"/>
        <rFont val="Arial"/>
        <family val="2"/>
      </rPr>
      <t>p</t>
    </r>
    <phoneticPr fontId="11"/>
  </si>
  <si>
    <r>
      <t>tCO</t>
    </r>
    <r>
      <rPr>
        <vertAlign val="subscript"/>
        <sz val="11"/>
        <rFont val="Arial"/>
        <family val="2"/>
      </rPr>
      <t>2</t>
    </r>
    <r>
      <rPr>
        <sz val="11"/>
        <rFont val="Arial"/>
        <family val="2"/>
      </rPr>
      <t>/GJ</t>
    </r>
  </si>
  <si>
    <r>
      <t>Weighted average CO</t>
    </r>
    <r>
      <rPr>
        <vertAlign val="subscript"/>
        <sz val="11"/>
        <rFont val="Arial"/>
        <family val="2"/>
      </rPr>
      <t>2</t>
    </r>
    <r>
      <rPr>
        <sz val="11"/>
        <rFont val="Arial"/>
        <family val="2"/>
      </rPr>
      <t xml:space="preserve"> emission factor of fossil fuel consumed in HCU reactor heater during the period </t>
    </r>
    <r>
      <rPr>
        <i/>
        <sz val="11"/>
        <rFont val="Arial"/>
        <family val="2"/>
      </rPr>
      <t>p</t>
    </r>
    <r>
      <rPr>
        <sz val="11"/>
        <rFont val="Arial"/>
        <family val="2"/>
      </rPr>
      <t>.</t>
    </r>
    <phoneticPr fontId="11"/>
  </si>
  <si>
    <r>
      <t>tCO</t>
    </r>
    <r>
      <rPr>
        <vertAlign val="subscript"/>
        <sz val="11"/>
        <rFont val="Arial"/>
        <family val="2"/>
      </rPr>
      <t>2</t>
    </r>
    <r>
      <rPr>
        <sz val="11"/>
        <rFont val="Arial"/>
        <family val="2"/>
      </rPr>
      <t>/GJ</t>
    </r>
    <phoneticPr fontId="14"/>
  </si>
  <si>
    <r>
      <t>EF</t>
    </r>
    <r>
      <rPr>
        <vertAlign val="subscript"/>
        <sz val="11"/>
        <rFont val="Arial"/>
        <family val="2"/>
      </rPr>
      <t>HCUR,p</t>
    </r>
    <phoneticPr fontId="14"/>
  </si>
  <si>
    <r>
      <t>Weighted average CO</t>
    </r>
    <r>
      <rPr>
        <vertAlign val="subscript"/>
        <sz val="11"/>
        <rFont val="Arial"/>
        <family val="2"/>
      </rPr>
      <t>2</t>
    </r>
    <r>
      <rPr>
        <sz val="11"/>
        <rFont val="Arial"/>
        <family val="2"/>
      </rPr>
      <t xml:space="preserve"> emission factor of fossil fuel consumed in HCU debutanizer reboiler during the period </t>
    </r>
    <r>
      <rPr>
        <i/>
        <sz val="11"/>
        <rFont val="Arial"/>
        <family val="2"/>
      </rPr>
      <t>p</t>
    </r>
    <r>
      <rPr>
        <sz val="11"/>
        <rFont val="Arial"/>
        <family val="2"/>
      </rPr>
      <t>.</t>
    </r>
    <phoneticPr fontId="11"/>
  </si>
  <si>
    <r>
      <t>t-CO</t>
    </r>
    <r>
      <rPr>
        <vertAlign val="subscript"/>
        <sz val="11"/>
        <color indexed="8"/>
        <rFont val="Arial"/>
        <family val="2"/>
      </rPr>
      <t>2</t>
    </r>
    <r>
      <rPr>
        <sz val="11"/>
        <color indexed="8"/>
        <rFont val="Arial"/>
        <family val="2"/>
      </rPr>
      <t>/GJ</t>
    </r>
  </si>
  <si>
    <t>Monitoring Plan Sheet (Calculation Process Sheet) [Attachment to Project Design Document]</t>
    <phoneticPr fontId="11"/>
  </si>
  <si>
    <t xml:space="preserve">Net calorific value of natural gas </t>
    <phoneticPr fontId="11"/>
  </si>
  <si>
    <t xml:space="preserve">Net calorific value of diesel oil </t>
    <phoneticPr fontId="11"/>
  </si>
  <si>
    <t xml:space="preserve">Net calorific value of residual oil </t>
    <phoneticPr fontId="11"/>
  </si>
  <si>
    <t xml:space="preserve">Net calorific value of any other fuel </t>
    <phoneticPr fontId="11"/>
  </si>
  <si>
    <t xml:space="preserve">Emission factor of natural gas </t>
    <phoneticPr fontId="11"/>
  </si>
  <si>
    <t xml:space="preserve">Emission factor of diesel oil </t>
    <phoneticPr fontId="11"/>
  </si>
  <si>
    <t xml:space="preserve">Emission factor of residual oil </t>
    <phoneticPr fontId="11"/>
  </si>
  <si>
    <t xml:space="preserve">Emission factor of any other fuel </t>
    <phoneticPr fontId="11"/>
  </si>
  <si>
    <t>N/A</t>
    <phoneticPr fontId="11"/>
  </si>
  <si>
    <t>N/A</t>
    <phoneticPr fontId="11"/>
  </si>
  <si>
    <t>Monitoring Structure Sheet [Attachment to Project Design Document]</t>
    <phoneticPr fontId="11"/>
  </si>
  <si>
    <t>Responsible personnel</t>
  </si>
  <si>
    <t>Role</t>
    <phoneticPr fontId="11"/>
  </si>
  <si>
    <t>Monitoring Report Sheet (Input Sheet) [For Verification]</t>
  </si>
  <si>
    <t>Monitoring Report Sheet (Calculation Process Sheet) [For Verification]</t>
    <phoneticPr fontId="11"/>
  </si>
  <si>
    <r>
      <t xml:space="preserve">Table 1: Parameters monitored </t>
    </r>
    <r>
      <rPr>
        <b/>
        <i/>
        <sz val="11"/>
        <color indexed="8"/>
        <rFont val="Arial"/>
        <family val="2"/>
      </rPr>
      <t>ex post</t>
    </r>
    <phoneticPr fontId="23"/>
  </si>
  <si>
    <r>
      <t xml:space="preserve">Table 2: Project-specific parameters fixed </t>
    </r>
    <r>
      <rPr>
        <b/>
        <i/>
        <sz val="11"/>
        <color indexed="8"/>
        <rFont val="Arial"/>
        <family val="2"/>
      </rPr>
      <t>ex ante</t>
    </r>
    <phoneticPr fontId="23"/>
  </si>
  <si>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3"/>
  </si>
  <si>
    <t>(b)</t>
    <phoneticPr fontId="23"/>
  </si>
  <si>
    <t>(c)</t>
    <phoneticPr fontId="23"/>
  </si>
  <si>
    <t>(d)</t>
    <phoneticPr fontId="23"/>
  </si>
  <si>
    <t>(e)</t>
    <phoneticPr fontId="23"/>
  </si>
  <si>
    <t>(f)</t>
    <phoneticPr fontId="23"/>
  </si>
  <si>
    <t>(g)</t>
    <phoneticPr fontId="23"/>
  </si>
  <si>
    <t>(h)</t>
    <phoneticPr fontId="23"/>
  </si>
  <si>
    <t>(i)</t>
    <phoneticPr fontId="23"/>
  </si>
  <si>
    <t>(j)</t>
    <phoneticPr fontId="23"/>
  </si>
  <si>
    <t>(k)</t>
    <phoneticPr fontId="23"/>
  </si>
  <si>
    <t>Monitoring Period</t>
    <phoneticPr fontId="14"/>
  </si>
  <si>
    <t>Monitored Values</t>
    <phoneticPr fontId="23"/>
  </si>
  <si>
    <r>
      <t xml:space="preserve">Reference emissions to calculate emission reductions in HCU as a result of reduction in fuel consumption due to increased column temperature during the period </t>
    </r>
    <r>
      <rPr>
        <i/>
        <sz val="11"/>
        <rFont val="Arial"/>
        <family val="2"/>
      </rPr>
      <t>p</t>
    </r>
    <r>
      <rPr>
        <sz val="11"/>
        <rFont val="Arial"/>
        <family val="2"/>
      </rPr>
      <t xml:space="preserve">. </t>
    </r>
    <phoneticPr fontId="11"/>
  </si>
  <si>
    <t>Reference Number:</t>
    <phoneticPr fontId="11"/>
  </si>
  <si>
    <t>Monitoring period</t>
    <phoneticPr fontId="23"/>
  </si>
  <si>
    <t>Monitoring Spreadsheet: JCM_ID_AM006_ver02.0</t>
    <phoneticPr fontId="11"/>
  </si>
  <si>
    <t>Based on public data which is measured by entities other than the project participants (Data used: publicly recognized data such as statistical data and specifications)</t>
    <phoneticPr fontId="11"/>
  </si>
  <si>
    <t>Based on the amount of transaction which is measured directly using measuring equipments (Data used: commercial evidence such as invoices)</t>
    <phoneticPr fontId="11"/>
  </si>
  <si>
    <t>Based on the actual measurement using measuring equipments (Data used: measured values)</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</si>
</sst>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00_ "/>
    <numFmt numFmtId="177" formatCode="#,##0.0_ "/>
    <numFmt numFmtId="178" formatCode="#,##0.0_ ;[Red]\-#,##0.0\ "/>
    <numFmt numFmtId="179" formatCode="0.0_ "/>
    <numFmt numFmtId="180" formatCode="#,##0.0000_ "/>
    <numFmt numFmtId="181" formatCode="#,##0_ ;[Red]\-#,##0\ "/>
    <numFmt numFmtId="182" formatCode="#,##0_ "/>
  </numFmts>
  <fonts count="26">
    <font>
      <sz val="11"/>
      <color indexed="8"/>
      <name val="ＭＳ Ｐゴシック"/>
      <family val="3"/>
      <charset val="128"/>
      <scheme val="major"/>
    </font>
    <font>
      <sz val="12"/>
      <name val="Times New Roman"/>
      <family val="1"/>
    </font>
    <font>
      <sz val="11"/>
      <color indexed="8"/>
      <name val="ＭＳ Ｐゴシック"/>
      <family val="3"/>
      <charset val="128"/>
    </font>
    <font>
      <sz val="11"/>
      <color indexed="8"/>
      <name val="Arial"/>
      <family val="2"/>
    </font>
    <font>
      <b/>
      <sz val="12"/>
      <color indexed="9"/>
      <name val="Arial"/>
      <family val="2"/>
    </font>
    <font>
      <b/>
      <sz val="11"/>
      <color indexed="9"/>
      <name val="Arial"/>
      <family val="2"/>
    </font>
    <font>
      <sz val="11"/>
      <name val="Arial"/>
      <family val="2"/>
    </font>
    <font>
      <sz val="11"/>
      <name val="Calibri"/>
      <family val="2"/>
    </font>
    <font>
      <sz val="11"/>
      <color indexed="10"/>
      <name val="Arial"/>
      <family val="2"/>
    </font>
    <font>
      <b/>
      <sz val="11"/>
      <color indexed="8"/>
      <name val="Arial"/>
      <family val="2"/>
    </font>
    <font>
      <vertAlign val="subscript"/>
      <sz val="11"/>
      <color indexed="8"/>
      <name val="Arial"/>
      <family val="2"/>
    </font>
    <font>
      <sz val="6"/>
      <name val="ＭＳ Ｐゴシック"/>
      <family val="3"/>
      <charset val="128"/>
    </font>
    <font>
      <i/>
      <vertAlign val="subscript"/>
      <sz val="11"/>
      <name val="Arial"/>
      <family val="2"/>
    </font>
    <font>
      <vertAlign val="superscript"/>
      <sz val="11"/>
      <name val="Arial"/>
      <family val="2"/>
    </font>
    <font>
      <sz val="6"/>
      <name val="ＭＳ Ｐゴシック"/>
      <family val="2"/>
      <charset val="128"/>
      <scheme val="minor"/>
    </font>
    <font>
      <i/>
      <sz val="11"/>
      <name val="Arial"/>
      <family val="2"/>
    </font>
    <font>
      <vertAlign val="subscript"/>
      <sz val="11"/>
      <name val="Arial"/>
      <family val="2"/>
    </font>
    <font>
      <b/>
      <sz val="11"/>
      <name val="Arial"/>
      <family val="2"/>
    </font>
    <font>
      <b/>
      <i/>
      <sz val="11"/>
      <color indexed="8"/>
      <name val="Arial"/>
      <family val="2"/>
    </font>
    <font>
      <sz val="11"/>
      <name val="ＭＳ Ｐゴシック"/>
      <family val="3"/>
      <charset val="128"/>
    </font>
    <font>
      <b/>
      <vertAlign val="subscript"/>
      <sz val="11"/>
      <color indexed="8"/>
      <name val="Arial"/>
      <family val="2"/>
    </font>
    <font>
      <b/>
      <vertAlign val="subscript"/>
      <sz val="11"/>
      <color indexed="9"/>
      <name val="Arial"/>
      <family val="2"/>
    </font>
    <font>
      <sz val="11"/>
      <color theme="1"/>
      <name val="ＭＳ Ｐゴシック"/>
      <family val="3"/>
      <charset val="128"/>
      <scheme val="minor"/>
    </font>
    <font>
      <sz val="6"/>
      <name val="ＭＳ Ｐゴシック"/>
      <family val="3"/>
      <charset val="128"/>
      <scheme val="major"/>
    </font>
    <font>
      <b/>
      <sz val="11"/>
      <color theme="0"/>
      <name val="Arial"/>
      <family val="2"/>
    </font>
    <font>
      <sz val="11"/>
      <color indexed="81"/>
      <name val="Arial"/>
      <family val="2"/>
    </font>
  </fonts>
  <fills count="10">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24994659260841701"/>
        <bgColor indexed="64"/>
      </patternFill>
    </fill>
  </fills>
  <borders count="1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thin">
        <color theme="1" tint="0.34998626667073579"/>
      </top>
      <bottom style="thin">
        <color theme="1" tint="0.34998626667073579"/>
      </bottom>
      <diagonal/>
    </border>
  </borders>
  <cellStyleXfs count="4">
    <xf numFmtId="0" fontId="0" fillId="0" borderId="0">
      <alignment vertical="center"/>
    </xf>
    <xf numFmtId="38" fontId="1" fillId="0" borderId="0" applyFont="0" applyFill="0" applyBorder="0" applyAlignment="0" applyProtection="0">
      <alignment vertical="center"/>
    </xf>
    <xf numFmtId="0" fontId="2" fillId="0" borderId="0">
      <alignment vertical="center"/>
    </xf>
    <xf numFmtId="0" fontId="22" fillId="0" borderId="0">
      <alignment vertical="center"/>
    </xf>
  </cellStyleXfs>
  <cellXfs count="131">
    <xf numFmtId="0" fontId="0" fillId="0" borderId="0" xfId="0">
      <alignment vertical="center"/>
    </xf>
    <xf numFmtId="0" fontId="3" fillId="0" borderId="0" xfId="0" applyFont="1" applyAlignment="1">
      <alignment horizontal="center" vertical="center"/>
    </xf>
    <xf numFmtId="0" fontId="3" fillId="0" borderId="0" xfId="0" applyFont="1">
      <alignment vertical="center"/>
    </xf>
    <xf numFmtId="0" fontId="3" fillId="0" borderId="0" xfId="0" applyFont="1" applyFill="1" applyBorder="1">
      <alignment vertical="center"/>
    </xf>
    <xf numFmtId="0" fontId="6" fillId="0" borderId="0" xfId="0" applyFont="1" applyFill="1" applyBorder="1" applyAlignment="1">
      <alignment horizontal="left" vertical="center"/>
    </xf>
    <xf numFmtId="0" fontId="6" fillId="0" borderId="0" xfId="0" applyFont="1" applyFill="1" applyBorder="1">
      <alignment vertical="center"/>
    </xf>
    <xf numFmtId="0" fontId="3" fillId="0" borderId="0" xfId="0" applyFont="1" applyBorder="1">
      <alignment vertical="center"/>
    </xf>
    <xf numFmtId="0" fontId="3" fillId="0" borderId="0" xfId="0" applyFont="1" applyFill="1" applyBorder="1" applyAlignment="1">
      <alignment horizontal="center" vertical="center"/>
    </xf>
    <xf numFmtId="0" fontId="3" fillId="2" borderId="0" xfId="0" applyFont="1" applyFill="1" applyBorder="1">
      <alignment vertical="center"/>
    </xf>
    <xf numFmtId="0" fontId="3" fillId="0" borderId="0" xfId="0" applyFont="1" applyAlignment="1">
      <alignment horizontal="right" vertical="center"/>
    </xf>
    <xf numFmtId="0" fontId="3" fillId="0" borderId="0" xfId="0" applyFont="1" applyAlignment="1">
      <alignment vertical="center" wrapText="1"/>
    </xf>
    <xf numFmtId="0" fontId="8" fillId="0" borderId="0" xfId="0" applyFont="1">
      <alignment vertical="center"/>
    </xf>
    <xf numFmtId="0" fontId="9" fillId="0" borderId="0" xfId="0" applyFont="1" applyFill="1" applyBorder="1">
      <alignment vertical="center"/>
    </xf>
    <xf numFmtId="0" fontId="9" fillId="0" borderId="0" xfId="0" applyFont="1">
      <alignment vertical="center"/>
    </xf>
    <xf numFmtId="0" fontId="8" fillId="0" borderId="0" xfId="0" applyFont="1" applyBorder="1">
      <alignment vertical="center"/>
    </xf>
    <xf numFmtId="38" fontId="3" fillId="0" borderId="0" xfId="1" applyFont="1">
      <alignment vertical="center"/>
    </xf>
    <xf numFmtId="0" fontId="3" fillId="0" borderId="3" xfId="0" applyFont="1" applyFill="1" applyBorder="1">
      <alignment vertical="center"/>
    </xf>
    <xf numFmtId="0" fontId="3" fillId="0" borderId="4" xfId="0" applyFont="1" applyFill="1" applyBorder="1">
      <alignment vertical="center"/>
    </xf>
    <xf numFmtId="0" fontId="4" fillId="3" borderId="0" xfId="0" applyFont="1" applyFill="1" applyAlignment="1">
      <alignment vertical="center"/>
    </xf>
    <xf numFmtId="0" fontId="5" fillId="3" borderId="0" xfId="0" applyFont="1" applyFill="1" applyAlignment="1">
      <alignment vertical="center"/>
    </xf>
    <xf numFmtId="0" fontId="5" fillId="3" borderId="0" xfId="0" applyFont="1" applyFill="1" applyAlignment="1">
      <alignment horizontal="right" vertical="center"/>
    </xf>
    <xf numFmtId="0" fontId="5" fillId="4" borderId="7" xfId="0" applyFont="1" applyFill="1" applyBorder="1">
      <alignment vertical="center"/>
    </xf>
    <xf numFmtId="0" fontId="3" fillId="4" borderId="7" xfId="0" applyFont="1" applyFill="1" applyBorder="1">
      <alignment vertical="center"/>
    </xf>
    <xf numFmtId="0" fontId="5" fillId="4" borderId="7" xfId="0" applyFont="1" applyFill="1" applyBorder="1" applyAlignment="1">
      <alignment horizontal="center" vertical="center"/>
    </xf>
    <xf numFmtId="0" fontId="5" fillId="4" borderId="7" xfId="0" applyFont="1" applyFill="1" applyBorder="1" applyAlignment="1">
      <alignment horizontal="center" vertical="center" shrinkToFit="1"/>
    </xf>
    <xf numFmtId="0" fontId="6" fillId="6" borderId="7" xfId="0" applyFont="1" applyFill="1" applyBorder="1">
      <alignment vertical="center"/>
    </xf>
    <xf numFmtId="0" fontId="6" fillId="0" borderId="7" xfId="0" applyFont="1" applyBorder="1">
      <alignment vertical="center"/>
    </xf>
    <xf numFmtId="0" fontId="6" fillId="0" borderId="7" xfId="0" applyFont="1" applyFill="1" applyBorder="1" applyAlignment="1">
      <alignment horizontal="center" vertical="center" shrinkToFit="1"/>
    </xf>
    <xf numFmtId="0" fontId="6" fillId="4" borderId="7" xfId="0" applyFont="1" applyFill="1" applyBorder="1">
      <alignment vertical="center"/>
    </xf>
    <xf numFmtId="0" fontId="17" fillId="4" borderId="7" xfId="0" applyFont="1" applyFill="1" applyBorder="1">
      <alignment vertical="center"/>
    </xf>
    <xf numFmtId="0" fontId="17" fillId="4" borderId="7" xfId="0" applyFont="1" applyFill="1" applyBorder="1" applyAlignment="1">
      <alignment horizontal="center" vertical="center" shrinkToFit="1"/>
    </xf>
    <xf numFmtId="0" fontId="6" fillId="0" borderId="7" xfId="0" applyFont="1" applyFill="1" applyBorder="1" applyAlignment="1">
      <alignment horizontal="left" vertical="center" wrapText="1"/>
    </xf>
    <xf numFmtId="0" fontId="6" fillId="0" borderId="7" xfId="0" applyFont="1" applyFill="1" applyBorder="1">
      <alignment vertical="center"/>
    </xf>
    <xf numFmtId="176" fontId="6" fillId="0" borderId="7" xfId="0" applyNumberFormat="1" applyFont="1" applyFill="1" applyBorder="1">
      <alignment vertical="center"/>
    </xf>
    <xf numFmtId="0" fontId="6" fillId="0" borderId="7" xfId="0" applyFont="1" applyBorder="1" applyAlignment="1">
      <alignment horizontal="center" vertical="center" shrinkToFit="1"/>
    </xf>
    <xf numFmtId="0" fontId="6" fillId="0" borderId="7" xfId="0" applyFont="1" applyBorder="1" applyAlignment="1">
      <alignment horizontal="left" vertical="center"/>
    </xf>
    <xf numFmtId="178" fontId="6" fillId="0" borderId="7" xfId="1" applyNumberFormat="1" applyFont="1" applyFill="1" applyBorder="1">
      <alignment vertical="center"/>
    </xf>
    <xf numFmtId="0" fontId="17" fillId="4" borderId="7" xfId="0" applyFont="1" applyFill="1" applyBorder="1" applyAlignment="1">
      <alignment horizontal="center" vertical="center"/>
    </xf>
    <xf numFmtId="0" fontId="6" fillId="6" borderId="7" xfId="0" applyFont="1" applyFill="1" applyBorder="1" applyAlignment="1">
      <alignment vertical="center"/>
    </xf>
    <xf numFmtId="177" fontId="6" fillId="0" borderId="7" xfId="0" applyNumberFormat="1" applyFont="1" applyFill="1" applyBorder="1">
      <alignment vertical="center"/>
    </xf>
    <xf numFmtId="0" fontId="5" fillId="4" borderId="10" xfId="0" applyFont="1" applyFill="1" applyBorder="1">
      <alignment vertical="center"/>
    </xf>
    <xf numFmtId="0" fontId="3" fillId="4" borderId="13" xfId="0" applyFont="1" applyFill="1" applyBorder="1">
      <alignment vertical="center"/>
    </xf>
    <xf numFmtId="0" fontId="3" fillId="4" borderId="14" xfId="0" applyFont="1" applyFill="1" applyBorder="1">
      <alignment vertical="center"/>
    </xf>
    <xf numFmtId="0" fontId="6" fillId="6" borderId="10" xfId="0" applyFont="1" applyFill="1" applyBorder="1">
      <alignment vertical="center"/>
    </xf>
    <xf numFmtId="0" fontId="6" fillId="6" borderId="14" xfId="0" applyFont="1" applyFill="1" applyBorder="1">
      <alignment vertical="center"/>
    </xf>
    <xf numFmtId="0" fontId="6" fillId="6" borderId="13" xfId="0" applyFont="1" applyFill="1" applyBorder="1">
      <alignment vertical="center"/>
    </xf>
    <xf numFmtId="0" fontId="6" fillId="6" borderId="10" xfId="0" applyFont="1" applyFill="1" applyBorder="1" applyAlignment="1">
      <alignment vertical="center"/>
    </xf>
    <xf numFmtId="0" fontId="6" fillId="6" borderId="14" xfId="0" applyFont="1" applyFill="1" applyBorder="1" applyAlignment="1">
      <alignment vertical="center"/>
    </xf>
    <xf numFmtId="0" fontId="6" fillId="0" borderId="15" xfId="0" applyFont="1" applyBorder="1">
      <alignment vertical="center"/>
    </xf>
    <xf numFmtId="0" fontId="6" fillId="0" borderId="9" xfId="0" applyFont="1" applyBorder="1">
      <alignment vertical="center"/>
    </xf>
    <xf numFmtId="0" fontId="5" fillId="4" borderId="10" xfId="0" applyFont="1" applyFill="1" applyBorder="1" applyAlignment="1">
      <alignment horizontal="center" vertical="center"/>
    </xf>
    <xf numFmtId="0" fontId="17" fillId="4" borderId="13" xfId="0" applyFont="1" applyFill="1" applyBorder="1">
      <alignment vertical="center"/>
    </xf>
    <xf numFmtId="177" fontId="6" fillId="0" borderId="8" xfId="0" applyNumberFormat="1" applyFont="1" applyBorder="1">
      <alignment vertical="center"/>
    </xf>
    <xf numFmtId="178" fontId="6" fillId="0" borderId="13" xfId="1" applyNumberFormat="1" applyFont="1" applyFill="1" applyBorder="1">
      <alignment vertical="center"/>
    </xf>
    <xf numFmtId="178" fontId="6" fillId="0" borderId="8" xfId="1" applyNumberFormat="1" applyFont="1" applyBorder="1">
      <alignment vertical="center"/>
    </xf>
    <xf numFmtId="0" fontId="6" fillId="0" borderId="15" xfId="0" applyFont="1" applyBorder="1" applyAlignment="1">
      <alignment horizontal="center" vertical="center"/>
    </xf>
    <xf numFmtId="0" fontId="17" fillId="4" borderId="10" xfId="0" applyFont="1" applyFill="1" applyBorder="1">
      <alignment vertical="center"/>
    </xf>
    <xf numFmtId="177" fontId="6" fillId="0" borderId="13" xfId="0" applyNumberFormat="1" applyFont="1" applyFill="1" applyBorder="1">
      <alignment vertical="center"/>
    </xf>
    <xf numFmtId="0" fontId="3" fillId="7" borderId="1" xfId="0" applyFont="1" applyFill="1" applyBorder="1">
      <alignment vertical="center"/>
    </xf>
    <xf numFmtId="0" fontId="3" fillId="7" borderId="2" xfId="0" applyFont="1" applyFill="1" applyBorder="1">
      <alignment vertical="center"/>
    </xf>
    <xf numFmtId="0" fontId="3" fillId="7" borderId="5" xfId="0" applyFont="1" applyFill="1" applyBorder="1">
      <alignment vertical="center"/>
    </xf>
    <xf numFmtId="0" fontId="3" fillId="7" borderId="6" xfId="0" applyFont="1" applyFill="1" applyBorder="1">
      <alignment vertical="center"/>
    </xf>
    <xf numFmtId="0" fontId="5" fillId="4" borderId="7" xfId="0" applyFont="1" applyFill="1" applyBorder="1" applyAlignment="1">
      <alignment horizontal="center" vertical="center" wrapText="1"/>
    </xf>
    <xf numFmtId="0" fontId="6" fillId="5" borderId="7" xfId="0" quotePrefix="1" applyFont="1" applyFill="1" applyBorder="1" applyAlignment="1">
      <alignment horizontal="center" vertical="center"/>
    </xf>
    <xf numFmtId="0" fontId="6" fillId="5" borderId="7" xfId="0" applyFont="1" applyFill="1" applyBorder="1">
      <alignment vertical="center"/>
    </xf>
    <xf numFmtId="0" fontId="6" fillId="5" borderId="7" xfId="0" applyFont="1" applyFill="1" applyBorder="1" applyAlignment="1">
      <alignment vertical="center" wrapText="1"/>
    </xf>
    <xf numFmtId="0" fontId="15" fillId="5" borderId="7" xfId="0" applyFont="1" applyFill="1" applyBorder="1">
      <alignment vertical="center"/>
    </xf>
    <xf numFmtId="0" fontId="3" fillId="5" borderId="9" xfId="0" applyFont="1" applyFill="1" applyBorder="1">
      <alignment vertical="center"/>
    </xf>
    <xf numFmtId="0" fontId="5" fillId="0" borderId="0" xfId="0" applyFont="1">
      <alignment vertical="center"/>
    </xf>
    <xf numFmtId="0" fontId="6" fillId="0" borderId="7" xfId="0" applyFont="1" applyFill="1" applyBorder="1" applyProtection="1">
      <alignment vertical="center"/>
      <protection locked="0"/>
    </xf>
    <xf numFmtId="0" fontId="6" fillId="0" borderId="7" xfId="0" applyFont="1" applyFill="1" applyBorder="1" applyAlignment="1" applyProtection="1">
      <alignment vertical="center" wrapText="1"/>
      <protection locked="0"/>
    </xf>
    <xf numFmtId="177" fontId="6" fillId="0" borderId="7" xfId="0" applyNumberFormat="1" applyFont="1" applyBorder="1" applyProtection="1">
      <alignment vertical="center"/>
      <protection locked="0"/>
    </xf>
    <xf numFmtId="180" fontId="6" fillId="0" borderId="7" xfId="0" applyNumberFormat="1" applyFont="1" applyBorder="1" applyProtection="1">
      <alignment vertical="center"/>
      <protection locked="0"/>
    </xf>
    <xf numFmtId="179" fontId="3" fillId="7" borderId="2" xfId="0" applyNumberFormat="1" applyFont="1" applyFill="1" applyBorder="1">
      <alignment vertical="center"/>
    </xf>
    <xf numFmtId="176" fontId="3" fillId="7" borderId="2" xfId="0" applyNumberFormat="1" applyFont="1" applyFill="1" applyBorder="1">
      <alignment vertical="center"/>
    </xf>
    <xf numFmtId="181" fontId="6" fillId="2" borderId="7" xfId="1" applyNumberFormat="1" applyFont="1" applyFill="1" applyBorder="1" applyProtection="1">
      <alignment vertical="center"/>
      <protection locked="0"/>
    </xf>
    <xf numFmtId="182" fontId="6" fillId="0" borderId="7" xfId="0" applyNumberFormat="1" applyFont="1" applyBorder="1" applyProtection="1">
      <alignment vertical="center"/>
      <protection locked="0"/>
    </xf>
    <xf numFmtId="179" fontId="6" fillId="8" borderId="7" xfId="0" applyNumberFormat="1" applyFont="1" applyFill="1" applyBorder="1">
      <alignment vertical="center"/>
    </xf>
    <xf numFmtId="0" fontId="6" fillId="8" borderId="7" xfId="0" applyFont="1" applyFill="1" applyBorder="1" applyAlignment="1">
      <alignment vertical="center" wrapText="1"/>
    </xf>
    <xf numFmtId="180" fontId="6" fillId="8" borderId="7" xfId="0" applyNumberFormat="1" applyFont="1" applyFill="1" applyBorder="1">
      <alignment vertical="center"/>
    </xf>
    <xf numFmtId="0" fontId="6" fillId="8" borderId="7" xfId="0" applyFont="1" applyFill="1" applyBorder="1">
      <alignment vertical="center"/>
    </xf>
    <xf numFmtId="0" fontId="22" fillId="0" borderId="0" xfId="3" applyFont="1">
      <alignment vertical="center"/>
    </xf>
    <xf numFmtId="0" fontId="3" fillId="0" borderId="0" xfId="3" applyFont="1" applyAlignment="1">
      <alignment horizontal="right" vertical="center"/>
    </xf>
    <xf numFmtId="0" fontId="5" fillId="9" borderId="7" xfId="3" applyFont="1" applyFill="1" applyBorder="1" applyAlignment="1">
      <alignment horizontal="center" vertical="center" wrapText="1"/>
    </xf>
    <xf numFmtId="0" fontId="6" fillId="0" borderId="7" xfId="3" applyFont="1" applyFill="1" applyBorder="1" applyAlignment="1" applyProtection="1">
      <alignment vertical="center" wrapText="1"/>
      <protection locked="0"/>
    </xf>
    <xf numFmtId="0" fontId="3" fillId="0" borderId="7" xfId="0" applyFont="1" applyFill="1" applyBorder="1">
      <alignment vertical="center"/>
    </xf>
    <xf numFmtId="182" fontId="6" fillId="5" borderId="7" xfId="0" applyNumberFormat="1" applyFont="1" applyFill="1" applyBorder="1" applyProtection="1">
      <alignment vertical="center"/>
    </xf>
    <xf numFmtId="177" fontId="6" fillId="5" borderId="7" xfId="0" applyNumberFormat="1" applyFont="1" applyFill="1" applyBorder="1" applyProtection="1">
      <alignment vertical="center"/>
    </xf>
    <xf numFmtId="180" fontId="6" fillId="5" borderId="7" xfId="0" applyNumberFormat="1" applyFont="1" applyFill="1" applyBorder="1" applyProtection="1">
      <alignment vertical="center"/>
    </xf>
    <xf numFmtId="0" fontId="3" fillId="0" borderId="7" xfId="0" applyFont="1" applyBorder="1" applyAlignment="1" applyProtection="1">
      <alignment vertical="center" wrapText="1"/>
      <protection locked="0"/>
    </xf>
    <xf numFmtId="0" fontId="6" fillId="5" borderId="7" xfId="0" applyFont="1" applyFill="1" applyBorder="1" applyAlignment="1">
      <alignment vertical="center" wrapText="1"/>
    </xf>
    <xf numFmtId="179" fontId="6" fillId="8" borderId="7" xfId="0" applyNumberFormat="1" applyFont="1" applyFill="1" applyBorder="1" applyAlignment="1">
      <alignment vertical="center" wrapText="1"/>
    </xf>
    <xf numFmtId="0" fontId="24" fillId="4" borderId="7" xfId="0" applyFont="1" applyFill="1" applyBorder="1" applyAlignment="1">
      <alignment horizontal="center" vertical="center" wrapText="1"/>
    </xf>
    <xf numFmtId="0" fontId="6" fillId="0" borderId="0" xfId="0" applyFont="1" applyAlignment="1">
      <alignment horizontal="right" vertical="center"/>
    </xf>
    <xf numFmtId="0" fontId="6" fillId="5" borderId="7" xfId="0" applyFont="1" applyFill="1" applyBorder="1" applyAlignment="1">
      <alignment vertical="center" wrapText="1"/>
    </xf>
    <xf numFmtId="0" fontId="7" fillId="5" borderId="7" xfId="0" applyFont="1" applyFill="1" applyBorder="1" applyAlignment="1">
      <alignment vertical="center" wrapText="1"/>
    </xf>
    <xf numFmtId="0" fontId="6" fillId="0" borderId="7" xfId="2" applyFont="1" applyBorder="1" applyAlignment="1" applyProtection="1">
      <alignment horizontal="left" vertical="center" wrapText="1"/>
      <protection locked="0"/>
    </xf>
    <xf numFmtId="0" fontId="19" fillId="0" borderId="7" xfId="2" applyFont="1" applyBorder="1" applyAlignment="1" applyProtection="1">
      <alignment horizontal="left" vertical="center" wrapText="1"/>
      <protection locked="0"/>
    </xf>
    <xf numFmtId="0" fontId="5" fillId="4" borderId="10" xfId="0" applyFont="1" applyFill="1" applyBorder="1" applyAlignment="1">
      <alignment horizontal="center" vertical="center"/>
    </xf>
    <xf numFmtId="38" fontId="8" fillId="2" borderId="11" xfId="1" applyFont="1" applyFill="1" applyBorder="1" applyAlignment="1">
      <alignment horizontal="right" vertical="center"/>
    </xf>
    <xf numFmtId="38" fontId="8" fillId="2" borderId="12" xfId="1" applyFont="1" applyFill="1" applyBorder="1" applyAlignment="1">
      <alignment horizontal="right" vertical="center"/>
    </xf>
    <xf numFmtId="0" fontId="3" fillId="0" borderId="15" xfId="0" applyFont="1" applyFill="1" applyBorder="1" applyAlignment="1">
      <alignment vertical="center" wrapText="1"/>
    </xf>
    <xf numFmtId="0" fontId="3" fillId="0" borderId="18" xfId="0" applyFont="1" applyFill="1" applyBorder="1" applyAlignment="1">
      <alignment vertical="center" wrapText="1"/>
    </xf>
    <xf numFmtId="0" fontId="3" fillId="0" borderId="9" xfId="0" applyFont="1" applyFill="1" applyBorder="1" applyAlignment="1">
      <alignment vertical="center" wrapText="1"/>
    </xf>
    <xf numFmtId="0" fontId="6" fillId="0" borderId="7"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5" fillId="4" borderId="7" xfId="0" applyFont="1" applyFill="1" applyBorder="1" applyAlignment="1">
      <alignment horizontal="center" vertical="center" wrapText="1"/>
    </xf>
    <xf numFmtId="0" fontId="6" fillId="0" borderId="15" xfId="0" applyFont="1" applyBorder="1" applyAlignment="1" applyProtection="1">
      <alignment vertical="center" wrapText="1"/>
      <protection locked="0"/>
    </xf>
    <xf numFmtId="0" fontId="6" fillId="0" borderId="9" xfId="0" applyFont="1" applyBorder="1" applyAlignment="1" applyProtection="1">
      <alignment vertical="center" wrapText="1"/>
      <protection locked="0"/>
    </xf>
    <xf numFmtId="0" fontId="4" fillId="3" borderId="0" xfId="0" applyFont="1" applyFill="1" applyAlignment="1">
      <alignment vertical="center"/>
    </xf>
    <xf numFmtId="0" fontId="6" fillId="6" borderId="7" xfId="0" applyNumberFormat="1" applyFont="1" applyFill="1" applyBorder="1" applyAlignment="1">
      <alignment vertical="center" wrapText="1"/>
    </xf>
    <xf numFmtId="0" fontId="4" fillId="3" borderId="0" xfId="3" applyFont="1" applyFill="1" applyAlignment="1">
      <alignment horizontal="left" vertical="center"/>
    </xf>
    <xf numFmtId="0" fontId="6" fillId="5" borderId="15" xfId="0" applyFont="1" applyFill="1" applyBorder="1" applyAlignment="1" applyProtection="1">
      <alignment vertical="center" wrapText="1"/>
    </xf>
    <xf numFmtId="0" fontId="6" fillId="5" borderId="18" xfId="0" applyFont="1" applyFill="1" applyBorder="1" applyAlignment="1" applyProtection="1">
      <alignment vertical="center" wrapText="1"/>
    </xf>
    <xf numFmtId="0" fontId="6" fillId="5" borderId="9" xfId="0" applyFont="1" applyFill="1" applyBorder="1" applyAlignment="1" applyProtection="1">
      <alignment vertical="center" wrapText="1"/>
    </xf>
    <xf numFmtId="0" fontId="6" fillId="5" borderId="15" xfId="0" applyFont="1" applyFill="1" applyBorder="1" applyAlignment="1" applyProtection="1">
      <alignment horizontal="left" vertical="center" wrapText="1"/>
    </xf>
    <xf numFmtId="0" fontId="6" fillId="5" borderId="18" xfId="0" applyFont="1" applyFill="1" applyBorder="1" applyAlignment="1" applyProtection="1">
      <alignment horizontal="left" vertical="center" wrapText="1"/>
    </xf>
    <xf numFmtId="0" fontId="6" fillId="5" borderId="9" xfId="0" applyFont="1" applyFill="1" applyBorder="1" applyAlignment="1" applyProtection="1">
      <alignment horizontal="left" vertical="center" wrapText="1"/>
    </xf>
    <xf numFmtId="0" fontId="6" fillId="5" borderId="15" xfId="2" applyFont="1" applyFill="1" applyBorder="1" applyAlignment="1" applyProtection="1">
      <alignment horizontal="left" vertical="center" wrapText="1"/>
    </xf>
    <xf numFmtId="0" fontId="6" fillId="5" borderId="18" xfId="2" applyFont="1" applyFill="1" applyBorder="1" applyAlignment="1" applyProtection="1">
      <alignment horizontal="left" vertical="center" wrapText="1"/>
    </xf>
    <xf numFmtId="0" fontId="6" fillId="5" borderId="9" xfId="2" applyFont="1" applyFill="1" applyBorder="1" applyAlignment="1" applyProtection="1">
      <alignment horizontal="left" vertical="center" wrapText="1"/>
    </xf>
    <xf numFmtId="0" fontId="5" fillId="4" borderId="15"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15" fillId="5" borderId="15" xfId="0" applyFont="1" applyFill="1" applyBorder="1" applyAlignment="1">
      <alignment vertical="center"/>
    </xf>
    <xf numFmtId="0" fontId="15" fillId="5" borderId="9" xfId="0" applyFont="1" applyFill="1" applyBorder="1" applyAlignment="1">
      <alignment vertical="center"/>
    </xf>
    <xf numFmtId="38" fontId="8" fillId="2" borderId="16" xfId="1" applyFont="1" applyFill="1" applyBorder="1" applyAlignment="1">
      <alignment vertical="center"/>
    </xf>
    <xf numFmtId="38" fontId="8" fillId="2" borderId="17" xfId="1" applyFont="1" applyFill="1" applyBorder="1" applyAlignment="1">
      <alignment vertical="center"/>
    </xf>
    <xf numFmtId="0" fontId="3" fillId="0" borderId="7" xfId="0" applyFont="1" applyFill="1" applyBorder="1" applyAlignment="1">
      <alignment vertical="center"/>
    </xf>
    <xf numFmtId="0" fontId="24" fillId="9" borderId="7" xfId="0" applyFont="1" applyFill="1" applyBorder="1" applyAlignment="1">
      <alignment horizontal="center" vertical="center"/>
    </xf>
    <xf numFmtId="49" fontId="6" fillId="0" borderId="7" xfId="0" applyNumberFormat="1" applyFont="1" applyBorder="1" applyAlignment="1" applyProtection="1">
      <alignment horizontal="center" vertical="center" shrinkToFit="1"/>
      <protection locked="0"/>
    </xf>
    <xf numFmtId="49" fontId="6" fillId="0" borderId="15" xfId="0" applyNumberFormat="1" applyFont="1" applyBorder="1" applyAlignment="1" applyProtection="1">
      <alignment horizontal="center" vertical="center" shrinkToFit="1"/>
      <protection locked="0"/>
    </xf>
  </cellXfs>
  <cellStyles count="4">
    <cellStyle name="Comma [0]" xfId="1"/>
    <cellStyle name="標準" xfId="0" builtinId="0" customBuiltin="1"/>
    <cellStyle name="標準 2" xfId="2"/>
    <cellStyle name="標準 3" xfId="3"/>
  </cellStyles>
  <dxfs count="0"/>
  <tableStyles count="0" defaultTableStyle="TableStyleMedium9" defaultPivotStyle="PivotStyleLight16"/>
  <colors>
    <mruColors>
      <color rgb="FF808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3" tint="0.39997558519241921"/>
    <pageSetUpPr fitToPage="1"/>
  </sheetPr>
  <dimension ref="A1:K52"/>
  <sheetViews>
    <sheetView showGridLines="0" tabSelected="1" view="pageBreakPreview" zoomScale="80" zoomScaleNormal="70" zoomScaleSheetLayoutView="80" workbookViewId="0"/>
  </sheetViews>
  <sheetFormatPr defaultColWidth="8.875" defaultRowHeight="14.25"/>
  <cols>
    <col min="1" max="1" width="2.625" style="2" customWidth="1"/>
    <col min="2" max="2" width="11.75" style="2" customWidth="1"/>
    <col min="3" max="3" width="13.625" style="11" customWidth="1"/>
    <col min="4" max="4" width="21.625" style="2" customWidth="1"/>
    <col min="5" max="6" width="10.625" style="2" customWidth="1"/>
    <col min="7" max="7" width="11.625" style="2" customWidth="1"/>
    <col min="8" max="8" width="10.25" style="2" customWidth="1"/>
    <col min="9" max="9" width="63.5" style="2" customWidth="1"/>
    <col min="10" max="10" width="12.625" style="2" customWidth="1"/>
    <col min="11" max="11" width="11.5" style="2" customWidth="1"/>
    <col min="12" max="16384" width="8.875" style="2"/>
  </cols>
  <sheetData>
    <row r="1" spans="1:11" ht="18" customHeight="1">
      <c r="K1" s="93" t="s">
        <v>227</v>
      </c>
    </row>
    <row r="2" spans="1:11" ht="18" customHeight="1">
      <c r="K2" s="9" t="s">
        <v>225</v>
      </c>
    </row>
    <row r="3" spans="1:11" ht="27.75" customHeight="1">
      <c r="A3" s="18" t="s">
        <v>184</v>
      </c>
      <c r="B3" s="19"/>
      <c r="C3" s="19"/>
      <c r="D3" s="19"/>
      <c r="E3" s="19"/>
      <c r="F3" s="19"/>
      <c r="G3" s="19"/>
      <c r="H3" s="19"/>
      <c r="I3" s="19"/>
      <c r="J3" s="19"/>
      <c r="K3" s="20"/>
    </row>
    <row r="4" spans="1:11" ht="14.25" customHeight="1"/>
    <row r="5" spans="1:11" ht="15" customHeight="1">
      <c r="A5" s="12" t="s">
        <v>132</v>
      </c>
      <c r="B5" s="12"/>
    </row>
    <row r="6" spans="1:11" ht="15" customHeight="1">
      <c r="A6" s="12"/>
      <c r="B6" s="62" t="s">
        <v>0</v>
      </c>
      <c r="C6" s="62" t="s">
        <v>1</v>
      </c>
      <c r="D6" s="62" t="s">
        <v>2</v>
      </c>
      <c r="E6" s="62" t="s">
        <v>3</v>
      </c>
      <c r="F6" s="62" t="s">
        <v>4</v>
      </c>
      <c r="G6" s="62" t="s">
        <v>5</v>
      </c>
      <c r="H6" s="62" t="s">
        <v>6</v>
      </c>
      <c r="I6" s="62" t="s">
        <v>7</v>
      </c>
      <c r="J6" s="62" t="s">
        <v>8</v>
      </c>
      <c r="K6" s="62" t="s">
        <v>9</v>
      </c>
    </row>
    <row r="7" spans="1:11" s="10" customFormat="1" ht="30" customHeight="1">
      <c r="B7" s="62" t="s">
        <v>10</v>
      </c>
      <c r="C7" s="62" t="s">
        <v>11</v>
      </c>
      <c r="D7" s="62" t="s">
        <v>12</v>
      </c>
      <c r="E7" s="62" t="s">
        <v>13</v>
      </c>
      <c r="F7" s="62" t="s">
        <v>14</v>
      </c>
      <c r="G7" s="62" t="s">
        <v>15</v>
      </c>
      <c r="H7" s="62" t="s">
        <v>16</v>
      </c>
      <c r="I7" s="62" t="s">
        <v>17</v>
      </c>
      <c r="J7" s="62" t="s">
        <v>18</v>
      </c>
      <c r="K7" s="62" t="s">
        <v>19</v>
      </c>
    </row>
    <row r="8" spans="1:11" ht="177" customHeight="1">
      <c r="B8" s="63" t="s">
        <v>20</v>
      </c>
      <c r="C8" s="64" t="s">
        <v>133</v>
      </c>
      <c r="D8" s="65" t="s">
        <v>134</v>
      </c>
      <c r="E8" s="75"/>
      <c r="F8" s="70" t="s">
        <v>21</v>
      </c>
      <c r="G8" s="69" t="s">
        <v>22</v>
      </c>
      <c r="H8" s="70" t="s">
        <v>23</v>
      </c>
      <c r="I8" s="70" t="s">
        <v>24</v>
      </c>
      <c r="J8" s="70" t="s">
        <v>25</v>
      </c>
      <c r="K8" s="69"/>
    </row>
    <row r="9" spans="1:11" ht="177" customHeight="1">
      <c r="B9" s="63" t="s">
        <v>26</v>
      </c>
      <c r="C9" s="64" t="s">
        <v>135</v>
      </c>
      <c r="D9" s="65" t="s">
        <v>136</v>
      </c>
      <c r="E9" s="75"/>
      <c r="F9" s="70" t="s">
        <v>21</v>
      </c>
      <c r="G9" s="69" t="s">
        <v>22</v>
      </c>
      <c r="H9" s="70" t="s">
        <v>23</v>
      </c>
      <c r="I9" s="70" t="s">
        <v>24</v>
      </c>
      <c r="J9" s="70" t="s">
        <v>25</v>
      </c>
      <c r="K9" s="69"/>
    </row>
    <row r="10" spans="1:11" ht="177" customHeight="1">
      <c r="B10" s="63" t="s">
        <v>27</v>
      </c>
      <c r="C10" s="64" t="s">
        <v>137</v>
      </c>
      <c r="D10" s="65" t="s">
        <v>138</v>
      </c>
      <c r="E10" s="75"/>
      <c r="F10" s="70" t="s">
        <v>21</v>
      </c>
      <c r="G10" s="69" t="s">
        <v>22</v>
      </c>
      <c r="H10" s="70" t="s">
        <v>23</v>
      </c>
      <c r="I10" s="70" t="s">
        <v>24</v>
      </c>
      <c r="J10" s="70" t="s">
        <v>25</v>
      </c>
      <c r="K10" s="69"/>
    </row>
    <row r="11" spans="1:11" ht="177" customHeight="1">
      <c r="B11" s="63" t="s">
        <v>28</v>
      </c>
      <c r="C11" s="64" t="s">
        <v>139</v>
      </c>
      <c r="D11" s="65" t="s">
        <v>140</v>
      </c>
      <c r="E11" s="75"/>
      <c r="F11" s="70" t="s">
        <v>21</v>
      </c>
      <c r="G11" s="69" t="s">
        <v>22</v>
      </c>
      <c r="H11" s="70" t="s">
        <v>23</v>
      </c>
      <c r="I11" s="70" t="s">
        <v>24</v>
      </c>
      <c r="J11" s="70" t="s">
        <v>25</v>
      </c>
      <c r="K11" s="69"/>
    </row>
    <row r="12" spans="1:11" ht="177" customHeight="1">
      <c r="B12" s="63" t="s">
        <v>29</v>
      </c>
      <c r="C12" s="64" t="s">
        <v>141</v>
      </c>
      <c r="D12" s="65" t="s">
        <v>142</v>
      </c>
      <c r="E12" s="75"/>
      <c r="F12" s="70" t="s">
        <v>21</v>
      </c>
      <c r="G12" s="69" t="s">
        <v>22</v>
      </c>
      <c r="H12" s="70" t="s">
        <v>23</v>
      </c>
      <c r="I12" s="70" t="s">
        <v>24</v>
      </c>
      <c r="J12" s="70" t="s">
        <v>25</v>
      </c>
      <c r="K12" s="69"/>
    </row>
    <row r="13" spans="1:11" ht="177" customHeight="1">
      <c r="B13" s="63" t="s">
        <v>30</v>
      </c>
      <c r="C13" s="64" t="s">
        <v>143</v>
      </c>
      <c r="D13" s="65" t="s">
        <v>144</v>
      </c>
      <c r="E13" s="75"/>
      <c r="F13" s="70" t="s">
        <v>21</v>
      </c>
      <c r="G13" s="69" t="s">
        <v>22</v>
      </c>
      <c r="H13" s="70" t="s">
        <v>23</v>
      </c>
      <c r="I13" s="70" t="s">
        <v>24</v>
      </c>
      <c r="J13" s="70" t="s">
        <v>25</v>
      </c>
      <c r="K13" s="69"/>
    </row>
    <row r="14" spans="1:11" ht="177" customHeight="1">
      <c r="B14" s="63" t="s">
        <v>31</v>
      </c>
      <c r="C14" s="64" t="s">
        <v>145</v>
      </c>
      <c r="D14" s="65" t="s">
        <v>146</v>
      </c>
      <c r="E14" s="75"/>
      <c r="F14" s="70" t="s">
        <v>21</v>
      </c>
      <c r="G14" s="69" t="s">
        <v>22</v>
      </c>
      <c r="H14" s="70" t="s">
        <v>23</v>
      </c>
      <c r="I14" s="70" t="s">
        <v>24</v>
      </c>
      <c r="J14" s="70" t="s">
        <v>25</v>
      </c>
      <c r="K14" s="69"/>
    </row>
    <row r="15" spans="1:11" ht="177" customHeight="1">
      <c r="B15" s="63" t="s">
        <v>32</v>
      </c>
      <c r="C15" s="64" t="s">
        <v>75</v>
      </c>
      <c r="D15" s="65" t="s">
        <v>147</v>
      </c>
      <c r="E15" s="75"/>
      <c r="F15" s="70" t="s">
        <v>21</v>
      </c>
      <c r="G15" s="69" t="s">
        <v>22</v>
      </c>
      <c r="H15" s="70" t="s">
        <v>23</v>
      </c>
      <c r="I15" s="70" t="s">
        <v>24</v>
      </c>
      <c r="J15" s="70" t="s">
        <v>25</v>
      </c>
      <c r="K15" s="69"/>
    </row>
    <row r="16" spans="1:11" ht="177" customHeight="1">
      <c r="B16" s="63" t="s">
        <v>33</v>
      </c>
      <c r="C16" s="64" t="s">
        <v>76</v>
      </c>
      <c r="D16" s="65" t="s">
        <v>148</v>
      </c>
      <c r="E16" s="75"/>
      <c r="F16" s="70" t="s">
        <v>21</v>
      </c>
      <c r="G16" s="69" t="s">
        <v>22</v>
      </c>
      <c r="H16" s="70" t="s">
        <v>23</v>
      </c>
      <c r="I16" s="70" t="s">
        <v>24</v>
      </c>
      <c r="J16" s="70" t="s">
        <v>25</v>
      </c>
      <c r="K16" s="69"/>
    </row>
    <row r="17" spans="1:11" ht="177" customHeight="1">
      <c r="B17" s="63" t="s">
        <v>34</v>
      </c>
      <c r="C17" s="64" t="s">
        <v>77</v>
      </c>
      <c r="D17" s="65" t="s">
        <v>149</v>
      </c>
      <c r="E17" s="75"/>
      <c r="F17" s="70" t="s">
        <v>21</v>
      </c>
      <c r="G17" s="69" t="s">
        <v>22</v>
      </c>
      <c r="H17" s="70" t="s">
        <v>23</v>
      </c>
      <c r="I17" s="70" t="s">
        <v>24</v>
      </c>
      <c r="J17" s="70" t="s">
        <v>25</v>
      </c>
      <c r="K17" s="69"/>
    </row>
    <row r="18" spans="1:11" ht="177" customHeight="1">
      <c r="B18" s="63" t="s">
        <v>35</v>
      </c>
      <c r="C18" s="64" t="s">
        <v>150</v>
      </c>
      <c r="D18" s="65" t="s">
        <v>151</v>
      </c>
      <c r="E18" s="75"/>
      <c r="F18" s="70" t="s">
        <v>21</v>
      </c>
      <c r="G18" s="69" t="s">
        <v>22</v>
      </c>
      <c r="H18" s="70" t="s">
        <v>23</v>
      </c>
      <c r="I18" s="70" t="s">
        <v>24</v>
      </c>
      <c r="J18" s="70" t="s">
        <v>25</v>
      </c>
      <c r="K18" s="69"/>
    </row>
    <row r="19" spans="1:11" ht="177" customHeight="1">
      <c r="B19" s="63" t="s">
        <v>36</v>
      </c>
      <c r="C19" s="64" t="s">
        <v>152</v>
      </c>
      <c r="D19" s="65" t="s">
        <v>153</v>
      </c>
      <c r="E19" s="75"/>
      <c r="F19" s="70" t="s">
        <v>21</v>
      </c>
      <c r="G19" s="69" t="s">
        <v>22</v>
      </c>
      <c r="H19" s="70" t="s">
        <v>23</v>
      </c>
      <c r="I19" s="70" t="s">
        <v>24</v>
      </c>
      <c r="J19" s="70" t="s">
        <v>25</v>
      </c>
      <c r="K19" s="69"/>
    </row>
    <row r="20" spans="1:11" ht="177" customHeight="1">
      <c r="B20" s="63" t="s">
        <v>37</v>
      </c>
      <c r="C20" s="64" t="s">
        <v>154</v>
      </c>
      <c r="D20" s="65" t="s">
        <v>155</v>
      </c>
      <c r="E20" s="75"/>
      <c r="F20" s="70" t="s">
        <v>21</v>
      </c>
      <c r="G20" s="69" t="s">
        <v>22</v>
      </c>
      <c r="H20" s="70" t="s">
        <v>23</v>
      </c>
      <c r="I20" s="70" t="s">
        <v>24</v>
      </c>
      <c r="J20" s="70" t="s">
        <v>25</v>
      </c>
      <c r="K20" s="69"/>
    </row>
    <row r="21" spans="1:11" ht="177" customHeight="1">
      <c r="B21" s="63" t="s">
        <v>38</v>
      </c>
      <c r="C21" s="64" t="s">
        <v>156</v>
      </c>
      <c r="D21" s="65" t="s">
        <v>157</v>
      </c>
      <c r="E21" s="75"/>
      <c r="F21" s="70" t="s">
        <v>21</v>
      </c>
      <c r="G21" s="69" t="s">
        <v>22</v>
      </c>
      <c r="H21" s="70" t="s">
        <v>23</v>
      </c>
      <c r="I21" s="70" t="s">
        <v>24</v>
      </c>
      <c r="J21" s="70" t="s">
        <v>25</v>
      </c>
      <c r="K21" s="69"/>
    </row>
    <row r="22" spans="1:11" ht="177" customHeight="1">
      <c r="B22" s="63" t="s">
        <v>39</v>
      </c>
      <c r="C22" s="64" t="s">
        <v>158</v>
      </c>
      <c r="D22" s="65" t="s">
        <v>159</v>
      </c>
      <c r="E22" s="75"/>
      <c r="F22" s="65" t="s">
        <v>78</v>
      </c>
      <c r="G22" s="69" t="s">
        <v>22</v>
      </c>
      <c r="H22" s="70" t="s">
        <v>23</v>
      </c>
      <c r="I22" s="70" t="s">
        <v>24</v>
      </c>
      <c r="J22" s="70" t="s">
        <v>25</v>
      </c>
      <c r="K22" s="69"/>
    </row>
    <row r="23" spans="1:11" ht="177" customHeight="1">
      <c r="A23" s="6"/>
      <c r="B23" s="63" t="s">
        <v>40</v>
      </c>
      <c r="C23" s="64" t="s">
        <v>160</v>
      </c>
      <c r="D23" s="65" t="s">
        <v>161</v>
      </c>
      <c r="E23" s="75"/>
      <c r="F23" s="65" t="s">
        <v>78</v>
      </c>
      <c r="G23" s="69" t="s">
        <v>22</v>
      </c>
      <c r="H23" s="70" t="s">
        <v>23</v>
      </c>
      <c r="I23" s="70" t="s">
        <v>24</v>
      </c>
      <c r="J23" s="70" t="s">
        <v>25</v>
      </c>
      <c r="K23" s="69"/>
    </row>
    <row r="24" spans="1:11" ht="8.25" customHeight="1"/>
    <row r="25" spans="1:11" ht="15" customHeight="1">
      <c r="A25" s="12" t="s">
        <v>162</v>
      </c>
    </row>
    <row r="26" spans="1:11" ht="15" customHeight="1">
      <c r="B26" s="62" t="s">
        <v>0</v>
      </c>
      <c r="C26" s="106" t="s">
        <v>1</v>
      </c>
      <c r="D26" s="106"/>
      <c r="E26" s="62" t="s">
        <v>2</v>
      </c>
      <c r="F26" s="62" t="s">
        <v>3</v>
      </c>
      <c r="G26" s="106" t="s">
        <v>4</v>
      </c>
      <c r="H26" s="106"/>
      <c r="I26" s="106"/>
      <c r="J26" s="106" t="s">
        <v>5</v>
      </c>
      <c r="K26" s="106"/>
    </row>
    <row r="27" spans="1:11" ht="30" customHeight="1">
      <c r="B27" s="62" t="s">
        <v>11</v>
      </c>
      <c r="C27" s="106" t="s">
        <v>12</v>
      </c>
      <c r="D27" s="106"/>
      <c r="E27" s="62" t="s">
        <v>13</v>
      </c>
      <c r="F27" s="62" t="s">
        <v>14</v>
      </c>
      <c r="G27" s="106" t="s">
        <v>16</v>
      </c>
      <c r="H27" s="106"/>
      <c r="I27" s="106"/>
      <c r="J27" s="106" t="s">
        <v>19</v>
      </c>
      <c r="K27" s="106"/>
    </row>
    <row r="28" spans="1:11" ht="50.25" customHeight="1">
      <c r="B28" s="66" t="s">
        <v>41</v>
      </c>
      <c r="C28" s="94" t="s">
        <v>163</v>
      </c>
      <c r="D28" s="95"/>
      <c r="E28" s="76"/>
      <c r="F28" s="70" t="s">
        <v>42</v>
      </c>
      <c r="G28" s="104" t="s">
        <v>43</v>
      </c>
      <c r="H28" s="105"/>
      <c r="I28" s="105"/>
      <c r="J28" s="107"/>
      <c r="K28" s="108"/>
    </row>
    <row r="29" spans="1:11" ht="30" customHeight="1">
      <c r="B29" s="66" t="s">
        <v>44</v>
      </c>
      <c r="C29" s="94" t="s">
        <v>164</v>
      </c>
      <c r="D29" s="95"/>
      <c r="E29" s="76"/>
      <c r="F29" s="65" t="s">
        <v>45</v>
      </c>
      <c r="G29" s="104" t="s">
        <v>43</v>
      </c>
      <c r="H29" s="105"/>
      <c r="I29" s="105"/>
      <c r="J29" s="107"/>
      <c r="K29" s="108"/>
    </row>
    <row r="30" spans="1:11" ht="51" customHeight="1">
      <c r="B30" s="66" t="s">
        <v>46</v>
      </c>
      <c r="C30" s="94" t="s">
        <v>165</v>
      </c>
      <c r="D30" s="95"/>
      <c r="E30" s="76"/>
      <c r="F30" s="70" t="s">
        <v>42</v>
      </c>
      <c r="G30" s="104" t="s">
        <v>43</v>
      </c>
      <c r="H30" s="105"/>
      <c r="I30" s="105"/>
      <c r="J30" s="107"/>
      <c r="K30" s="108"/>
    </row>
    <row r="31" spans="1:11" ht="30" customHeight="1">
      <c r="B31" s="66" t="s">
        <v>47</v>
      </c>
      <c r="C31" s="94" t="s">
        <v>166</v>
      </c>
      <c r="D31" s="95"/>
      <c r="E31" s="76"/>
      <c r="F31" s="65" t="s">
        <v>45</v>
      </c>
      <c r="G31" s="104" t="s">
        <v>43</v>
      </c>
      <c r="H31" s="105"/>
      <c r="I31" s="105"/>
      <c r="J31" s="107"/>
      <c r="K31" s="108"/>
    </row>
    <row r="32" spans="1:11" ht="75" customHeight="1">
      <c r="B32" s="66" t="s">
        <v>48</v>
      </c>
      <c r="C32" s="94" t="s">
        <v>167</v>
      </c>
      <c r="D32" s="95"/>
      <c r="E32" s="76"/>
      <c r="F32" s="65" t="s">
        <v>79</v>
      </c>
      <c r="G32" s="104" t="s">
        <v>43</v>
      </c>
      <c r="H32" s="105"/>
      <c r="I32" s="105"/>
      <c r="J32" s="107"/>
      <c r="K32" s="108"/>
    </row>
    <row r="33" spans="1:11" ht="51" customHeight="1">
      <c r="B33" s="66" t="s">
        <v>49</v>
      </c>
      <c r="C33" s="94" t="s">
        <v>168</v>
      </c>
      <c r="D33" s="95"/>
      <c r="E33" s="76"/>
      <c r="F33" s="65" t="s">
        <v>45</v>
      </c>
      <c r="G33" s="104" t="s">
        <v>43</v>
      </c>
      <c r="H33" s="105"/>
      <c r="I33" s="105"/>
      <c r="J33" s="107"/>
      <c r="K33" s="108"/>
    </row>
    <row r="34" spans="1:11" ht="75" customHeight="1">
      <c r="B34" s="66" t="s">
        <v>50</v>
      </c>
      <c r="C34" s="94" t="s">
        <v>169</v>
      </c>
      <c r="D34" s="95"/>
      <c r="E34" s="76"/>
      <c r="F34" s="70" t="s">
        <v>170</v>
      </c>
      <c r="G34" s="104" t="s">
        <v>43</v>
      </c>
      <c r="H34" s="105"/>
      <c r="I34" s="105"/>
      <c r="J34" s="107"/>
      <c r="K34" s="108"/>
    </row>
    <row r="35" spans="1:11" ht="51" customHeight="1">
      <c r="B35" s="66" t="s">
        <v>51</v>
      </c>
      <c r="C35" s="94" t="s">
        <v>171</v>
      </c>
      <c r="D35" s="95"/>
      <c r="E35" s="76"/>
      <c r="F35" s="65" t="s">
        <v>78</v>
      </c>
      <c r="G35" s="104" t="s">
        <v>43</v>
      </c>
      <c r="H35" s="105"/>
      <c r="I35" s="105"/>
      <c r="J35" s="107"/>
      <c r="K35" s="108"/>
    </row>
    <row r="36" spans="1:11" ht="60" customHeight="1">
      <c r="B36" s="66" t="s">
        <v>80</v>
      </c>
      <c r="C36" s="94" t="s">
        <v>52</v>
      </c>
      <c r="D36" s="95"/>
      <c r="E36" s="71"/>
      <c r="F36" s="70" t="s">
        <v>42</v>
      </c>
      <c r="G36" s="96" t="s">
        <v>172</v>
      </c>
      <c r="H36" s="97"/>
      <c r="I36" s="97"/>
      <c r="J36" s="107"/>
      <c r="K36" s="108"/>
    </row>
    <row r="37" spans="1:11" ht="60" customHeight="1">
      <c r="B37" s="66" t="s">
        <v>81</v>
      </c>
      <c r="C37" s="94" t="s">
        <v>53</v>
      </c>
      <c r="D37" s="95"/>
      <c r="E37" s="71"/>
      <c r="F37" s="70" t="s">
        <v>42</v>
      </c>
      <c r="G37" s="96" t="s">
        <v>173</v>
      </c>
      <c r="H37" s="97"/>
      <c r="I37" s="97"/>
      <c r="J37" s="107"/>
      <c r="K37" s="108"/>
    </row>
    <row r="38" spans="1:11" ht="60" customHeight="1">
      <c r="B38" s="66" t="s">
        <v>82</v>
      </c>
      <c r="C38" s="94" t="s">
        <v>54</v>
      </c>
      <c r="D38" s="95"/>
      <c r="E38" s="71"/>
      <c r="F38" s="70" t="s">
        <v>42</v>
      </c>
      <c r="G38" s="96" t="s">
        <v>174</v>
      </c>
      <c r="H38" s="97"/>
      <c r="I38" s="97"/>
      <c r="J38" s="107"/>
      <c r="K38" s="108"/>
    </row>
    <row r="39" spans="1:11" ht="60" customHeight="1">
      <c r="B39" s="66" t="s">
        <v>83</v>
      </c>
      <c r="C39" s="94" t="s">
        <v>55</v>
      </c>
      <c r="D39" s="95"/>
      <c r="E39" s="71"/>
      <c r="F39" s="70" t="s">
        <v>42</v>
      </c>
      <c r="G39" s="96" t="s">
        <v>175</v>
      </c>
      <c r="H39" s="97"/>
      <c r="I39" s="97"/>
      <c r="J39" s="107"/>
      <c r="K39" s="108"/>
    </row>
    <row r="40" spans="1:11" ht="60" customHeight="1">
      <c r="B40" s="66" t="s">
        <v>84</v>
      </c>
      <c r="C40" s="94" t="s">
        <v>56</v>
      </c>
      <c r="D40" s="95"/>
      <c r="E40" s="72"/>
      <c r="F40" s="65" t="s">
        <v>176</v>
      </c>
      <c r="G40" s="96" t="s">
        <v>177</v>
      </c>
      <c r="H40" s="97"/>
      <c r="I40" s="97"/>
      <c r="J40" s="107"/>
      <c r="K40" s="108"/>
    </row>
    <row r="41" spans="1:11" ht="60" customHeight="1">
      <c r="B41" s="66" t="s">
        <v>85</v>
      </c>
      <c r="C41" s="94" t="s">
        <v>57</v>
      </c>
      <c r="D41" s="95"/>
      <c r="E41" s="72"/>
      <c r="F41" s="65" t="s">
        <v>176</v>
      </c>
      <c r="G41" s="96" t="s">
        <v>178</v>
      </c>
      <c r="H41" s="97"/>
      <c r="I41" s="97"/>
      <c r="J41" s="107"/>
      <c r="K41" s="108"/>
    </row>
    <row r="42" spans="1:11" ht="60" customHeight="1">
      <c r="B42" s="66" t="s">
        <v>86</v>
      </c>
      <c r="C42" s="94" t="s">
        <v>58</v>
      </c>
      <c r="D42" s="95"/>
      <c r="E42" s="72"/>
      <c r="F42" s="65" t="s">
        <v>176</v>
      </c>
      <c r="G42" s="96" t="s">
        <v>179</v>
      </c>
      <c r="H42" s="97"/>
      <c r="I42" s="97"/>
      <c r="J42" s="107"/>
      <c r="K42" s="108"/>
    </row>
    <row r="43" spans="1:11" ht="60" customHeight="1">
      <c r="B43" s="66" t="s">
        <v>87</v>
      </c>
      <c r="C43" s="94" t="s">
        <v>59</v>
      </c>
      <c r="D43" s="95"/>
      <c r="E43" s="72"/>
      <c r="F43" s="65" t="s">
        <v>176</v>
      </c>
      <c r="G43" s="96" t="s">
        <v>180</v>
      </c>
      <c r="H43" s="97"/>
      <c r="I43" s="97"/>
      <c r="J43" s="107"/>
      <c r="K43" s="108"/>
    </row>
    <row r="44" spans="1:11" ht="6.75" customHeight="1"/>
    <row r="45" spans="1:11" ht="17.25" customHeight="1">
      <c r="A45" s="13" t="s">
        <v>181</v>
      </c>
      <c r="B45" s="13"/>
    </row>
    <row r="46" spans="1:11" ht="17.25" customHeight="1" thickBot="1">
      <c r="B46" s="98" t="s">
        <v>182</v>
      </c>
      <c r="C46" s="98"/>
      <c r="D46" s="23" t="s">
        <v>14</v>
      </c>
    </row>
    <row r="47" spans="1:11" ht="19.5" customHeight="1" thickBot="1">
      <c r="B47" s="99" t="e">
        <f>ROUNDDOWN('MPS(calc_process)'!G6,0)</f>
        <v>#DIV/0!</v>
      </c>
      <c r="C47" s="100"/>
      <c r="D47" s="67" t="s">
        <v>183</v>
      </c>
    </row>
    <row r="48" spans="1:11" ht="20.100000000000001" customHeight="1">
      <c r="B48" s="6"/>
      <c r="C48" s="14"/>
      <c r="F48" s="15"/>
      <c r="G48" s="15"/>
    </row>
    <row r="49" spans="1:10" ht="15" customHeight="1">
      <c r="A49" s="12" t="s">
        <v>60</v>
      </c>
    </row>
    <row r="50" spans="1:10" ht="15" customHeight="1">
      <c r="B50" s="85" t="s">
        <v>61</v>
      </c>
      <c r="C50" s="101" t="s">
        <v>228</v>
      </c>
      <c r="D50" s="102"/>
      <c r="E50" s="102"/>
      <c r="F50" s="102"/>
      <c r="G50" s="102"/>
      <c r="H50" s="102"/>
      <c r="I50" s="102"/>
      <c r="J50" s="103"/>
    </row>
    <row r="51" spans="1:10" ht="15" customHeight="1">
      <c r="B51" s="85" t="s">
        <v>62</v>
      </c>
      <c r="C51" s="101" t="s">
        <v>229</v>
      </c>
      <c r="D51" s="102"/>
      <c r="E51" s="102"/>
      <c r="F51" s="102"/>
      <c r="G51" s="102"/>
      <c r="H51" s="102"/>
      <c r="I51" s="102"/>
      <c r="J51" s="103"/>
    </row>
    <row r="52" spans="1:10" ht="15" customHeight="1">
      <c r="B52" s="85" t="s">
        <v>22</v>
      </c>
      <c r="C52" s="101" t="s">
        <v>230</v>
      </c>
      <c r="D52" s="102"/>
      <c r="E52" s="102"/>
      <c r="F52" s="102"/>
      <c r="G52" s="102"/>
      <c r="H52" s="102"/>
      <c r="I52" s="102"/>
      <c r="J52" s="103"/>
    </row>
  </sheetData>
  <sheetProtection password="C7C3" sheet="1" objects="1" scenarios="1" formatCells="0" formatRows="0"/>
  <mergeCells count="59">
    <mergeCell ref="J38:K38"/>
    <mergeCell ref="J39:K39"/>
    <mergeCell ref="J40:K40"/>
    <mergeCell ref="J41:K41"/>
    <mergeCell ref="J43:K43"/>
    <mergeCell ref="J42:K42"/>
    <mergeCell ref="J33:K33"/>
    <mergeCell ref="J34:K34"/>
    <mergeCell ref="J35:K35"/>
    <mergeCell ref="J36:K36"/>
    <mergeCell ref="J37:K37"/>
    <mergeCell ref="J28:K28"/>
    <mergeCell ref="J29:K29"/>
    <mergeCell ref="J30:K30"/>
    <mergeCell ref="J31:K31"/>
    <mergeCell ref="J32:K32"/>
    <mergeCell ref="C26:D26"/>
    <mergeCell ref="G26:I26"/>
    <mergeCell ref="J26:K26"/>
    <mergeCell ref="C27:D27"/>
    <mergeCell ref="G27:I27"/>
    <mergeCell ref="J27:K27"/>
    <mergeCell ref="C28:D28"/>
    <mergeCell ref="G28:I28"/>
    <mergeCell ref="C29:D29"/>
    <mergeCell ref="G29:I29"/>
    <mergeCell ref="C30:D30"/>
    <mergeCell ref="G30:I30"/>
    <mergeCell ref="C31:D31"/>
    <mergeCell ref="G31:I31"/>
    <mergeCell ref="C32:D32"/>
    <mergeCell ref="G32:I32"/>
    <mergeCell ref="C33:D33"/>
    <mergeCell ref="G33:I33"/>
    <mergeCell ref="C34:D34"/>
    <mergeCell ref="G34:I34"/>
    <mergeCell ref="C35:D35"/>
    <mergeCell ref="G35:I35"/>
    <mergeCell ref="C36:D36"/>
    <mergeCell ref="G36:I36"/>
    <mergeCell ref="C37:D37"/>
    <mergeCell ref="G37:I37"/>
    <mergeCell ref="C38:D38"/>
    <mergeCell ref="G38:I38"/>
    <mergeCell ref="C39:D39"/>
    <mergeCell ref="G39:I39"/>
    <mergeCell ref="C51:J51"/>
    <mergeCell ref="C52:J52"/>
    <mergeCell ref="C40:D40"/>
    <mergeCell ref="G40:I40"/>
    <mergeCell ref="C41:D41"/>
    <mergeCell ref="G41:I41"/>
    <mergeCell ref="C42:D42"/>
    <mergeCell ref="G42:I42"/>
    <mergeCell ref="C43:D43"/>
    <mergeCell ref="G43:I43"/>
    <mergeCell ref="B46:C46"/>
    <mergeCell ref="B47:C47"/>
    <mergeCell ref="C50:J50"/>
  </mergeCells>
  <phoneticPr fontId="11"/>
  <pageMargins left="0.70866141732283472" right="0.70866141732283472" top="0.74803149606299213" bottom="0.74803149606299213" header="0.31496062992125984" footer="0.31496062992125984"/>
  <pageSetup paperSize="9" scale="74" fitToHeight="8" orientation="landscape" r:id="rId1"/>
  <rowBreaks count="1" manualBreakCount="1">
    <brk id="24"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pageSetUpPr fitToPage="1"/>
  </sheetPr>
  <dimension ref="A1:K44"/>
  <sheetViews>
    <sheetView showGridLines="0" view="pageBreakPreview" zoomScale="90" zoomScaleNormal="100" workbookViewId="0"/>
  </sheetViews>
  <sheetFormatPr defaultColWidth="8.875" defaultRowHeight="14.25"/>
  <cols>
    <col min="1" max="4" width="3.625" style="2" customWidth="1"/>
    <col min="5" max="5" width="47.125" style="2" customWidth="1"/>
    <col min="6" max="7" width="12.625" style="2" customWidth="1"/>
    <col min="8" max="8" width="10.875" style="2" customWidth="1"/>
    <col min="9" max="9" width="11.625" style="1" customWidth="1"/>
    <col min="10" max="16384" width="8.875" style="2"/>
  </cols>
  <sheetData>
    <row r="1" spans="1:11" ht="18" customHeight="1">
      <c r="I1" s="9" t="str">
        <f>'MPS(input)'!K1</f>
        <v>Monitoring Spreadsheet: JCM_ID_AM006_ver02.0</v>
      </c>
    </row>
    <row r="2" spans="1:11" ht="18" customHeight="1">
      <c r="I2" s="9" t="str">
        <f>'MPS(input)'!K2</f>
        <v>Reference Number:</v>
      </c>
    </row>
    <row r="3" spans="1:11" ht="27.75" customHeight="1">
      <c r="A3" s="109" t="s">
        <v>193</v>
      </c>
      <c r="B3" s="109"/>
      <c r="C3" s="109"/>
      <c r="D3" s="109"/>
      <c r="E3" s="109"/>
      <c r="F3" s="109"/>
      <c r="G3" s="109"/>
      <c r="H3" s="109"/>
      <c r="I3" s="109"/>
    </row>
    <row r="4" spans="1:11" ht="11.25" customHeight="1"/>
    <row r="5" spans="1:11" ht="18.75" customHeight="1" thickBot="1">
      <c r="A5" s="40" t="s">
        <v>63</v>
      </c>
      <c r="B5" s="22"/>
      <c r="C5" s="22"/>
      <c r="D5" s="22"/>
      <c r="E5" s="21"/>
      <c r="F5" s="23" t="s">
        <v>64</v>
      </c>
      <c r="G5" s="50" t="s">
        <v>65</v>
      </c>
      <c r="H5" s="23" t="s">
        <v>14</v>
      </c>
      <c r="I5" s="24" t="s">
        <v>66</v>
      </c>
    </row>
    <row r="6" spans="1:11" ht="18.75" customHeight="1" thickBot="1">
      <c r="A6" s="41"/>
      <c r="B6" s="25" t="s">
        <v>185</v>
      </c>
      <c r="C6" s="25"/>
      <c r="D6" s="25"/>
      <c r="E6" s="25"/>
      <c r="F6" s="48"/>
      <c r="G6" s="52" t="e">
        <f>G20-G26</f>
        <v>#DIV/0!</v>
      </c>
      <c r="H6" s="49" t="s">
        <v>101</v>
      </c>
      <c r="I6" s="27" t="s">
        <v>186</v>
      </c>
    </row>
    <row r="7" spans="1:11" ht="18.75" customHeight="1">
      <c r="A7" s="40" t="s">
        <v>67</v>
      </c>
      <c r="B7" s="28"/>
      <c r="C7" s="28"/>
      <c r="D7" s="28"/>
      <c r="E7" s="29"/>
      <c r="F7" s="29"/>
      <c r="G7" s="51"/>
      <c r="H7" s="29"/>
      <c r="I7" s="30"/>
      <c r="J7" s="68"/>
      <c r="K7" s="68"/>
    </row>
    <row r="8" spans="1:11" ht="48" customHeight="1">
      <c r="A8" s="42"/>
      <c r="B8" s="25" t="s">
        <v>194</v>
      </c>
      <c r="C8" s="25"/>
      <c r="D8" s="25"/>
      <c r="E8" s="25"/>
      <c r="F8" s="31" t="s">
        <v>68</v>
      </c>
      <c r="G8" s="77">
        <f>IF('MPS(input)'!E36="",'MPS(calc_process)'!F34,'MPS(input)'!E36)</f>
        <v>46.5</v>
      </c>
      <c r="H8" s="91" t="str">
        <f>IF('MPS(input)'!F36="",'MPS(calc_process)'!G34,'MPS(input)'!F36)</f>
        <v>GJ/mass or volume unit</v>
      </c>
      <c r="I8" s="27" t="s">
        <v>102</v>
      </c>
    </row>
    <row r="9" spans="1:11" ht="48" customHeight="1">
      <c r="A9" s="42"/>
      <c r="B9" s="25" t="s">
        <v>195</v>
      </c>
      <c r="C9" s="25"/>
      <c r="D9" s="25"/>
      <c r="E9" s="25"/>
      <c r="F9" s="31" t="s">
        <v>69</v>
      </c>
      <c r="G9" s="77">
        <f>IF('MPS(input)'!E37="",'MPS(calc_process)'!F35,'MPS(input)'!E37)</f>
        <v>41.4</v>
      </c>
      <c r="H9" s="91" t="str">
        <f>IF('MPS(input)'!F37="",'MPS(calc_process)'!G35,'MPS(input)'!F37)</f>
        <v>GJ/mass or volume unit</v>
      </c>
      <c r="I9" s="27" t="s">
        <v>103</v>
      </c>
    </row>
    <row r="10" spans="1:11" ht="48" customHeight="1">
      <c r="A10" s="42"/>
      <c r="B10" s="25" t="s">
        <v>196</v>
      </c>
      <c r="C10" s="25"/>
      <c r="D10" s="25"/>
      <c r="E10" s="25"/>
      <c r="F10" s="31" t="s">
        <v>70</v>
      </c>
      <c r="G10" s="77">
        <f>IF('MPS(input)'!E38="",'MPS(calc_process)'!F36,'MPS(input)'!E38)</f>
        <v>39.799999999999997</v>
      </c>
      <c r="H10" s="91" t="str">
        <f>IF('MPS(input)'!F38="",'MPS(calc_process)'!G36,'MPS(input)'!F38)</f>
        <v>GJ/mass or volume unit</v>
      </c>
      <c r="I10" s="27" t="s">
        <v>104</v>
      </c>
    </row>
    <row r="11" spans="1:11" ht="48" customHeight="1">
      <c r="A11" s="42"/>
      <c r="B11" s="25" t="s">
        <v>197</v>
      </c>
      <c r="C11" s="25"/>
      <c r="D11" s="25"/>
      <c r="E11" s="25"/>
      <c r="F11" s="31" t="s">
        <v>71</v>
      </c>
      <c r="G11" s="77">
        <f>IF('MPS(input)'!E39="",'MPS(calc_process)'!F37,'MPS(input)'!E39)</f>
        <v>39.799999999999997</v>
      </c>
      <c r="H11" s="91" t="str">
        <f>IF('MPS(input)'!F39="",'MPS(calc_process)'!G37,'MPS(input)'!F39)</f>
        <v>GJ/mass or volume unit</v>
      </c>
      <c r="I11" s="27" t="s">
        <v>105</v>
      </c>
    </row>
    <row r="12" spans="1:11" ht="18.75" customHeight="1">
      <c r="A12" s="42"/>
      <c r="B12" s="25" t="s">
        <v>198</v>
      </c>
      <c r="C12" s="25"/>
      <c r="D12" s="25"/>
      <c r="E12" s="25"/>
      <c r="F12" s="31" t="s">
        <v>68</v>
      </c>
      <c r="G12" s="79">
        <f>IF('MPS(input)'!E40="",'MPS(calc_process)'!F40,'MPS(input)'!E40)</f>
        <v>5.4300000000000001E-2</v>
      </c>
      <c r="H12" s="80" t="s">
        <v>187</v>
      </c>
      <c r="I12" s="27" t="s">
        <v>106</v>
      </c>
    </row>
    <row r="13" spans="1:11" ht="18.75" customHeight="1">
      <c r="A13" s="42"/>
      <c r="B13" s="25" t="s">
        <v>199</v>
      </c>
      <c r="C13" s="25"/>
      <c r="D13" s="25"/>
      <c r="E13" s="25"/>
      <c r="F13" s="31" t="s">
        <v>69</v>
      </c>
      <c r="G13" s="79">
        <f>IF('MPS(input)'!E41="",'MPS(calc_process)'!F41,'MPS(input)'!E41)</f>
        <v>7.2599999999999998E-2</v>
      </c>
      <c r="H13" s="80" t="s">
        <v>187</v>
      </c>
      <c r="I13" s="27" t="s">
        <v>107</v>
      </c>
    </row>
    <row r="14" spans="1:11" ht="18.75" customHeight="1">
      <c r="A14" s="42"/>
      <c r="B14" s="25" t="s">
        <v>200</v>
      </c>
      <c r="C14" s="25"/>
      <c r="D14" s="25"/>
      <c r="E14" s="25"/>
      <c r="F14" s="31" t="s">
        <v>70</v>
      </c>
      <c r="G14" s="79">
        <f>IF('MPS(input)'!E42="",'MPS(calc_process)'!F42,'MPS(input)'!E42)</f>
        <v>7.5499999999999998E-2</v>
      </c>
      <c r="H14" s="80" t="s">
        <v>187</v>
      </c>
      <c r="I14" s="27" t="s">
        <v>108</v>
      </c>
    </row>
    <row r="15" spans="1:11" ht="18.75" customHeight="1">
      <c r="A15" s="42"/>
      <c r="B15" s="25" t="s">
        <v>201</v>
      </c>
      <c r="C15" s="25"/>
      <c r="D15" s="25"/>
      <c r="E15" s="25"/>
      <c r="F15" s="31" t="s">
        <v>71</v>
      </c>
      <c r="G15" s="79">
        <f>IF('MPS(input)'!E43="",'MPS(calc_process)'!F43,'MPS(input)'!E43)</f>
        <v>7.5499999999999998E-2</v>
      </c>
      <c r="H15" s="80" t="s">
        <v>187</v>
      </c>
      <c r="I15" s="27" t="s">
        <v>109</v>
      </c>
    </row>
    <row r="16" spans="1:11" ht="36" customHeight="1">
      <c r="A16" s="42"/>
      <c r="B16" s="110" t="s">
        <v>188</v>
      </c>
      <c r="C16" s="110"/>
      <c r="D16" s="110"/>
      <c r="E16" s="110"/>
      <c r="F16" s="31" t="s">
        <v>202</v>
      </c>
      <c r="G16" s="33" t="e">
        <f>SUMPRODUCT('MPS(input)'!E9:E12,G8:G11,G12:G15)/SUMPRODUCT('MPS(input)'!E9:E12,G8:G11)</f>
        <v>#DIV/0!</v>
      </c>
      <c r="H16" s="32" t="s">
        <v>189</v>
      </c>
      <c r="I16" s="27" t="s">
        <v>190</v>
      </c>
    </row>
    <row r="17" spans="1:9" ht="36" customHeight="1">
      <c r="A17" s="42"/>
      <c r="B17" s="110" t="s">
        <v>191</v>
      </c>
      <c r="C17" s="110"/>
      <c r="D17" s="110"/>
      <c r="E17" s="110"/>
      <c r="F17" s="31" t="s">
        <v>203</v>
      </c>
      <c r="G17" s="33" t="e">
        <f>SUMPRODUCT('MPS(input)'!E14:E17,G8:G11,G12:G15)/SUMPRODUCT('MPS(input)'!E14:E17,G8:G11)</f>
        <v>#DIV/0!</v>
      </c>
      <c r="H17" s="32" t="s">
        <v>189</v>
      </c>
      <c r="I17" s="27" t="s">
        <v>110</v>
      </c>
    </row>
    <row r="18" spans="1:9" ht="36" customHeight="1">
      <c r="A18" s="41"/>
      <c r="B18" s="110" t="s">
        <v>111</v>
      </c>
      <c r="C18" s="110"/>
      <c r="D18" s="110"/>
      <c r="E18" s="110"/>
      <c r="F18" s="31" t="s">
        <v>202</v>
      </c>
      <c r="G18" s="33" t="e">
        <f>SUMPRODUCT('MPS(input)'!E18:E21,G8:G11,G12:G15)/SUMPRODUCT('MPS(input)'!E18:E21,G8:G11)</f>
        <v>#DIV/0!</v>
      </c>
      <c r="H18" s="32" t="s">
        <v>189</v>
      </c>
      <c r="I18" s="27" t="s">
        <v>112</v>
      </c>
    </row>
    <row r="19" spans="1:9" ht="18.75" customHeight="1" thickBot="1">
      <c r="A19" s="40" t="s">
        <v>72</v>
      </c>
      <c r="B19" s="21"/>
      <c r="C19" s="22"/>
      <c r="D19" s="23"/>
      <c r="E19" s="23"/>
      <c r="F19" s="23"/>
      <c r="G19" s="40"/>
      <c r="H19" s="21"/>
      <c r="I19" s="24"/>
    </row>
    <row r="20" spans="1:9" ht="18.75" customHeight="1" thickBot="1">
      <c r="A20" s="42"/>
      <c r="B20" s="43" t="s">
        <v>113</v>
      </c>
      <c r="C20" s="25"/>
      <c r="D20" s="25"/>
      <c r="E20" s="25"/>
      <c r="F20" s="48"/>
      <c r="G20" s="54" t="e">
        <f>SUM(G21:G24)</f>
        <v>#DIV/0!</v>
      </c>
      <c r="H20" s="49" t="s">
        <v>101</v>
      </c>
      <c r="I20" s="34" t="s">
        <v>114</v>
      </c>
    </row>
    <row r="21" spans="1:9" ht="48" customHeight="1">
      <c r="A21" s="42"/>
      <c r="B21" s="44"/>
      <c r="C21" s="94" t="s">
        <v>224</v>
      </c>
      <c r="D21" s="95"/>
      <c r="E21" s="95"/>
      <c r="F21" s="35" t="s">
        <v>89</v>
      </c>
      <c r="G21" s="53" t="e">
        <f>G16*('MPS(input)'!E28*'MPS(input)'!E8+'MPS(input)'!E29)</f>
        <v>#DIV/0!</v>
      </c>
      <c r="H21" s="26" t="s">
        <v>101</v>
      </c>
      <c r="I21" s="27" t="s">
        <v>115</v>
      </c>
    </row>
    <row r="22" spans="1:9" ht="60" customHeight="1">
      <c r="A22" s="42"/>
      <c r="B22" s="44"/>
      <c r="C22" s="94" t="s">
        <v>116</v>
      </c>
      <c r="D22" s="95"/>
      <c r="E22" s="95"/>
      <c r="F22" s="35" t="s">
        <v>88</v>
      </c>
      <c r="G22" s="36" t="e">
        <f>G17*('MPS(input)'!E30*'MPS(input)'!E13+'MPS(input)'!E31)</f>
        <v>#DIV/0!</v>
      </c>
      <c r="H22" s="26" t="s">
        <v>101</v>
      </c>
      <c r="I22" s="27" t="s">
        <v>117</v>
      </c>
    </row>
    <row r="23" spans="1:9" ht="48" customHeight="1">
      <c r="A23" s="42"/>
      <c r="B23" s="44"/>
      <c r="C23" s="94" t="s">
        <v>118</v>
      </c>
      <c r="D23" s="95"/>
      <c r="E23" s="95"/>
      <c r="F23" s="35" t="s">
        <v>88</v>
      </c>
      <c r="G23" s="36" t="e">
        <f>G18*('MPS(input)'!E32*('MPS(input)'!E34*'MPS(input)'!E8+'MPS(input)'!E35)+'MPS(input)'!E33)</f>
        <v>#DIV/0!</v>
      </c>
      <c r="H23" s="26" t="s">
        <v>101</v>
      </c>
      <c r="I23" s="27" t="s">
        <v>119</v>
      </c>
    </row>
    <row r="24" spans="1:9" ht="48" customHeight="1">
      <c r="A24" s="41"/>
      <c r="B24" s="45"/>
      <c r="C24" s="94" t="s">
        <v>120</v>
      </c>
      <c r="D24" s="95"/>
      <c r="E24" s="95"/>
      <c r="F24" s="35" t="s">
        <v>88</v>
      </c>
      <c r="G24" s="36" t="e">
        <f>G18*('MPS(input)'!E32*'MPS(input)'!E22+'MPS(input)'!E33)</f>
        <v>#DIV/0!</v>
      </c>
      <c r="H24" s="26" t="s">
        <v>101</v>
      </c>
      <c r="I24" s="27" t="s">
        <v>121</v>
      </c>
    </row>
    <row r="25" spans="1:9" ht="18.75" customHeight="1" thickBot="1">
      <c r="A25" s="40" t="s">
        <v>73</v>
      </c>
      <c r="B25" s="28"/>
      <c r="C25" s="28"/>
      <c r="D25" s="28"/>
      <c r="E25" s="29"/>
      <c r="F25" s="37"/>
      <c r="G25" s="56"/>
      <c r="H25" s="29"/>
      <c r="I25" s="30"/>
    </row>
    <row r="26" spans="1:9" ht="18.75" customHeight="1" thickBot="1">
      <c r="A26" s="42"/>
      <c r="B26" s="46" t="s">
        <v>122</v>
      </c>
      <c r="C26" s="38"/>
      <c r="D26" s="38"/>
      <c r="E26" s="38"/>
      <c r="F26" s="55"/>
      <c r="G26" s="52" t="e">
        <f>SUM(G27:G30)</f>
        <v>#DIV/0!</v>
      </c>
      <c r="H26" s="49" t="s">
        <v>101</v>
      </c>
      <c r="I26" s="34" t="s">
        <v>123</v>
      </c>
    </row>
    <row r="27" spans="1:9" ht="48" customHeight="1">
      <c r="A27" s="42"/>
      <c r="B27" s="47"/>
      <c r="C27" s="94" t="s">
        <v>124</v>
      </c>
      <c r="D27" s="95"/>
      <c r="E27" s="95"/>
      <c r="F27" s="35" t="s">
        <v>88</v>
      </c>
      <c r="G27" s="57">
        <f>SUMPRODUCT('MPS(input)'!E9:E12,G8:G11,G12:G15)</f>
        <v>0</v>
      </c>
      <c r="H27" s="26" t="s">
        <v>101</v>
      </c>
      <c r="I27" s="27" t="s">
        <v>125</v>
      </c>
    </row>
    <row r="28" spans="1:9" ht="60" customHeight="1">
      <c r="A28" s="42"/>
      <c r="B28" s="47"/>
      <c r="C28" s="94" t="s">
        <v>126</v>
      </c>
      <c r="D28" s="95"/>
      <c r="E28" s="95"/>
      <c r="F28" s="35" t="s">
        <v>88</v>
      </c>
      <c r="G28" s="39">
        <f>SUMPRODUCT('MPS(input)'!E14:E17,G8:G11,G12:G15)</f>
        <v>0</v>
      </c>
      <c r="H28" s="26" t="s">
        <v>101</v>
      </c>
      <c r="I28" s="27" t="s">
        <v>127</v>
      </c>
    </row>
    <row r="29" spans="1:9" ht="48" customHeight="1">
      <c r="A29" s="42"/>
      <c r="B29" s="47"/>
      <c r="C29" s="94" t="s">
        <v>128</v>
      </c>
      <c r="D29" s="95"/>
      <c r="E29" s="95"/>
      <c r="F29" s="35" t="s">
        <v>88</v>
      </c>
      <c r="G29" s="39" t="e">
        <f>G18*('MPS(input)'!E32*'MPS(input)'!E23+'MPS(input)'!E33)</f>
        <v>#DIV/0!</v>
      </c>
      <c r="H29" s="26" t="s">
        <v>101</v>
      </c>
      <c r="I29" s="27" t="s">
        <v>129</v>
      </c>
    </row>
    <row r="30" spans="1:9" ht="48" customHeight="1">
      <c r="A30" s="41"/>
      <c r="B30" s="45"/>
      <c r="C30" s="94" t="s">
        <v>130</v>
      </c>
      <c r="D30" s="95"/>
      <c r="E30" s="95"/>
      <c r="F30" s="35" t="s">
        <v>88</v>
      </c>
      <c r="G30" s="39">
        <f>SUMPRODUCT('MPS(input)'!E18:E21,G8:G11,G12:G15)</f>
        <v>0</v>
      </c>
      <c r="H30" s="26" t="s">
        <v>101</v>
      </c>
      <c r="I30" s="27" t="s">
        <v>131</v>
      </c>
    </row>
    <row r="31" spans="1:9">
      <c r="A31" s="3"/>
      <c r="B31" s="3"/>
      <c r="C31" s="3"/>
      <c r="D31" s="3"/>
      <c r="E31" s="3"/>
      <c r="F31" s="4"/>
      <c r="G31" s="5"/>
      <c r="H31" s="5"/>
      <c r="I31" s="7"/>
    </row>
    <row r="32" spans="1:9" ht="21.75" customHeight="1">
      <c r="E32" s="3" t="s">
        <v>74</v>
      </c>
      <c r="F32" s="6"/>
    </row>
    <row r="33" spans="5:8" ht="21.75" customHeight="1">
      <c r="E33" s="58" t="s">
        <v>90</v>
      </c>
      <c r="F33" s="16"/>
      <c r="G33" s="17"/>
    </row>
    <row r="34" spans="5:8" ht="21.75" customHeight="1">
      <c r="E34" s="58" t="s">
        <v>92</v>
      </c>
      <c r="F34" s="73">
        <v>46.5</v>
      </c>
      <c r="G34" s="60" t="s">
        <v>91</v>
      </c>
      <c r="H34" s="7"/>
    </row>
    <row r="35" spans="5:8" ht="21.75" customHeight="1">
      <c r="E35" s="58" t="s">
        <v>93</v>
      </c>
      <c r="F35" s="73">
        <v>41.4</v>
      </c>
      <c r="G35" s="60" t="s">
        <v>91</v>
      </c>
      <c r="H35" s="7"/>
    </row>
    <row r="36" spans="5:8" ht="21.75" customHeight="1">
      <c r="E36" s="58" t="s">
        <v>94</v>
      </c>
      <c r="F36" s="73">
        <v>39.799999999999997</v>
      </c>
      <c r="G36" s="60" t="s">
        <v>91</v>
      </c>
      <c r="H36" s="7"/>
    </row>
    <row r="37" spans="5:8" ht="21.75" customHeight="1">
      <c r="E37" s="58" t="s">
        <v>95</v>
      </c>
      <c r="F37" s="73">
        <v>39.799999999999997</v>
      </c>
      <c r="G37" s="60" t="s">
        <v>91</v>
      </c>
      <c r="H37" s="7"/>
    </row>
    <row r="38" spans="5:8" ht="21.75" customHeight="1">
      <c r="E38" s="8"/>
      <c r="F38" s="8"/>
      <c r="G38" s="3"/>
      <c r="H38" s="3"/>
    </row>
    <row r="39" spans="5:8" ht="21.75" customHeight="1">
      <c r="E39" s="61" t="s">
        <v>96</v>
      </c>
      <c r="F39" s="16"/>
      <c r="G39" s="17"/>
    </row>
    <row r="40" spans="5:8" ht="21.75" customHeight="1">
      <c r="E40" s="58" t="s">
        <v>97</v>
      </c>
      <c r="F40" s="74">
        <v>5.4300000000000001E-2</v>
      </c>
      <c r="G40" s="59" t="s">
        <v>192</v>
      </c>
      <c r="H40" s="3"/>
    </row>
    <row r="41" spans="5:8" ht="21.75" customHeight="1">
      <c r="E41" s="58" t="s">
        <v>98</v>
      </c>
      <c r="F41" s="74">
        <v>7.2599999999999998E-2</v>
      </c>
      <c r="G41" s="59" t="s">
        <v>192</v>
      </c>
      <c r="H41" s="7"/>
    </row>
    <row r="42" spans="5:8" ht="21.75" customHeight="1">
      <c r="E42" s="58" t="s">
        <v>99</v>
      </c>
      <c r="F42" s="74">
        <v>7.5499999999999998E-2</v>
      </c>
      <c r="G42" s="59" t="s">
        <v>192</v>
      </c>
      <c r="H42" s="3"/>
    </row>
    <row r="43" spans="5:8" ht="21.75" customHeight="1">
      <c r="E43" s="58" t="s">
        <v>100</v>
      </c>
      <c r="F43" s="74">
        <v>7.5499999999999998E-2</v>
      </c>
      <c r="G43" s="59" t="s">
        <v>192</v>
      </c>
      <c r="H43" s="3"/>
    </row>
    <row r="44" spans="5:8" s="1" customFormat="1">
      <c r="E44" s="3"/>
      <c r="F44" s="3"/>
      <c r="G44" s="3"/>
      <c r="H44" s="3"/>
    </row>
  </sheetData>
  <sheetProtection password="C7C3" sheet="1" objects="1" scenarios="1"/>
  <mergeCells count="12">
    <mergeCell ref="C27:E27"/>
    <mergeCell ref="C28:E28"/>
    <mergeCell ref="C29:E29"/>
    <mergeCell ref="C30:E30"/>
    <mergeCell ref="A3:I3"/>
    <mergeCell ref="C21:E21"/>
    <mergeCell ref="C22:E22"/>
    <mergeCell ref="C23:E23"/>
    <mergeCell ref="C24:E24"/>
    <mergeCell ref="B16:E16"/>
    <mergeCell ref="B17:E17"/>
    <mergeCell ref="B18:E18"/>
  </mergeCells>
  <phoneticPr fontId="11"/>
  <dataValidations count="1">
    <dataValidation type="list" allowBlank="1" showInputMessage="1" showErrorMessage="1" sqref="F24">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1" customWidth="1"/>
    <col min="2" max="2" width="36.375" style="81" customWidth="1"/>
    <col min="3" max="3" width="49.125" style="81" customWidth="1"/>
    <col min="4" max="256" width="9" style="81"/>
    <col min="257" max="257" width="3.625" style="81" customWidth="1"/>
    <col min="258" max="258" width="36.375" style="81" customWidth="1"/>
    <col min="259" max="259" width="49.125" style="81" customWidth="1"/>
    <col min="260" max="512" width="9" style="81"/>
    <col min="513" max="513" width="3.625" style="81" customWidth="1"/>
    <col min="514" max="514" width="36.375" style="81" customWidth="1"/>
    <col min="515" max="515" width="49.125" style="81" customWidth="1"/>
    <col min="516" max="768" width="9" style="81"/>
    <col min="769" max="769" width="3.625" style="81" customWidth="1"/>
    <col min="770" max="770" width="36.375" style="81" customWidth="1"/>
    <col min="771" max="771" width="49.125" style="81" customWidth="1"/>
    <col min="772" max="1024" width="9" style="81"/>
    <col min="1025" max="1025" width="3.625" style="81" customWidth="1"/>
    <col min="1026" max="1026" width="36.375" style="81" customWidth="1"/>
    <col min="1027" max="1027" width="49.125" style="81" customWidth="1"/>
    <col min="1028" max="1280" width="9" style="81"/>
    <col min="1281" max="1281" width="3.625" style="81" customWidth="1"/>
    <col min="1282" max="1282" width="36.375" style="81" customWidth="1"/>
    <col min="1283" max="1283" width="49.125" style="81" customWidth="1"/>
    <col min="1284" max="1536" width="9" style="81"/>
    <col min="1537" max="1537" width="3.625" style="81" customWidth="1"/>
    <col min="1538" max="1538" width="36.375" style="81" customWidth="1"/>
    <col min="1539" max="1539" width="49.125" style="81" customWidth="1"/>
    <col min="1540" max="1792" width="9" style="81"/>
    <col min="1793" max="1793" width="3.625" style="81" customWidth="1"/>
    <col min="1794" max="1794" width="36.375" style="81" customWidth="1"/>
    <col min="1795" max="1795" width="49.125" style="81" customWidth="1"/>
    <col min="1796" max="2048" width="9" style="81"/>
    <col min="2049" max="2049" width="3.625" style="81" customWidth="1"/>
    <col min="2050" max="2050" width="36.375" style="81" customWidth="1"/>
    <col min="2051" max="2051" width="49.125" style="81" customWidth="1"/>
    <col min="2052" max="2304" width="9" style="81"/>
    <col min="2305" max="2305" width="3.625" style="81" customWidth="1"/>
    <col min="2306" max="2306" width="36.375" style="81" customWidth="1"/>
    <col min="2307" max="2307" width="49.125" style="81" customWidth="1"/>
    <col min="2308" max="2560" width="9" style="81"/>
    <col min="2561" max="2561" width="3.625" style="81" customWidth="1"/>
    <col min="2562" max="2562" width="36.375" style="81" customWidth="1"/>
    <col min="2563" max="2563" width="49.125" style="81" customWidth="1"/>
    <col min="2564" max="2816" width="9" style="81"/>
    <col min="2817" max="2817" width="3.625" style="81" customWidth="1"/>
    <col min="2818" max="2818" width="36.375" style="81" customWidth="1"/>
    <col min="2819" max="2819" width="49.125" style="81" customWidth="1"/>
    <col min="2820" max="3072" width="9" style="81"/>
    <col min="3073" max="3073" width="3.625" style="81" customWidth="1"/>
    <col min="3074" max="3074" width="36.375" style="81" customWidth="1"/>
    <col min="3075" max="3075" width="49.125" style="81" customWidth="1"/>
    <col min="3076" max="3328" width="9" style="81"/>
    <col min="3329" max="3329" width="3.625" style="81" customWidth="1"/>
    <col min="3330" max="3330" width="36.375" style="81" customWidth="1"/>
    <col min="3331" max="3331" width="49.125" style="81" customWidth="1"/>
    <col min="3332" max="3584" width="9" style="81"/>
    <col min="3585" max="3585" width="3.625" style="81" customWidth="1"/>
    <col min="3586" max="3586" width="36.375" style="81" customWidth="1"/>
    <col min="3587" max="3587" width="49.125" style="81" customWidth="1"/>
    <col min="3588" max="3840" width="9" style="81"/>
    <col min="3841" max="3841" width="3.625" style="81" customWidth="1"/>
    <col min="3842" max="3842" width="36.375" style="81" customWidth="1"/>
    <col min="3843" max="3843" width="49.125" style="81" customWidth="1"/>
    <col min="3844" max="4096" width="9" style="81"/>
    <col min="4097" max="4097" width="3.625" style="81" customWidth="1"/>
    <col min="4098" max="4098" width="36.375" style="81" customWidth="1"/>
    <col min="4099" max="4099" width="49.125" style="81" customWidth="1"/>
    <col min="4100" max="4352" width="9" style="81"/>
    <col min="4353" max="4353" width="3.625" style="81" customWidth="1"/>
    <col min="4354" max="4354" width="36.375" style="81" customWidth="1"/>
    <col min="4355" max="4355" width="49.125" style="81" customWidth="1"/>
    <col min="4356" max="4608" width="9" style="81"/>
    <col min="4609" max="4609" width="3.625" style="81" customWidth="1"/>
    <col min="4610" max="4610" width="36.375" style="81" customWidth="1"/>
    <col min="4611" max="4611" width="49.125" style="81" customWidth="1"/>
    <col min="4612" max="4864" width="9" style="81"/>
    <col min="4865" max="4865" width="3.625" style="81" customWidth="1"/>
    <col min="4866" max="4866" width="36.375" style="81" customWidth="1"/>
    <col min="4867" max="4867" width="49.125" style="81" customWidth="1"/>
    <col min="4868" max="5120" width="9" style="81"/>
    <col min="5121" max="5121" width="3.625" style="81" customWidth="1"/>
    <col min="5122" max="5122" width="36.375" style="81" customWidth="1"/>
    <col min="5123" max="5123" width="49.125" style="81" customWidth="1"/>
    <col min="5124" max="5376" width="9" style="81"/>
    <col min="5377" max="5377" width="3.625" style="81" customWidth="1"/>
    <col min="5378" max="5378" width="36.375" style="81" customWidth="1"/>
    <col min="5379" max="5379" width="49.125" style="81" customWidth="1"/>
    <col min="5380" max="5632" width="9" style="81"/>
    <col min="5633" max="5633" width="3.625" style="81" customWidth="1"/>
    <col min="5634" max="5634" width="36.375" style="81" customWidth="1"/>
    <col min="5635" max="5635" width="49.125" style="81" customWidth="1"/>
    <col min="5636" max="5888" width="9" style="81"/>
    <col min="5889" max="5889" width="3.625" style="81" customWidth="1"/>
    <col min="5890" max="5890" width="36.375" style="81" customWidth="1"/>
    <col min="5891" max="5891" width="49.125" style="81" customWidth="1"/>
    <col min="5892" max="6144" width="9" style="81"/>
    <col min="6145" max="6145" width="3.625" style="81" customWidth="1"/>
    <col min="6146" max="6146" width="36.375" style="81" customWidth="1"/>
    <col min="6147" max="6147" width="49.125" style="81" customWidth="1"/>
    <col min="6148" max="6400" width="9" style="81"/>
    <col min="6401" max="6401" width="3.625" style="81" customWidth="1"/>
    <col min="6402" max="6402" width="36.375" style="81" customWidth="1"/>
    <col min="6403" max="6403" width="49.125" style="81" customWidth="1"/>
    <col min="6404" max="6656" width="9" style="81"/>
    <col min="6657" max="6657" width="3.625" style="81" customWidth="1"/>
    <col min="6658" max="6658" width="36.375" style="81" customWidth="1"/>
    <col min="6659" max="6659" width="49.125" style="81" customWidth="1"/>
    <col min="6660" max="6912" width="9" style="81"/>
    <col min="6913" max="6913" width="3.625" style="81" customWidth="1"/>
    <col min="6914" max="6914" width="36.375" style="81" customWidth="1"/>
    <col min="6915" max="6915" width="49.125" style="81" customWidth="1"/>
    <col min="6916" max="7168" width="9" style="81"/>
    <col min="7169" max="7169" width="3.625" style="81" customWidth="1"/>
    <col min="7170" max="7170" width="36.375" style="81" customWidth="1"/>
    <col min="7171" max="7171" width="49.125" style="81" customWidth="1"/>
    <col min="7172" max="7424" width="9" style="81"/>
    <col min="7425" max="7425" width="3.625" style="81" customWidth="1"/>
    <col min="7426" max="7426" width="36.375" style="81" customWidth="1"/>
    <col min="7427" max="7427" width="49.125" style="81" customWidth="1"/>
    <col min="7428" max="7680" width="9" style="81"/>
    <col min="7681" max="7681" width="3.625" style="81" customWidth="1"/>
    <col min="7682" max="7682" width="36.375" style="81" customWidth="1"/>
    <col min="7683" max="7683" width="49.125" style="81" customWidth="1"/>
    <col min="7684" max="7936" width="9" style="81"/>
    <col min="7937" max="7937" width="3.625" style="81" customWidth="1"/>
    <col min="7938" max="7938" width="36.375" style="81" customWidth="1"/>
    <col min="7939" max="7939" width="49.125" style="81" customWidth="1"/>
    <col min="7940" max="8192" width="9" style="81"/>
    <col min="8193" max="8193" width="3.625" style="81" customWidth="1"/>
    <col min="8194" max="8194" width="36.375" style="81" customWidth="1"/>
    <col min="8195" max="8195" width="49.125" style="81" customWidth="1"/>
    <col min="8196" max="8448" width="9" style="81"/>
    <col min="8449" max="8449" width="3.625" style="81" customWidth="1"/>
    <col min="8450" max="8450" width="36.375" style="81" customWidth="1"/>
    <col min="8451" max="8451" width="49.125" style="81" customWidth="1"/>
    <col min="8452" max="8704" width="9" style="81"/>
    <col min="8705" max="8705" width="3.625" style="81" customWidth="1"/>
    <col min="8706" max="8706" width="36.375" style="81" customWidth="1"/>
    <col min="8707" max="8707" width="49.125" style="81" customWidth="1"/>
    <col min="8708" max="8960" width="9" style="81"/>
    <col min="8961" max="8961" width="3.625" style="81" customWidth="1"/>
    <col min="8962" max="8962" width="36.375" style="81" customWidth="1"/>
    <col min="8963" max="8963" width="49.125" style="81" customWidth="1"/>
    <col min="8964" max="9216" width="9" style="81"/>
    <col min="9217" max="9217" width="3.625" style="81" customWidth="1"/>
    <col min="9218" max="9218" width="36.375" style="81" customWidth="1"/>
    <col min="9219" max="9219" width="49.125" style="81" customWidth="1"/>
    <col min="9220" max="9472" width="9" style="81"/>
    <col min="9473" max="9473" width="3.625" style="81" customWidth="1"/>
    <col min="9474" max="9474" width="36.375" style="81" customWidth="1"/>
    <col min="9475" max="9475" width="49.125" style="81" customWidth="1"/>
    <col min="9476" max="9728" width="9" style="81"/>
    <col min="9729" max="9729" width="3.625" style="81" customWidth="1"/>
    <col min="9730" max="9730" width="36.375" style="81" customWidth="1"/>
    <col min="9731" max="9731" width="49.125" style="81" customWidth="1"/>
    <col min="9732" max="9984" width="9" style="81"/>
    <col min="9985" max="9985" width="3.625" style="81" customWidth="1"/>
    <col min="9986" max="9986" width="36.375" style="81" customWidth="1"/>
    <col min="9987" max="9987" width="49.125" style="81" customWidth="1"/>
    <col min="9988" max="10240" width="9" style="81"/>
    <col min="10241" max="10241" width="3.625" style="81" customWidth="1"/>
    <col min="10242" max="10242" width="36.375" style="81" customWidth="1"/>
    <col min="10243" max="10243" width="49.125" style="81" customWidth="1"/>
    <col min="10244" max="10496" width="9" style="81"/>
    <col min="10497" max="10497" width="3.625" style="81" customWidth="1"/>
    <col min="10498" max="10498" width="36.375" style="81" customWidth="1"/>
    <col min="10499" max="10499" width="49.125" style="81" customWidth="1"/>
    <col min="10500" max="10752" width="9" style="81"/>
    <col min="10753" max="10753" width="3.625" style="81" customWidth="1"/>
    <col min="10754" max="10754" width="36.375" style="81" customWidth="1"/>
    <col min="10755" max="10755" width="49.125" style="81" customWidth="1"/>
    <col min="10756" max="11008" width="9" style="81"/>
    <col min="11009" max="11009" width="3.625" style="81" customWidth="1"/>
    <col min="11010" max="11010" width="36.375" style="81" customWidth="1"/>
    <col min="11011" max="11011" width="49.125" style="81" customWidth="1"/>
    <col min="11012" max="11264" width="9" style="81"/>
    <col min="11265" max="11265" width="3.625" style="81" customWidth="1"/>
    <col min="11266" max="11266" width="36.375" style="81" customWidth="1"/>
    <col min="11267" max="11267" width="49.125" style="81" customWidth="1"/>
    <col min="11268" max="11520" width="9" style="81"/>
    <col min="11521" max="11521" width="3.625" style="81" customWidth="1"/>
    <col min="11522" max="11522" width="36.375" style="81" customWidth="1"/>
    <col min="11523" max="11523" width="49.125" style="81" customWidth="1"/>
    <col min="11524" max="11776" width="9" style="81"/>
    <col min="11777" max="11777" width="3.625" style="81" customWidth="1"/>
    <col min="11778" max="11778" width="36.375" style="81" customWidth="1"/>
    <col min="11779" max="11779" width="49.125" style="81" customWidth="1"/>
    <col min="11780" max="12032" width="9" style="81"/>
    <col min="12033" max="12033" width="3.625" style="81" customWidth="1"/>
    <col min="12034" max="12034" width="36.375" style="81" customWidth="1"/>
    <col min="12035" max="12035" width="49.125" style="81" customWidth="1"/>
    <col min="12036" max="12288" width="9" style="81"/>
    <col min="12289" max="12289" width="3.625" style="81" customWidth="1"/>
    <col min="12290" max="12290" width="36.375" style="81" customWidth="1"/>
    <col min="12291" max="12291" width="49.125" style="81" customWidth="1"/>
    <col min="12292" max="12544" width="9" style="81"/>
    <col min="12545" max="12545" width="3.625" style="81" customWidth="1"/>
    <col min="12546" max="12546" width="36.375" style="81" customWidth="1"/>
    <col min="12547" max="12547" width="49.125" style="81" customWidth="1"/>
    <col min="12548" max="12800" width="9" style="81"/>
    <col min="12801" max="12801" width="3.625" style="81" customWidth="1"/>
    <col min="12802" max="12802" width="36.375" style="81" customWidth="1"/>
    <col min="12803" max="12803" width="49.125" style="81" customWidth="1"/>
    <col min="12804" max="13056" width="9" style="81"/>
    <col min="13057" max="13057" width="3.625" style="81" customWidth="1"/>
    <col min="13058" max="13058" width="36.375" style="81" customWidth="1"/>
    <col min="13059" max="13059" width="49.125" style="81" customWidth="1"/>
    <col min="13060" max="13312" width="9" style="81"/>
    <col min="13313" max="13313" width="3.625" style="81" customWidth="1"/>
    <col min="13314" max="13314" width="36.375" style="81" customWidth="1"/>
    <col min="13315" max="13315" width="49.125" style="81" customWidth="1"/>
    <col min="13316" max="13568" width="9" style="81"/>
    <col min="13569" max="13569" width="3.625" style="81" customWidth="1"/>
    <col min="13570" max="13570" width="36.375" style="81" customWidth="1"/>
    <col min="13571" max="13571" width="49.125" style="81" customWidth="1"/>
    <col min="13572" max="13824" width="9" style="81"/>
    <col min="13825" max="13825" width="3.625" style="81" customWidth="1"/>
    <col min="13826" max="13826" width="36.375" style="81" customWidth="1"/>
    <col min="13827" max="13827" width="49.125" style="81" customWidth="1"/>
    <col min="13828" max="14080" width="9" style="81"/>
    <col min="14081" max="14081" width="3.625" style="81" customWidth="1"/>
    <col min="14082" max="14082" width="36.375" style="81" customWidth="1"/>
    <col min="14083" max="14083" width="49.125" style="81" customWidth="1"/>
    <col min="14084" max="14336" width="9" style="81"/>
    <col min="14337" max="14337" width="3.625" style="81" customWidth="1"/>
    <col min="14338" max="14338" width="36.375" style="81" customWidth="1"/>
    <col min="14339" max="14339" width="49.125" style="81" customWidth="1"/>
    <col min="14340" max="14592" width="9" style="81"/>
    <col min="14593" max="14593" width="3.625" style="81" customWidth="1"/>
    <col min="14594" max="14594" width="36.375" style="81" customWidth="1"/>
    <col min="14595" max="14595" width="49.125" style="81" customWidth="1"/>
    <col min="14596" max="14848" width="9" style="81"/>
    <col min="14849" max="14849" width="3.625" style="81" customWidth="1"/>
    <col min="14850" max="14850" width="36.375" style="81" customWidth="1"/>
    <col min="14851" max="14851" width="49.125" style="81" customWidth="1"/>
    <col min="14852" max="15104" width="9" style="81"/>
    <col min="15105" max="15105" width="3.625" style="81" customWidth="1"/>
    <col min="15106" max="15106" width="36.375" style="81" customWidth="1"/>
    <col min="15107" max="15107" width="49.125" style="81" customWidth="1"/>
    <col min="15108" max="15360" width="9" style="81"/>
    <col min="15361" max="15361" width="3.625" style="81" customWidth="1"/>
    <col min="15362" max="15362" width="36.375" style="81" customWidth="1"/>
    <col min="15363" max="15363" width="49.125" style="81" customWidth="1"/>
    <col min="15364" max="15616" width="9" style="81"/>
    <col min="15617" max="15617" width="3.625" style="81" customWidth="1"/>
    <col min="15618" max="15618" width="36.375" style="81" customWidth="1"/>
    <col min="15619" max="15619" width="49.125" style="81" customWidth="1"/>
    <col min="15620" max="15872" width="9" style="81"/>
    <col min="15873" max="15873" width="3.625" style="81" customWidth="1"/>
    <col min="15874" max="15874" width="36.375" style="81" customWidth="1"/>
    <col min="15875" max="15875" width="49.125" style="81" customWidth="1"/>
    <col min="15876" max="16128" width="9" style="81"/>
    <col min="16129" max="16129" width="3.625" style="81" customWidth="1"/>
    <col min="16130" max="16130" width="36.375" style="81" customWidth="1"/>
    <col min="16131" max="16131" width="49.125" style="81" customWidth="1"/>
    <col min="16132" max="16384" width="9" style="81"/>
  </cols>
  <sheetData>
    <row r="1" spans="1:3" ht="18" customHeight="1">
      <c r="C1" s="82" t="str">
        <f>'MPS(input)'!K1</f>
        <v>Monitoring Spreadsheet: JCM_ID_AM006_ver02.0</v>
      </c>
    </row>
    <row r="2" spans="1:3" ht="18" customHeight="1">
      <c r="C2" s="82" t="str">
        <f>'MPS(input)'!K2</f>
        <v>Reference Number:</v>
      </c>
    </row>
    <row r="3" spans="1:3" ht="24" customHeight="1">
      <c r="A3" s="111" t="s">
        <v>204</v>
      </c>
      <c r="B3" s="111"/>
      <c r="C3" s="111"/>
    </row>
    <row r="5" spans="1:3" ht="21" customHeight="1">
      <c r="B5" s="83" t="s">
        <v>205</v>
      </c>
      <c r="C5" s="83" t="s">
        <v>206</v>
      </c>
    </row>
    <row r="6" spans="1:3" ht="54" customHeight="1">
      <c r="B6" s="84"/>
      <c r="C6" s="84"/>
    </row>
    <row r="7" spans="1:3" ht="54" customHeight="1">
      <c r="B7" s="84"/>
      <c r="C7" s="84"/>
    </row>
    <row r="8" spans="1:3" ht="54" customHeight="1">
      <c r="B8" s="84"/>
      <c r="C8" s="84"/>
    </row>
    <row r="9" spans="1:3" ht="54" customHeight="1">
      <c r="B9" s="84"/>
      <c r="C9" s="84"/>
    </row>
    <row r="10" spans="1:3" ht="54" customHeight="1">
      <c r="B10" s="84"/>
      <c r="C10" s="84"/>
    </row>
    <row r="11" spans="1:3" ht="54" customHeight="1">
      <c r="B11" s="84"/>
      <c r="C11" s="84"/>
    </row>
    <row r="12" spans="1:3" ht="54" customHeight="1">
      <c r="B12" s="84"/>
      <c r="C12" s="84"/>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52"/>
  <sheetViews>
    <sheetView showGridLines="0" view="pageBreakPreview" zoomScale="80" zoomScaleNormal="70" zoomScaleSheetLayoutView="80" workbookViewId="0"/>
  </sheetViews>
  <sheetFormatPr defaultColWidth="8.875" defaultRowHeight="14.25"/>
  <cols>
    <col min="1" max="1" width="1.5" style="2" customWidth="1"/>
    <col min="2" max="2" width="11.5" style="2" customWidth="1"/>
    <col min="3" max="3" width="11.75" style="2" customWidth="1"/>
    <col min="4" max="4" width="13.625" style="11" customWidth="1"/>
    <col min="5" max="5" width="21.625" style="2" customWidth="1"/>
    <col min="6" max="7" width="10.625" style="2" customWidth="1"/>
    <col min="8" max="8" width="11.625" style="2" customWidth="1"/>
    <col min="9" max="9" width="10.25" style="2" customWidth="1"/>
    <col min="10" max="10" width="63.5" style="2" customWidth="1"/>
    <col min="11" max="11" width="12.625" style="2" customWidth="1"/>
    <col min="12" max="12" width="11.5" style="2" customWidth="1"/>
    <col min="13" max="16384" width="8.875" style="2"/>
  </cols>
  <sheetData>
    <row r="1" spans="1:12" ht="18" customHeight="1">
      <c r="L1" s="9" t="str">
        <f>'MPS(input)'!K1</f>
        <v>Monitoring Spreadsheet: JCM_ID_AM006_ver02.0</v>
      </c>
    </row>
    <row r="2" spans="1:12" ht="18" customHeight="1">
      <c r="L2" s="9" t="str">
        <f>'MPS(input)'!K2</f>
        <v>Reference Number:</v>
      </c>
    </row>
    <row r="3" spans="1:12" ht="27.75" customHeight="1">
      <c r="A3" s="18" t="s">
        <v>207</v>
      </c>
      <c r="B3" s="18"/>
      <c r="C3" s="19"/>
      <c r="D3" s="19"/>
      <c r="E3" s="19"/>
      <c r="F3" s="19"/>
      <c r="G3" s="19"/>
      <c r="H3" s="19"/>
      <c r="I3" s="19"/>
      <c r="J3" s="19"/>
      <c r="K3" s="19"/>
      <c r="L3" s="20"/>
    </row>
    <row r="4" spans="1:12" ht="14.25" customHeight="1"/>
    <row r="5" spans="1:12" ht="15" customHeight="1">
      <c r="A5" s="12" t="s">
        <v>209</v>
      </c>
      <c r="B5" s="12"/>
      <c r="C5" s="12"/>
    </row>
    <row r="6" spans="1:12" ht="15" customHeight="1">
      <c r="A6" s="12"/>
      <c r="B6" s="62" t="s">
        <v>0</v>
      </c>
      <c r="C6" s="62" t="s">
        <v>212</v>
      </c>
      <c r="D6" s="62" t="s">
        <v>213</v>
      </c>
      <c r="E6" s="62" t="s">
        <v>214</v>
      </c>
      <c r="F6" s="62" t="s">
        <v>215</v>
      </c>
      <c r="G6" s="62" t="s">
        <v>216</v>
      </c>
      <c r="H6" s="62" t="s">
        <v>217</v>
      </c>
      <c r="I6" s="62" t="s">
        <v>218</v>
      </c>
      <c r="J6" s="62" t="s">
        <v>219</v>
      </c>
      <c r="K6" s="62" t="s">
        <v>220</v>
      </c>
      <c r="L6" s="62" t="s">
        <v>221</v>
      </c>
    </row>
    <row r="7" spans="1:12" s="10" customFormat="1" ht="30" customHeight="1">
      <c r="B7" s="92" t="s">
        <v>226</v>
      </c>
      <c r="C7" s="62" t="s">
        <v>10</v>
      </c>
      <c r="D7" s="62" t="s">
        <v>11</v>
      </c>
      <c r="E7" s="62" t="s">
        <v>12</v>
      </c>
      <c r="F7" s="62" t="s">
        <v>223</v>
      </c>
      <c r="G7" s="62" t="s">
        <v>14</v>
      </c>
      <c r="H7" s="62" t="s">
        <v>15</v>
      </c>
      <c r="I7" s="62" t="s">
        <v>16</v>
      </c>
      <c r="J7" s="62" t="s">
        <v>17</v>
      </c>
      <c r="K7" s="62" t="s">
        <v>18</v>
      </c>
      <c r="L7" s="62" t="s">
        <v>19</v>
      </c>
    </row>
    <row r="8" spans="1:12" ht="177" customHeight="1">
      <c r="B8" s="89"/>
      <c r="C8" s="63" t="s">
        <v>20</v>
      </c>
      <c r="D8" s="64" t="s">
        <v>133</v>
      </c>
      <c r="E8" s="65" t="s">
        <v>134</v>
      </c>
      <c r="F8" s="75"/>
      <c r="G8" s="65" t="str">
        <f>'MPS(input)'!F8</f>
        <v>mass or volume unit.</v>
      </c>
      <c r="H8" s="69" t="s">
        <v>22</v>
      </c>
      <c r="I8" s="70" t="s">
        <v>23</v>
      </c>
      <c r="J8" s="70" t="s">
        <v>24</v>
      </c>
      <c r="K8" s="70" t="s">
        <v>25</v>
      </c>
      <c r="L8" s="69"/>
    </row>
    <row r="9" spans="1:12" ht="177" customHeight="1">
      <c r="B9" s="89"/>
      <c r="C9" s="63" t="s">
        <v>26</v>
      </c>
      <c r="D9" s="64" t="s">
        <v>135</v>
      </c>
      <c r="E9" s="65" t="s">
        <v>136</v>
      </c>
      <c r="F9" s="75"/>
      <c r="G9" s="90" t="str">
        <f>'MPS(input)'!F9</f>
        <v>mass or volume unit.</v>
      </c>
      <c r="H9" s="69" t="s">
        <v>22</v>
      </c>
      <c r="I9" s="70" t="s">
        <v>23</v>
      </c>
      <c r="J9" s="70" t="s">
        <v>24</v>
      </c>
      <c r="K9" s="70" t="s">
        <v>25</v>
      </c>
      <c r="L9" s="69"/>
    </row>
    <row r="10" spans="1:12" ht="177" customHeight="1">
      <c r="B10" s="89"/>
      <c r="C10" s="63" t="s">
        <v>27</v>
      </c>
      <c r="D10" s="64" t="s">
        <v>137</v>
      </c>
      <c r="E10" s="65" t="s">
        <v>138</v>
      </c>
      <c r="F10" s="75"/>
      <c r="G10" s="90" t="str">
        <f>'MPS(input)'!F10</f>
        <v>mass or volume unit.</v>
      </c>
      <c r="H10" s="69" t="s">
        <v>22</v>
      </c>
      <c r="I10" s="70" t="s">
        <v>23</v>
      </c>
      <c r="J10" s="70" t="s">
        <v>24</v>
      </c>
      <c r="K10" s="70" t="s">
        <v>25</v>
      </c>
      <c r="L10" s="69"/>
    </row>
    <row r="11" spans="1:12" ht="177" customHeight="1">
      <c r="B11" s="89"/>
      <c r="C11" s="63" t="s">
        <v>28</v>
      </c>
      <c r="D11" s="64" t="s">
        <v>139</v>
      </c>
      <c r="E11" s="65" t="s">
        <v>140</v>
      </c>
      <c r="F11" s="75"/>
      <c r="G11" s="90" t="str">
        <f>'MPS(input)'!F11</f>
        <v>mass or volume unit.</v>
      </c>
      <c r="H11" s="69" t="s">
        <v>22</v>
      </c>
      <c r="I11" s="70" t="s">
        <v>23</v>
      </c>
      <c r="J11" s="70" t="s">
        <v>24</v>
      </c>
      <c r="K11" s="70" t="s">
        <v>25</v>
      </c>
      <c r="L11" s="69"/>
    </row>
    <row r="12" spans="1:12" ht="177" customHeight="1">
      <c r="B12" s="89"/>
      <c r="C12" s="63" t="s">
        <v>29</v>
      </c>
      <c r="D12" s="64" t="s">
        <v>141</v>
      </c>
      <c r="E12" s="65" t="s">
        <v>142</v>
      </c>
      <c r="F12" s="75"/>
      <c r="G12" s="90" t="str">
        <f>'MPS(input)'!F12</f>
        <v>mass or volume unit.</v>
      </c>
      <c r="H12" s="69" t="s">
        <v>22</v>
      </c>
      <c r="I12" s="70" t="s">
        <v>23</v>
      </c>
      <c r="J12" s="70" t="s">
        <v>24</v>
      </c>
      <c r="K12" s="70" t="s">
        <v>25</v>
      </c>
      <c r="L12" s="69"/>
    </row>
    <row r="13" spans="1:12" ht="177" customHeight="1">
      <c r="B13" s="89"/>
      <c r="C13" s="63" t="s">
        <v>30</v>
      </c>
      <c r="D13" s="64" t="s">
        <v>143</v>
      </c>
      <c r="E13" s="65" t="s">
        <v>144</v>
      </c>
      <c r="F13" s="75"/>
      <c r="G13" s="90" t="str">
        <f>'MPS(input)'!F13</f>
        <v>mass or volume unit.</v>
      </c>
      <c r="H13" s="69" t="s">
        <v>22</v>
      </c>
      <c r="I13" s="70" t="s">
        <v>23</v>
      </c>
      <c r="J13" s="70" t="s">
        <v>24</v>
      </c>
      <c r="K13" s="70" t="s">
        <v>25</v>
      </c>
      <c r="L13" s="69"/>
    </row>
    <row r="14" spans="1:12" ht="177" customHeight="1">
      <c r="B14" s="89"/>
      <c r="C14" s="63" t="s">
        <v>31</v>
      </c>
      <c r="D14" s="64" t="s">
        <v>145</v>
      </c>
      <c r="E14" s="65" t="s">
        <v>146</v>
      </c>
      <c r="F14" s="75"/>
      <c r="G14" s="90" t="str">
        <f>'MPS(input)'!F14</f>
        <v>mass or volume unit.</v>
      </c>
      <c r="H14" s="69" t="s">
        <v>22</v>
      </c>
      <c r="I14" s="70" t="s">
        <v>23</v>
      </c>
      <c r="J14" s="70" t="s">
        <v>24</v>
      </c>
      <c r="K14" s="70" t="s">
        <v>25</v>
      </c>
      <c r="L14" s="69"/>
    </row>
    <row r="15" spans="1:12" ht="177" customHeight="1">
      <c r="B15" s="89"/>
      <c r="C15" s="63" t="s">
        <v>32</v>
      </c>
      <c r="D15" s="64" t="s">
        <v>75</v>
      </c>
      <c r="E15" s="65" t="s">
        <v>147</v>
      </c>
      <c r="F15" s="75"/>
      <c r="G15" s="90" t="str">
        <f>'MPS(input)'!F15</f>
        <v>mass or volume unit.</v>
      </c>
      <c r="H15" s="69" t="s">
        <v>22</v>
      </c>
      <c r="I15" s="70" t="s">
        <v>23</v>
      </c>
      <c r="J15" s="70" t="s">
        <v>24</v>
      </c>
      <c r="K15" s="70" t="s">
        <v>25</v>
      </c>
      <c r="L15" s="69"/>
    </row>
    <row r="16" spans="1:12" ht="177" customHeight="1">
      <c r="B16" s="89"/>
      <c r="C16" s="63" t="s">
        <v>33</v>
      </c>
      <c r="D16" s="64" t="s">
        <v>76</v>
      </c>
      <c r="E16" s="65" t="s">
        <v>148</v>
      </c>
      <c r="F16" s="75"/>
      <c r="G16" s="90" t="str">
        <f>'MPS(input)'!F16</f>
        <v>mass or volume unit.</v>
      </c>
      <c r="H16" s="69" t="s">
        <v>22</v>
      </c>
      <c r="I16" s="70" t="s">
        <v>23</v>
      </c>
      <c r="J16" s="70" t="s">
        <v>24</v>
      </c>
      <c r="K16" s="70" t="s">
        <v>25</v>
      </c>
      <c r="L16" s="69"/>
    </row>
    <row r="17" spans="1:12" ht="177" customHeight="1">
      <c r="B17" s="89"/>
      <c r="C17" s="63" t="s">
        <v>34</v>
      </c>
      <c r="D17" s="64" t="s">
        <v>77</v>
      </c>
      <c r="E17" s="65" t="s">
        <v>149</v>
      </c>
      <c r="F17" s="75"/>
      <c r="G17" s="90" t="str">
        <f>'MPS(input)'!F17</f>
        <v>mass or volume unit.</v>
      </c>
      <c r="H17" s="69" t="s">
        <v>22</v>
      </c>
      <c r="I17" s="70" t="s">
        <v>23</v>
      </c>
      <c r="J17" s="70" t="s">
        <v>24</v>
      </c>
      <c r="K17" s="70" t="s">
        <v>25</v>
      </c>
      <c r="L17" s="69"/>
    </row>
    <row r="18" spans="1:12" ht="177" customHeight="1">
      <c r="B18" s="89"/>
      <c r="C18" s="63" t="s">
        <v>35</v>
      </c>
      <c r="D18" s="64" t="s">
        <v>150</v>
      </c>
      <c r="E18" s="65" t="s">
        <v>151</v>
      </c>
      <c r="F18" s="75"/>
      <c r="G18" s="90" t="str">
        <f>'MPS(input)'!F18</f>
        <v>mass or volume unit.</v>
      </c>
      <c r="H18" s="69" t="s">
        <v>22</v>
      </c>
      <c r="I18" s="70" t="s">
        <v>23</v>
      </c>
      <c r="J18" s="70" t="s">
        <v>24</v>
      </c>
      <c r="K18" s="70" t="s">
        <v>25</v>
      </c>
      <c r="L18" s="69"/>
    </row>
    <row r="19" spans="1:12" ht="177" customHeight="1">
      <c r="B19" s="89"/>
      <c r="C19" s="63" t="s">
        <v>36</v>
      </c>
      <c r="D19" s="64" t="s">
        <v>152</v>
      </c>
      <c r="E19" s="65" t="s">
        <v>153</v>
      </c>
      <c r="F19" s="75"/>
      <c r="G19" s="90" t="str">
        <f>'MPS(input)'!F19</f>
        <v>mass or volume unit.</v>
      </c>
      <c r="H19" s="69" t="s">
        <v>22</v>
      </c>
      <c r="I19" s="70" t="s">
        <v>23</v>
      </c>
      <c r="J19" s="70" t="s">
        <v>24</v>
      </c>
      <c r="K19" s="70" t="s">
        <v>25</v>
      </c>
      <c r="L19" s="69"/>
    </row>
    <row r="20" spans="1:12" ht="177" customHeight="1">
      <c r="B20" s="89"/>
      <c r="C20" s="63" t="s">
        <v>37</v>
      </c>
      <c r="D20" s="64" t="s">
        <v>154</v>
      </c>
      <c r="E20" s="65" t="s">
        <v>155</v>
      </c>
      <c r="F20" s="75"/>
      <c r="G20" s="90" t="str">
        <f>'MPS(input)'!F20</f>
        <v>mass or volume unit.</v>
      </c>
      <c r="H20" s="69" t="s">
        <v>22</v>
      </c>
      <c r="I20" s="70" t="s">
        <v>23</v>
      </c>
      <c r="J20" s="70" t="s">
        <v>24</v>
      </c>
      <c r="K20" s="70" t="s">
        <v>25</v>
      </c>
      <c r="L20" s="69"/>
    </row>
    <row r="21" spans="1:12" ht="177" customHeight="1">
      <c r="B21" s="89"/>
      <c r="C21" s="63" t="s">
        <v>38</v>
      </c>
      <c r="D21" s="64" t="s">
        <v>156</v>
      </c>
      <c r="E21" s="65" t="s">
        <v>157</v>
      </c>
      <c r="F21" s="75"/>
      <c r="G21" s="90" t="str">
        <f>'MPS(input)'!F21</f>
        <v>mass or volume unit.</v>
      </c>
      <c r="H21" s="69" t="s">
        <v>22</v>
      </c>
      <c r="I21" s="70" t="s">
        <v>23</v>
      </c>
      <c r="J21" s="70" t="s">
        <v>24</v>
      </c>
      <c r="K21" s="70" t="s">
        <v>25</v>
      </c>
      <c r="L21" s="69"/>
    </row>
    <row r="22" spans="1:12" ht="177" customHeight="1">
      <c r="B22" s="89"/>
      <c r="C22" s="63" t="s">
        <v>39</v>
      </c>
      <c r="D22" s="64" t="s">
        <v>158</v>
      </c>
      <c r="E22" s="65" t="s">
        <v>159</v>
      </c>
      <c r="F22" s="75"/>
      <c r="G22" s="65" t="s">
        <v>78</v>
      </c>
      <c r="H22" s="69" t="s">
        <v>22</v>
      </c>
      <c r="I22" s="70" t="s">
        <v>23</v>
      </c>
      <c r="J22" s="70" t="s">
        <v>24</v>
      </c>
      <c r="K22" s="70" t="s">
        <v>25</v>
      </c>
      <c r="L22" s="69"/>
    </row>
    <row r="23" spans="1:12" ht="177" customHeight="1">
      <c r="A23" s="6"/>
      <c r="B23" s="89"/>
      <c r="C23" s="63" t="s">
        <v>40</v>
      </c>
      <c r="D23" s="64" t="s">
        <v>160</v>
      </c>
      <c r="E23" s="65" t="s">
        <v>161</v>
      </c>
      <c r="F23" s="75"/>
      <c r="G23" s="65" t="s">
        <v>78</v>
      </c>
      <c r="H23" s="69" t="s">
        <v>22</v>
      </c>
      <c r="I23" s="70" t="s">
        <v>23</v>
      </c>
      <c r="J23" s="70" t="s">
        <v>24</v>
      </c>
      <c r="K23" s="70" t="s">
        <v>25</v>
      </c>
      <c r="L23" s="69"/>
    </row>
    <row r="24" spans="1:12" ht="8.25" customHeight="1"/>
    <row r="25" spans="1:12" ht="15" customHeight="1">
      <c r="A25" s="12" t="s">
        <v>210</v>
      </c>
      <c r="B25" s="12"/>
    </row>
    <row r="26" spans="1:12" ht="15" customHeight="1">
      <c r="B26" s="121" t="s">
        <v>0</v>
      </c>
      <c r="C26" s="122"/>
      <c r="D26" s="106" t="s">
        <v>1</v>
      </c>
      <c r="E26" s="106"/>
      <c r="F26" s="62" t="s">
        <v>2</v>
      </c>
      <c r="G26" s="62" t="s">
        <v>3</v>
      </c>
      <c r="H26" s="106" t="s">
        <v>4</v>
      </c>
      <c r="I26" s="106"/>
      <c r="J26" s="106"/>
      <c r="K26" s="106" t="s">
        <v>5</v>
      </c>
      <c r="L26" s="106"/>
    </row>
    <row r="27" spans="1:12" ht="30" customHeight="1">
      <c r="B27" s="121" t="s">
        <v>11</v>
      </c>
      <c r="C27" s="122"/>
      <c r="D27" s="106" t="s">
        <v>12</v>
      </c>
      <c r="E27" s="106"/>
      <c r="F27" s="62" t="s">
        <v>13</v>
      </c>
      <c r="G27" s="62" t="s">
        <v>14</v>
      </c>
      <c r="H27" s="106" t="s">
        <v>16</v>
      </c>
      <c r="I27" s="106"/>
      <c r="J27" s="106"/>
      <c r="K27" s="106" t="s">
        <v>19</v>
      </c>
      <c r="L27" s="106"/>
    </row>
    <row r="28" spans="1:12" ht="50.25" customHeight="1">
      <c r="B28" s="123" t="s">
        <v>41</v>
      </c>
      <c r="C28" s="124"/>
      <c r="D28" s="94" t="s">
        <v>163</v>
      </c>
      <c r="E28" s="95"/>
      <c r="F28" s="86">
        <f>'MPS(input)'!E28</f>
        <v>0</v>
      </c>
      <c r="G28" s="65" t="str">
        <f>'MPS(input)'!F28</f>
        <v>GJ/mass or volume unit</v>
      </c>
      <c r="H28" s="112" t="str">
        <f>'MPS(input)'!G28</f>
        <v>Calculated according to the procedure described in section F2.</v>
      </c>
      <c r="I28" s="113"/>
      <c r="J28" s="114"/>
      <c r="K28" s="112" t="str">
        <f>IF('MPS(input)'!J28&gt;0,'MPS(input)'!J28,"")</f>
        <v/>
      </c>
      <c r="L28" s="114"/>
    </row>
    <row r="29" spans="1:12" ht="30" customHeight="1">
      <c r="B29" s="123" t="s">
        <v>44</v>
      </c>
      <c r="C29" s="124"/>
      <c r="D29" s="94" t="s">
        <v>164</v>
      </c>
      <c r="E29" s="95"/>
      <c r="F29" s="86">
        <f>'MPS(input)'!E29</f>
        <v>0</v>
      </c>
      <c r="G29" s="65" t="s">
        <v>45</v>
      </c>
      <c r="H29" s="115" t="str">
        <f>'MPS(input)'!G29</f>
        <v>Calculated according to the procedure described in section F2.</v>
      </c>
      <c r="I29" s="116">
        <f>'MPS(input)'!H29</f>
        <v>0</v>
      </c>
      <c r="J29" s="117">
        <f>'MPS(input)'!I29</f>
        <v>0</v>
      </c>
      <c r="K29" s="112" t="str">
        <f>IF('MPS(input)'!J29&gt;0,'MPS(input)'!J29,"")</f>
        <v/>
      </c>
      <c r="L29" s="114"/>
    </row>
    <row r="30" spans="1:12" ht="51" customHeight="1">
      <c r="B30" s="123" t="s">
        <v>46</v>
      </c>
      <c r="C30" s="124"/>
      <c r="D30" s="94" t="s">
        <v>165</v>
      </c>
      <c r="E30" s="95"/>
      <c r="F30" s="86">
        <f>'MPS(input)'!E30</f>
        <v>0</v>
      </c>
      <c r="G30" s="90" t="str">
        <f>'MPS(input)'!F30</f>
        <v>GJ/mass or volume unit</v>
      </c>
      <c r="H30" s="115" t="str">
        <f>'MPS(input)'!G30</f>
        <v>Calculated according to the procedure described in section F2.</v>
      </c>
      <c r="I30" s="116">
        <f>'MPS(input)'!H30</f>
        <v>0</v>
      </c>
      <c r="J30" s="117">
        <f>'MPS(input)'!I30</f>
        <v>0</v>
      </c>
      <c r="K30" s="112" t="str">
        <f>IF('MPS(input)'!J30&gt;0,'MPS(input)'!J30,"")</f>
        <v/>
      </c>
      <c r="L30" s="114"/>
    </row>
    <row r="31" spans="1:12" ht="30" customHeight="1">
      <c r="B31" s="123" t="s">
        <v>47</v>
      </c>
      <c r="C31" s="124"/>
      <c r="D31" s="94" t="s">
        <v>166</v>
      </c>
      <c r="E31" s="95"/>
      <c r="F31" s="86">
        <f>'MPS(input)'!E31</f>
        <v>0</v>
      </c>
      <c r="G31" s="65" t="s">
        <v>45</v>
      </c>
      <c r="H31" s="115" t="str">
        <f>'MPS(input)'!G31</f>
        <v>Calculated according to the procedure described in section F2.</v>
      </c>
      <c r="I31" s="116">
        <f>'MPS(input)'!H31</f>
        <v>0</v>
      </c>
      <c r="J31" s="117">
        <f>'MPS(input)'!I31</f>
        <v>0</v>
      </c>
      <c r="K31" s="112" t="str">
        <f>IF('MPS(input)'!J31&gt;0,'MPS(input)'!J31,"")</f>
        <v/>
      </c>
      <c r="L31" s="114"/>
    </row>
    <row r="32" spans="1:12" ht="75" customHeight="1">
      <c r="B32" s="123" t="s">
        <v>48</v>
      </c>
      <c r="C32" s="124"/>
      <c r="D32" s="94" t="s">
        <v>167</v>
      </c>
      <c r="E32" s="95"/>
      <c r="F32" s="86">
        <f>'MPS(input)'!E32</f>
        <v>0</v>
      </c>
      <c r="G32" s="65" t="s">
        <v>79</v>
      </c>
      <c r="H32" s="115" t="str">
        <f>'MPS(input)'!G32</f>
        <v>Calculated according to the procedure described in section F2.</v>
      </c>
      <c r="I32" s="116">
        <f>'MPS(input)'!H32</f>
        <v>0</v>
      </c>
      <c r="J32" s="117">
        <f>'MPS(input)'!I32</f>
        <v>0</v>
      </c>
      <c r="K32" s="112" t="str">
        <f>IF('MPS(input)'!J32&gt;0,'MPS(input)'!J32,"")</f>
        <v/>
      </c>
      <c r="L32" s="114"/>
    </row>
    <row r="33" spans="1:12" ht="51" customHeight="1">
      <c r="B33" s="123" t="s">
        <v>49</v>
      </c>
      <c r="C33" s="124"/>
      <c r="D33" s="94" t="s">
        <v>168</v>
      </c>
      <c r="E33" s="95"/>
      <c r="F33" s="86">
        <f>'MPS(input)'!E33</f>
        <v>0</v>
      </c>
      <c r="G33" s="65" t="s">
        <v>45</v>
      </c>
      <c r="H33" s="115" t="str">
        <f>'MPS(input)'!G33</f>
        <v>Calculated according to the procedure described in section F2.</v>
      </c>
      <c r="I33" s="116">
        <f>'MPS(input)'!H33</f>
        <v>0</v>
      </c>
      <c r="J33" s="117">
        <f>'MPS(input)'!I33</f>
        <v>0</v>
      </c>
      <c r="K33" s="112" t="str">
        <f>IF('MPS(input)'!J33&gt;0,'MPS(input)'!J33,"")</f>
        <v/>
      </c>
      <c r="L33" s="114"/>
    </row>
    <row r="34" spans="1:12" ht="75" customHeight="1">
      <c r="B34" s="123" t="s">
        <v>50</v>
      </c>
      <c r="C34" s="124"/>
      <c r="D34" s="94" t="s">
        <v>169</v>
      </c>
      <c r="E34" s="95"/>
      <c r="F34" s="86">
        <f>'MPS(input)'!E34</f>
        <v>0</v>
      </c>
      <c r="G34" s="90" t="str">
        <f>'MPS(input)'!F34</f>
        <v>Nm3/mass or volume unit</v>
      </c>
      <c r="H34" s="115" t="str">
        <f>'MPS(input)'!G34</f>
        <v>Calculated according to the procedure described in section F2.</v>
      </c>
      <c r="I34" s="116">
        <f>'MPS(input)'!H34</f>
        <v>0</v>
      </c>
      <c r="J34" s="117">
        <f>'MPS(input)'!I34</f>
        <v>0</v>
      </c>
      <c r="K34" s="112" t="str">
        <f>IF('MPS(input)'!J34&gt;0,'MPS(input)'!J34,"")</f>
        <v/>
      </c>
      <c r="L34" s="114"/>
    </row>
    <row r="35" spans="1:12" ht="51" customHeight="1">
      <c r="B35" s="123" t="s">
        <v>51</v>
      </c>
      <c r="C35" s="124"/>
      <c r="D35" s="94" t="s">
        <v>171</v>
      </c>
      <c r="E35" s="95"/>
      <c r="F35" s="86">
        <f>'MPS(input)'!E35</f>
        <v>0</v>
      </c>
      <c r="G35" s="65" t="s">
        <v>78</v>
      </c>
      <c r="H35" s="115" t="str">
        <f>'MPS(input)'!G35</f>
        <v>Calculated according to the procedure described in section F2.</v>
      </c>
      <c r="I35" s="116">
        <f>'MPS(input)'!H35</f>
        <v>0</v>
      </c>
      <c r="J35" s="117">
        <f>'MPS(input)'!I35</f>
        <v>0</v>
      </c>
      <c r="K35" s="112" t="str">
        <f>IF('MPS(input)'!J35&gt;0,'MPS(input)'!J35,"")</f>
        <v/>
      </c>
      <c r="L35" s="114"/>
    </row>
    <row r="36" spans="1:12" ht="60" customHeight="1">
      <c r="B36" s="123" t="s">
        <v>80</v>
      </c>
      <c r="C36" s="124"/>
      <c r="D36" s="94" t="s">
        <v>52</v>
      </c>
      <c r="E36" s="95"/>
      <c r="F36" s="87">
        <f>'MPS(input)'!E36</f>
        <v>0</v>
      </c>
      <c r="G36" s="90" t="str">
        <f>'MPS(input)'!F36</f>
        <v>GJ/mass or volume unit</v>
      </c>
      <c r="H36" s="118" t="str">
        <f>'MPS(input)'!G36</f>
        <v>In the order of preference, a) values provided by the fuel supplier, b) measurement by the project participants, c) regional or national default values, d) Lower value of IPCC default values provided in the table 1.2 of Ch.1 Vol.2 of 2006 IPCC Guidelines on National GHG Inventories.</v>
      </c>
      <c r="I36" s="119">
        <f>'MPS(input)'!H36</f>
        <v>0</v>
      </c>
      <c r="J36" s="120">
        <f>'MPS(input)'!I36</f>
        <v>0</v>
      </c>
      <c r="K36" s="112" t="str">
        <f>IF('MPS(input)'!J36&gt;0,'MPS(input)'!J36,"")</f>
        <v/>
      </c>
      <c r="L36" s="114"/>
    </row>
    <row r="37" spans="1:12" ht="60" customHeight="1">
      <c r="B37" s="123" t="s">
        <v>81</v>
      </c>
      <c r="C37" s="124"/>
      <c r="D37" s="94" t="s">
        <v>53</v>
      </c>
      <c r="E37" s="95"/>
      <c r="F37" s="87">
        <f>'MPS(input)'!E37</f>
        <v>0</v>
      </c>
      <c r="G37" s="90" t="str">
        <f>'MPS(input)'!F37</f>
        <v>GJ/mass or volume unit</v>
      </c>
      <c r="H37" s="118" t="str">
        <f>'MPS(input)'!G37</f>
        <v>In the order of preference, a) values provided by the fuel supplier, b) measurement by the project participants, c) regional or national default values, d) Lower value of IPCC default values provided in the table 1.2 of Ch.1 Vol.2 of 2007 IPCC Guidelines on National GHG Inventories.</v>
      </c>
      <c r="I37" s="119">
        <f>'MPS(input)'!H37</f>
        <v>0</v>
      </c>
      <c r="J37" s="120">
        <f>'MPS(input)'!I37</f>
        <v>0</v>
      </c>
      <c r="K37" s="112" t="str">
        <f>IF('MPS(input)'!J37&gt;0,'MPS(input)'!J37,"")</f>
        <v/>
      </c>
      <c r="L37" s="114"/>
    </row>
    <row r="38" spans="1:12" ht="60" customHeight="1">
      <c r="B38" s="123" t="s">
        <v>82</v>
      </c>
      <c r="C38" s="124"/>
      <c r="D38" s="94" t="s">
        <v>54</v>
      </c>
      <c r="E38" s="95"/>
      <c r="F38" s="87">
        <f>'MPS(input)'!E38</f>
        <v>0</v>
      </c>
      <c r="G38" s="90" t="str">
        <f>'MPS(input)'!F38</f>
        <v>GJ/mass or volume unit</v>
      </c>
      <c r="H38" s="118" t="str">
        <f>'MPS(input)'!G38</f>
        <v>In the order of preference, a) values provided by the fuel supplier, b) measurement by the project participants, c) regional or national default values, d) Lower value of IPCC default values provided in the table 1.2 of Ch.1 Vol.2 of 2008 IPCC Guidelines on National GHG Inventories.</v>
      </c>
      <c r="I38" s="119">
        <f>'MPS(input)'!H38</f>
        <v>0</v>
      </c>
      <c r="J38" s="120">
        <f>'MPS(input)'!I38</f>
        <v>0</v>
      </c>
      <c r="K38" s="112" t="str">
        <f>IF('MPS(input)'!J38&gt;0,'MPS(input)'!J38,"")</f>
        <v/>
      </c>
      <c r="L38" s="114"/>
    </row>
    <row r="39" spans="1:12" ht="60" customHeight="1">
      <c r="B39" s="123" t="s">
        <v>83</v>
      </c>
      <c r="C39" s="124"/>
      <c r="D39" s="94" t="s">
        <v>55</v>
      </c>
      <c r="E39" s="95"/>
      <c r="F39" s="87">
        <f>'MPS(input)'!E39</f>
        <v>0</v>
      </c>
      <c r="G39" s="90" t="str">
        <f>'MPS(input)'!F39</f>
        <v>GJ/mass or volume unit</v>
      </c>
      <c r="H39" s="118" t="str">
        <f>'MPS(input)'!G39</f>
        <v>In the order of preference, a) values provided by the fuel supplier, b) measurement by the project participants, c) regional or national default values, d) Lower value of IPCC default values provided in the table 1.2 of Ch.1 Vol.2 of 2009 IPCC Guidelines on National GHG Inventories.</v>
      </c>
      <c r="I39" s="119">
        <f>'MPS(input)'!H39</f>
        <v>0</v>
      </c>
      <c r="J39" s="120">
        <f>'MPS(input)'!I39</f>
        <v>0</v>
      </c>
      <c r="K39" s="112" t="str">
        <f>IF('MPS(input)'!J39&gt;0,'MPS(input)'!J39,"")</f>
        <v/>
      </c>
      <c r="L39" s="114"/>
    </row>
    <row r="40" spans="1:12" ht="60" customHeight="1">
      <c r="B40" s="123" t="s">
        <v>84</v>
      </c>
      <c r="C40" s="124"/>
      <c r="D40" s="94" t="s">
        <v>56</v>
      </c>
      <c r="E40" s="95"/>
      <c r="F40" s="88">
        <f>'MPS(input)'!E40</f>
        <v>0</v>
      </c>
      <c r="G40" s="65" t="s">
        <v>176</v>
      </c>
      <c r="H40" s="118" t="str">
        <f>'MPS(input)'!G40</f>
        <v>In the order of preference, a) values provided by the fuel supplier, b) measurement by the project participants, c) regional or national default values, d) Lower value of IPCC default values provided in the table 1.2 of Ch.1 Vol.2 of 2010 IPCC Guidelines on National GHG Inventories.</v>
      </c>
      <c r="I40" s="119">
        <f>'MPS(input)'!H40</f>
        <v>0</v>
      </c>
      <c r="J40" s="120">
        <f>'MPS(input)'!I40</f>
        <v>0</v>
      </c>
      <c r="K40" s="112" t="str">
        <f>IF('MPS(input)'!J40&gt;0,'MPS(input)'!J40,"")</f>
        <v/>
      </c>
      <c r="L40" s="114"/>
    </row>
    <row r="41" spans="1:12" ht="60" customHeight="1">
      <c r="B41" s="123" t="s">
        <v>85</v>
      </c>
      <c r="C41" s="124"/>
      <c r="D41" s="94" t="s">
        <v>57</v>
      </c>
      <c r="E41" s="95"/>
      <c r="F41" s="88">
        <f>'MPS(input)'!E41</f>
        <v>0</v>
      </c>
      <c r="G41" s="65" t="s">
        <v>176</v>
      </c>
      <c r="H41" s="118" t="str">
        <f>'MPS(input)'!G41</f>
        <v>In the order of preference, a) values provided by the fuel supplier, b) measurement by the project participants, c) regional or national default values, d) Lower value of IPCC default values provided in the table 1.2 of Ch.1 Vol.2 of 2011 IPCC Guidelines on National GHG Inventories.</v>
      </c>
      <c r="I41" s="119">
        <f>'MPS(input)'!H41</f>
        <v>0</v>
      </c>
      <c r="J41" s="120">
        <f>'MPS(input)'!I41</f>
        <v>0</v>
      </c>
      <c r="K41" s="112" t="str">
        <f>IF('MPS(input)'!J41&gt;0,'MPS(input)'!J41,"")</f>
        <v/>
      </c>
      <c r="L41" s="114"/>
    </row>
    <row r="42" spans="1:12" ht="60" customHeight="1">
      <c r="B42" s="123" t="s">
        <v>86</v>
      </c>
      <c r="C42" s="124"/>
      <c r="D42" s="94" t="s">
        <v>58</v>
      </c>
      <c r="E42" s="95"/>
      <c r="F42" s="88">
        <f>'MPS(input)'!E42</f>
        <v>0</v>
      </c>
      <c r="G42" s="65" t="s">
        <v>176</v>
      </c>
      <c r="H42" s="118" t="str">
        <f>'MPS(input)'!G42</f>
        <v>In the order of preference, a) values provided by the fuel supplier, b) measurement by the project participants, c) regional or national default values, d) Lower value of IPCC default values provided in the table 1.2 of Ch.1 Vol.2 of 2012 IPCC Guidelines on National GHG Inventories.</v>
      </c>
      <c r="I42" s="119">
        <f>'MPS(input)'!H42</f>
        <v>0</v>
      </c>
      <c r="J42" s="120">
        <f>'MPS(input)'!I42</f>
        <v>0</v>
      </c>
      <c r="K42" s="112" t="str">
        <f>IF('MPS(input)'!J42&gt;0,'MPS(input)'!J42,"")</f>
        <v/>
      </c>
      <c r="L42" s="114"/>
    </row>
    <row r="43" spans="1:12" ht="60" customHeight="1">
      <c r="B43" s="123" t="s">
        <v>87</v>
      </c>
      <c r="C43" s="124"/>
      <c r="D43" s="94" t="s">
        <v>59</v>
      </c>
      <c r="E43" s="95"/>
      <c r="F43" s="88">
        <f>'MPS(input)'!E43</f>
        <v>0</v>
      </c>
      <c r="G43" s="65" t="s">
        <v>176</v>
      </c>
      <c r="H43" s="118" t="str">
        <f>'MPS(input)'!G43</f>
        <v>In the order of preference, a) values provided by the fuel supplier, b) measurement by the project participants, c) regional or national default values, d) Lower value of IPCC default values provided in the table 1.2 of Ch.1 Vol.2 of 2013 IPCC Guidelines on National GHG Inventories.</v>
      </c>
      <c r="I43" s="119">
        <f>'MPS(input)'!H43</f>
        <v>0</v>
      </c>
      <c r="J43" s="120">
        <f>'MPS(input)'!I43</f>
        <v>0</v>
      </c>
      <c r="K43" s="112" t="str">
        <f>IF('MPS(input)'!J43&gt;0,'MPS(input)'!J43,"")</f>
        <v/>
      </c>
      <c r="L43" s="114"/>
    </row>
    <row r="44" spans="1:12" ht="6.75" customHeight="1"/>
    <row r="45" spans="1:12" ht="17.25" customHeight="1">
      <c r="A45" s="13" t="s">
        <v>211</v>
      </c>
      <c r="B45" s="13"/>
      <c r="C45" s="13"/>
    </row>
    <row r="46" spans="1:12" ht="17.25" customHeight="1" thickBot="1">
      <c r="B46" s="128" t="s">
        <v>222</v>
      </c>
      <c r="C46" s="128"/>
      <c r="D46" s="98" t="s">
        <v>182</v>
      </c>
      <c r="E46" s="98"/>
      <c r="F46" s="23" t="s">
        <v>14</v>
      </c>
    </row>
    <row r="47" spans="1:12" ht="19.5" customHeight="1" thickBot="1">
      <c r="B47" s="129"/>
      <c r="C47" s="130"/>
      <c r="D47" s="125" t="e">
        <f>ROUNDDOWN('MRS(calc_process)'!G6,0)</f>
        <v>#DIV/0!</v>
      </c>
      <c r="E47" s="126"/>
      <c r="F47" s="67" t="s">
        <v>183</v>
      </c>
    </row>
    <row r="48" spans="1:12" ht="20.100000000000001" customHeight="1">
      <c r="C48" s="6"/>
      <c r="D48" s="14"/>
      <c r="G48" s="15"/>
      <c r="H48" s="15"/>
    </row>
    <row r="49" spans="1:11" ht="15" customHeight="1">
      <c r="A49" s="12" t="s">
        <v>60</v>
      </c>
      <c r="B49" s="12"/>
    </row>
    <row r="50" spans="1:11" ht="15" customHeight="1">
      <c r="B50" s="127" t="s">
        <v>61</v>
      </c>
      <c r="C50" s="127"/>
      <c r="D50" s="101" t="s">
        <v>228</v>
      </c>
      <c r="E50" s="102"/>
      <c r="F50" s="102"/>
      <c r="G50" s="102"/>
      <c r="H50" s="102"/>
      <c r="I50" s="102"/>
      <c r="J50" s="102"/>
      <c r="K50" s="103"/>
    </row>
    <row r="51" spans="1:11" ht="15" customHeight="1">
      <c r="B51" s="127" t="s">
        <v>62</v>
      </c>
      <c r="C51" s="127"/>
      <c r="D51" s="101" t="s">
        <v>229</v>
      </c>
      <c r="E51" s="102"/>
      <c r="F51" s="102"/>
      <c r="G51" s="102"/>
      <c r="H51" s="102"/>
      <c r="I51" s="102"/>
      <c r="J51" s="102"/>
      <c r="K51" s="103"/>
    </row>
    <row r="52" spans="1:11" ht="15" customHeight="1">
      <c r="B52" s="127" t="s">
        <v>22</v>
      </c>
      <c r="C52" s="127"/>
      <c r="D52" s="101" t="s">
        <v>230</v>
      </c>
      <c r="E52" s="102"/>
      <c r="F52" s="102"/>
      <c r="G52" s="102"/>
      <c r="H52" s="102"/>
      <c r="I52" s="102"/>
      <c r="J52" s="102"/>
      <c r="K52" s="103"/>
    </row>
  </sheetData>
  <sheetProtection password="C7C3" sheet="1" objects="1" scenarios="1" formatCells="0" formatRows="0"/>
  <mergeCells count="82">
    <mergeCell ref="K40:L40"/>
    <mergeCell ref="K41:L41"/>
    <mergeCell ref="K42:L42"/>
    <mergeCell ref="K43:L43"/>
    <mergeCell ref="K34:L34"/>
    <mergeCell ref="K35:L35"/>
    <mergeCell ref="K36:L36"/>
    <mergeCell ref="K37:L37"/>
    <mergeCell ref="K38:L38"/>
    <mergeCell ref="K39:L39"/>
    <mergeCell ref="K28:L28"/>
    <mergeCell ref="K29:L29"/>
    <mergeCell ref="K30:L30"/>
    <mergeCell ref="K31:L31"/>
    <mergeCell ref="K32:L32"/>
    <mergeCell ref="K33:L33"/>
    <mergeCell ref="B41:C41"/>
    <mergeCell ref="B42:C42"/>
    <mergeCell ref="B43:C43"/>
    <mergeCell ref="B50:C50"/>
    <mergeCell ref="D40:E40"/>
    <mergeCell ref="H40:J40"/>
    <mergeCell ref="D41:E41"/>
    <mergeCell ref="H41:J41"/>
    <mergeCell ref="D42:E42"/>
    <mergeCell ref="H42:J42"/>
    <mergeCell ref="D37:E37"/>
    <mergeCell ref="H37:J37"/>
    <mergeCell ref="D38:E38"/>
    <mergeCell ref="H38:J38"/>
    <mergeCell ref="D39:E39"/>
    <mergeCell ref="H43:J43"/>
    <mergeCell ref="D46:E46"/>
    <mergeCell ref="D47:E47"/>
    <mergeCell ref="B51:C51"/>
    <mergeCell ref="B52:C52"/>
    <mergeCell ref="B46:C46"/>
    <mergeCell ref="B47:C47"/>
    <mergeCell ref="B31:C31"/>
    <mergeCell ref="B32:C32"/>
    <mergeCell ref="B33:C33"/>
    <mergeCell ref="B34:C34"/>
    <mergeCell ref="D43:E43"/>
    <mergeCell ref="B35:C35"/>
    <mergeCell ref="B36:C36"/>
    <mergeCell ref="B37:C37"/>
    <mergeCell ref="B38:C38"/>
    <mergeCell ref="B39:C39"/>
    <mergeCell ref="B40:C40"/>
    <mergeCell ref="B26:C26"/>
    <mergeCell ref="B27:C27"/>
    <mergeCell ref="B28:C28"/>
    <mergeCell ref="B29:C29"/>
    <mergeCell ref="B30:C30"/>
    <mergeCell ref="H39:J39"/>
    <mergeCell ref="D34:E34"/>
    <mergeCell ref="H34:J34"/>
    <mergeCell ref="D35:E35"/>
    <mergeCell ref="H35:J35"/>
    <mergeCell ref="D36:E36"/>
    <mergeCell ref="H36:J36"/>
    <mergeCell ref="H31:J31"/>
    <mergeCell ref="D32:E32"/>
    <mergeCell ref="H32:J32"/>
    <mergeCell ref="D33:E33"/>
    <mergeCell ref="H33:J33"/>
    <mergeCell ref="D50:K50"/>
    <mergeCell ref="D51:K51"/>
    <mergeCell ref="D52:K52"/>
    <mergeCell ref="D26:E26"/>
    <mergeCell ref="H26:J26"/>
    <mergeCell ref="K26:L26"/>
    <mergeCell ref="D27:E27"/>
    <mergeCell ref="H27:J27"/>
    <mergeCell ref="K27:L27"/>
    <mergeCell ref="D28:E28"/>
    <mergeCell ref="H28:J28"/>
    <mergeCell ref="D29:E29"/>
    <mergeCell ref="H29:J29"/>
    <mergeCell ref="D30:E30"/>
    <mergeCell ref="H30:J30"/>
    <mergeCell ref="D31:E31"/>
  </mergeCells>
  <phoneticPr fontId="23"/>
  <pageMargins left="0.70866141732283472" right="0.70866141732283472" top="0.74803149606299213" bottom="0.74803149606299213" header="0.31496062992125984" footer="0.31496062992125984"/>
  <pageSetup paperSize="9" scale="70" fitToHeight="8" orientation="landscape" r:id="rId1"/>
  <rowBreaks count="1" manualBreakCount="1">
    <brk id="2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44"/>
  <sheetViews>
    <sheetView showGridLines="0" view="pageBreakPreview" zoomScale="90" zoomScaleNormal="100" workbookViewId="0"/>
  </sheetViews>
  <sheetFormatPr defaultColWidth="8.875" defaultRowHeight="14.25"/>
  <cols>
    <col min="1" max="4" width="3.625" style="2" customWidth="1"/>
    <col min="5" max="5" width="47.125" style="2" customWidth="1"/>
    <col min="6" max="7" width="12.625" style="2" customWidth="1"/>
    <col min="8" max="8" width="10.875" style="2" customWidth="1"/>
    <col min="9" max="9" width="11.625" style="1" customWidth="1"/>
    <col min="10" max="16384" width="8.875" style="2"/>
  </cols>
  <sheetData>
    <row r="1" spans="1:11" ht="18" customHeight="1">
      <c r="I1" s="9" t="str">
        <f>'MPS(input)'!K1</f>
        <v>Monitoring Spreadsheet: JCM_ID_AM006_ver02.0</v>
      </c>
    </row>
    <row r="2" spans="1:11" ht="18" customHeight="1">
      <c r="I2" s="9" t="str">
        <f>'MPS(input)'!K2</f>
        <v>Reference Number:</v>
      </c>
    </row>
    <row r="3" spans="1:11" ht="27.75" customHeight="1">
      <c r="A3" s="109" t="s">
        <v>208</v>
      </c>
      <c r="B3" s="109"/>
      <c r="C3" s="109"/>
      <c r="D3" s="109"/>
      <c r="E3" s="109"/>
      <c r="F3" s="109"/>
      <c r="G3" s="109"/>
      <c r="H3" s="109"/>
      <c r="I3" s="109"/>
    </row>
    <row r="4" spans="1:11" ht="11.25" customHeight="1"/>
    <row r="5" spans="1:11" ht="18.75" customHeight="1" thickBot="1">
      <c r="A5" s="40" t="s">
        <v>63</v>
      </c>
      <c r="B5" s="22"/>
      <c r="C5" s="22"/>
      <c r="D5" s="22"/>
      <c r="E5" s="21"/>
      <c r="F5" s="23" t="s">
        <v>64</v>
      </c>
      <c r="G5" s="50" t="s">
        <v>65</v>
      </c>
      <c r="H5" s="23" t="s">
        <v>14</v>
      </c>
      <c r="I5" s="24" t="s">
        <v>66</v>
      </c>
    </row>
    <row r="6" spans="1:11" ht="18.75" customHeight="1" thickBot="1">
      <c r="A6" s="41"/>
      <c r="B6" s="25" t="s">
        <v>185</v>
      </c>
      <c r="C6" s="25"/>
      <c r="D6" s="25"/>
      <c r="E6" s="25"/>
      <c r="F6" s="48"/>
      <c r="G6" s="52" t="e">
        <f>G20-G26</f>
        <v>#DIV/0!</v>
      </c>
      <c r="H6" s="49" t="s">
        <v>101</v>
      </c>
      <c r="I6" s="27" t="s">
        <v>186</v>
      </c>
    </row>
    <row r="7" spans="1:11" ht="18.75" customHeight="1">
      <c r="A7" s="40" t="s">
        <v>67</v>
      </c>
      <c r="B7" s="28"/>
      <c r="C7" s="28"/>
      <c r="D7" s="28"/>
      <c r="E7" s="29"/>
      <c r="F7" s="29"/>
      <c r="G7" s="51"/>
      <c r="H7" s="29"/>
      <c r="I7" s="30"/>
      <c r="J7" s="68"/>
      <c r="K7" s="68"/>
    </row>
    <row r="8" spans="1:11" ht="48" customHeight="1">
      <c r="A8" s="42"/>
      <c r="B8" s="25" t="s">
        <v>194</v>
      </c>
      <c r="C8" s="25"/>
      <c r="D8" s="25"/>
      <c r="E8" s="25"/>
      <c r="F8" s="31" t="s">
        <v>68</v>
      </c>
      <c r="G8" s="77">
        <f>IF('MRS(input)'!F36="",'MRS(calc_process)'!F34,'MRS(input)'!F36)</f>
        <v>0</v>
      </c>
      <c r="H8" s="78" t="str">
        <f>'MPS(calc_process)'!H8</f>
        <v>GJ/mass or volume unit</v>
      </c>
      <c r="I8" s="27" t="s">
        <v>102</v>
      </c>
    </row>
    <row r="9" spans="1:11" ht="48" customHeight="1">
      <c r="A9" s="42"/>
      <c r="B9" s="25" t="s">
        <v>195</v>
      </c>
      <c r="C9" s="25"/>
      <c r="D9" s="25"/>
      <c r="E9" s="25"/>
      <c r="F9" s="31" t="s">
        <v>69</v>
      </c>
      <c r="G9" s="77">
        <f>IF('MRS(input)'!F37="",'MRS(calc_process)'!F35,'MRS(input)'!F37)</f>
        <v>0</v>
      </c>
      <c r="H9" s="78" t="str">
        <f>'MPS(calc_process)'!H9</f>
        <v>GJ/mass or volume unit</v>
      </c>
      <c r="I9" s="27" t="s">
        <v>103</v>
      </c>
    </row>
    <row r="10" spans="1:11" ht="48" customHeight="1">
      <c r="A10" s="42"/>
      <c r="B10" s="25" t="s">
        <v>196</v>
      </c>
      <c r="C10" s="25"/>
      <c r="D10" s="25"/>
      <c r="E10" s="25"/>
      <c r="F10" s="31" t="s">
        <v>70</v>
      </c>
      <c r="G10" s="77">
        <f>IF('MRS(input)'!F38="",'MRS(calc_process)'!F36,'MRS(input)'!F38)</f>
        <v>0</v>
      </c>
      <c r="H10" s="78" t="str">
        <f>'MPS(calc_process)'!H10</f>
        <v>GJ/mass or volume unit</v>
      </c>
      <c r="I10" s="27" t="s">
        <v>104</v>
      </c>
    </row>
    <row r="11" spans="1:11" ht="48" customHeight="1">
      <c r="A11" s="42"/>
      <c r="B11" s="25" t="s">
        <v>197</v>
      </c>
      <c r="C11" s="25"/>
      <c r="D11" s="25"/>
      <c r="E11" s="25"/>
      <c r="F11" s="31" t="s">
        <v>71</v>
      </c>
      <c r="G11" s="77">
        <f>IF('MRS(input)'!F39="",'MRS(calc_process)'!F37,'MRS(input)'!F39)</f>
        <v>0</v>
      </c>
      <c r="H11" s="78" t="str">
        <f>'MPS(calc_process)'!H11</f>
        <v>GJ/mass or volume unit</v>
      </c>
      <c r="I11" s="27" t="s">
        <v>105</v>
      </c>
    </row>
    <row r="12" spans="1:11" ht="18.75" customHeight="1">
      <c r="A12" s="42"/>
      <c r="B12" s="25" t="s">
        <v>198</v>
      </c>
      <c r="C12" s="25"/>
      <c r="D12" s="25"/>
      <c r="E12" s="25"/>
      <c r="F12" s="31" t="s">
        <v>68</v>
      </c>
      <c r="G12" s="79">
        <f>IF('MRS(input)'!F40="",'MRS(calc_process)'!F40,'MRS(input)'!F40)</f>
        <v>0</v>
      </c>
      <c r="H12" s="80" t="s">
        <v>187</v>
      </c>
      <c r="I12" s="27" t="s">
        <v>106</v>
      </c>
    </row>
    <row r="13" spans="1:11" ht="18.75" customHeight="1">
      <c r="A13" s="42"/>
      <c r="B13" s="25" t="s">
        <v>199</v>
      </c>
      <c r="C13" s="25"/>
      <c r="D13" s="25"/>
      <c r="E13" s="25"/>
      <c r="F13" s="31" t="s">
        <v>69</v>
      </c>
      <c r="G13" s="79">
        <f>IF('MRS(input)'!F41="",'MRS(calc_process)'!F41,'MRS(input)'!F41)</f>
        <v>0</v>
      </c>
      <c r="H13" s="80" t="s">
        <v>187</v>
      </c>
      <c r="I13" s="27" t="s">
        <v>107</v>
      </c>
    </row>
    <row r="14" spans="1:11" ht="18.75" customHeight="1">
      <c r="A14" s="42"/>
      <c r="B14" s="25" t="s">
        <v>200</v>
      </c>
      <c r="C14" s="25"/>
      <c r="D14" s="25"/>
      <c r="E14" s="25"/>
      <c r="F14" s="31" t="s">
        <v>70</v>
      </c>
      <c r="G14" s="79">
        <f>IF('MRS(input)'!F42="",'MRS(calc_process)'!F42,'MRS(input)'!F42)</f>
        <v>0</v>
      </c>
      <c r="H14" s="80" t="s">
        <v>187</v>
      </c>
      <c r="I14" s="27" t="s">
        <v>108</v>
      </c>
    </row>
    <row r="15" spans="1:11" ht="18.75" customHeight="1">
      <c r="A15" s="42"/>
      <c r="B15" s="25" t="s">
        <v>201</v>
      </c>
      <c r="C15" s="25"/>
      <c r="D15" s="25"/>
      <c r="E15" s="25"/>
      <c r="F15" s="31" t="s">
        <v>71</v>
      </c>
      <c r="G15" s="79">
        <f>IF('MRS(input)'!F43="",'MRS(calc_process)'!F43,'MRS(input)'!F43)</f>
        <v>0</v>
      </c>
      <c r="H15" s="80" t="s">
        <v>187</v>
      </c>
      <c r="I15" s="27" t="s">
        <v>109</v>
      </c>
    </row>
    <row r="16" spans="1:11" ht="36" customHeight="1">
      <c r="A16" s="42"/>
      <c r="B16" s="110" t="s">
        <v>188</v>
      </c>
      <c r="C16" s="110"/>
      <c r="D16" s="110"/>
      <c r="E16" s="110"/>
      <c r="F16" s="31" t="s">
        <v>202</v>
      </c>
      <c r="G16" s="33" t="e">
        <f>SUMPRODUCT('MRS(input)'!F9:F12,G8:G11,G12:G15)/SUMPRODUCT('MRS(input)'!F9:F12,G8:G11)</f>
        <v>#DIV/0!</v>
      </c>
      <c r="H16" s="32" t="s">
        <v>189</v>
      </c>
      <c r="I16" s="27" t="s">
        <v>190</v>
      </c>
    </row>
    <row r="17" spans="1:9" ht="36" customHeight="1">
      <c r="A17" s="42"/>
      <c r="B17" s="110" t="s">
        <v>191</v>
      </c>
      <c r="C17" s="110"/>
      <c r="D17" s="110"/>
      <c r="E17" s="110"/>
      <c r="F17" s="31" t="s">
        <v>203</v>
      </c>
      <c r="G17" s="33" t="e">
        <f>SUMPRODUCT('MRS(input)'!F14:F17,G8:G11,G12:G15)/SUMPRODUCT('MRS(input)'!F14:F17,G8:G11)</f>
        <v>#DIV/0!</v>
      </c>
      <c r="H17" s="32" t="s">
        <v>189</v>
      </c>
      <c r="I17" s="27" t="s">
        <v>110</v>
      </c>
    </row>
    <row r="18" spans="1:9" ht="36" customHeight="1">
      <c r="A18" s="41"/>
      <c r="B18" s="110" t="s">
        <v>111</v>
      </c>
      <c r="C18" s="110"/>
      <c r="D18" s="110"/>
      <c r="E18" s="110"/>
      <c r="F18" s="31" t="s">
        <v>202</v>
      </c>
      <c r="G18" s="33" t="e">
        <f>SUMPRODUCT('MRS(input)'!F18:F21,G8:G11,G12:G15)/SUMPRODUCT('MRS(input)'!F18:F21,G8:G11)</f>
        <v>#DIV/0!</v>
      </c>
      <c r="H18" s="32" t="s">
        <v>189</v>
      </c>
      <c r="I18" s="27" t="s">
        <v>112</v>
      </c>
    </row>
    <row r="19" spans="1:9" ht="18.75" customHeight="1" thickBot="1">
      <c r="A19" s="40" t="s">
        <v>72</v>
      </c>
      <c r="B19" s="21"/>
      <c r="C19" s="22"/>
      <c r="D19" s="23"/>
      <c r="E19" s="23"/>
      <c r="F19" s="23"/>
      <c r="G19" s="40"/>
      <c r="H19" s="21"/>
      <c r="I19" s="24"/>
    </row>
    <row r="20" spans="1:9" ht="18.75" customHeight="1" thickBot="1">
      <c r="A20" s="42"/>
      <c r="B20" s="43" t="s">
        <v>113</v>
      </c>
      <c r="C20" s="25"/>
      <c r="D20" s="25"/>
      <c r="E20" s="25"/>
      <c r="F20" s="48"/>
      <c r="G20" s="54" t="e">
        <f>SUM(G21:G24)</f>
        <v>#DIV/0!</v>
      </c>
      <c r="H20" s="49" t="s">
        <v>101</v>
      </c>
      <c r="I20" s="34" t="s">
        <v>114</v>
      </c>
    </row>
    <row r="21" spans="1:9" ht="48" customHeight="1">
      <c r="A21" s="42"/>
      <c r="B21" s="44"/>
      <c r="C21" s="94" t="s">
        <v>224</v>
      </c>
      <c r="D21" s="95"/>
      <c r="E21" s="95"/>
      <c r="F21" s="35" t="s">
        <v>89</v>
      </c>
      <c r="G21" s="53" t="e">
        <f>G16*('MRS(input)'!F28*'MRS(input)'!F8+'MRS(input)'!F29)</f>
        <v>#DIV/0!</v>
      </c>
      <c r="H21" s="26" t="s">
        <v>101</v>
      </c>
      <c r="I21" s="27" t="s">
        <v>115</v>
      </c>
    </row>
    <row r="22" spans="1:9" ht="60" customHeight="1">
      <c r="A22" s="42"/>
      <c r="B22" s="44"/>
      <c r="C22" s="94" t="s">
        <v>116</v>
      </c>
      <c r="D22" s="95"/>
      <c r="E22" s="95"/>
      <c r="F22" s="35" t="s">
        <v>88</v>
      </c>
      <c r="G22" s="36" t="e">
        <f>G17*('MRS(input)'!F30*'MRS(input)'!F13+'MRS(input)'!F31)</f>
        <v>#DIV/0!</v>
      </c>
      <c r="H22" s="26" t="s">
        <v>101</v>
      </c>
      <c r="I22" s="27" t="s">
        <v>117</v>
      </c>
    </row>
    <row r="23" spans="1:9" ht="48" customHeight="1">
      <c r="A23" s="42"/>
      <c r="B23" s="44"/>
      <c r="C23" s="94" t="s">
        <v>118</v>
      </c>
      <c r="D23" s="95"/>
      <c r="E23" s="95"/>
      <c r="F23" s="35" t="s">
        <v>88</v>
      </c>
      <c r="G23" s="36" t="e">
        <f>G18*('MRS(input)'!F32*('MRS(input)'!F34*'MRS(input)'!F8+'MRS(input)'!F35)+'MRS(input)'!F33)</f>
        <v>#DIV/0!</v>
      </c>
      <c r="H23" s="26" t="s">
        <v>101</v>
      </c>
      <c r="I23" s="27" t="s">
        <v>119</v>
      </c>
    </row>
    <row r="24" spans="1:9" ht="48" customHeight="1">
      <c r="A24" s="41"/>
      <c r="B24" s="45"/>
      <c r="C24" s="94" t="s">
        <v>120</v>
      </c>
      <c r="D24" s="95"/>
      <c r="E24" s="95"/>
      <c r="F24" s="35" t="s">
        <v>88</v>
      </c>
      <c r="G24" s="36" t="e">
        <f>G18*('MRS(input)'!F32*'MRS(input)'!F22+'MRS(input)'!F33)</f>
        <v>#DIV/0!</v>
      </c>
      <c r="H24" s="26" t="s">
        <v>101</v>
      </c>
      <c r="I24" s="27" t="s">
        <v>121</v>
      </c>
    </row>
    <row r="25" spans="1:9" ht="18.75" customHeight="1" thickBot="1">
      <c r="A25" s="40" t="s">
        <v>73</v>
      </c>
      <c r="B25" s="28"/>
      <c r="C25" s="28"/>
      <c r="D25" s="28"/>
      <c r="E25" s="29"/>
      <c r="F25" s="37"/>
      <c r="G25" s="56"/>
      <c r="H25" s="29"/>
      <c r="I25" s="30"/>
    </row>
    <row r="26" spans="1:9" ht="18.75" customHeight="1" thickBot="1">
      <c r="A26" s="42"/>
      <c r="B26" s="46" t="s">
        <v>122</v>
      </c>
      <c r="C26" s="38"/>
      <c r="D26" s="38"/>
      <c r="E26" s="38"/>
      <c r="F26" s="55"/>
      <c r="G26" s="52" t="e">
        <f>SUM(G27:G30)</f>
        <v>#DIV/0!</v>
      </c>
      <c r="H26" s="49" t="s">
        <v>101</v>
      </c>
      <c r="I26" s="34" t="s">
        <v>123</v>
      </c>
    </row>
    <row r="27" spans="1:9" ht="48" customHeight="1">
      <c r="A27" s="42"/>
      <c r="B27" s="47"/>
      <c r="C27" s="94" t="s">
        <v>124</v>
      </c>
      <c r="D27" s="95"/>
      <c r="E27" s="95"/>
      <c r="F27" s="35" t="s">
        <v>88</v>
      </c>
      <c r="G27" s="57">
        <f>SUMPRODUCT('MRS(input)'!F9:F12,G8:G11,G12:G15)</f>
        <v>0</v>
      </c>
      <c r="H27" s="26" t="s">
        <v>101</v>
      </c>
      <c r="I27" s="27" t="s">
        <v>125</v>
      </c>
    </row>
    <row r="28" spans="1:9" ht="60" customHeight="1">
      <c r="A28" s="42"/>
      <c r="B28" s="47"/>
      <c r="C28" s="94" t="s">
        <v>126</v>
      </c>
      <c r="D28" s="95"/>
      <c r="E28" s="95"/>
      <c r="F28" s="35" t="s">
        <v>88</v>
      </c>
      <c r="G28" s="39">
        <f>SUMPRODUCT('MRS(input)'!F14:F17,G8:G11,G12:G15)</f>
        <v>0</v>
      </c>
      <c r="H28" s="26" t="s">
        <v>101</v>
      </c>
      <c r="I28" s="27" t="s">
        <v>127</v>
      </c>
    </row>
    <row r="29" spans="1:9" ht="48" customHeight="1">
      <c r="A29" s="42"/>
      <c r="B29" s="47"/>
      <c r="C29" s="94" t="s">
        <v>128</v>
      </c>
      <c r="D29" s="95"/>
      <c r="E29" s="95"/>
      <c r="F29" s="35" t="s">
        <v>88</v>
      </c>
      <c r="G29" s="39" t="e">
        <f>G18*('MRS(input)'!F32*'MRS(input)'!F23+'MRS(input)'!F33)</f>
        <v>#DIV/0!</v>
      </c>
      <c r="H29" s="26" t="s">
        <v>101</v>
      </c>
      <c r="I29" s="27" t="s">
        <v>129</v>
      </c>
    </row>
    <row r="30" spans="1:9" ht="48" customHeight="1">
      <c r="A30" s="41"/>
      <c r="B30" s="45"/>
      <c r="C30" s="94" t="s">
        <v>130</v>
      </c>
      <c r="D30" s="95"/>
      <c r="E30" s="95"/>
      <c r="F30" s="35" t="s">
        <v>88</v>
      </c>
      <c r="G30" s="39">
        <f>SUMPRODUCT('MRS(input)'!F18:F21,G8:G11,G12:G15)</f>
        <v>0</v>
      </c>
      <c r="H30" s="26" t="s">
        <v>101</v>
      </c>
      <c r="I30" s="27" t="s">
        <v>131</v>
      </c>
    </row>
    <row r="31" spans="1:9">
      <c r="A31" s="3"/>
      <c r="B31" s="3"/>
      <c r="C31" s="3"/>
      <c r="D31" s="3"/>
      <c r="E31" s="3"/>
      <c r="F31" s="4"/>
      <c r="G31" s="5"/>
      <c r="H31" s="5"/>
      <c r="I31" s="7"/>
    </row>
    <row r="32" spans="1:9" ht="21.75" customHeight="1">
      <c r="E32" s="3" t="s">
        <v>74</v>
      </c>
      <c r="F32" s="6"/>
    </row>
    <row r="33" spans="5:8" ht="21.75" customHeight="1">
      <c r="E33" s="58" t="s">
        <v>90</v>
      </c>
      <c r="F33" s="16"/>
      <c r="G33" s="17"/>
    </row>
    <row r="34" spans="5:8" ht="21.75" customHeight="1">
      <c r="E34" s="58" t="s">
        <v>92</v>
      </c>
      <c r="F34" s="73">
        <v>46.5</v>
      </c>
      <c r="G34" s="60" t="s">
        <v>91</v>
      </c>
      <c r="H34" s="7"/>
    </row>
    <row r="35" spans="5:8" ht="21.75" customHeight="1">
      <c r="E35" s="58" t="s">
        <v>93</v>
      </c>
      <c r="F35" s="73">
        <v>41.4</v>
      </c>
      <c r="G35" s="60" t="s">
        <v>91</v>
      </c>
      <c r="H35" s="7"/>
    </row>
    <row r="36" spans="5:8" ht="21.75" customHeight="1">
      <c r="E36" s="58" t="s">
        <v>94</v>
      </c>
      <c r="F36" s="73">
        <v>39.799999999999997</v>
      </c>
      <c r="G36" s="60" t="s">
        <v>91</v>
      </c>
      <c r="H36" s="7"/>
    </row>
    <row r="37" spans="5:8" ht="21.75" customHeight="1">
      <c r="E37" s="58" t="s">
        <v>95</v>
      </c>
      <c r="F37" s="73">
        <v>39.799999999999997</v>
      </c>
      <c r="G37" s="60" t="s">
        <v>91</v>
      </c>
      <c r="H37" s="7"/>
    </row>
    <row r="38" spans="5:8" ht="21.75" customHeight="1">
      <c r="E38" s="8"/>
      <c r="F38" s="8"/>
      <c r="G38" s="3"/>
      <c r="H38" s="3"/>
    </row>
    <row r="39" spans="5:8" ht="21.75" customHeight="1">
      <c r="E39" s="61" t="s">
        <v>96</v>
      </c>
      <c r="F39" s="16"/>
      <c r="G39" s="17"/>
    </row>
    <row r="40" spans="5:8" ht="21.75" customHeight="1">
      <c r="E40" s="58" t="s">
        <v>97</v>
      </c>
      <c r="F40" s="74">
        <v>5.4300000000000001E-2</v>
      </c>
      <c r="G40" s="59" t="s">
        <v>192</v>
      </c>
      <c r="H40" s="3"/>
    </row>
    <row r="41" spans="5:8" ht="21.75" customHeight="1">
      <c r="E41" s="58" t="s">
        <v>98</v>
      </c>
      <c r="F41" s="74">
        <v>7.2599999999999998E-2</v>
      </c>
      <c r="G41" s="59" t="s">
        <v>192</v>
      </c>
      <c r="H41" s="7"/>
    </row>
    <row r="42" spans="5:8" ht="21.75" customHeight="1">
      <c r="E42" s="58" t="s">
        <v>99</v>
      </c>
      <c r="F42" s="74">
        <v>7.5499999999999998E-2</v>
      </c>
      <c r="G42" s="59" t="s">
        <v>192</v>
      </c>
      <c r="H42" s="3"/>
    </row>
    <row r="43" spans="5:8" ht="21.75" customHeight="1">
      <c r="E43" s="58" t="s">
        <v>100</v>
      </c>
      <c r="F43" s="74">
        <v>7.5499999999999998E-2</v>
      </c>
      <c r="G43" s="59" t="s">
        <v>192</v>
      </c>
      <c r="H43" s="3"/>
    </row>
    <row r="44" spans="5:8" s="1" customFormat="1">
      <c r="E44" s="3"/>
      <c r="F44" s="3"/>
      <c r="G44" s="3"/>
      <c r="H44" s="3"/>
    </row>
  </sheetData>
  <sheetProtection password="C7C3" sheet="1" objects="1" scenarios="1"/>
  <mergeCells count="12">
    <mergeCell ref="C30:E30"/>
    <mergeCell ref="A3:I3"/>
    <mergeCell ref="B16:E16"/>
    <mergeCell ref="B17:E17"/>
    <mergeCell ref="B18:E18"/>
    <mergeCell ref="C21:E21"/>
    <mergeCell ref="C22:E22"/>
    <mergeCell ref="C23:E23"/>
    <mergeCell ref="C24:E24"/>
    <mergeCell ref="C27:E27"/>
    <mergeCell ref="C28:E28"/>
    <mergeCell ref="C29:E29"/>
  </mergeCells>
  <phoneticPr fontId="23"/>
  <dataValidations count="1">
    <dataValidation type="list" allowBlank="1" showInputMessage="1" showErrorMessage="1" sqref="F24">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MPS(input)</vt:lpstr>
      <vt:lpstr>MPS(calc_process)</vt:lpstr>
      <vt:lpstr>MSS</vt:lpstr>
      <vt:lpstr>MRS(input)</vt:lpstr>
      <vt:lpstr>MRS(calc_process)</vt:lpstr>
      <vt:lpstr>'MPS(calc_process)'!Print_Area</vt:lpstr>
      <vt:lpstr>'MRS(calc_process)'!Print_Area</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
  <cp:lastPrinted>2015-05-20T12:33:43Z</cp:lastPrinted>
  <dcterms:created xsi:type="dcterms:W3CDTF">2014-10-14T01:44:57Z</dcterms:created>
  <dcterms:modified xsi:type="dcterms:W3CDTF">2017-12-06T07:35:10Z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1033-9.1.0.4246</vt:lpwstr>
  </property>
</Properties>
</file>