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azabu\project\2017\P170282801_平成30年度二国間クレジット制度の効率的な運用のための検討・実施事業委託業務\02_作業\02_各種申請\01_Methodology\08_ID\ID_PM023(IGESガスコジェネ)\5_ID_AM016_ver01.0\"/>
    </mc:Choice>
  </mc:AlternateContent>
  <bookViews>
    <workbookView xWindow="19020" yWindow="-15" windowWidth="19080" windowHeight="11715" tabRatio="854"/>
  </bookViews>
  <sheets>
    <sheet name="MPS(input)" sheetId="30" r:id="rId1"/>
    <sheet name="MPS(input_separate)" sheetId="32" r:id="rId2"/>
    <sheet name="MPS(calc_process)" sheetId="31" r:id="rId3"/>
    <sheet name="MSS" sheetId="33" r:id="rId4"/>
    <sheet name="MRS(input)" sheetId="34" r:id="rId5"/>
    <sheet name="MRS(input_separate)" sheetId="35" r:id="rId6"/>
    <sheet name="MRS(calc_process)" sheetId="36" r:id="rId7"/>
  </sheets>
  <definedNames>
    <definedName name="_xlnm.Print_Area" localSheetId="2">'MPS(calc_process)'!$A$1:$J$17</definedName>
    <definedName name="_xlnm.Print_Area" localSheetId="0">'MPS(input)'!$A$1:$K$33</definedName>
    <definedName name="_xlnm.Print_Area" localSheetId="1">'MPS(input_separate)'!$A$1:$Q$63</definedName>
    <definedName name="_xlnm.Print_Area" localSheetId="6">'MRS(calc_process)'!$A$1:$J$17</definedName>
    <definedName name="_xlnm.Print_Area" localSheetId="4">'MRS(input)'!$A$1:$L$33</definedName>
    <definedName name="_xlnm.Print_Area" localSheetId="5">'MRS(input_separate)'!$A$1:$Q$63</definedName>
  </definedNames>
  <calcPr calcId="152511"/>
</workbook>
</file>

<file path=xl/calcChain.xml><?xml version="1.0" encoding="utf-8"?>
<calcChain xmlns="http://schemas.openxmlformats.org/spreadsheetml/2006/main">
  <c r="H61" i="35" l="1"/>
  <c r="G61" i="35"/>
  <c r="H60" i="35"/>
  <c r="G60" i="35"/>
  <c r="H59" i="35"/>
  <c r="G59" i="35"/>
  <c r="H58" i="35"/>
  <c r="G58" i="35"/>
  <c r="H57" i="35"/>
  <c r="G57" i="35"/>
  <c r="C61" i="35"/>
  <c r="I61" i="35" s="1"/>
  <c r="C60" i="35"/>
  <c r="C59" i="35"/>
  <c r="C58" i="35"/>
  <c r="I58" i="35"/>
  <c r="C57" i="35"/>
  <c r="P49" i="35"/>
  <c r="P48" i="35"/>
  <c r="P47" i="35"/>
  <c r="P46" i="35"/>
  <c r="G46" i="35" s="1"/>
  <c r="P45" i="35"/>
  <c r="P44" i="35"/>
  <c r="P43" i="35"/>
  <c r="P42" i="35"/>
  <c r="G42" i="35" s="1"/>
  <c r="P41" i="35"/>
  <c r="P40" i="35"/>
  <c r="P39" i="35"/>
  <c r="P38" i="35"/>
  <c r="G38" i="35" s="1"/>
  <c r="P37" i="35"/>
  <c r="P36" i="35"/>
  <c r="P35" i="35"/>
  <c r="N47" i="35"/>
  <c r="N44" i="35"/>
  <c r="N41" i="35"/>
  <c r="N38" i="35"/>
  <c r="N35" i="35"/>
  <c r="C47" i="35"/>
  <c r="C44" i="35"/>
  <c r="C41" i="35"/>
  <c r="C38" i="35"/>
  <c r="C35" i="35"/>
  <c r="F49" i="35"/>
  <c r="E49" i="35"/>
  <c r="D49" i="35"/>
  <c r="F48" i="35"/>
  <c r="E48" i="35"/>
  <c r="D48" i="35"/>
  <c r="F47" i="35"/>
  <c r="E47" i="35"/>
  <c r="G47" i="35" s="1"/>
  <c r="D47" i="35"/>
  <c r="F46" i="35"/>
  <c r="E46" i="35"/>
  <c r="D46" i="35"/>
  <c r="F45" i="35"/>
  <c r="E45" i="35"/>
  <c r="D45" i="35"/>
  <c r="F44" i="35"/>
  <c r="G44" i="35" s="1"/>
  <c r="E44" i="35"/>
  <c r="D44" i="35"/>
  <c r="F43" i="35"/>
  <c r="E43" i="35"/>
  <c r="G43" i="35" s="1"/>
  <c r="D43" i="35"/>
  <c r="F42" i="35"/>
  <c r="E42" i="35"/>
  <c r="D42" i="35"/>
  <c r="F41" i="35"/>
  <c r="E41" i="35"/>
  <c r="D41" i="35"/>
  <c r="F40" i="35"/>
  <c r="G40" i="35" s="1"/>
  <c r="E40" i="35"/>
  <c r="D40" i="35"/>
  <c r="F39" i="35"/>
  <c r="E39" i="35"/>
  <c r="D39" i="35"/>
  <c r="F38" i="35"/>
  <c r="E38" i="35"/>
  <c r="D38" i="35"/>
  <c r="F37" i="35"/>
  <c r="E37" i="35"/>
  <c r="D37" i="35"/>
  <c r="F36" i="35"/>
  <c r="E36" i="35"/>
  <c r="D36" i="35"/>
  <c r="F35" i="35"/>
  <c r="E35" i="35"/>
  <c r="D35" i="35"/>
  <c r="D26" i="35"/>
  <c r="C26" i="35"/>
  <c r="D25" i="35"/>
  <c r="C25" i="35"/>
  <c r="J25" i="35" s="1"/>
  <c r="D24" i="35"/>
  <c r="C24" i="35"/>
  <c r="D23" i="35"/>
  <c r="C23" i="35"/>
  <c r="J23" i="35" s="1"/>
  <c r="D22" i="35"/>
  <c r="C22" i="35"/>
  <c r="D14" i="35"/>
  <c r="C14" i="35"/>
  <c r="D13" i="35"/>
  <c r="C13" i="35"/>
  <c r="J13" i="35" s="1"/>
  <c r="D12" i="35"/>
  <c r="C12" i="35"/>
  <c r="D11" i="35"/>
  <c r="C11" i="35"/>
  <c r="J11" i="35" s="1"/>
  <c r="J12" i="35"/>
  <c r="D10" i="35"/>
  <c r="C10" i="35"/>
  <c r="H26" i="35"/>
  <c r="H25" i="35"/>
  <c r="H24" i="35"/>
  <c r="H23" i="35"/>
  <c r="H22" i="35"/>
  <c r="G14" i="35"/>
  <c r="G13" i="35"/>
  <c r="G12" i="35"/>
  <c r="G11" i="35"/>
  <c r="G10" i="35"/>
  <c r="F23" i="34"/>
  <c r="F22" i="34"/>
  <c r="F21" i="34"/>
  <c r="F20" i="34"/>
  <c r="F19" i="34"/>
  <c r="F18" i="34"/>
  <c r="K23" i="34"/>
  <c r="K22" i="34"/>
  <c r="K21" i="34"/>
  <c r="K20" i="34"/>
  <c r="K19" i="34"/>
  <c r="K18" i="34"/>
  <c r="H23" i="34"/>
  <c r="H22" i="34"/>
  <c r="H21" i="34"/>
  <c r="H20" i="34"/>
  <c r="H19" i="34"/>
  <c r="H18" i="34"/>
  <c r="J2" i="36"/>
  <c r="J1" i="36"/>
  <c r="Q2" i="35"/>
  <c r="Q1" i="35"/>
  <c r="L2" i="34"/>
  <c r="L1" i="34"/>
  <c r="C11" i="36"/>
  <c r="I60" i="35"/>
  <c r="I59" i="35"/>
  <c r="G49" i="35"/>
  <c r="G48" i="35"/>
  <c r="Q47" i="35"/>
  <c r="G45" i="35"/>
  <c r="Q44" i="35"/>
  <c r="Q41" i="35"/>
  <c r="G41" i="35"/>
  <c r="G39" i="35"/>
  <c r="G37" i="35"/>
  <c r="M35" i="35"/>
  <c r="L35" i="35"/>
  <c r="J26" i="35"/>
  <c r="J24" i="35"/>
  <c r="G22" i="35"/>
  <c r="J14" i="35"/>
  <c r="C2" i="33"/>
  <c r="C1" i="33"/>
  <c r="J2" i="31"/>
  <c r="Q2" i="32"/>
  <c r="G36" i="35" l="1"/>
  <c r="G35" i="35"/>
  <c r="I57" i="35"/>
  <c r="I62" i="35" s="1"/>
  <c r="H13" i="36" s="1"/>
  <c r="J22" i="35"/>
  <c r="J27" i="35" s="1"/>
  <c r="H10" i="36" s="1"/>
  <c r="J10" i="35"/>
  <c r="J15" i="35" s="1"/>
  <c r="H9" i="36" s="1"/>
  <c r="Q38" i="35"/>
  <c r="H44" i="35"/>
  <c r="H47" i="35"/>
  <c r="H38" i="35"/>
  <c r="H41" i="35"/>
  <c r="H35" i="35" l="1"/>
  <c r="Q35" i="35" s="1"/>
  <c r="Q50" i="35" s="1"/>
  <c r="H8" i="36"/>
  <c r="H6" i="36" s="1"/>
  <c r="C27" i="34" s="1"/>
  <c r="I61" i="32" l="1"/>
  <c r="I60" i="32"/>
  <c r="I59" i="32"/>
  <c r="I58" i="32"/>
  <c r="I57" i="32"/>
  <c r="C11" i="31" l="1"/>
  <c r="Q1" i="32" l="1"/>
  <c r="G37" i="32" l="1"/>
  <c r="G38" i="32"/>
  <c r="G39" i="32"/>
  <c r="G40" i="32"/>
  <c r="G41" i="32"/>
  <c r="G42" i="32"/>
  <c r="G43" i="32"/>
  <c r="G44" i="32"/>
  <c r="G45" i="32"/>
  <c r="G46" i="32"/>
  <c r="G47" i="32"/>
  <c r="G48" i="32"/>
  <c r="G49" i="32"/>
  <c r="L35" i="32" l="1"/>
  <c r="G36" i="32" l="1"/>
  <c r="G35" i="32"/>
  <c r="Q38" i="32"/>
  <c r="Q41" i="32"/>
  <c r="Q44" i="32"/>
  <c r="Q47" i="32"/>
  <c r="M35" i="32"/>
  <c r="H47" i="32" l="1"/>
  <c r="H35" i="32"/>
  <c r="Q35" i="32" s="1"/>
  <c r="Q50" i="32" s="1"/>
  <c r="H44" i="32"/>
  <c r="H38" i="32"/>
  <c r="H41" i="32"/>
  <c r="E18" i="30" l="1"/>
  <c r="G22" i="32"/>
  <c r="J23" i="32"/>
  <c r="J24" i="32"/>
  <c r="J25" i="32"/>
  <c r="J26" i="32"/>
  <c r="J22" i="32" l="1"/>
  <c r="J27" i="32" s="1"/>
  <c r="H10" i="31" s="1"/>
  <c r="J11" i="32"/>
  <c r="J12" i="32"/>
  <c r="J13" i="32"/>
  <c r="J14" i="32"/>
  <c r="J10" i="32"/>
  <c r="I62" i="32" l="1"/>
  <c r="H13" i="31" s="1"/>
  <c r="J15" i="32"/>
  <c r="H9" i="31" s="1"/>
  <c r="H8" i="31" s="1"/>
  <c r="J1" i="31"/>
  <c r="H6" i="31" l="1"/>
  <c r="B27" i="30" s="1"/>
</calcChain>
</file>

<file path=xl/sharedStrings.xml><?xml version="1.0" encoding="utf-8"?>
<sst xmlns="http://schemas.openxmlformats.org/spreadsheetml/2006/main" count="623" uniqueCount="236">
  <si>
    <t>Value</t>
    <phoneticPr fontId="2"/>
  </si>
  <si>
    <t>Units</t>
    <phoneticPr fontId="2"/>
  </si>
  <si>
    <t>1. Calculations for emission reductions</t>
    <phoneticPr fontId="2"/>
  </si>
  <si>
    <t>Fuel type</t>
    <phoneticPr fontId="2"/>
  </si>
  <si>
    <t>Parameter</t>
  </si>
  <si>
    <t>[Monitoring option]</t>
    <phoneticPr fontId="2"/>
  </si>
  <si>
    <t>(a)</t>
    <phoneticPr fontId="2"/>
  </si>
  <si>
    <t>(b)</t>
    <phoneticPr fontId="2"/>
  </si>
  <si>
    <t>(c)</t>
    <phoneticPr fontId="2"/>
  </si>
  <si>
    <t>(d)</t>
    <phoneticPr fontId="2"/>
  </si>
  <si>
    <t>(e)</t>
    <phoneticPr fontId="2"/>
  </si>
  <si>
    <t>(f)</t>
    <phoneticPr fontId="2"/>
  </si>
  <si>
    <t>Parameters</t>
    <phoneticPr fontId="2"/>
  </si>
  <si>
    <t>Description of data</t>
    <phoneticPr fontId="2"/>
  </si>
  <si>
    <t>Estimated Values</t>
    <phoneticPr fontId="2"/>
  </si>
  <si>
    <t>Units</t>
    <phoneticPr fontId="2"/>
  </si>
  <si>
    <t>Source of data</t>
    <phoneticPr fontId="2"/>
  </si>
  <si>
    <t>Other comments</t>
    <phoneticPr fontId="2"/>
  </si>
  <si>
    <t>Option B</t>
    <phoneticPr fontId="2"/>
  </si>
  <si>
    <t>Option A</t>
    <phoneticPr fontId="2"/>
  </si>
  <si>
    <t>Based on public data which is measured by entities other than the project participants (Data used: publicly recognized data such as statistical data and specifications)</t>
    <phoneticPr fontId="2"/>
  </si>
  <si>
    <t>Based on the amount of transaction which is measured directly using measuring equipments (Data used: commercial evidence such as invoices)</t>
    <phoneticPr fontId="2"/>
  </si>
  <si>
    <t>Option C</t>
    <phoneticPr fontId="2"/>
  </si>
  <si>
    <t>Based on the actual measurement using measuring equipments (Data used: measured values)</t>
    <phoneticPr fontId="2"/>
  </si>
  <si>
    <t>Reference boiler efficiency</t>
    <phoneticPr fontId="2"/>
  </si>
  <si>
    <t>MWh/p</t>
    <phoneticPr fontId="2"/>
  </si>
  <si>
    <t>GJ/p</t>
    <phoneticPr fontId="2"/>
  </si>
  <si>
    <t>Option C</t>
  </si>
  <si>
    <t>Monitored data</t>
  </si>
  <si>
    <t>i</t>
    <phoneticPr fontId="10"/>
  </si>
  <si>
    <t>j</t>
    <phoneticPr fontId="10"/>
  </si>
  <si>
    <t>Identification parameters</t>
    <phoneticPr fontId="10"/>
  </si>
  <si>
    <t>-</t>
    <phoneticPr fontId="10"/>
  </si>
  <si>
    <t>-</t>
    <phoneticPr fontId="10"/>
  </si>
  <si>
    <t>Estimated Values</t>
  </si>
  <si>
    <t>%</t>
    <phoneticPr fontId="2"/>
  </si>
  <si>
    <t>Project emissions</t>
    <phoneticPr fontId="10"/>
  </si>
  <si>
    <t>Identification number for the CGS</t>
    <phoneticPr fontId="10"/>
  </si>
  <si>
    <t>Identification number for the CGS</t>
    <phoneticPr fontId="10"/>
  </si>
  <si>
    <t>Total</t>
    <phoneticPr fontId="10"/>
  </si>
  <si>
    <t>-</t>
    <phoneticPr fontId="10"/>
  </si>
  <si>
    <t>-</t>
    <phoneticPr fontId="10"/>
  </si>
  <si>
    <t>-</t>
    <phoneticPr fontId="10"/>
  </si>
  <si>
    <t>-</t>
    <phoneticPr fontId="2"/>
  </si>
  <si>
    <t>-</t>
    <phoneticPr fontId="2"/>
  </si>
  <si>
    <t>%</t>
    <phoneticPr fontId="2"/>
  </si>
  <si>
    <t>2. Calculations for reference emissions</t>
    <phoneticPr fontId="2"/>
  </si>
  <si>
    <t>3. Calculations of the project emissions</t>
    <phoneticPr fontId="2"/>
  </si>
  <si>
    <t>Project emissions during the period p</t>
    <phoneticPr fontId="2"/>
  </si>
  <si>
    <t>Reference boiler efficiency</t>
    <phoneticPr fontId="2"/>
  </si>
  <si>
    <t>Reference boiler efficiency</t>
    <phoneticPr fontId="2"/>
  </si>
  <si>
    <t>[List of Default Values]</t>
  </si>
  <si>
    <t xml:space="preserve"> %</t>
    <phoneticPr fontId="2"/>
  </si>
  <si>
    <t>[Grid electricity]
The data is sourced from “Emission Factors of Electricity Interconnection Systems”, National Committee on Clean Development Mechanism (Indonesian DNA for CDM), based on data obtained by Directorate General of Electricity, Ministry of Energy and Mineral Resources, Indonesia, unless otherwise instructed by the Joint Committee.
[Captive electricity]
CDM approved small scale methodology AMS-I.A.</t>
    <phoneticPr fontId="2"/>
  </si>
  <si>
    <t>Monthly</t>
    <phoneticPr fontId="2"/>
  </si>
  <si>
    <t>Monthly</t>
    <phoneticPr fontId="2"/>
  </si>
  <si>
    <t>Monitored data</t>
    <phoneticPr fontId="2"/>
  </si>
  <si>
    <t>Monitored data
or Invoice</t>
    <phoneticPr fontId="2"/>
  </si>
  <si>
    <t>Option C
or Option B</t>
    <phoneticPr fontId="2"/>
  </si>
  <si>
    <t>-</t>
    <phoneticPr fontId="10"/>
  </si>
  <si>
    <t>Table 7: Project emissions</t>
    <phoneticPr fontId="10"/>
  </si>
  <si>
    <t>k</t>
    <phoneticPr fontId="10"/>
  </si>
  <si>
    <t>Maximum capacity</t>
    <phoneticPr fontId="10"/>
  </si>
  <si>
    <t>GJ/p</t>
    <phoneticPr fontId="10"/>
  </si>
  <si>
    <t>-</t>
    <phoneticPr fontId="2"/>
  </si>
  <si>
    <t>kg/h
or
kW</t>
    <phoneticPr fontId="2"/>
  </si>
  <si>
    <t>Catalogs, specifications prepared for the quotation or factory acceptance test data by manufacturer.</t>
    <phoneticPr fontId="2"/>
  </si>
  <si>
    <t>Heat generative capacity of the existing steam boiler k  or hot water boiler k</t>
    <phoneticPr fontId="10"/>
  </si>
  <si>
    <t>kg/h or kW</t>
    <phoneticPr fontId="10"/>
  </si>
  <si>
    <t>Boiler type</t>
    <phoneticPr fontId="10"/>
  </si>
  <si>
    <t>-</t>
    <phoneticPr fontId="10"/>
  </si>
  <si>
    <t>≧</t>
    <phoneticPr fontId="10"/>
  </si>
  <si>
    <t>Value derived from the result of survey. The default value, 89.0 [%], should be revised if necessary.</t>
    <phoneticPr fontId="2"/>
  </si>
  <si>
    <t>na</t>
    <phoneticPr fontId="2"/>
  </si>
  <si>
    <t>Option C</t>
    <phoneticPr fontId="2"/>
  </si>
  <si>
    <t>Monitored data</t>
    <phoneticPr fontId="2"/>
  </si>
  <si>
    <t>-</t>
    <phoneticPr fontId="10"/>
  </si>
  <si>
    <t>In the order of preference:
a) value provided by fuel supplier;
b) value measured by the project participants;
c) regional or national default value; or
d) IPCC default value provided in table 1.2 of Ch.1 Vol.2 of 2006 IPCC Guidelines on National GHG Inventories. Upper value is applied.</t>
    <phoneticPr fontId="2"/>
  </si>
  <si>
    <t>In the order of preference:
a) value provided by fuel supplier;
b) value measured by the project participants;
c) regional or national default value; or
d) IPCC default value provided in table 1.4 of Ch.1 Vol.2 of 2006 IPCC Guidelines on National GHG Inventories. Lower value is applied.</t>
    <phoneticPr fontId="2"/>
  </si>
  <si>
    <t>In the order of preference:
a) value provided by fuel supplier;
b) value measured by the project participants;
c) regional or national default value; or
d) IPCC default value provided in table 1.4 of Ch.1 Vol.2 of 2006 IPCC Guidelines on National GHG Inventories. Higher value is applied.</t>
    <phoneticPr fontId="2"/>
  </si>
  <si>
    <t>day</t>
    <phoneticPr fontId="10"/>
  </si>
  <si>
    <t>day</t>
    <phoneticPr fontId="2"/>
  </si>
  <si>
    <t>Reference emissions for electricity consumption</t>
    <phoneticPr fontId="10"/>
  </si>
  <si>
    <t>Reference emissions for heat consumption</t>
    <phoneticPr fontId="10"/>
  </si>
  <si>
    <t>Reference emissions for electricity consumption</t>
    <phoneticPr fontId="2"/>
  </si>
  <si>
    <t>Reference emissions for heat consumption</t>
    <phoneticPr fontId="2"/>
  </si>
  <si>
    <t>Table 4: Reference emissions for electricity consumption</t>
    <phoneticPr fontId="10"/>
  </si>
  <si>
    <t>Table 5: Reference emissions for heat consumption (Option 1)</t>
    <phoneticPr fontId="10"/>
  </si>
  <si>
    <t>Table 6: Reference emissions for heat consumption (Option 2)</t>
    <phoneticPr fontId="10"/>
  </si>
  <si>
    <t>HGSi,j,p</t>
    <phoneticPr fontId="2"/>
  </si>
  <si>
    <t>-</t>
    <phoneticPr fontId="2"/>
  </si>
  <si>
    <t xml:space="preserve">Use of Option 2: </t>
    <phoneticPr fontId="10"/>
  </si>
  <si>
    <t>(a)</t>
    <phoneticPr fontId="2"/>
  </si>
  <si>
    <t>(b)</t>
    <phoneticPr fontId="2"/>
  </si>
  <si>
    <t>(c)</t>
    <phoneticPr fontId="2"/>
  </si>
  <si>
    <t>(d)</t>
    <phoneticPr fontId="2"/>
  </si>
  <si>
    <t>(e)</t>
    <phoneticPr fontId="2"/>
  </si>
  <si>
    <t>(f)</t>
    <phoneticPr fontId="2"/>
  </si>
  <si>
    <t>(g)</t>
    <phoneticPr fontId="2"/>
  </si>
  <si>
    <t>(h)</t>
    <phoneticPr fontId="2"/>
  </si>
  <si>
    <t>(i)</t>
    <phoneticPr fontId="2"/>
  </si>
  <si>
    <t>(j)</t>
    <phoneticPr fontId="2"/>
  </si>
  <si>
    <t>Monitoring point No.</t>
    <phoneticPr fontId="2"/>
  </si>
  <si>
    <t>Parameters</t>
    <phoneticPr fontId="2"/>
  </si>
  <si>
    <t>Description of data</t>
    <phoneticPr fontId="2"/>
  </si>
  <si>
    <t>Estimated Values</t>
    <phoneticPr fontId="2"/>
  </si>
  <si>
    <t>Units</t>
    <phoneticPr fontId="2"/>
  </si>
  <si>
    <t>Monitoring option</t>
    <phoneticPr fontId="2"/>
  </si>
  <si>
    <t>Source of data</t>
    <phoneticPr fontId="2"/>
  </si>
  <si>
    <t>Measurement methods and procedures</t>
    <phoneticPr fontId="2"/>
  </si>
  <si>
    <t>Monitoring frequency</t>
    <phoneticPr fontId="2"/>
  </si>
  <si>
    <t>Other comments</t>
    <phoneticPr fontId="2"/>
  </si>
  <si>
    <t>No</t>
  </si>
  <si>
    <t>Monitoring Spreadsheet: JCM_ID_AM016_ver01.0</t>
    <phoneticPr fontId="2"/>
  </si>
  <si>
    <t>Reference Number:</t>
    <phoneticPr fontId="2"/>
  </si>
  <si>
    <r>
      <t xml:space="preserve">Table 1: Parameters to be monitored </t>
    </r>
    <r>
      <rPr>
        <b/>
        <i/>
        <sz val="11"/>
        <color indexed="8"/>
        <rFont val="Arial"/>
        <family val="2"/>
      </rPr>
      <t>ex post</t>
    </r>
    <phoneticPr fontId="2"/>
  </si>
  <si>
    <r>
      <t>EG</t>
    </r>
    <r>
      <rPr>
        <vertAlign val="subscript"/>
        <sz val="11"/>
        <rFont val="Arial"/>
        <family val="2"/>
      </rPr>
      <t>i,j,p</t>
    </r>
    <phoneticPr fontId="2"/>
  </si>
  <si>
    <r>
      <t xml:space="preserve">Amount of electricity consumption by the facility </t>
    </r>
    <r>
      <rPr>
        <i/>
        <sz val="11"/>
        <rFont val="Arial"/>
        <family val="2"/>
      </rPr>
      <t>j</t>
    </r>
    <r>
      <rPr>
        <sz val="11"/>
        <rFont val="Arial"/>
        <family val="2"/>
      </rPr>
      <t xml:space="preserve"> which is generated by the CGS </t>
    </r>
    <r>
      <rPr>
        <i/>
        <sz val="11"/>
        <rFont val="Arial"/>
        <family val="2"/>
      </rPr>
      <t>i</t>
    </r>
    <r>
      <rPr>
        <sz val="11"/>
        <rFont val="Arial"/>
        <family val="2"/>
      </rPr>
      <t xml:space="preserve"> during the period </t>
    </r>
    <r>
      <rPr>
        <i/>
        <sz val="11"/>
        <rFont val="Arial"/>
        <family val="2"/>
      </rPr>
      <t>p</t>
    </r>
    <phoneticPr fontId="2"/>
  </si>
  <si>
    <r>
      <t xml:space="preserve">Measuring instrument(s) is installed at the point(s) where the amount of electricity consumption by the facility </t>
    </r>
    <r>
      <rPr>
        <i/>
        <sz val="11"/>
        <rFont val="Arial"/>
        <family val="2"/>
      </rPr>
      <t>j</t>
    </r>
    <r>
      <rPr>
        <sz val="11"/>
        <rFont val="Arial"/>
        <family val="2"/>
      </rPr>
      <t xml:space="preserve"> which is generated by the CGS </t>
    </r>
    <r>
      <rPr>
        <i/>
        <sz val="11"/>
        <rFont val="Arial"/>
        <family val="2"/>
      </rPr>
      <t>i</t>
    </r>
    <r>
      <rPr>
        <sz val="11"/>
        <rFont val="Arial"/>
        <family val="2"/>
      </rPr>
      <t xml:space="preserve"> can be measured.
The measuring instrument(s) is replaced or calibrated at an interval following the regulations in the country in which the measuring instrument(s) is commonly used or according to the manufacturer’s recommendation, unless a type approval, manufacturer’s specification, or certification issued by an entity accredited under international/national standards for the measuring instrument(s) has been prepared by the time of installation.</t>
    </r>
    <phoneticPr fontId="2"/>
  </si>
  <si>
    <r>
      <t>HG</t>
    </r>
    <r>
      <rPr>
        <vertAlign val="subscript"/>
        <sz val="11"/>
        <rFont val="Arial"/>
        <family val="2"/>
      </rPr>
      <t>i,j,p</t>
    </r>
    <phoneticPr fontId="2"/>
  </si>
  <si>
    <r>
      <t xml:space="preserve">Amount of heat consumption by the facility </t>
    </r>
    <r>
      <rPr>
        <i/>
        <sz val="11"/>
        <rFont val="Arial"/>
        <family val="2"/>
      </rPr>
      <t>j</t>
    </r>
    <r>
      <rPr>
        <sz val="11"/>
        <rFont val="Arial"/>
        <family val="2"/>
      </rPr>
      <t xml:space="preserve"> which is generated by the CGS </t>
    </r>
    <r>
      <rPr>
        <i/>
        <sz val="11"/>
        <rFont val="Arial"/>
        <family val="2"/>
      </rPr>
      <t>i</t>
    </r>
    <r>
      <rPr>
        <sz val="11"/>
        <rFont val="Arial"/>
        <family val="2"/>
      </rPr>
      <t xml:space="preserve"> during the period </t>
    </r>
    <r>
      <rPr>
        <i/>
        <sz val="11"/>
        <rFont val="Arial"/>
        <family val="2"/>
      </rPr>
      <t xml:space="preserve">p 
</t>
    </r>
    <r>
      <rPr>
        <sz val="11"/>
        <rFont val="Arial"/>
        <family val="2"/>
      </rPr>
      <t>(Option 1)</t>
    </r>
    <phoneticPr fontId="2"/>
  </si>
  <si>
    <r>
      <t xml:space="preserve">Amount of heat supply to the facility </t>
    </r>
    <r>
      <rPr>
        <i/>
        <sz val="11"/>
        <rFont val="Arial"/>
        <family val="2"/>
      </rPr>
      <t>j</t>
    </r>
    <r>
      <rPr>
        <sz val="11"/>
        <rFont val="Arial"/>
        <family val="2"/>
      </rPr>
      <t xml:space="preserve"> which is generated by the CGS </t>
    </r>
    <r>
      <rPr>
        <i/>
        <sz val="11"/>
        <rFont val="Arial"/>
        <family val="2"/>
      </rPr>
      <t>i</t>
    </r>
    <r>
      <rPr>
        <sz val="11"/>
        <rFont val="Arial"/>
        <family val="2"/>
      </rPr>
      <t xml:space="preserve"> during the period </t>
    </r>
    <r>
      <rPr>
        <i/>
        <sz val="11"/>
        <rFont val="Arial"/>
        <family val="2"/>
      </rPr>
      <t xml:space="preserve">p 
</t>
    </r>
    <r>
      <rPr>
        <sz val="11"/>
        <rFont val="Arial"/>
        <family val="2"/>
      </rPr>
      <t>(Option 2)</t>
    </r>
    <phoneticPr fontId="2"/>
  </si>
  <si>
    <r>
      <t>Measuring instrument(s) is installed at the point(s) where the amount of heat supply to the facility</t>
    </r>
    <r>
      <rPr>
        <i/>
        <sz val="11"/>
        <rFont val="Arial"/>
        <family val="2"/>
      </rPr>
      <t xml:space="preserve"> j</t>
    </r>
    <r>
      <rPr>
        <sz val="11"/>
        <rFont val="Arial"/>
        <family val="2"/>
      </rPr>
      <t xml:space="preserve"> which is generated by the CGS </t>
    </r>
    <r>
      <rPr>
        <i/>
        <sz val="11"/>
        <rFont val="Arial"/>
        <family val="2"/>
      </rPr>
      <t xml:space="preserve">i </t>
    </r>
    <r>
      <rPr>
        <sz val="11"/>
        <rFont val="Arial"/>
        <family val="2"/>
      </rPr>
      <t xml:space="preserve">can be measured. The amount of heat supply is determined by the approaches, as described for </t>
    </r>
    <r>
      <rPr>
        <i/>
        <sz val="11"/>
        <rFont val="Arial"/>
        <family val="2"/>
      </rPr>
      <t>HG</t>
    </r>
    <r>
      <rPr>
        <i/>
        <vertAlign val="subscript"/>
        <sz val="11"/>
        <rFont val="Arial"/>
        <family val="2"/>
      </rPr>
      <t>i,j,p</t>
    </r>
    <r>
      <rPr>
        <sz val="11"/>
        <rFont val="Arial"/>
        <family val="2"/>
      </rPr>
      <t xml:space="preserve"> above.
The measuring instrument(s) is replaced or calibrated at an interval following the regulations in the country in which the measuring instrument(s) is commonly used or according to the manufacturer’s recommendation, unless a type approval, manufacturer’s specification, or certification issued by an entity accredited under international/national standards for the measuring instrument(s) has been prepared by the time of installation.</t>
    </r>
    <phoneticPr fontId="2"/>
  </si>
  <si>
    <r>
      <t>FC</t>
    </r>
    <r>
      <rPr>
        <vertAlign val="subscript"/>
        <sz val="11"/>
        <rFont val="Arial"/>
        <family val="2"/>
      </rPr>
      <t>i,p</t>
    </r>
    <phoneticPr fontId="2"/>
  </si>
  <si>
    <r>
      <t xml:space="preserve">Amount of gas fuel consumption by the CGS </t>
    </r>
    <r>
      <rPr>
        <i/>
        <sz val="11"/>
        <rFont val="Arial"/>
        <family val="2"/>
      </rPr>
      <t>i</t>
    </r>
    <r>
      <rPr>
        <sz val="11"/>
        <rFont val="Arial"/>
        <family val="2"/>
      </rPr>
      <t xml:space="preserve"> during the period </t>
    </r>
    <r>
      <rPr>
        <i/>
        <sz val="11"/>
        <rFont val="Arial"/>
        <family val="2"/>
      </rPr>
      <t>p</t>
    </r>
    <phoneticPr fontId="2"/>
  </si>
  <si>
    <r>
      <t>Nm</t>
    </r>
    <r>
      <rPr>
        <vertAlign val="superscript"/>
        <sz val="11"/>
        <rFont val="Arial"/>
        <family val="2"/>
      </rPr>
      <t>3</t>
    </r>
    <r>
      <rPr>
        <sz val="11"/>
        <rFont val="Arial"/>
        <family val="2"/>
      </rPr>
      <t>/p</t>
    </r>
    <phoneticPr fontId="2"/>
  </si>
  <si>
    <r>
      <t xml:space="preserve">Method I.
Measuring instrument(s) is installed at the point(s) where the amount of gas fuel consumption by the CGS </t>
    </r>
    <r>
      <rPr>
        <i/>
        <sz val="11"/>
        <rFont val="Arial"/>
        <family val="2"/>
      </rPr>
      <t xml:space="preserve">i </t>
    </r>
    <r>
      <rPr>
        <sz val="11"/>
        <rFont val="Arial"/>
        <family val="2"/>
      </rPr>
      <t>can be measured. 
Method II.
Data on invoice provided by gas fuel supplier is used.
In case of using Method I, the measuring instrument(s) is replaced or calibrated at an interval following the regulations in the country in which the measuring instrument(s) is commonly used or according to the manufacturer’s recommendation, unless a type approval, manufacturer’s specification, or certification issued by an entity accredited under international/national standards for the measuring instrument(s) has been prepared by the time of installation.</t>
    </r>
    <phoneticPr fontId="2"/>
  </si>
  <si>
    <r>
      <t>DYS</t>
    </r>
    <r>
      <rPr>
        <vertAlign val="subscript"/>
        <sz val="11"/>
        <rFont val="Arial"/>
        <family val="2"/>
      </rPr>
      <t>p</t>
    </r>
    <phoneticPr fontId="2"/>
  </si>
  <si>
    <r>
      <t xml:space="preserve">Number of days during the period </t>
    </r>
    <r>
      <rPr>
        <i/>
        <sz val="11"/>
        <rFont val="Arial"/>
        <family val="2"/>
      </rPr>
      <t>p</t>
    </r>
    <r>
      <rPr>
        <sz val="11"/>
        <rFont val="Arial"/>
        <family val="2"/>
      </rPr>
      <t xml:space="preserve"> (Option 2)</t>
    </r>
    <phoneticPr fontId="2"/>
  </si>
  <si>
    <r>
      <t xml:space="preserve">Counting the number of days of a given monitoring period </t>
    </r>
    <r>
      <rPr>
        <i/>
        <sz val="11"/>
        <rFont val="Arial"/>
        <family val="2"/>
      </rPr>
      <t>p</t>
    </r>
    <phoneticPr fontId="2"/>
  </si>
  <si>
    <r>
      <t xml:space="preserve">Once at the end of a given monitoring period </t>
    </r>
    <r>
      <rPr>
        <i/>
        <sz val="11"/>
        <rFont val="Arial"/>
        <family val="2"/>
      </rPr>
      <t>p</t>
    </r>
    <phoneticPr fontId="2"/>
  </si>
  <si>
    <r>
      <t xml:space="preserve">Values are input, if Option 2 for </t>
    </r>
    <r>
      <rPr>
        <i/>
        <sz val="11"/>
        <rFont val="Arial"/>
        <family val="2"/>
      </rPr>
      <t>HG</t>
    </r>
    <r>
      <rPr>
        <i/>
        <vertAlign val="subscript"/>
        <sz val="11"/>
        <rFont val="Arial"/>
        <family val="2"/>
      </rPr>
      <t>i,j,p</t>
    </r>
    <r>
      <rPr>
        <sz val="11"/>
        <rFont val="Arial"/>
        <family val="2"/>
      </rPr>
      <t xml:space="preserve"> is selected.</t>
    </r>
    <phoneticPr fontId="2"/>
  </si>
  <si>
    <r>
      <t xml:space="preserve">Table 2: Project-specific parameters to be fixed </t>
    </r>
    <r>
      <rPr>
        <b/>
        <i/>
        <sz val="11"/>
        <color indexed="8"/>
        <rFont val="Arial"/>
        <family val="2"/>
      </rPr>
      <t>ex ante</t>
    </r>
    <phoneticPr fontId="2"/>
  </si>
  <si>
    <r>
      <t>η</t>
    </r>
    <r>
      <rPr>
        <vertAlign val="subscript"/>
        <sz val="11"/>
        <rFont val="Arial"/>
        <family val="2"/>
      </rPr>
      <t>RE</t>
    </r>
    <phoneticPr fontId="2"/>
  </si>
  <si>
    <r>
      <t>NCV</t>
    </r>
    <r>
      <rPr>
        <vertAlign val="subscript"/>
        <sz val="11"/>
        <rFont val="Arial"/>
        <family val="2"/>
      </rPr>
      <t>i</t>
    </r>
    <phoneticPr fontId="2"/>
  </si>
  <si>
    <r>
      <t xml:space="preserve">Net calorific value of gas fuel consumed by the CGS </t>
    </r>
    <r>
      <rPr>
        <i/>
        <sz val="11"/>
        <rFont val="Arial"/>
        <family val="2"/>
      </rPr>
      <t>i</t>
    </r>
    <phoneticPr fontId="2"/>
  </si>
  <si>
    <r>
      <t>MJ/Nm</t>
    </r>
    <r>
      <rPr>
        <vertAlign val="superscript"/>
        <sz val="11"/>
        <color theme="1"/>
        <rFont val="Arial"/>
        <family val="2"/>
      </rPr>
      <t>3</t>
    </r>
    <phoneticPr fontId="10"/>
  </si>
  <si>
    <r>
      <t>EF</t>
    </r>
    <r>
      <rPr>
        <vertAlign val="subscript"/>
        <sz val="11"/>
        <rFont val="Arial"/>
        <family val="2"/>
      </rPr>
      <t>elec,RE,j</t>
    </r>
    <phoneticPr fontId="2"/>
  </si>
  <si>
    <r>
      <t>CO</t>
    </r>
    <r>
      <rPr>
        <vertAlign val="subscript"/>
        <sz val="11"/>
        <rFont val="Arial"/>
        <family val="2"/>
      </rPr>
      <t>2</t>
    </r>
    <r>
      <rPr>
        <sz val="11"/>
        <rFont val="Arial"/>
        <family val="2"/>
      </rPr>
      <t xml:space="preserve"> emission factor for consumed electricity in the facility</t>
    </r>
    <r>
      <rPr>
        <i/>
        <sz val="11"/>
        <rFont val="Arial"/>
        <family val="2"/>
      </rPr>
      <t xml:space="preserve"> j</t>
    </r>
    <phoneticPr fontId="2"/>
  </si>
  <si>
    <r>
      <t>tCO</t>
    </r>
    <r>
      <rPr>
        <vertAlign val="subscript"/>
        <sz val="11"/>
        <color theme="1"/>
        <rFont val="Arial"/>
        <family val="2"/>
      </rPr>
      <t>2</t>
    </r>
    <r>
      <rPr>
        <sz val="11"/>
        <color theme="1"/>
        <rFont val="Arial"/>
        <family val="2"/>
      </rPr>
      <t>/MWh</t>
    </r>
    <phoneticPr fontId="10"/>
  </si>
  <si>
    <r>
      <t>EF</t>
    </r>
    <r>
      <rPr>
        <vertAlign val="subscript"/>
        <sz val="11"/>
        <rFont val="Arial"/>
        <family val="2"/>
      </rPr>
      <t>fuel,RE,j</t>
    </r>
    <phoneticPr fontId="2"/>
  </si>
  <si>
    <r>
      <t>CO</t>
    </r>
    <r>
      <rPr>
        <vertAlign val="subscript"/>
        <sz val="11"/>
        <rFont val="Arial"/>
        <family val="2"/>
      </rPr>
      <t>2</t>
    </r>
    <r>
      <rPr>
        <sz val="11"/>
        <rFont val="Arial"/>
        <family val="2"/>
      </rPr>
      <t xml:space="preserve"> emission factor for fossil fuel consumed by the reference boiler in the facility </t>
    </r>
    <r>
      <rPr>
        <i/>
        <sz val="11"/>
        <rFont val="Arial"/>
        <family val="2"/>
      </rPr>
      <t xml:space="preserve">j
</t>
    </r>
    <r>
      <rPr>
        <sz val="11"/>
        <rFont val="Arial"/>
        <family val="2"/>
      </rPr>
      <t>(CO</t>
    </r>
    <r>
      <rPr>
        <vertAlign val="subscript"/>
        <sz val="11"/>
        <rFont val="Arial"/>
        <family val="2"/>
      </rPr>
      <t>2</t>
    </r>
    <r>
      <rPr>
        <sz val="11"/>
        <rFont val="Arial"/>
        <family val="2"/>
      </rPr>
      <t xml:space="preserve"> emission factor of natural gas is applied.)</t>
    </r>
    <phoneticPr fontId="2"/>
  </si>
  <si>
    <r>
      <t>tCO</t>
    </r>
    <r>
      <rPr>
        <vertAlign val="subscript"/>
        <sz val="11"/>
        <color theme="1"/>
        <rFont val="Arial"/>
        <family val="2"/>
      </rPr>
      <t>2</t>
    </r>
    <r>
      <rPr>
        <sz val="11"/>
        <color theme="1"/>
        <rFont val="Arial"/>
        <family val="2"/>
      </rPr>
      <t>/GJ</t>
    </r>
    <phoneticPr fontId="10"/>
  </si>
  <si>
    <r>
      <t>EF</t>
    </r>
    <r>
      <rPr>
        <vertAlign val="subscript"/>
        <sz val="11"/>
        <rFont val="Arial"/>
        <family val="2"/>
      </rPr>
      <t>fuel,PJ,i</t>
    </r>
    <phoneticPr fontId="2"/>
  </si>
  <si>
    <r>
      <t>CO</t>
    </r>
    <r>
      <rPr>
        <vertAlign val="subscript"/>
        <sz val="11"/>
        <rFont val="Arial"/>
        <family val="2"/>
      </rPr>
      <t>2</t>
    </r>
    <r>
      <rPr>
        <sz val="11"/>
        <rFont val="Arial"/>
        <family val="2"/>
      </rPr>
      <t xml:space="preserve"> emission factor for gas fuel consumed by the CGS </t>
    </r>
    <r>
      <rPr>
        <i/>
        <sz val="11"/>
        <rFont val="Arial"/>
        <family val="2"/>
      </rPr>
      <t>i</t>
    </r>
    <phoneticPr fontId="2"/>
  </si>
  <si>
    <r>
      <t>HGC</t>
    </r>
    <r>
      <rPr>
        <vertAlign val="subscript"/>
        <sz val="11"/>
        <rFont val="Arial"/>
        <family val="2"/>
      </rPr>
      <t>k</t>
    </r>
    <phoneticPr fontId="2"/>
  </si>
  <si>
    <r>
      <t xml:space="preserve">Heat generative capacity of the existing steam boiler </t>
    </r>
    <r>
      <rPr>
        <i/>
        <sz val="11"/>
        <rFont val="Arial"/>
        <family val="2"/>
      </rPr>
      <t>k</t>
    </r>
    <r>
      <rPr>
        <sz val="11"/>
        <rFont val="Arial"/>
        <family val="2"/>
      </rPr>
      <t xml:space="preserve"> or hot water boiler </t>
    </r>
    <r>
      <rPr>
        <i/>
        <sz val="11"/>
        <rFont val="Arial"/>
        <family val="2"/>
      </rPr>
      <t xml:space="preserve">k
</t>
    </r>
    <r>
      <rPr>
        <sz val="11"/>
        <rFont val="Arial"/>
        <family val="2"/>
      </rPr>
      <t>(Equivalent evaporation is used for steam boilers, and rated thermal output for hot water boilers.)</t>
    </r>
    <phoneticPr fontId="2"/>
  </si>
  <si>
    <r>
      <t xml:space="preserve">Table3: </t>
    </r>
    <r>
      <rPr>
        <b/>
        <i/>
        <sz val="11"/>
        <color indexed="8"/>
        <rFont val="Arial"/>
        <family val="2"/>
      </rPr>
      <t>Ex-ante</t>
    </r>
    <r>
      <rPr>
        <b/>
        <sz val="11"/>
        <color indexed="8"/>
        <rFont val="Arial"/>
        <family val="2"/>
      </rPr>
      <t xml:space="preserve"> estimation of CO</t>
    </r>
    <r>
      <rPr>
        <b/>
        <vertAlign val="subscript"/>
        <sz val="11"/>
        <color indexed="8"/>
        <rFont val="Arial"/>
        <family val="2"/>
      </rPr>
      <t>2</t>
    </r>
    <r>
      <rPr>
        <b/>
        <sz val="11"/>
        <color indexed="8"/>
        <rFont val="Arial"/>
        <family val="2"/>
      </rPr>
      <t xml:space="preserve"> emission reductions</t>
    </r>
    <phoneticPr fontId="2"/>
  </si>
  <si>
    <r>
      <t>CO</t>
    </r>
    <r>
      <rPr>
        <b/>
        <vertAlign val="subscript"/>
        <sz val="11"/>
        <color indexed="9"/>
        <rFont val="Arial"/>
        <family val="2"/>
      </rPr>
      <t>2</t>
    </r>
    <r>
      <rPr>
        <b/>
        <sz val="11"/>
        <color indexed="9"/>
        <rFont val="Arial"/>
        <family val="2"/>
      </rPr>
      <t xml:space="preserve"> emission reductions</t>
    </r>
    <phoneticPr fontId="2"/>
  </si>
  <si>
    <r>
      <t>tCO</t>
    </r>
    <r>
      <rPr>
        <vertAlign val="subscript"/>
        <sz val="11"/>
        <color indexed="8"/>
        <rFont val="Arial"/>
        <family val="2"/>
      </rPr>
      <t>2</t>
    </r>
    <r>
      <rPr>
        <sz val="11"/>
        <color indexed="8"/>
        <rFont val="Arial"/>
        <family val="2"/>
      </rPr>
      <t>/p</t>
    </r>
    <phoneticPr fontId="2"/>
  </si>
  <si>
    <t>Values are input on "MPS(input_separate)" sheet.</t>
  </si>
  <si>
    <t>Values are input on "MPS(input_separate)" sheet, if Option 2 for HGi,j,p is selected.</t>
  </si>
  <si>
    <r>
      <t xml:space="preserve">Measuring instrument(s) is installed at the point(s) where the amount of heat consumption by the facility </t>
    </r>
    <r>
      <rPr>
        <i/>
        <sz val="11"/>
        <rFont val="Arial"/>
        <family val="2"/>
      </rPr>
      <t>j</t>
    </r>
    <r>
      <rPr>
        <sz val="11"/>
        <rFont val="Arial"/>
        <family val="2"/>
      </rPr>
      <t xml:space="preserve"> which is generated by the CGS </t>
    </r>
    <r>
      <rPr>
        <i/>
        <sz val="11"/>
        <rFont val="Arial"/>
        <family val="2"/>
      </rPr>
      <t>i</t>
    </r>
    <r>
      <rPr>
        <sz val="11"/>
        <rFont val="Arial"/>
        <family val="2"/>
      </rPr>
      <t xml:space="preserve"> can be measured. The amount of heat consumption is determined either by (1) Approach 1 using a calorimeter or by (2) Approach 2 applying calculation results derived from a set of monitored data, as described in the following. 
(1) Approach 1 using a calorimeter
The calorimeter measures the amount of heat consumption cumulatively for each </t>
    </r>
    <r>
      <rPr>
        <i/>
        <sz val="11"/>
        <rFont val="Arial"/>
        <family val="2"/>
      </rPr>
      <t>i</t>
    </r>
    <r>
      <rPr>
        <sz val="11"/>
        <rFont val="Arial"/>
        <family val="2"/>
      </rPr>
      <t xml:space="preserve"> and </t>
    </r>
    <r>
      <rPr>
        <i/>
        <sz val="11"/>
        <rFont val="Arial"/>
        <family val="2"/>
      </rPr>
      <t>j</t>
    </r>
    <r>
      <rPr>
        <sz val="11"/>
        <rFont val="Arial"/>
        <family val="2"/>
      </rPr>
      <t>.
(2) Approach 2 applying calculation results derived from a set of monitored data
The following formula is applied.
The measuring instrument(s) is replaced or calibrated at an interval following the regulations in the country in which the measuring instrument(s) is commonly used or according to the manufacturer’s recommendation, unless a type approval, manufacturer’s specification, or certification issued by an entity accredited under international/national standards for the measuring instrument(s) has been prepared by the time of installation.</t>
    </r>
    <phoneticPr fontId="2"/>
  </si>
  <si>
    <t>Select the use of Option 2 in C30 of "MPS(input_separate)" sheet. 
If yes, values are input on "MPS(input_separate)" sheet.</t>
    <phoneticPr fontId="2"/>
  </si>
  <si>
    <t>N/A</t>
  </si>
  <si>
    <t>N/A</t>
    <phoneticPr fontId="2"/>
  </si>
  <si>
    <r>
      <t xml:space="preserve">Parameters to be monitored </t>
    </r>
    <r>
      <rPr>
        <b/>
        <i/>
        <sz val="11"/>
        <color theme="0"/>
        <rFont val="Arial"/>
        <family val="2"/>
      </rPr>
      <t>ex post</t>
    </r>
    <phoneticPr fontId="10"/>
  </si>
  <si>
    <r>
      <t xml:space="preserve">Project-specific parameters to be fixed </t>
    </r>
    <r>
      <rPr>
        <b/>
        <i/>
        <sz val="11"/>
        <color theme="0"/>
        <rFont val="Arial"/>
        <family val="2"/>
      </rPr>
      <t>ex ante</t>
    </r>
    <phoneticPr fontId="10"/>
  </si>
  <si>
    <r>
      <t>EG</t>
    </r>
    <r>
      <rPr>
        <vertAlign val="subscript"/>
        <sz val="11"/>
        <rFont val="Arial"/>
        <family val="2"/>
      </rPr>
      <t>i,j,p</t>
    </r>
    <phoneticPr fontId="2"/>
  </si>
  <si>
    <r>
      <t>EF</t>
    </r>
    <r>
      <rPr>
        <vertAlign val="subscript"/>
        <sz val="11"/>
        <rFont val="Arial"/>
        <family val="2"/>
      </rPr>
      <t>elec,RE,j</t>
    </r>
    <phoneticPr fontId="2"/>
  </si>
  <si>
    <r>
      <t>RE</t>
    </r>
    <r>
      <rPr>
        <vertAlign val="subscript"/>
        <sz val="11"/>
        <color theme="1"/>
        <rFont val="Arial"/>
        <family val="2"/>
      </rPr>
      <t>elec,i,j,p</t>
    </r>
    <phoneticPr fontId="10"/>
  </si>
  <si>
    <r>
      <t xml:space="preserve">Identification number for the facility to which electricity and heat generated by the CGS </t>
    </r>
    <r>
      <rPr>
        <i/>
        <sz val="11"/>
        <color theme="1"/>
        <rFont val="Arial"/>
        <family val="2"/>
      </rPr>
      <t>i</t>
    </r>
    <r>
      <rPr>
        <sz val="11"/>
        <color theme="1"/>
        <rFont val="Arial"/>
        <family val="2"/>
      </rPr>
      <t xml:space="preserve"> is supplied</t>
    </r>
    <phoneticPr fontId="10"/>
  </si>
  <si>
    <r>
      <t xml:space="preserve">Amount of electricity consumption by the facility </t>
    </r>
    <r>
      <rPr>
        <i/>
        <sz val="11"/>
        <rFont val="Arial"/>
        <family val="2"/>
      </rPr>
      <t>j</t>
    </r>
    <r>
      <rPr>
        <sz val="11"/>
        <rFont val="Arial"/>
        <family val="2"/>
      </rPr>
      <t xml:space="preserve"> which is generated by the CGS </t>
    </r>
    <r>
      <rPr>
        <i/>
        <sz val="11"/>
        <rFont val="Arial"/>
        <family val="2"/>
      </rPr>
      <t>i</t>
    </r>
    <r>
      <rPr>
        <sz val="11"/>
        <rFont val="Arial"/>
        <family val="2"/>
      </rPr>
      <t xml:space="preserve"> during the period </t>
    </r>
    <r>
      <rPr>
        <i/>
        <sz val="11"/>
        <rFont val="Arial"/>
        <family val="2"/>
      </rPr>
      <t>p</t>
    </r>
    <phoneticPr fontId="10"/>
  </si>
  <si>
    <r>
      <t>CO</t>
    </r>
    <r>
      <rPr>
        <vertAlign val="subscript"/>
        <sz val="11"/>
        <rFont val="Arial"/>
        <family val="2"/>
      </rPr>
      <t>2</t>
    </r>
    <r>
      <rPr>
        <sz val="11"/>
        <rFont val="Arial"/>
        <family val="2"/>
      </rPr>
      <t xml:space="preserve"> emission factor for consumed electricity in the facility </t>
    </r>
    <r>
      <rPr>
        <i/>
        <sz val="11"/>
        <rFont val="Arial"/>
        <family val="2"/>
      </rPr>
      <t>j</t>
    </r>
    <phoneticPr fontId="2"/>
  </si>
  <si>
    <r>
      <t xml:space="preserve">Reference emissions for electricity consumption by the facility </t>
    </r>
    <r>
      <rPr>
        <i/>
        <sz val="11"/>
        <rFont val="Arial"/>
        <family val="2"/>
      </rPr>
      <t xml:space="preserve">j </t>
    </r>
    <r>
      <rPr>
        <sz val="11"/>
        <rFont val="Arial"/>
        <family val="2"/>
      </rPr>
      <t xml:space="preserve">which is generated by the CGS </t>
    </r>
    <r>
      <rPr>
        <i/>
        <sz val="11"/>
        <rFont val="Arial"/>
        <family val="2"/>
      </rPr>
      <t>i</t>
    </r>
    <r>
      <rPr>
        <sz val="11"/>
        <rFont val="Arial"/>
        <family val="2"/>
      </rPr>
      <t xml:space="preserve"> during the period </t>
    </r>
    <r>
      <rPr>
        <i/>
        <sz val="11"/>
        <rFont val="Arial"/>
        <family val="2"/>
      </rPr>
      <t>p</t>
    </r>
    <phoneticPr fontId="10"/>
  </si>
  <si>
    <r>
      <t>tCO</t>
    </r>
    <r>
      <rPr>
        <vertAlign val="subscript"/>
        <sz val="11"/>
        <color theme="1"/>
        <rFont val="Arial"/>
        <family val="2"/>
      </rPr>
      <t>2</t>
    </r>
    <r>
      <rPr>
        <sz val="11"/>
        <color theme="1"/>
        <rFont val="Arial"/>
        <family val="2"/>
      </rPr>
      <t>/MWh</t>
    </r>
    <phoneticPr fontId="10"/>
  </si>
  <si>
    <r>
      <t>tCO</t>
    </r>
    <r>
      <rPr>
        <vertAlign val="subscript"/>
        <sz val="11"/>
        <color theme="1"/>
        <rFont val="Arial"/>
        <family val="2"/>
      </rPr>
      <t>2</t>
    </r>
    <r>
      <rPr>
        <sz val="11"/>
        <color theme="1"/>
        <rFont val="Arial"/>
        <family val="2"/>
      </rPr>
      <t>/p</t>
    </r>
    <phoneticPr fontId="10"/>
  </si>
  <si>
    <r>
      <t xml:space="preserve">Parameters to be monitored </t>
    </r>
    <r>
      <rPr>
        <b/>
        <i/>
        <sz val="11"/>
        <color theme="0"/>
        <rFont val="Arial"/>
        <family val="2"/>
      </rPr>
      <t>ex post</t>
    </r>
    <phoneticPr fontId="10"/>
  </si>
  <si>
    <r>
      <t xml:space="preserve">Project-specific parameters to be fixed </t>
    </r>
    <r>
      <rPr>
        <b/>
        <i/>
        <sz val="11"/>
        <color theme="0"/>
        <rFont val="Arial"/>
        <family val="2"/>
      </rPr>
      <t>ex ante</t>
    </r>
    <phoneticPr fontId="10"/>
  </si>
  <si>
    <r>
      <t>HG</t>
    </r>
    <r>
      <rPr>
        <vertAlign val="subscript"/>
        <sz val="11"/>
        <rFont val="Arial"/>
        <family val="2"/>
      </rPr>
      <t>i,j,p</t>
    </r>
    <phoneticPr fontId="2"/>
  </si>
  <si>
    <r>
      <t>η</t>
    </r>
    <r>
      <rPr>
        <vertAlign val="subscript"/>
        <sz val="11"/>
        <rFont val="Arial"/>
        <family val="2"/>
      </rPr>
      <t>RE</t>
    </r>
    <phoneticPr fontId="2"/>
  </si>
  <si>
    <r>
      <t>EF</t>
    </r>
    <r>
      <rPr>
        <vertAlign val="subscript"/>
        <sz val="11"/>
        <rFont val="Arial"/>
        <family val="2"/>
      </rPr>
      <t>fuel,RE,j</t>
    </r>
    <phoneticPr fontId="2"/>
  </si>
  <si>
    <r>
      <t>RE</t>
    </r>
    <r>
      <rPr>
        <vertAlign val="subscript"/>
        <sz val="11"/>
        <color theme="1"/>
        <rFont val="Arial"/>
        <family val="2"/>
      </rPr>
      <t>heat,i,j,p</t>
    </r>
    <phoneticPr fontId="10"/>
  </si>
  <si>
    <r>
      <t xml:space="preserve">Amount of heat consumption by the facility </t>
    </r>
    <r>
      <rPr>
        <i/>
        <sz val="11"/>
        <rFont val="Arial"/>
        <family val="2"/>
      </rPr>
      <t>j</t>
    </r>
    <r>
      <rPr>
        <sz val="11"/>
        <rFont val="Arial"/>
        <family val="2"/>
      </rPr>
      <t xml:space="preserve"> which is generated by the CGS </t>
    </r>
    <r>
      <rPr>
        <i/>
        <sz val="11"/>
        <rFont val="Arial"/>
        <family val="2"/>
      </rPr>
      <t>i</t>
    </r>
    <r>
      <rPr>
        <sz val="11"/>
        <rFont val="Arial"/>
        <family val="2"/>
      </rPr>
      <t xml:space="preserve"> during the period </t>
    </r>
    <r>
      <rPr>
        <i/>
        <sz val="11"/>
        <rFont val="Arial"/>
        <family val="2"/>
      </rPr>
      <t>p</t>
    </r>
    <phoneticPr fontId="10"/>
  </si>
  <si>
    <r>
      <t>CO</t>
    </r>
    <r>
      <rPr>
        <vertAlign val="subscript"/>
        <sz val="11"/>
        <rFont val="Arial"/>
        <family val="2"/>
      </rPr>
      <t>2</t>
    </r>
    <r>
      <rPr>
        <sz val="11"/>
        <rFont val="Arial"/>
        <family val="2"/>
      </rPr>
      <t xml:space="preserve"> emission factor for fossil fuel consumed by the reference boiler in the facility </t>
    </r>
    <r>
      <rPr>
        <i/>
        <sz val="11"/>
        <rFont val="Arial"/>
        <family val="2"/>
      </rPr>
      <t xml:space="preserve">j
</t>
    </r>
    <r>
      <rPr>
        <sz val="11"/>
        <rFont val="Arial"/>
        <family val="2"/>
      </rPr>
      <t>(CO</t>
    </r>
    <r>
      <rPr>
        <vertAlign val="subscript"/>
        <sz val="11"/>
        <rFont val="Arial"/>
        <family val="2"/>
      </rPr>
      <t>2</t>
    </r>
    <r>
      <rPr>
        <sz val="11"/>
        <rFont val="Arial"/>
        <family val="2"/>
      </rPr>
      <t xml:space="preserve"> emission factor of natural gas is applied.)</t>
    </r>
    <phoneticPr fontId="2"/>
  </si>
  <si>
    <r>
      <t>Reference emissions for heat consumption by the facility</t>
    </r>
    <r>
      <rPr>
        <i/>
        <sz val="11"/>
        <rFont val="Arial"/>
        <family val="2"/>
      </rPr>
      <t xml:space="preserve"> j </t>
    </r>
    <r>
      <rPr>
        <sz val="11"/>
        <rFont val="Arial"/>
        <family val="2"/>
      </rPr>
      <t xml:space="preserve">which is generated by the CGS </t>
    </r>
    <r>
      <rPr>
        <i/>
        <sz val="11"/>
        <rFont val="Arial"/>
        <family val="2"/>
      </rPr>
      <t>i</t>
    </r>
    <r>
      <rPr>
        <sz val="11"/>
        <rFont val="Arial"/>
        <family val="2"/>
      </rPr>
      <t xml:space="preserve"> during the period </t>
    </r>
    <r>
      <rPr>
        <i/>
        <sz val="11"/>
        <rFont val="Arial"/>
        <family val="2"/>
      </rPr>
      <t>p</t>
    </r>
    <phoneticPr fontId="10"/>
  </si>
  <si>
    <r>
      <t>tCO</t>
    </r>
    <r>
      <rPr>
        <vertAlign val="subscript"/>
        <sz val="11"/>
        <color theme="1"/>
        <rFont val="Arial"/>
        <family val="2"/>
      </rPr>
      <t>2</t>
    </r>
    <r>
      <rPr>
        <sz val="11"/>
        <color theme="1"/>
        <rFont val="Arial"/>
        <family val="2"/>
      </rPr>
      <t>/GJ</t>
    </r>
    <phoneticPr fontId="10"/>
  </si>
  <si>
    <r>
      <t>HG</t>
    </r>
    <r>
      <rPr>
        <vertAlign val="subscript"/>
        <sz val="11"/>
        <color theme="1"/>
        <rFont val="Arial"/>
        <family val="2"/>
      </rPr>
      <t>k,j,p</t>
    </r>
    <r>
      <rPr>
        <sz val="11"/>
        <color theme="1"/>
        <rFont val="Arial"/>
        <family val="2"/>
      </rPr>
      <t>_hat</t>
    </r>
    <phoneticPr fontId="10"/>
  </si>
  <si>
    <r>
      <t>ƩHG</t>
    </r>
    <r>
      <rPr>
        <vertAlign val="subscript"/>
        <sz val="11"/>
        <color theme="1"/>
        <rFont val="Arial"/>
        <family val="2"/>
      </rPr>
      <t>k,j,p</t>
    </r>
    <r>
      <rPr>
        <sz val="11"/>
        <color theme="1"/>
        <rFont val="Arial"/>
        <family val="2"/>
      </rPr>
      <t>_hat</t>
    </r>
    <phoneticPr fontId="10"/>
  </si>
  <si>
    <r>
      <t>ƩHGS</t>
    </r>
    <r>
      <rPr>
        <vertAlign val="subscript"/>
        <sz val="11"/>
        <rFont val="Arial"/>
        <family val="2"/>
      </rPr>
      <t>i,j,p</t>
    </r>
    <phoneticPr fontId="2"/>
  </si>
  <si>
    <r>
      <t>DYS</t>
    </r>
    <r>
      <rPr>
        <vertAlign val="subscript"/>
        <sz val="11"/>
        <rFont val="Arial"/>
        <family val="2"/>
      </rPr>
      <t>p</t>
    </r>
    <phoneticPr fontId="2"/>
  </si>
  <si>
    <r>
      <t>HGC</t>
    </r>
    <r>
      <rPr>
        <vertAlign val="subscript"/>
        <sz val="11"/>
        <rFont val="Arial"/>
        <family val="2"/>
      </rPr>
      <t>k</t>
    </r>
    <phoneticPr fontId="2"/>
  </si>
  <si>
    <r>
      <t xml:space="preserve">Identification number for the existing boiler which supplies steam or hot water to the facility </t>
    </r>
    <r>
      <rPr>
        <i/>
        <sz val="11"/>
        <color theme="1"/>
        <rFont val="Arial"/>
        <family val="2"/>
      </rPr>
      <t>j</t>
    </r>
    <phoneticPr fontId="10"/>
  </si>
  <si>
    <r>
      <t xml:space="preserve">Maximum capacity of heat generation by the existing boiler </t>
    </r>
    <r>
      <rPr>
        <i/>
        <sz val="11"/>
        <color theme="1"/>
        <rFont val="Arial"/>
        <family val="2"/>
      </rPr>
      <t>k</t>
    </r>
    <r>
      <rPr>
        <sz val="11"/>
        <color theme="1"/>
        <rFont val="Arial"/>
        <family val="2"/>
      </rPr>
      <t xml:space="preserve"> supplying to the facility </t>
    </r>
    <r>
      <rPr>
        <i/>
        <sz val="11"/>
        <color theme="1"/>
        <rFont val="Arial"/>
        <family val="2"/>
      </rPr>
      <t>j</t>
    </r>
    <r>
      <rPr>
        <sz val="11"/>
        <color theme="1"/>
        <rFont val="Arial"/>
        <family val="2"/>
      </rPr>
      <t xml:space="preserve"> during the period </t>
    </r>
    <r>
      <rPr>
        <i/>
        <sz val="11"/>
        <color theme="1"/>
        <rFont val="Arial"/>
        <family val="2"/>
      </rPr>
      <t>p</t>
    </r>
    <phoneticPr fontId="10"/>
  </si>
  <si>
    <r>
      <t xml:space="preserve">Maximum capacity of heat generation by the existing boiler supplying to the facility </t>
    </r>
    <r>
      <rPr>
        <i/>
        <sz val="11"/>
        <color theme="1"/>
        <rFont val="Arial"/>
        <family val="2"/>
      </rPr>
      <t>j</t>
    </r>
    <r>
      <rPr>
        <sz val="11"/>
        <color theme="1"/>
        <rFont val="Arial"/>
        <family val="2"/>
      </rPr>
      <t xml:space="preserve"> during the period </t>
    </r>
    <r>
      <rPr>
        <i/>
        <sz val="11"/>
        <color theme="1"/>
        <rFont val="Arial"/>
        <family val="2"/>
      </rPr>
      <t>p</t>
    </r>
    <phoneticPr fontId="10"/>
  </si>
  <si>
    <r>
      <t>Amount of heat supply to the facility</t>
    </r>
    <r>
      <rPr>
        <i/>
        <sz val="11"/>
        <rFont val="Arial"/>
        <family val="2"/>
      </rPr>
      <t xml:space="preserve"> j</t>
    </r>
    <r>
      <rPr>
        <sz val="11"/>
        <rFont val="Arial"/>
        <family val="2"/>
      </rPr>
      <t xml:space="preserve"> which is generated by the CGS(s) during the period </t>
    </r>
    <r>
      <rPr>
        <i/>
        <sz val="11"/>
        <rFont val="Arial"/>
        <family val="2"/>
      </rPr>
      <t>p</t>
    </r>
    <phoneticPr fontId="10"/>
  </si>
  <si>
    <r>
      <t xml:space="preserve">Number of days during the period </t>
    </r>
    <r>
      <rPr>
        <i/>
        <sz val="11"/>
        <rFont val="Arial"/>
        <family val="2"/>
      </rPr>
      <t>p</t>
    </r>
    <phoneticPr fontId="10"/>
  </si>
  <si>
    <r>
      <t xml:space="preserve">Reference emissions for heat consumption by the facility </t>
    </r>
    <r>
      <rPr>
        <i/>
        <sz val="11"/>
        <color theme="1"/>
        <rFont val="Arial"/>
        <family val="2"/>
      </rPr>
      <t>j</t>
    </r>
    <r>
      <rPr>
        <sz val="11"/>
        <color theme="1"/>
        <rFont val="Arial"/>
        <family val="2"/>
      </rPr>
      <t xml:space="preserve"> which is generated by the CGS </t>
    </r>
    <r>
      <rPr>
        <i/>
        <sz val="11"/>
        <color theme="1"/>
        <rFont val="Arial"/>
        <family val="2"/>
      </rPr>
      <t>i</t>
    </r>
    <r>
      <rPr>
        <sz val="11"/>
        <color theme="1"/>
        <rFont val="Arial"/>
        <family val="2"/>
      </rPr>
      <t xml:space="preserve"> during the period </t>
    </r>
    <r>
      <rPr>
        <i/>
        <sz val="11"/>
        <color theme="1"/>
        <rFont val="Arial"/>
        <family val="2"/>
      </rPr>
      <t>p</t>
    </r>
    <phoneticPr fontId="10"/>
  </si>
  <si>
    <r>
      <t>tCO</t>
    </r>
    <r>
      <rPr>
        <vertAlign val="subscript"/>
        <sz val="11"/>
        <color theme="1"/>
        <rFont val="Arial"/>
        <family val="2"/>
      </rPr>
      <t>2</t>
    </r>
    <r>
      <rPr>
        <sz val="11"/>
        <color theme="1"/>
        <rFont val="Arial"/>
        <family val="2"/>
      </rPr>
      <t>/p</t>
    </r>
    <phoneticPr fontId="10"/>
  </si>
  <si>
    <r>
      <t xml:space="preserve">Parameters to be monitored </t>
    </r>
    <r>
      <rPr>
        <b/>
        <i/>
        <sz val="11"/>
        <color theme="0"/>
        <rFont val="Arial"/>
        <family val="2"/>
      </rPr>
      <t>ex post</t>
    </r>
    <phoneticPr fontId="10"/>
  </si>
  <si>
    <r>
      <t xml:space="preserve">Project-specific parameters to be fixed </t>
    </r>
    <r>
      <rPr>
        <b/>
        <i/>
        <sz val="11"/>
        <color theme="0"/>
        <rFont val="Arial"/>
        <family val="2"/>
      </rPr>
      <t>ex ante</t>
    </r>
    <phoneticPr fontId="10"/>
  </si>
  <si>
    <r>
      <t>FC</t>
    </r>
    <r>
      <rPr>
        <vertAlign val="subscript"/>
        <sz val="11"/>
        <rFont val="Arial"/>
        <family val="2"/>
      </rPr>
      <t>i,p</t>
    </r>
    <phoneticPr fontId="2"/>
  </si>
  <si>
    <r>
      <t>NCV</t>
    </r>
    <r>
      <rPr>
        <vertAlign val="subscript"/>
        <sz val="11"/>
        <rFont val="Arial"/>
        <family val="2"/>
      </rPr>
      <t>i</t>
    </r>
    <phoneticPr fontId="2"/>
  </si>
  <si>
    <r>
      <t>EF</t>
    </r>
    <r>
      <rPr>
        <vertAlign val="subscript"/>
        <sz val="11"/>
        <rFont val="Arial"/>
        <family val="2"/>
      </rPr>
      <t>fuel,PJ,i</t>
    </r>
    <phoneticPr fontId="2"/>
  </si>
  <si>
    <r>
      <t>PE</t>
    </r>
    <r>
      <rPr>
        <vertAlign val="subscript"/>
        <sz val="11"/>
        <color theme="1"/>
        <rFont val="Arial"/>
        <family val="2"/>
      </rPr>
      <t>i,p</t>
    </r>
    <phoneticPr fontId="10"/>
  </si>
  <si>
    <r>
      <t xml:space="preserve">Amount of gas fuel consumption by the CGS </t>
    </r>
    <r>
      <rPr>
        <i/>
        <sz val="11"/>
        <rFont val="Arial"/>
        <family val="2"/>
      </rPr>
      <t>i</t>
    </r>
    <r>
      <rPr>
        <sz val="11"/>
        <rFont val="Arial"/>
        <family val="2"/>
      </rPr>
      <t xml:space="preserve"> during the period </t>
    </r>
    <r>
      <rPr>
        <i/>
        <sz val="11"/>
        <rFont val="Arial"/>
        <family val="2"/>
      </rPr>
      <t>p</t>
    </r>
    <phoneticPr fontId="2"/>
  </si>
  <si>
    <r>
      <t xml:space="preserve">Net calorific value of gas fuel consumed by the CGS </t>
    </r>
    <r>
      <rPr>
        <i/>
        <sz val="11"/>
        <rFont val="Arial"/>
        <family val="2"/>
      </rPr>
      <t>i</t>
    </r>
    <phoneticPr fontId="2"/>
  </si>
  <si>
    <r>
      <t>CO</t>
    </r>
    <r>
      <rPr>
        <vertAlign val="subscript"/>
        <sz val="11"/>
        <rFont val="Arial"/>
        <family val="2"/>
      </rPr>
      <t>2</t>
    </r>
    <r>
      <rPr>
        <sz val="11"/>
        <rFont val="Arial"/>
        <family val="2"/>
      </rPr>
      <t xml:space="preserve"> emission factor for gas fuel consumed by the CGS </t>
    </r>
    <r>
      <rPr>
        <i/>
        <sz val="11"/>
        <rFont val="Arial"/>
        <family val="2"/>
      </rPr>
      <t>i</t>
    </r>
    <phoneticPr fontId="2"/>
  </si>
  <si>
    <r>
      <t xml:space="preserve">Project emissions for CGS </t>
    </r>
    <r>
      <rPr>
        <i/>
        <sz val="11"/>
        <color theme="1"/>
        <rFont val="Arial"/>
        <family val="2"/>
      </rPr>
      <t>i</t>
    </r>
    <r>
      <rPr>
        <sz val="11"/>
        <color theme="1"/>
        <rFont val="Arial"/>
        <family val="2"/>
      </rPr>
      <t xml:space="preserve"> during the period </t>
    </r>
    <r>
      <rPr>
        <i/>
        <sz val="11"/>
        <color theme="1"/>
        <rFont val="Arial"/>
        <family val="2"/>
      </rPr>
      <t>p</t>
    </r>
    <phoneticPr fontId="10"/>
  </si>
  <si>
    <r>
      <t>Nm</t>
    </r>
    <r>
      <rPr>
        <vertAlign val="superscript"/>
        <sz val="11"/>
        <rFont val="Arial"/>
        <family val="2"/>
      </rPr>
      <t>3</t>
    </r>
    <r>
      <rPr>
        <sz val="11"/>
        <rFont val="Arial"/>
        <family val="2"/>
      </rPr>
      <t>/p</t>
    </r>
    <phoneticPr fontId="2"/>
  </si>
  <si>
    <r>
      <t>MJ/Nm</t>
    </r>
    <r>
      <rPr>
        <vertAlign val="superscript"/>
        <sz val="11"/>
        <color theme="1"/>
        <rFont val="Arial"/>
        <family val="2"/>
      </rPr>
      <t>3</t>
    </r>
    <phoneticPr fontId="10"/>
  </si>
  <si>
    <t>Monitoring Plan Sheet (Input Sheet) [Attachment to Project Design Document]</t>
    <phoneticPr fontId="2"/>
  </si>
  <si>
    <t>Monitoring Plan Sheet (Input Separate Sheet) [Attachment to Project Design Document]</t>
    <phoneticPr fontId="2"/>
  </si>
  <si>
    <t>Monitoring Plan Sheet (Calculation Process Sheet) [Attachment to Project Design Document]</t>
    <phoneticPr fontId="2"/>
  </si>
  <si>
    <r>
      <t xml:space="preserve">Emission reductions during the period </t>
    </r>
    <r>
      <rPr>
        <i/>
        <sz val="11"/>
        <color indexed="8"/>
        <rFont val="Arial"/>
        <family val="2"/>
      </rPr>
      <t>p</t>
    </r>
    <phoneticPr fontId="2"/>
  </si>
  <si>
    <r>
      <t>tCO</t>
    </r>
    <r>
      <rPr>
        <vertAlign val="subscript"/>
        <sz val="11"/>
        <color indexed="8"/>
        <rFont val="Arial"/>
        <family val="2"/>
      </rPr>
      <t>2</t>
    </r>
    <r>
      <rPr>
        <sz val="11"/>
        <color indexed="8"/>
        <rFont val="Arial"/>
        <family val="2"/>
      </rPr>
      <t>/p</t>
    </r>
    <phoneticPr fontId="2"/>
  </si>
  <si>
    <r>
      <t>ER</t>
    </r>
    <r>
      <rPr>
        <vertAlign val="subscript"/>
        <sz val="11"/>
        <color indexed="8"/>
        <rFont val="Arial"/>
        <family val="2"/>
      </rPr>
      <t>p</t>
    </r>
    <phoneticPr fontId="2"/>
  </si>
  <si>
    <r>
      <t xml:space="preserve">Reference emissions during the period </t>
    </r>
    <r>
      <rPr>
        <i/>
        <sz val="11"/>
        <color indexed="8"/>
        <rFont val="Arial"/>
        <family val="2"/>
      </rPr>
      <t>p</t>
    </r>
    <phoneticPr fontId="2"/>
  </si>
  <si>
    <r>
      <t>RE</t>
    </r>
    <r>
      <rPr>
        <vertAlign val="subscript"/>
        <sz val="11"/>
        <color indexed="8"/>
        <rFont val="Arial"/>
        <family val="2"/>
      </rPr>
      <t>p</t>
    </r>
    <phoneticPr fontId="2"/>
  </si>
  <si>
    <r>
      <t>ƩƩRE</t>
    </r>
    <r>
      <rPr>
        <vertAlign val="subscript"/>
        <sz val="11"/>
        <color indexed="8"/>
        <rFont val="Arial"/>
        <family val="2"/>
      </rPr>
      <t>elec,i,j,p</t>
    </r>
    <phoneticPr fontId="2"/>
  </si>
  <si>
    <r>
      <t>ƩƩRE</t>
    </r>
    <r>
      <rPr>
        <vertAlign val="subscript"/>
        <sz val="11"/>
        <color indexed="8"/>
        <rFont val="Arial"/>
        <family val="2"/>
      </rPr>
      <t>heat,i,j,p</t>
    </r>
    <phoneticPr fontId="2"/>
  </si>
  <si>
    <r>
      <t>PE</t>
    </r>
    <r>
      <rPr>
        <vertAlign val="subscript"/>
        <sz val="11"/>
        <color indexed="8"/>
        <rFont val="Arial"/>
        <family val="2"/>
      </rPr>
      <t>p</t>
    </r>
    <phoneticPr fontId="2"/>
  </si>
  <si>
    <r>
      <t>η</t>
    </r>
    <r>
      <rPr>
        <vertAlign val="subscript"/>
        <sz val="11"/>
        <color indexed="8"/>
        <rFont val="Arial"/>
        <family val="2"/>
      </rPr>
      <t>RE</t>
    </r>
    <phoneticPr fontId="2"/>
  </si>
  <si>
    <t>Monitoring Structure Sheet [Attachment to Project Design Document]</t>
    <phoneticPr fontId="2"/>
  </si>
  <si>
    <t>Responsible personnel</t>
  </si>
  <si>
    <t>Role</t>
    <phoneticPr fontId="2"/>
  </si>
  <si>
    <t>Monitoring Report Sheet (Input Sheet) [For Verification]</t>
    <phoneticPr fontId="2"/>
  </si>
  <si>
    <t>Monitoring Report Sheet (Input Separate Sheet) [For Verification]</t>
    <phoneticPr fontId="2"/>
  </si>
  <si>
    <t>Monitoring Report Sheet (Calculation Process Sheet) [For Verification]</t>
    <phoneticPr fontId="2"/>
  </si>
  <si>
    <r>
      <t xml:space="preserve">Table 1: Parameters monitored </t>
    </r>
    <r>
      <rPr>
        <b/>
        <i/>
        <sz val="11"/>
        <color indexed="8"/>
        <rFont val="Arial"/>
        <family val="2"/>
      </rPr>
      <t>ex post</t>
    </r>
    <phoneticPr fontId="2"/>
  </si>
  <si>
    <r>
      <t xml:space="preserve">Table 2: Project-specific parameters fixed </t>
    </r>
    <r>
      <rPr>
        <b/>
        <i/>
        <sz val="11"/>
        <color indexed="8"/>
        <rFont val="Arial"/>
        <family val="2"/>
      </rPr>
      <t>ex ante</t>
    </r>
    <phoneticPr fontId="2"/>
  </si>
  <si>
    <r>
      <t xml:space="preserve">Table3: </t>
    </r>
    <r>
      <rPr>
        <b/>
        <i/>
        <sz val="11"/>
        <color indexed="8"/>
        <rFont val="Arial"/>
        <family val="2"/>
      </rPr>
      <t>Ex-post</t>
    </r>
    <r>
      <rPr>
        <b/>
        <sz val="11"/>
        <color indexed="8"/>
        <rFont val="Arial"/>
        <family val="2"/>
      </rPr>
      <t xml:space="preserve"> calculation of CO</t>
    </r>
    <r>
      <rPr>
        <b/>
        <vertAlign val="subscript"/>
        <sz val="11"/>
        <color indexed="8"/>
        <rFont val="Arial"/>
        <family val="2"/>
      </rPr>
      <t>2</t>
    </r>
    <r>
      <rPr>
        <b/>
        <sz val="11"/>
        <color indexed="8"/>
        <rFont val="Arial"/>
        <family val="2"/>
      </rPr>
      <t xml:space="preserve"> emission reductions</t>
    </r>
    <phoneticPr fontId="2"/>
  </si>
  <si>
    <t>Monitoring period</t>
    <phoneticPr fontId="2"/>
  </si>
  <si>
    <t>(k)</t>
    <phoneticPr fontId="2"/>
  </si>
  <si>
    <t>Monitoring Period</t>
    <phoneticPr fontId="2"/>
  </si>
  <si>
    <t>Monitored Values</t>
    <phoneticPr fontId="2"/>
  </si>
  <si>
    <r>
      <t xml:space="preserve">Parameters monitored </t>
    </r>
    <r>
      <rPr>
        <b/>
        <i/>
        <sz val="11"/>
        <color theme="0"/>
        <rFont val="Arial"/>
        <family val="2"/>
      </rPr>
      <t>ex post</t>
    </r>
    <phoneticPr fontId="10"/>
  </si>
  <si>
    <r>
      <t xml:space="preserve">Project-specific parameters fixed </t>
    </r>
    <r>
      <rPr>
        <b/>
        <i/>
        <sz val="11"/>
        <color theme="0"/>
        <rFont val="Arial"/>
        <family val="2"/>
      </rPr>
      <t>ex ante</t>
    </r>
    <phoneticPr fontId="10"/>
  </si>
  <si>
    <r>
      <t xml:space="preserve">Project-specific parameters fixed </t>
    </r>
    <r>
      <rPr>
        <b/>
        <i/>
        <sz val="11"/>
        <color theme="0"/>
        <rFont val="Arial"/>
        <family val="2"/>
      </rPr>
      <t>ex ante</t>
    </r>
    <phoneticPr fontId="10"/>
  </si>
  <si>
    <r>
      <t xml:space="preserve">Parameters monitored </t>
    </r>
    <r>
      <rPr>
        <b/>
        <i/>
        <sz val="11"/>
        <color theme="0"/>
        <rFont val="Arial"/>
        <family val="2"/>
      </rPr>
      <t>ex post</t>
    </r>
    <phoneticPr fontId="10"/>
  </si>
  <si>
    <r>
      <t xml:space="preserve">Parameters monitored </t>
    </r>
    <r>
      <rPr>
        <b/>
        <i/>
        <sz val="11"/>
        <color theme="0"/>
        <rFont val="Arial"/>
        <family val="2"/>
      </rPr>
      <t>ex post</t>
    </r>
    <phoneticPr fontId="10"/>
  </si>
  <si>
    <t>Estimated
/Monitored Values</t>
    <phoneticPr fontId="10"/>
  </si>
  <si>
    <t>Estimated
/Monitored Values</t>
    <phoneticPr fontId="10"/>
  </si>
  <si>
    <t>Estimated
/Monitored Values</t>
    <phoneticPr fontId="10"/>
  </si>
  <si>
    <t>Values are input on "MRS(input_separate)" sheet.</t>
  </si>
  <si>
    <t>Select the use of Option 2 in C30 of "MRS(input_separate)" sheet. 
If yes, values are input on "MRS(input_separate)" sheet.</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</si>
</sst>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0"/>
    <numFmt numFmtId="177" formatCode="#,##0.0_ "/>
    <numFmt numFmtId="178" formatCode="#,##0.0_ ;[Red]\-#,##0.0\ "/>
    <numFmt numFmtId="179" formatCode="#,##0.000_ ;[Red]\-#,##0.000\ "/>
    <numFmt numFmtId="180" formatCode="#,##0_ ;[Red]\-#,##0\ "/>
    <numFmt numFmtId="181" formatCode="#,##0.0000_ ;[Red]\-#,##0.0000\ "/>
  </numFmts>
  <fonts count="29" x14ac:knownFonts="1">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11"/>
      <color indexed="8"/>
      <name val="Arial"/>
      <family val="2"/>
    </font>
    <font>
      <vertAlign val="subscript"/>
      <sz val="11"/>
      <color indexed="8"/>
      <name val="Arial"/>
      <family val="2"/>
    </font>
    <font>
      <b/>
      <sz val="11"/>
      <color indexed="9"/>
      <name val="Arial"/>
      <family val="2"/>
    </font>
    <font>
      <b/>
      <sz val="11"/>
      <color indexed="8"/>
      <name val="Arial"/>
      <family val="2"/>
    </font>
    <font>
      <sz val="11"/>
      <name val="Arial"/>
      <family val="2"/>
    </font>
    <font>
      <b/>
      <sz val="12"/>
      <color indexed="9"/>
      <name val="Arial"/>
      <family val="2"/>
    </font>
    <font>
      <sz val="11"/>
      <color theme="1"/>
      <name val="ＭＳ Ｐゴシック"/>
      <family val="3"/>
      <charset val="128"/>
      <scheme val="minor"/>
    </font>
    <font>
      <sz val="6"/>
      <name val="ＭＳ Ｐゴシック"/>
      <family val="3"/>
      <charset val="128"/>
      <scheme val="minor"/>
    </font>
    <font>
      <sz val="11"/>
      <color theme="1"/>
      <name val="Arial"/>
      <family val="2"/>
    </font>
    <font>
      <i/>
      <sz val="11"/>
      <color indexed="8"/>
      <name val="Arial"/>
      <family val="2"/>
    </font>
    <font>
      <b/>
      <sz val="11"/>
      <color theme="1"/>
      <name val="Arial"/>
      <family val="2"/>
    </font>
    <font>
      <b/>
      <i/>
      <sz val="11"/>
      <color indexed="8"/>
      <name val="Arial"/>
      <family val="2"/>
    </font>
    <font>
      <vertAlign val="subscript"/>
      <sz val="11"/>
      <name val="Arial"/>
      <family val="2"/>
    </font>
    <font>
      <i/>
      <sz val="11"/>
      <name val="Arial"/>
      <family val="2"/>
    </font>
    <font>
      <i/>
      <vertAlign val="subscript"/>
      <sz val="11"/>
      <name val="Arial"/>
      <family val="2"/>
    </font>
    <font>
      <vertAlign val="superscript"/>
      <sz val="11"/>
      <name val="Arial"/>
      <family val="2"/>
    </font>
    <font>
      <sz val="11"/>
      <color rgb="FFFF0000"/>
      <name val="Arial"/>
      <family val="2"/>
    </font>
    <font>
      <vertAlign val="superscript"/>
      <sz val="11"/>
      <color theme="1"/>
      <name val="Arial"/>
      <family val="2"/>
    </font>
    <font>
      <vertAlign val="subscript"/>
      <sz val="11"/>
      <color theme="1"/>
      <name val="Arial"/>
      <family val="2"/>
    </font>
    <font>
      <b/>
      <vertAlign val="subscript"/>
      <sz val="11"/>
      <color indexed="8"/>
      <name val="Arial"/>
      <family val="2"/>
    </font>
    <font>
      <b/>
      <vertAlign val="subscript"/>
      <sz val="11"/>
      <color indexed="9"/>
      <name val="Arial"/>
      <family val="2"/>
    </font>
    <font>
      <b/>
      <sz val="11"/>
      <color theme="0"/>
      <name val="Arial"/>
      <family val="2"/>
    </font>
    <font>
      <b/>
      <i/>
      <sz val="11"/>
      <color theme="0"/>
      <name val="Arial"/>
      <family val="2"/>
    </font>
    <font>
      <i/>
      <sz val="11"/>
      <color theme="1"/>
      <name val="Arial"/>
      <family val="2"/>
    </font>
    <font>
      <b/>
      <sz val="11"/>
      <name val="Arial"/>
      <family val="2"/>
    </font>
    <font>
      <sz val="11"/>
      <color theme="1"/>
      <name val="ＭＳ Ｐゴシック"/>
      <family val="3"/>
      <charset val="128"/>
    </font>
  </fonts>
  <fills count="10">
    <fill>
      <patternFill patternType="none"/>
    </fill>
    <fill>
      <patternFill patternType="gray125"/>
    </fill>
    <fill>
      <patternFill patternType="solid">
        <fgColor indexed="9"/>
        <bgColor indexed="64"/>
      </patternFill>
    </fill>
    <fill>
      <patternFill patternType="solid">
        <fgColor theme="9" tint="0.59999389629810485"/>
        <bgColor indexed="65"/>
      </patternFill>
    </fill>
    <fill>
      <patternFill patternType="solid">
        <fgColor theme="3" tint="-0.499984740745262"/>
        <bgColor indexed="64"/>
      </patternFill>
    </fill>
    <fill>
      <patternFill patternType="solid">
        <fgColor theme="3" tint="-0.24994659260841701"/>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79998168889431442"/>
        <bgColor indexed="64"/>
      </patternFill>
    </fill>
  </fills>
  <borders count="35">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bottom style="thin">
        <color indexed="23"/>
      </bottom>
      <diagonal/>
    </border>
    <border>
      <left style="thin">
        <color indexed="23"/>
      </left>
      <right/>
      <top style="thin">
        <color indexed="23"/>
      </top>
      <bottom style="thin">
        <color indexed="23"/>
      </bottom>
      <diagonal/>
    </border>
    <border>
      <left/>
      <right style="thin">
        <color indexed="23"/>
      </right>
      <top style="thin">
        <color indexed="23"/>
      </top>
      <bottom style="thin">
        <color indexed="23"/>
      </bottom>
      <diagonal/>
    </border>
    <border>
      <left style="thin">
        <color indexed="23"/>
      </left>
      <right style="thin">
        <color indexed="23"/>
      </right>
      <top style="thin">
        <color indexed="23"/>
      </top>
      <bottom/>
      <diagonal/>
    </border>
    <border>
      <left style="thin">
        <color indexed="23"/>
      </left>
      <right style="thin">
        <color indexed="23"/>
      </right>
      <top/>
      <bottom/>
      <diagonal/>
    </border>
    <border>
      <left style="thin">
        <color indexed="23"/>
      </left>
      <right/>
      <top/>
      <bottom/>
      <diagonal/>
    </border>
    <border>
      <left/>
      <right/>
      <top style="thin">
        <color indexed="23"/>
      </top>
      <bottom style="thin">
        <color indexed="23"/>
      </bottom>
      <diagonal/>
    </border>
    <border>
      <left style="thin">
        <color indexed="23"/>
      </left>
      <right/>
      <top/>
      <bottom style="thin">
        <color indexed="23"/>
      </bottom>
      <diagonal/>
    </border>
    <border>
      <left/>
      <right style="thin">
        <color indexed="23"/>
      </right>
      <top/>
      <bottom style="thin">
        <color indexed="23"/>
      </bottom>
      <diagonal/>
    </border>
    <border>
      <left style="thin">
        <color indexed="23"/>
      </left>
      <right/>
      <top style="thin">
        <color indexed="23"/>
      </top>
      <bottom style="medium">
        <color indexed="10"/>
      </bottom>
      <diagonal/>
    </border>
    <border>
      <left/>
      <right style="thin">
        <color indexed="23"/>
      </right>
      <top style="thin">
        <color indexed="23"/>
      </top>
      <bottom style="medium">
        <color indexed="10"/>
      </bottom>
      <diagonal/>
    </border>
    <border>
      <left style="medium">
        <color indexed="10"/>
      </left>
      <right/>
      <top style="medium">
        <color indexed="10"/>
      </top>
      <bottom style="medium">
        <color indexed="10"/>
      </bottom>
      <diagonal/>
    </border>
    <border>
      <left/>
      <right style="medium">
        <color indexed="10"/>
      </right>
      <top style="medium">
        <color indexed="10"/>
      </top>
      <bottom style="medium">
        <color indexed="10"/>
      </bottom>
      <diagonal/>
    </border>
    <border>
      <left style="medium">
        <color rgb="FFFF0000"/>
      </left>
      <right style="medium">
        <color rgb="FFFF0000"/>
      </right>
      <top style="medium">
        <color rgb="FFFF0000"/>
      </top>
      <bottom style="medium">
        <color rgb="FFFF0000"/>
      </bottom>
      <diagonal/>
    </border>
    <border>
      <left/>
      <right style="medium">
        <color rgb="FFFF0000"/>
      </right>
      <top style="thin">
        <color indexed="23"/>
      </top>
      <bottom style="thin">
        <color indexed="23"/>
      </bottom>
      <diagonal/>
    </border>
    <border>
      <left style="thin">
        <color indexed="23"/>
      </left>
      <right/>
      <top style="thin">
        <color indexed="23"/>
      </top>
      <bottom/>
      <diagonal/>
    </border>
    <border>
      <left/>
      <right style="thin">
        <color indexed="23"/>
      </right>
      <top style="thin">
        <color indexed="23"/>
      </top>
      <bottom/>
      <diagonal/>
    </border>
    <border>
      <left/>
      <right style="thin">
        <color indexed="23"/>
      </right>
      <top/>
      <bottom/>
      <diagonal/>
    </border>
    <border diagonalUp="1">
      <left style="thin">
        <color indexed="23"/>
      </left>
      <right style="thin">
        <color indexed="23"/>
      </right>
      <top style="thin">
        <color indexed="23"/>
      </top>
      <bottom style="thin">
        <color indexed="23"/>
      </bottom>
      <diagonal style="thin">
        <color indexed="23"/>
      </diagonal>
    </border>
    <border diagonalUp="1">
      <left style="thin">
        <color indexed="23"/>
      </left>
      <right style="thin">
        <color indexed="23"/>
      </right>
      <top style="thin">
        <color indexed="23"/>
      </top>
      <bottom/>
      <diagonal style="thin">
        <color indexed="23"/>
      </diagonal>
    </border>
    <border diagonalUp="1">
      <left style="thin">
        <color indexed="23"/>
      </left>
      <right style="thin">
        <color indexed="23"/>
      </right>
      <top/>
      <bottom style="thin">
        <color indexed="23"/>
      </bottom>
      <diagonal style="thin">
        <color indexed="23"/>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thin">
        <color theme="1" tint="0.34998626667073579"/>
      </left>
      <right style="thin">
        <color theme="1" tint="0.34998626667073579"/>
      </right>
      <top/>
      <bottom/>
      <diagonal/>
    </border>
    <border>
      <left style="thin">
        <color theme="1" tint="0.34998626667073579"/>
      </left>
      <right/>
      <top style="thin">
        <color theme="1" tint="0.34998626667073579"/>
      </top>
      <bottom style="thin">
        <color theme="1" tint="0.34998626667073579"/>
      </bottom>
      <diagonal/>
    </border>
    <border>
      <left/>
      <right/>
      <top style="thin">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top style="thin">
        <color theme="1" tint="0.34998626667073579"/>
      </top>
      <bottom/>
      <diagonal/>
    </border>
    <border>
      <left style="medium">
        <color rgb="FFFF0000"/>
      </left>
      <right style="thin">
        <color indexed="23"/>
      </right>
      <top style="medium">
        <color rgb="FFFF0000"/>
      </top>
      <bottom style="medium">
        <color rgb="FFFF0000"/>
      </bottom>
      <diagonal/>
    </border>
    <border>
      <left style="thin">
        <color indexed="23"/>
      </left>
      <right style="medium">
        <color rgb="FFFF0000"/>
      </right>
      <top style="medium">
        <color rgb="FFFF0000"/>
      </top>
      <bottom style="medium">
        <color rgb="FFFF0000"/>
      </bottom>
      <diagonal/>
    </border>
    <border>
      <left style="thin">
        <color indexed="23"/>
      </left>
      <right style="medium">
        <color indexed="10"/>
      </right>
      <top style="thin">
        <color indexed="23"/>
      </top>
      <bottom style="thin">
        <color indexed="23"/>
      </bottom>
      <diagonal/>
    </border>
  </borders>
  <cellStyleXfs count="4">
    <xf numFmtId="0" fontId="0" fillId="0" borderId="0">
      <alignment vertical="center"/>
    </xf>
    <xf numFmtId="0" fontId="9" fillId="3" borderId="0" applyNumberFormat="0" applyBorder="0" applyAlignment="0" applyProtection="0">
      <alignment vertical="center"/>
    </xf>
    <xf numFmtId="38" fontId="1" fillId="0" borderId="0" applyFont="0" applyFill="0" applyBorder="0" applyAlignment="0" applyProtection="0">
      <alignment vertical="center"/>
    </xf>
    <xf numFmtId="0" fontId="9" fillId="0" borderId="0">
      <alignment vertical="center"/>
    </xf>
  </cellStyleXfs>
  <cellXfs count="349">
    <xf numFmtId="0" fontId="0" fillId="0" borderId="0" xfId="0">
      <alignment vertical="center"/>
    </xf>
    <xf numFmtId="0" fontId="3" fillId="0" borderId="0" xfId="0" applyFont="1">
      <alignment vertical="center"/>
    </xf>
    <xf numFmtId="0" fontId="3" fillId="0" borderId="0" xfId="0" applyFont="1" applyFill="1" applyBorder="1">
      <alignment vertical="center"/>
    </xf>
    <xf numFmtId="0" fontId="3" fillId="0" borderId="0" xfId="0" applyFont="1" applyFill="1" applyBorder="1" applyAlignment="1">
      <alignment horizontal="center" vertical="center"/>
    </xf>
    <xf numFmtId="0" fontId="6" fillId="0" borderId="0" xfId="0" applyFont="1">
      <alignment vertical="center"/>
    </xf>
    <xf numFmtId="0" fontId="3" fillId="0" borderId="0" xfId="0" applyFont="1" applyBorder="1">
      <alignment vertical="center"/>
    </xf>
    <xf numFmtId="0" fontId="6" fillId="0" borderId="0" xfId="0" applyFont="1" applyFill="1" applyBorder="1">
      <alignment vertical="center"/>
    </xf>
    <xf numFmtId="0" fontId="3" fillId="0" borderId="0" xfId="0" applyFont="1" applyAlignment="1">
      <alignment horizontal="center" vertical="center"/>
    </xf>
    <xf numFmtId="0" fontId="7" fillId="0" borderId="0" xfId="0" applyFont="1" applyFill="1" applyBorder="1">
      <alignment vertical="center"/>
    </xf>
    <xf numFmtId="0" fontId="7" fillId="0" borderId="0" xfId="0" applyFont="1" applyFill="1" applyBorder="1" applyAlignment="1">
      <alignment horizontal="left" vertical="center"/>
    </xf>
    <xf numFmtId="0" fontId="3" fillId="0" borderId="0" xfId="0" applyFont="1" applyAlignment="1">
      <alignment vertical="center" wrapText="1"/>
    </xf>
    <xf numFmtId="38" fontId="3" fillId="0" borderId="0" xfId="2" applyFont="1">
      <alignment vertical="center"/>
    </xf>
    <xf numFmtId="0" fontId="3" fillId="0" borderId="0" xfId="0" applyFont="1" applyAlignment="1">
      <alignment horizontal="right" vertical="center"/>
    </xf>
    <xf numFmtId="0" fontId="11" fillId="0" borderId="0" xfId="0" applyFont="1">
      <alignment vertical="center"/>
    </xf>
    <xf numFmtId="0" fontId="5" fillId="0" borderId="0" xfId="0" applyFont="1" applyFill="1" applyAlignment="1">
      <alignment vertical="center"/>
    </xf>
    <xf numFmtId="0" fontId="5" fillId="0" borderId="0" xfId="0" applyFont="1" applyFill="1" applyAlignment="1">
      <alignment horizontal="right" vertical="center"/>
    </xf>
    <xf numFmtId="0" fontId="11" fillId="0" borderId="0" xfId="0" applyFont="1" applyAlignment="1">
      <alignment horizontal="right" vertical="center"/>
    </xf>
    <xf numFmtId="0" fontId="3" fillId="0" borderId="0" xfId="0" applyFont="1" applyFill="1">
      <alignment vertical="center"/>
    </xf>
    <xf numFmtId="0" fontId="5" fillId="4" borderId="0" xfId="0" applyFont="1" applyFill="1" applyAlignment="1">
      <alignment vertical="center"/>
    </xf>
    <xf numFmtId="0" fontId="5" fillId="4" borderId="0" xfId="0" applyFont="1" applyFill="1" applyAlignment="1">
      <alignment horizontal="right" vertical="center"/>
    </xf>
    <xf numFmtId="0" fontId="13" fillId="6" borderId="1" xfId="0" applyFont="1" applyFill="1" applyBorder="1" applyAlignment="1">
      <alignment horizontal="right" vertical="center"/>
    </xf>
    <xf numFmtId="0" fontId="3" fillId="9" borderId="2" xfId="0" applyFont="1" applyFill="1" applyBorder="1" applyAlignment="1">
      <alignment horizontal="left" vertical="center"/>
    </xf>
    <xf numFmtId="0" fontId="5" fillId="7" borderId="24" xfId="0" applyFont="1" applyFill="1" applyBorder="1">
      <alignment vertical="center"/>
    </xf>
    <xf numFmtId="0" fontId="3" fillId="7" borderId="24" xfId="0" applyFont="1" applyFill="1" applyBorder="1">
      <alignment vertical="center"/>
    </xf>
    <xf numFmtId="0" fontId="5" fillId="7" borderId="24" xfId="0" applyFont="1" applyFill="1" applyBorder="1" applyAlignment="1">
      <alignment horizontal="center" vertical="center"/>
    </xf>
    <xf numFmtId="0" fontId="5" fillId="7" borderId="24" xfId="0" applyFont="1" applyFill="1" applyBorder="1" applyAlignment="1">
      <alignment horizontal="center" vertical="center" shrinkToFit="1"/>
    </xf>
    <xf numFmtId="0" fontId="3" fillId="0" borderId="24" xfId="0" applyFont="1" applyFill="1" applyBorder="1" applyAlignment="1">
      <alignment horizontal="center" vertical="center"/>
    </xf>
    <xf numFmtId="0" fontId="5" fillId="7" borderId="26" xfId="0" applyFont="1" applyFill="1" applyBorder="1">
      <alignment vertical="center"/>
    </xf>
    <xf numFmtId="0" fontId="3" fillId="7" borderId="25" xfId="0" applyFont="1" applyFill="1" applyBorder="1">
      <alignment vertical="center"/>
    </xf>
    <xf numFmtId="0" fontId="3" fillId="7" borderId="27" xfId="0" applyFont="1" applyFill="1" applyBorder="1">
      <alignment vertical="center"/>
    </xf>
    <xf numFmtId="0" fontId="3" fillId="8" borderId="27" xfId="0" applyFont="1" applyFill="1" applyBorder="1">
      <alignment vertical="center"/>
    </xf>
    <xf numFmtId="0" fontId="3" fillId="8" borderId="25" xfId="0" applyFont="1" applyFill="1" applyBorder="1">
      <alignment vertical="center"/>
    </xf>
    <xf numFmtId="0" fontId="3" fillId="7" borderId="28" xfId="0" applyFont="1" applyFill="1" applyBorder="1">
      <alignment vertical="center"/>
    </xf>
    <xf numFmtId="0" fontId="3" fillId="7" borderId="29" xfId="0" applyFont="1" applyFill="1" applyBorder="1">
      <alignment vertical="center"/>
    </xf>
    <xf numFmtId="0" fontId="5" fillId="7" borderId="29" xfId="0" applyFont="1" applyFill="1" applyBorder="1">
      <alignment vertical="center"/>
    </xf>
    <xf numFmtId="0" fontId="5" fillId="7" borderId="30" xfId="0" applyFont="1" applyFill="1" applyBorder="1">
      <alignment vertical="center"/>
    </xf>
    <xf numFmtId="0" fontId="3" fillId="8" borderId="28" xfId="0" applyFont="1" applyFill="1" applyBorder="1">
      <alignment vertical="center"/>
    </xf>
    <xf numFmtId="0" fontId="3" fillId="8" borderId="29" xfId="0" applyFont="1" applyFill="1" applyBorder="1">
      <alignment vertical="center"/>
    </xf>
    <xf numFmtId="0" fontId="3" fillId="8" borderId="30" xfId="0" applyFont="1" applyFill="1" applyBorder="1">
      <alignment vertical="center"/>
    </xf>
    <xf numFmtId="0" fontId="5" fillId="7" borderId="28" xfId="0" applyFont="1" applyFill="1" applyBorder="1">
      <alignment vertical="center"/>
    </xf>
    <xf numFmtId="0" fontId="5" fillId="7" borderId="29" xfId="0" applyFont="1" applyFill="1" applyBorder="1" applyAlignment="1">
      <alignment horizontal="center" vertical="center"/>
    </xf>
    <xf numFmtId="0" fontId="5" fillId="7" borderId="30" xfId="0" applyFont="1" applyFill="1" applyBorder="1" applyAlignment="1">
      <alignment horizontal="center" vertical="center"/>
    </xf>
    <xf numFmtId="0" fontId="3" fillId="8" borderId="31" xfId="0" applyFont="1" applyFill="1" applyBorder="1">
      <alignment vertical="center"/>
    </xf>
    <xf numFmtId="0" fontId="3" fillId="8" borderId="28" xfId="0" applyFont="1" applyFill="1" applyBorder="1" applyAlignment="1">
      <alignment vertical="center"/>
    </xf>
    <xf numFmtId="0" fontId="3" fillId="8" borderId="29" xfId="0" applyFont="1" applyFill="1" applyBorder="1" applyAlignment="1">
      <alignment vertical="center"/>
    </xf>
    <xf numFmtId="0" fontId="3" fillId="8" borderId="30" xfId="0" applyFont="1" applyFill="1" applyBorder="1" applyAlignment="1">
      <alignment vertical="center"/>
    </xf>
    <xf numFmtId="0" fontId="3" fillId="0" borderId="28" xfId="0" applyFont="1" applyBorder="1" applyAlignment="1">
      <alignment horizontal="center" vertical="center"/>
    </xf>
    <xf numFmtId="0" fontId="3" fillId="0" borderId="30" xfId="0" applyFont="1" applyBorder="1" applyAlignment="1">
      <alignment horizontal="center" vertical="center"/>
    </xf>
    <xf numFmtId="0" fontId="5" fillId="7" borderId="26" xfId="0" applyFont="1" applyFill="1" applyBorder="1" applyAlignment="1">
      <alignment horizontal="center" vertical="center"/>
    </xf>
    <xf numFmtId="0" fontId="5" fillId="7" borderId="27" xfId="0" applyFont="1" applyFill="1" applyBorder="1">
      <alignment vertical="center"/>
    </xf>
    <xf numFmtId="0" fontId="3" fillId="0" borderId="24" xfId="0" applyFont="1" applyBorder="1" applyAlignment="1">
      <alignment horizontal="center" vertical="center"/>
    </xf>
    <xf numFmtId="0" fontId="3" fillId="6" borderId="30" xfId="0" applyFont="1" applyFill="1" applyBorder="1" applyAlignment="1">
      <alignment horizontal="left" vertical="center" wrapText="1"/>
    </xf>
    <xf numFmtId="178" fontId="3" fillId="0" borderId="16" xfId="2" applyNumberFormat="1" applyFont="1" applyBorder="1">
      <alignment vertical="center"/>
    </xf>
    <xf numFmtId="178" fontId="3" fillId="0" borderId="16" xfId="0" applyNumberFormat="1" applyFont="1" applyBorder="1">
      <alignment vertical="center"/>
    </xf>
    <xf numFmtId="178" fontId="3" fillId="0" borderId="25" xfId="0" applyNumberFormat="1" applyFont="1" applyFill="1" applyBorder="1">
      <alignment vertical="center"/>
    </xf>
    <xf numFmtId="178" fontId="7" fillId="9" borderId="2" xfId="0" applyNumberFormat="1" applyFont="1" applyFill="1" applyBorder="1" applyAlignment="1">
      <alignment horizontal="right" vertical="center"/>
    </xf>
    <xf numFmtId="0" fontId="5" fillId="5" borderId="1" xfId="0" applyFont="1" applyFill="1" applyBorder="1" applyAlignment="1">
      <alignment horizontal="center" vertical="center" wrapText="1"/>
    </xf>
    <xf numFmtId="0" fontId="7" fillId="6" borderId="1" xfId="0" quotePrefix="1" applyFont="1" applyFill="1" applyBorder="1" applyAlignment="1">
      <alignment horizontal="center" vertical="center"/>
    </xf>
    <xf numFmtId="0" fontId="7" fillId="6" borderId="1" xfId="0" applyFont="1" applyFill="1" applyBorder="1">
      <alignment vertical="center"/>
    </xf>
    <xf numFmtId="0" fontId="7" fillId="6" borderId="1" xfId="0" applyFont="1" applyFill="1" applyBorder="1" applyAlignment="1">
      <alignment vertical="center" wrapText="1"/>
    </xf>
    <xf numFmtId="38" fontId="7" fillId="6" borderId="1" xfId="2" applyFont="1" applyFill="1" applyBorder="1" applyAlignment="1">
      <alignment horizontal="center" vertical="center"/>
    </xf>
    <xf numFmtId="0" fontId="7" fillId="6" borderId="1" xfId="0" applyFont="1" applyFill="1" applyBorder="1" applyAlignment="1">
      <alignment horizontal="center" vertical="center"/>
    </xf>
    <xf numFmtId="0" fontId="19" fillId="2" borderId="0" xfId="0" applyFont="1" applyFill="1" applyBorder="1" applyAlignment="1">
      <alignment vertical="center" wrapText="1"/>
    </xf>
    <xf numFmtId="0" fontId="5" fillId="7" borderId="1" xfId="0" applyFont="1" applyFill="1" applyBorder="1" applyAlignment="1">
      <alignment horizontal="center" vertical="center" wrapText="1"/>
    </xf>
    <xf numFmtId="176" fontId="7" fillId="6" borderId="1" xfId="0" applyNumberFormat="1" applyFont="1" applyFill="1" applyBorder="1" applyAlignment="1">
      <alignment horizontal="center" vertical="center"/>
    </xf>
    <xf numFmtId="0" fontId="11" fillId="6" borderId="1" xfId="0" applyFont="1" applyFill="1" applyBorder="1" applyAlignment="1">
      <alignment horizontal="center" vertical="center"/>
    </xf>
    <xf numFmtId="0" fontId="7" fillId="6" borderId="1" xfId="0" applyFont="1" applyFill="1" applyBorder="1" applyAlignment="1">
      <alignment horizontal="center" vertical="center" wrapText="1"/>
    </xf>
    <xf numFmtId="0" fontId="5" fillId="7" borderId="1" xfId="0" applyFont="1" applyFill="1" applyBorder="1" applyAlignment="1">
      <alignment horizontal="center" vertical="center"/>
    </xf>
    <xf numFmtId="0" fontId="3" fillId="6" borderId="5" xfId="0" applyFont="1" applyFill="1" applyBorder="1">
      <alignment vertical="center"/>
    </xf>
    <xf numFmtId="0" fontId="8" fillId="4" borderId="0" xfId="0" applyFont="1" applyFill="1" applyAlignment="1">
      <alignment vertical="center"/>
    </xf>
    <xf numFmtId="0" fontId="3" fillId="0" borderId="1" xfId="0" applyFont="1" applyFill="1" applyBorder="1" applyAlignment="1">
      <alignment horizontal="left" vertical="center"/>
    </xf>
    <xf numFmtId="0" fontId="13" fillId="0" borderId="0" xfId="0" applyFont="1">
      <alignment vertical="center"/>
    </xf>
    <xf numFmtId="0" fontId="24" fillId="7" borderId="1" xfId="0" applyFont="1" applyFill="1" applyBorder="1" applyAlignment="1">
      <alignment horizontal="center" vertical="center" wrapText="1"/>
    </xf>
    <xf numFmtId="0" fontId="11" fillId="6" borderId="1" xfId="0" applyFont="1" applyFill="1" applyBorder="1" applyAlignment="1">
      <alignment horizontal="left" vertical="center" wrapText="1"/>
    </xf>
    <xf numFmtId="0" fontId="7" fillId="6" borderId="1" xfId="0" applyFont="1" applyFill="1" applyBorder="1" applyAlignment="1">
      <alignment horizontal="left" vertical="center" wrapText="1"/>
    </xf>
    <xf numFmtId="178" fontId="11" fillId="6" borderId="1" xfId="2" applyNumberFormat="1" applyFont="1" applyFill="1" applyBorder="1" applyAlignment="1">
      <alignment horizontal="center" vertical="center"/>
    </xf>
    <xf numFmtId="0" fontId="24" fillId="7" borderId="1" xfId="0" applyFont="1" applyFill="1" applyBorder="1" applyAlignment="1">
      <alignment horizontal="center" vertical="center"/>
    </xf>
    <xf numFmtId="178" fontId="11" fillId="6" borderId="16" xfId="2" applyNumberFormat="1" applyFont="1" applyFill="1" applyBorder="1" applyAlignment="1">
      <alignment horizontal="center" vertical="center"/>
    </xf>
    <xf numFmtId="0" fontId="27" fillId="0" borderId="0" xfId="0" applyFont="1">
      <alignment vertical="center"/>
    </xf>
    <xf numFmtId="0" fontId="24" fillId="7" borderId="21" xfId="0" applyFont="1" applyFill="1" applyBorder="1" applyAlignment="1">
      <alignment horizontal="center" vertical="center" wrapText="1"/>
    </xf>
    <xf numFmtId="0" fontId="11" fillId="6" borderId="4" xfId="0" applyFont="1" applyFill="1" applyBorder="1" applyAlignment="1">
      <alignment horizontal="center" vertical="center"/>
    </xf>
    <xf numFmtId="0" fontId="11" fillId="6" borderId="4" xfId="0" applyFont="1" applyFill="1" applyBorder="1" applyAlignment="1">
      <alignment horizontal="left" vertical="center" wrapText="1"/>
    </xf>
    <xf numFmtId="0" fontId="11" fillId="6" borderId="4" xfId="0" applyFont="1" applyFill="1" applyBorder="1" applyAlignment="1">
      <alignment horizontal="center" vertical="center" wrapText="1"/>
    </xf>
    <xf numFmtId="0" fontId="7" fillId="6" borderId="5" xfId="0" applyFont="1" applyFill="1" applyBorder="1" applyAlignment="1">
      <alignment horizontal="left" vertical="center" wrapText="1"/>
    </xf>
    <xf numFmtId="0" fontId="28" fillId="6" borderId="4" xfId="0" applyFont="1" applyFill="1" applyBorder="1" applyAlignment="1">
      <alignment horizontal="center" vertical="center"/>
    </xf>
    <xf numFmtId="0" fontId="7" fillId="6" borderId="5" xfId="0" applyFont="1" applyFill="1" applyBorder="1" applyAlignment="1">
      <alignment horizontal="center" vertical="center"/>
    </xf>
    <xf numFmtId="0" fontId="11" fillId="6" borderId="5" xfId="0" applyFont="1" applyFill="1" applyBorder="1" applyAlignment="1">
      <alignment horizontal="center" vertical="center" wrapText="1"/>
    </xf>
    <xf numFmtId="178" fontId="11" fillId="6" borderId="4" xfId="2" applyNumberFormat="1" applyFont="1" applyFill="1" applyBorder="1" applyAlignment="1">
      <alignment horizontal="center" vertical="center"/>
    </xf>
    <xf numFmtId="0" fontId="11" fillId="6" borderId="5" xfId="0" applyFont="1" applyFill="1" applyBorder="1" applyAlignment="1">
      <alignment horizontal="center" vertical="center"/>
    </xf>
    <xf numFmtId="0" fontId="3" fillId="4" borderId="0" xfId="0" applyFont="1" applyFill="1">
      <alignment vertical="center"/>
    </xf>
    <xf numFmtId="180" fontId="11" fillId="0" borderId="1" xfId="0" applyNumberFormat="1" applyFont="1" applyBorder="1" applyAlignment="1" applyProtection="1">
      <alignment horizontal="center" vertical="center"/>
      <protection locked="0"/>
    </xf>
    <xf numFmtId="180" fontId="11" fillId="0" borderId="4" xfId="0" applyNumberFormat="1" applyFont="1" applyBorder="1" applyAlignment="1" applyProtection="1">
      <alignment horizontal="center" vertical="center"/>
      <protection locked="0"/>
    </xf>
    <xf numFmtId="178" fontId="11" fillId="0" borderId="5" xfId="2" applyNumberFormat="1" applyFont="1" applyBorder="1" applyAlignment="1" applyProtection="1">
      <alignment horizontal="center" vertical="center"/>
      <protection locked="0"/>
    </xf>
    <xf numFmtId="178" fontId="11" fillId="0" borderId="1" xfId="0" applyNumberFormat="1" applyFont="1" applyBorder="1" applyAlignment="1" applyProtection="1">
      <alignment horizontal="center" vertical="center"/>
      <protection locked="0"/>
    </xf>
    <xf numFmtId="181" fontId="11" fillId="0" borderId="1" xfId="0" applyNumberFormat="1" applyFont="1" applyBorder="1" applyAlignment="1" applyProtection="1">
      <alignment horizontal="center" vertical="center"/>
      <protection locked="0"/>
    </xf>
    <xf numFmtId="0" fontId="7" fillId="0" borderId="1" xfId="0" applyFont="1" applyFill="1" applyBorder="1" applyAlignment="1" applyProtection="1">
      <alignment horizontal="center" vertical="center" wrapText="1"/>
      <protection locked="0"/>
    </xf>
    <xf numFmtId="0" fontId="7" fillId="0" borderId="1" xfId="0" applyFont="1" applyBorder="1" applyAlignment="1" applyProtection="1">
      <alignment horizontal="center" vertical="center"/>
      <protection locked="0"/>
    </xf>
    <xf numFmtId="0" fontId="7" fillId="0" borderId="1" xfId="0" quotePrefix="1" applyFont="1" applyFill="1" applyBorder="1" applyAlignment="1" applyProtection="1">
      <alignment vertical="center" wrapText="1"/>
      <protection locked="0"/>
    </xf>
    <xf numFmtId="0" fontId="7" fillId="2" borderId="1" xfId="0" applyFont="1" applyFill="1" applyBorder="1" applyAlignment="1" applyProtection="1">
      <alignment horizontal="left" vertical="center" wrapText="1"/>
      <protection locked="0"/>
    </xf>
    <xf numFmtId="0" fontId="7" fillId="0" borderId="1" xfId="0" applyFont="1" applyFill="1" applyBorder="1" applyAlignment="1" applyProtection="1">
      <alignment horizontal="center" vertical="center"/>
      <protection locked="0"/>
    </xf>
    <xf numFmtId="38" fontId="7" fillId="0" borderId="1" xfId="2" quotePrefix="1" applyFont="1" applyFill="1" applyBorder="1" applyAlignment="1" applyProtection="1">
      <alignment vertical="center" wrapText="1"/>
      <protection locked="0"/>
    </xf>
    <xf numFmtId="38" fontId="7" fillId="0" borderId="1" xfId="2" applyFont="1" applyFill="1" applyBorder="1" applyAlignment="1" applyProtection="1">
      <alignment horizontal="center" vertical="center" wrapText="1"/>
      <protection locked="0"/>
    </xf>
    <xf numFmtId="0" fontId="7" fillId="0" borderId="1" xfId="0" applyFont="1" applyFill="1" applyBorder="1" applyAlignment="1" applyProtection="1">
      <alignment horizontal="left" vertical="center" wrapText="1"/>
      <protection locked="0"/>
    </xf>
    <xf numFmtId="0" fontId="11" fillId="0" borderId="1" xfId="0" applyFont="1" applyBorder="1" applyAlignment="1" applyProtection="1">
      <alignment horizontal="center" vertical="center" wrapText="1"/>
      <protection locked="0"/>
    </xf>
    <xf numFmtId="38" fontId="7" fillId="0" borderId="1" xfId="2" quotePrefix="1" applyFont="1" applyFill="1" applyBorder="1" applyAlignment="1" applyProtection="1">
      <alignment horizontal="left" vertical="center" wrapText="1"/>
      <protection locked="0"/>
    </xf>
    <xf numFmtId="0" fontId="7" fillId="0" borderId="4" xfId="0" applyFont="1" applyFill="1" applyBorder="1" applyAlignment="1" applyProtection="1">
      <alignment horizontal="center" vertical="center" wrapText="1"/>
      <protection locked="0"/>
    </xf>
    <xf numFmtId="0" fontId="7" fillId="2" borderId="1" xfId="0" applyFont="1" applyFill="1" applyBorder="1" applyAlignment="1" applyProtection="1">
      <alignment vertical="center" wrapText="1"/>
      <protection locked="0"/>
    </xf>
    <xf numFmtId="38" fontId="7" fillId="0" borderId="1" xfId="2" applyFont="1" applyFill="1" applyBorder="1" applyAlignment="1" applyProtection="1">
      <alignment horizontal="center" vertical="center"/>
      <protection locked="0"/>
    </xf>
    <xf numFmtId="0" fontId="9" fillId="0" borderId="0" xfId="3" applyFont="1">
      <alignment vertical="center"/>
    </xf>
    <xf numFmtId="0" fontId="3" fillId="0" borderId="0" xfId="3" applyFont="1" applyAlignment="1">
      <alignment horizontal="right" vertical="center"/>
    </xf>
    <xf numFmtId="0" fontId="5" fillId="5" borderId="24" xfId="3" applyFont="1" applyFill="1" applyBorder="1" applyAlignment="1">
      <alignment horizontal="center" vertical="center" wrapText="1"/>
    </xf>
    <xf numFmtId="0" fontId="7" fillId="0" borderId="24" xfId="3" applyFont="1" applyFill="1" applyBorder="1" applyAlignment="1" applyProtection="1">
      <alignment vertical="center" wrapText="1"/>
      <protection locked="0"/>
    </xf>
    <xf numFmtId="0" fontId="11" fillId="0" borderId="0" xfId="0" applyFont="1" applyProtection="1">
      <alignment vertical="center"/>
    </xf>
    <xf numFmtId="0" fontId="11" fillId="0" borderId="0" xfId="0" applyFont="1" applyAlignment="1" applyProtection="1">
      <alignment horizontal="right" vertical="center"/>
    </xf>
    <xf numFmtId="0" fontId="8" fillId="4" borderId="0" xfId="0" applyFont="1" applyFill="1" applyAlignment="1" applyProtection="1">
      <alignment vertical="center"/>
    </xf>
    <xf numFmtId="0" fontId="5" fillId="4" borderId="0" xfId="0" applyFont="1" applyFill="1" applyAlignment="1" applyProtection="1">
      <alignment vertical="center"/>
    </xf>
    <xf numFmtId="0" fontId="5" fillId="4" borderId="0" xfId="0" applyFont="1" applyFill="1" applyAlignment="1" applyProtection="1">
      <alignment horizontal="right" vertical="center"/>
    </xf>
    <xf numFmtId="0" fontId="3" fillId="4" borderId="0" xfId="0" applyFont="1" applyFill="1" applyProtection="1">
      <alignment vertical="center"/>
    </xf>
    <xf numFmtId="0" fontId="5" fillId="0" borderId="0" xfId="0" applyFont="1" applyFill="1" applyAlignment="1" applyProtection="1">
      <alignment vertical="center"/>
    </xf>
    <xf numFmtId="0" fontId="5" fillId="0" borderId="0" xfId="0" applyFont="1" applyFill="1" applyAlignment="1" applyProtection="1">
      <alignment horizontal="right" vertical="center"/>
    </xf>
    <xf numFmtId="0" fontId="3" fillId="0" borderId="0" xfId="0" applyFont="1" applyFill="1" applyProtection="1">
      <alignment vertical="center"/>
    </xf>
    <xf numFmtId="0" fontId="13" fillId="0" borderId="0" xfId="0" applyFont="1" applyProtection="1">
      <alignment vertical="center"/>
    </xf>
    <xf numFmtId="0" fontId="24" fillId="7" borderId="1" xfId="0" applyFont="1" applyFill="1" applyBorder="1" applyAlignment="1" applyProtection="1">
      <alignment horizontal="center" vertical="center" wrapText="1"/>
    </xf>
    <xf numFmtId="0" fontId="11" fillId="6" borderId="1" xfId="0" applyFont="1" applyFill="1" applyBorder="1" applyAlignment="1" applyProtection="1">
      <alignment horizontal="center" vertical="center"/>
    </xf>
    <xf numFmtId="0" fontId="5" fillId="7" borderId="1" xfId="0" applyFont="1" applyFill="1" applyBorder="1" applyAlignment="1" applyProtection="1">
      <alignment horizontal="center" vertical="center" wrapText="1"/>
    </xf>
    <xf numFmtId="0" fontId="11" fillId="6" borderId="1" xfId="0" applyFont="1" applyFill="1" applyBorder="1" applyAlignment="1" applyProtection="1">
      <alignment horizontal="left" vertical="center" wrapText="1"/>
    </xf>
    <xf numFmtId="0" fontId="7" fillId="6" borderId="1" xfId="0" applyFont="1" applyFill="1" applyBorder="1" applyAlignment="1" applyProtection="1">
      <alignment horizontal="left" vertical="center" wrapText="1"/>
    </xf>
    <xf numFmtId="180" fontId="11" fillId="6" borderId="1" xfId="0" applyNumberFormat="1" applyFont="1" applyFill="1" applyBorder="1" applyAlignment="1" applyProtection="1">
      <alignment horizontal="center" vertical="center"/>
    </xf>
    <xf numFmtId="178" fontId="11" fillId="6" borderId="1" xfId="2" applyNumberFormat="1" applyFont="1" applyFill="1" applyBorder="1" applyAlignment="1" applyProtection="1">
      <alignment horizontal="center" vertical="center"/>
    </xf>
    <xf numFmtId="0" fontId="24" fillId="7" borderId="1" xfId="0" applyFont="1" applyFill="1" applyBorder="1" applyAlignment="1" applyProtection="1">
      <alignment horizontal="center" vertical="center"/>
    </xf>
    <xf numFmtId="178" fontId="11" fillId="6" borderId="16" xfId="2" applyNumberFormat="1" applyFont="1" applyFill="1" applyBorder="1" applyAlignment="1" applyProtection="1">
      <alignment horizontal="center" vertical="center"/>
    </xf>
    <xf numFmtId="0" fontId="7" fillId="6" borderId="1" xfId="0" applyFont="1" applyFill="1" applyBorder="1" applyAlignment="1" applyProtection="1">
      <alignment horizontal="center" vertical="center"/>
    </xf>
    <xf numFmtId="0" fontId="27" fillId="0" borderId="0" xfId="0" applyFont="1" applyProtection="1">
      <alignment vertical="center"/>
    </xf>
    <xf numFmtId="0" fontId="13" fillId="6" borderId="1" xfId="0" applyFont="1" applyFill="1" applyBorder="1" applyAlignment="1" applyProtection="1">
      <alignment horizontal="right" vertical="center"/>
    </xf>
    <xf numFmtId="0" fontId="24" fillId="7" borderId="21" xfId="0" applyFont="1" applyFill="1" applyBorder="1" applyAlignment="1" applyProtection="1">
      <alignment horizontal="center" vertical="center" wrapText="1"/>
    </xf>
    <xf numFmtId="0" fontId="11" fillId="6" borderId="4" xfId="0" applyFont="1" applyFill="1" applyBorder="1" applyAlignment="1" applyProtection="1">
      <alignment horizontal="center" vertical="center"/>
    </xf>
    <xf numFmtId="0" fontId="11" fillId="6" borderId="4" xfId="0" applyFont="1" applyFill="1" applyBorder="1" applyAlignment="1" applyProtection="1">
      <alignment horizontal="left" vertical="center" wrapText="1"/>
    </xf>
    <xf numFmtId="0" fontId="11" fillId="6" borderId="4" xfId="0" applyFont="1" applyFill="1" applyBorder="1" applyAlignment="1" applyProtection="1">
      <alignment horizontal="center" vertical="center" wrapText="1"/>
    </xf>
    <xf numFmtId="0" fontId="7" fillId="6" borderId="5" xfId="0" applyFont="1" applyFill="1" applyBorder="1" applyAlignment="1" applyProtection="1">
      <alignment horizontal="left" vertical="center" wrapText="1"/>
    </xf>
    <xf numFmtId="0" fontId="28" fillId="6" borderId="4" xfId="0" applyFont="1" applyFill="1" applyBorder="1" applyAlignment="1" applyProtection="1">
      <alignment horizontal="center" vertical="center"/>
    </xf>
    <xf numFmtId="0" fontId="7" fillId="6" borderId="5" xfId="0" applyFont="1" applyFill="1" applyBorder="1" applyAlignment="1" applyProtection="1">
      <alignment horizontal="center" vertical="center"/>
    </xf>
    <xf numFmtId="0" fontId="11" fillId="6" borderId="5" xfId="0" applyFont="1" applyFill="1" applyBorder="1" applyAlignment="1" applyProtection="1">
      <alignment horizontal="center" vertical="center" wrapText="1"/>
    </xf>
    <xf numFmtId="178" fontId="11" fillId="6" borderId="4" xfId="2" applyNumberFormat="1" applyFont="1" applyFill="1" applyBorder="1" applyAlignment="1" applyProtection="1">
      <alignment horizontal="center" vertical="center"/>
    </xf>
    <xf numFmtId="178" fontId="11" fillId="6" borderId="5" xfId="2" applyNumberFormat="1" applyFont="1" applyFill="1" applyBorder="1" applyAlignment="1" applyProtection="1">
      <alignment horizontal="center" vertical="center"/>
    </xf>
    <xf numFmtId="0" fontId="11" fillId="6" borderId="5" xfId="0" applyFont="1" applyFill="1" applyBorder="1" applyAlignment="1" applyProtection="1">
      <alignment horizontal="center" vertical="center"/>
    </xf>
    <xf numFmtId="0" fontId="3" fillId="0" borderId="0" xfId="0" applyFont="1" applyProtection="1">
      <alignment vertical="center"/>
    </xf>
    <xf numFmtId="0" fontId="3" fillId="0" borderId="0" xfId="0" applyFont="1" applyAlignment="1" applyProtection="1">
      <alignment horizontal="right" vertical="center"/>
    </xf>
    <xf numFmtId="0" fontId="6" fillId="0" borderId="0" xfId="0" applyFont="1" applyFill="1" applyBorder="1" applyProtection="1">
      <alignment vertical="center"/>
    </xf>
    <xf numFmtId="0" fontId="5" fillId="5" borderId="1" xfId="0" applyFont="1" applyFill="1" applyBorder="1" applyAlignment="1" applyProtection="1">
      <alignment horizontal="center" vertical="center" wrapText="1"/>
    </xf>
    <xf numFmtId="0" fontId="3" fillId="0" borderId="0" xfId="0" applyFont="1" applyAlignment="1" applyProtection="1">
      <alignment vertical="center" wrapText="1"/>
    </xf>
    <xf numFmtId="0" fontId="7" fillId="6" borderId="1" xfId="0" quotePrefix="1" applyFont="1" applyFill="1" applyBorder="1" applyAlignment="1" applyProtection="1">
      <alignment horizontal="center" vertical="center"/>
    </xf>
    <xf numFmtId="0" fontId="7" fillId="6" borderId="1" xfId="0" applyFont="1" applyFill="1" applyBorder="1" applyProtection="1">
      <alignment vertical="center"/>
    </xf>
    <xf numFmtId="0" fontId="7" fillId="6" borderId="1" xfId="0" applyFont="1" applyFill="1" applyBorder="1" applyAlignment="1" applyProtection="1">
      <alignment vertical="center" wrapText="1"/>
    </xf>
    <xf numFmtId="38" fontId="7" fillId="6" borderId="1" xfId="2" applyFont="1" applyFill="1" applyBorder="1" applyAlignment="1" applyProtection="1">
      <alignment horizontal="center" vertical="center"/>
    </xf>
    <xf numFmtId="0" fontId="19" fillId="2" borderId="0" xfId="0" applyFont="1" applyFill="1" applyBorder="1" applyAlignment="1" applyProtection="1">
      <alignment vertical="center" wrapText="1"/>
    </xf>
    <xf numFmtId="176" fontId="7" fillId="6" borderId="1" xfId="0" applyNumberFormat="1" applyFont="1" applyFill="1" applyBorder="1" applyAlignment="1" applyProtection="1">
      <alignment horizontal="center" vertical="center"/>
    </xf>
    <xf numFmtId="0" fontId="7" fillId="6" borderId="1" xfId="0" applyFont="1" applyFill="1" applyBorder="1" applyAlignment="1" applyProtection="1">
      <alignment horizontal="center" vertical="center" wrapText="1"/>
    </xf>
    <xf numFmtId="0" fontId="6" fillId="0" borderId="0" xfId="0" applyFont="1" applyProtection="1">
      <alignment vertical="center"/>
    </xf>
    <xf numFmtId="0" fontId="5" fillId="7" borderId="1" xfId="0" applyFont="1" applyFill="1" applyBorder="1" applyAlignment="1" applyProtection="1">
      <alignment horizontal="center" vertical="center"/>
    </xf>
    <xf numFmtId="0" fontId="3" fillId="6" borderId="5" xfId="0" applyFont="1" applyFill="1" applyBorder="1" applyProtection="1">
      <alignment vertical="center"/>
    </xf>
    <xf numFmtId="0" fontId="3" fillId="0" borderId="0" xfId="0" applyFont="1" applyBorder="1" applyProtection="1">
      <alignment vertical="center"/>
    </xf>
    <xf numFmtId="38" fontId="3" fillId="0" borderId="0" xfId="2" applyFont="1" applyProtection="1">
      <alignment vertical="center"/>
    </xf>
    <xf numFmtId="0" fontId="3" fillId="0" borderId="0" xfId="0" applyFont="1" applyProtection="1">
      <alignment vertical="center"/>
      <protection locked="0"/>
    </xf>
    <xf numFmtId="0" fontId="7" fillId="0" borderId="1" xfId="0" quotePrefix="1" applyFont="1" applyFill="1" applyBorder="1" applyAlignment="1" applyProtection="1">
      <alignment horizontal="center" vertical="center" wrapText="1"/>
      <protection locked="0"/>
    </xf>
    <xf numFmtId="0" fontId="3" fillId="0" borderId="34" xfId="0" applyFont="1" applyFill="1" applyBorder="1" applyAlignment="1" applyProtection="1">
      <alignment horizontal="center" vertical="center" shrinkToFit="1"/>
      <protection locked="0"/>
    </xf>
    <xf numFmtId="178" fontId="11" fillId="6" borderId="1" xfId="0" applyNumberFormat="1" applyFont="1" applyFill="1" applyBorder="1" applyAlignment="1" applyProtection="1">
      <alignment horizontal="center" vertical="center"/>
      <protection locked="0"/>
    </xf>
    <xf numFmtId="181" fontId="11" fillId="6" borderId="1" xfId="0" applyNumberFormat="1" applyFont="1" applyFill="1" applyBorder="1" applyAlignment="1" applyProtection="1">
      <alignment horizontal="center" vertical="center"/>
      <protection locked="0"/>
    </xf>
    <xf numFmtId="0" fontId="11" fillId="0" borderId="1" xfId="0" applyFont="1" applyBorder="1" applyProtection="1">
      <alignment vertical="center"/>
      <protection locked="0"/>
    </xf>
    <xf numFmtId="0" fontId="5" fillId="7" borderId="1" xfId="0" applyFont="1" applyFill="1" applyBorder="1" applyAlignment="1">
      <alignment horizontal="center" vertical="center" wrapText="1"/>
    </xf>
    <xf numFmtId="0" fontId="7" fillId="0" borderId="1" xfId="0" applyFont="1" applyBorder="1" applyAlignment="1" applyProtection="1">
      <alignment horizontal="left" vertical="center" wrapText="1"/>
      <protection locked="0"/>
    </xf>
    <xf numFmtId="0" fontId="3" fillId="0" borderId="1" xfId="0" applyFont="1" applyFill="1" applyBorder="1" applyAlignment="1">
      <alignment horizontal="left" vertical="center" wrapText="1"/>
    </xf>
    <xf numFmtId="0" fontId="7" fillId="0" borderId="4" xfId="0" applyFont="1" applyBorder="1" applyAlignment="1" applyProtection="1">
      <alignment horizontal="left" vertical="center" wrapText="1"/>
      <protection locked="0"/>
    </xf>
    <xf numFmtId="0" fontId="7" fillId="0" borderId="5" xfId="0" applyFont="1" applyBorder="1" applyAlignment="1" applyProtection="1">
      <alignment horizontal="left" vertical="center" wrapText="1"/>
      <protection locked="0"/>
    </xf>
    <xf numFmtId="0" fontId="5" fillId="7" borderId="12" xfId="0" applyFont="1" applyFill="1" applyBorder="1" applyAlignment="1">
      <alignment horizontal="center" vertical="center"/>
    </xf>
    <xf numFmtId="0" fontId="5" fillId="7" borderId="13" xfId="0" applyFont="1" applyFill="1" applyBorder="1" applyAlignment="1">
      <alignment horizontal="center" vertical="center"/>
    </xf>
    <xf numFmtId="180" fontId="19" fillId="2" borderId="14" xfId="2" applyNumberFormat="1" applyFont="1" applyFill="1" applyBorder="1" applyAlignment="1">
      <alignment horizontal="right" vertical="center"/>
    </xf>
    <xf numFmtId="180" fontId="19" fillId="2" borderId="15" xfId="2" applyNumberFormat="1" applyFont="1" applyFill="1" applyBorder="1" applyAlignment="1">
      <alignment horizontal="right" vertical="center"/>
    </xf>
    <xf numFmtId="0" fontId="7" fillId="6" borderId="1" xfId="0" applyFont="1" applyFill="1" applyBorder="1" applyAlignment="1">
      <alignment vertical="center" wrapText="1"/>
    </xf>
    <xf numFmtId="0" fontId="7" fillId="6" borderId="1" xfId="0" applyFont="1" applyFill="1" applyBorder="1" applyAlignment="1">
      <alignment horizontal="left" vertical="center" wrapText="1"/>
    </xf>
    <xf numFmtId="0" fontId="7" fillId="6" borderId="6" xfId="0" quotePrefix="1" applyFont="1" applyFill="1" applyBorder="1" applyAlignment="1">
      <alignment horizontal="center" vertical="center"/>
    </xf>
    <xf numFmtId="0" fontId="7" fillId="6" borderId="3" xfId="0" quotePrefix="1" applyFont="1" applyFill="1" applyBorder="1" applyAlignment="1">
      <alignment horizontal="center" vertical="center"/>
    </xf>
    <xf numFmtId="0" fontId="7" fillId="6" borderId="6" xfId="0" applyFont="1" applyFill="1" applyBorder="1" applyAlignment="1">
      <alignment vertical="center"/>
    </xf>
    <xf numFmtId="0" fontId="7" fillId="6" borderId="3" xfId="0" applyFont="1" applyFill="1" applyBorder="1" applyAlignment="1">
      <alignment vertical="center"/>
    </xf>
    <xf numFmtId="0" fontId="7" fillId="6" borderId="6" xfId="0" applyFont="1" applyFill="1" applyBorder="1" applyAlignment="1">
      <alignment vertical="center" wrapText="1"/>
    </xf>
    <xf numFmtId="0" fontId="7" fillId="6" borderId="3" xfId="0" applyFont="1" applyFill="1" applyBorder="1" applyAlignment="1">
      <alignment vertical="center" wrapText="1"/>
    </xf>
    <xf numFmtId="38" fontId="7" fillId="6" borderId="6" xfId="2" applyFont="1" applyFill="1" applyBorder="1" applyAlignment="1">
      <alignment horizontal="center" vertical="center"/>
    </xf>
    <xf numFmtId="38" fontId="7" fillId="6" borderId="3" xfId="2" applyFont="1" applyFill="1" applyBorder="1" applyAlignment="1">
      <alignment horizontal="center" vertical="center"/>
    </xf>
    <xf numFmtId="0" fontId="7" fillId="6" borderId="6" xfId="0" applyFont="1" applyFill="1" applyBorder="1" applyAlignment="1">
      <alignment horizontal="center" vertical="center"/>
    </xf>
    <xf numFmtId="0" fontId="7" fillId="6" borderId="3" xfId="0" applyFont="1" applyFill="1" applyBorder="1" applyAlignment="1">
      <alignment horizontal="center" vertical="center"/>
    </xf>
    <xf numFmtId="0" fontId="7" fillId="0" borderId="6" xfId="0" applyFont="1" applyFill="1" applyBorder="1" applyAlignment="1" applyProtection="1">
      <alignment horizontal="center" vertical="center" wrapText="1"/>
      <protection locked="0"/>
    </xf>
    <xf numFmtId="0" fontId="7" fillId="0" borderId="3" xfId="0" applyFont="1" applyFill="1" applyBorder="1" applyAlignment="1" applyProtection="1">
      <alignment horizontal="center" vertical="center" wrapText="1"/>
      <protection locked="0"/>
    </xf>
    <xf numFmtId="0" fontId="7" fillId="0" borderId="6"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38" fontId="7" fillId="0" borderId="6" xfId="2" quotePrefix="1" applyFont="1" applyFill="1" applyBorder="1" applyAlignment="1" applyProtection="1">
      <alignment horizontal="left" vertical="center" wrapText="1"/>
      <protection locked="0"/>
    </xf>
    <xf numFmtId="38" fontId="7" fillId="0" borderId="3" xfId="2" quotePrefix="1" applyFont="1" applyFill="1" applyBorder="1" applyAlignment="1" applyProtection="1">
      <alignment horizontal="left" vertical="center" wrapText="1"/>
      <protection locked="0"/>
    </xf>
    <xf numFmtId="38" fontId="7" fillId="0" borderId="6" xfId="2" applyFont="1" applyFill="1" applyBorder="1" applyAlignment="1" applyProtection="1">
      <alignment horizontal="center" vertical="center" wrapText="1"/>
      <protection locked="0"/>
    </xf>
    <xf numFmtId="38" fontId="7" fillId="0" borderId="3" xfId="2" applyFont="1" applyFill="1" applyBorder="1" applyAlignment="1" applyProtection="1">
      <alignment horizontal="center" vertical="center" wrapText="1"/>
      <protection locked="0"/>
    </xf>
    <xf numFmtId="38" fontId="7" fillId="2" borderId="6" xfId="2" applyFont="1" applyFill="1" applyBorder="1" applyAlignment="1" applyProtection="1">
      <alignment horizontal="left" vertical="center" wrapText="1"/>
      <protection locked="0"/>
    </xf>
    <xf numFmtId="38" fontId="7" fillId="2" borderId="3" xfId="2" applyFont="1" applyFill="1" applyBorder="1" applyAlignment="1" applyProtection="1">
      <alignment horizontal="left" vertical="center" wrapText="1"/>
      <protection locked="0"/>
    </xf>
    <xf numFmtId="180" fontId="11" fillId="0" borderId="1" xfId="0" applyNumberFormat="1" applyFont="1" applyBorder="1" applyAlignment="1" applyProtection="1">
      <alignment horizontal="center" vertical="center"/>
      <protection locked="0"/>
    </xf>
    <xf numFmtId="178" fontId="11" fillId="6" borderId="6" xfId="2" applyNumberFormat="1" applyFont="1" applyFill="1" applyBorder="1" applyAlignment="1">
      <alignment horizontal="center" vertical="center"/>
    </xf>
    <xf numFmtId="178" fontId="11" fillId="6" borderId="7" xfId="2" applyNumberFormat="1" applyFont="1" applyFill="1" applyBorder="1" applyAlignment="1">
      <alignment horizontal="center" vertical="center"/>
    </xf>
    <xf numFmtId="178" fontId="11" fillId="6" borderId="3" xfId="2" applyNumberFormat="1" applyFont="1" applyFill="1" applyBorder="1" applyAlignment="1">
      <alignment horizontal="center" vertical="center"/>
    </xf>
    <xf numFmtId="0" fontId="11" fillId="6" borderId="4" xfId="0" applyFont="1" applyFill="1" applyBorder="1" applyAlignment="1">
      <alignment horizontal="center" vertical="center"/>
    </xf>
    <xf numFmtId="0" fontId="11" fillId="6" borderId="5" xfId="0" applyFont="1" applyFill="1" applyBorder="1" applyAlignment="1">
      <alignment horizontal="center" vertical="center"/>
    </xf>
    <xf numFmtId="181" fontId="11" fillId="0" borderId="18" xfId="0" applyNumberFormat="1" applyFont="1" applyBorder="1" applyAlignment="1" applyProtection="1">
      <alignment horizontal="center" vertical="center"/>
      <protection locked="0"/>
    </xf>
    <xf numFmtId="181" fontId="11" fillId="0" borderId="19" xfId="0" applyNumberFormat="1" applyFont="1" applyBorder="1" applyAlignment="1" applyProtection="1">
      <alignment horizontal="center" vertical="center"/>
      <protection locked="0"/>
    </xf>
    <xf numFmtId="181" fontId="11" fillId="0" borderId="8" xfId="0" applyNumberFormat="1" applyFont="1" applyBorder="1" applyAlignment="1" applyProtection="1">
      <alignment horizontal="center" vertical="center"/>
      <protection locked="0"/>
    </xf>
    <xf numFmtId="181" fontId="11" fillId="0" borderId="20" xfId="0" applyNumberFormat="1" applyFont="1" applyBorder="1" applyAlignment="1" applyProtection="1">
      <alignment horizontal="center" vertical="center"/>
      <protection locked="0"/>
    </xf>
    <xf numFmtId="181" fontId="11" fillId="0" borderId="10" xfId="0" applyNumberFormat="1" applyFont="1" applyBorder="1" applyAlignment="1" applyProtection="1">
      <alignment horizontal="center" vertical="center"/>
      <protection locked="0"/>
    </xf>
    <xf numFmtId="181" fontId="11" fillId="0" borderId="11" xfId="0" applyNumberFormat="1" applyFont="1" applyBorder="1" applyAlignment="1" applyProtection="1">
      <alignment horizontal="center" vertical="center"/>
      <protection locked="0"/>
    </xf>
    <xf numFmtId="0" fontId="11" fillId="6" borderId="1" xfId="0" applyFont="1" applyFill="1" applyBorder="1" applyAlignment="1">
      <alignment horizontal="center" vertical="center"/>
    </xf>
    <xf numFmtId="38" fontId="11" fillId="6" borderId="6" xfId="2" applyFont="1" applyFill="1" applyBorder="1" applyAlignment="1">
      <alignment horizontal="center" vertical="center"/>
    </xf>
    <xf numFmtId="38" fontId="11" fillId="6" borderId="7" xfId="2" applyFont="1" applyFill="1" applyBorder="1" applyAlignment="1">
      <alignment horizontal="center" vertical="center"/>
    </xf>
    <xf numFmtId="38" fontId="11" fillId="6" borderId="3" xfId="2" applyFont="1" applyFill="1" applyBorder="1" applyAlignment="1">
      <alignment horizontal="center" vertical="center"/>
    </xf>
    <xf numFmtId="0" fontId="7" fillId="6" borderId="4" xfId="0" applyFont="1" applyFill="1" applyBorder="1" applyAlignment="1">
      <alignment horizontal="center" vertical="center"/>
    </xf>
    <xf numFmtId="0" fontId="7" fillId="6" borderId="5" xfId="0" applyFont="1" applyFill="1" applyBorder="1" applyAlignment="1">
      <alignment horizontal="center" vertical="center"/>
    </xf>
    <xf numFmtId="0" fontId="7" fillId="6" borderId="4" xfId="0" applyFont="1" applyFill="1" applyBorder="1" applyAlignment="1">
      <alignment horizontal="left" vertical="center" wrapText="1"/>
    </xf>
    <xf numFmtId="0" fontId="7" fillId="6" borderId="5" xfId="0" applyFont="1" applyFill="1" applyBorder="1" applyAlignment="1">
      <alignment horizontal="left" vertical="center" wrapText="1"/>
    </xf>
    <xf numFmtId="0" fontId="24" fillId="7" borderId="4" xfId="0" applyFont="1" applyFill="1" applyBorder="1" applyAlignment="1">
      <alignment horizontal="center" vertical="center"/>
    </xf>
    <xf numFmtId="0" fontId="24" fillId="7" borderId="9" xfId="0" applyFont="1" applyFill="1" applyBorder="1" applyAlignment="1">
      <alignment horizontal="center" vertical="center"/>
    </xf>
    <xf numFmtId="0" fontId="24" fillId="7" borderId="5" xfId="0" applyFont="1" applyFill="1" applyBorder="1" applyAlignment="1">
      <alignment horizontal="center" vertical="center"/>
    </xf>
    <xf numFmtId="0" fontId="7" fillId="6" borderId="4" xfId="0" quotePrefix="1" applyFont="1" applyFill="1" applyBorder="1" applyAlignment="1">
      <alignment horizontal="center" vertical="center"/>
    </xf>
    <xf numFmtId="0" fontId="7" fillId="6" borderId="5" xfId="0" quotePrefix="1" applyFont="1" applyFill="1" applyBorder="1" applyAlignment="1">
      <alignment horizontal="center" vertical="center"/>
    </xf>
    <xf numFmtId="0" fontId="11" fillId="6" borderId="9" xfId="0" applyFont="1" applyFill="1" applyBorder="1" applyAlignment="1">
      <alignment horizontal="center" vertical="center"/>
    </xf>
    <xf numFmtId="0" fontId="11" fillId="6" borderId="17" xfId="0" applyFont="1" applyFill="1" applyBorder="1" applyAlignment="1">
      <alignment horizontal="center" vertical="center"/>
    </xf>
    <xf numFmtId="0" fontId="24" fillId="7" borderId="1" xfId="0" applyFont="1" applyFill="1" applyBorder="1" applyAlignment="1">
      <alignment horizontal="center" vertical="center" wrapText="1"/>
    </xf>
    <xf numFmtId="178" fontId="11" fillId="0" borderId="4" xfId="2" applyNumberFormat="1" applyFont="1" applyBorder="1" applyAlignment="1" applyProtection="1">
      <alignment horizontal="center" vertical="center"/>
      <protection locked="0"/>
    </xf>
    <xf numFmtId="178" fontId="11" fillId="0" borderId="5" xfId="2" applyNumberFormat="1" applyFont="1" applyBorder="1" applyAlignment="1" applyProtection="1">
      <alignment horizontal="center" vertical="center"/>
      <protection locked="0"/>
    </xf>
    <xf numFmtId="0" fontId="24" fillId="7" borderId="4" xfId="0" applyFont="1" applyFill="1" applyBorder="1" applyAlignment="1">
      <alignment horizontal="center" vertical="center" wrapText="1"/>
    </xf>
    <xf numFmtId="0" fontId="24" fillId="7" borderId="9" xfId="0" applyFont="1" applyFill="1" applyBorder="1" applyAlignment="1">
      <alignment horizontal="center" vertical="center" wrapText="1"/>
    </xf>
    <xf numFmtId="0" fontId="24" fillId="7" borderId="5" xfId="0" applyFont="1" applyFill="1" applyBorder="1" applyAlignment="1">
      <alignment horizontal="center" vertical="center" wrapText="1"/>
    </xf>
    <xf numFmtId="181" fontId="11" fillId="0" borderId="4" xfId="0" applyNumberFormat="1" applyFont="1" applyBorder="1" applyAlignment="1" applyProtection="1">
      <alignment horizontal="center" vertical="center"/>
      <protection locked="0"/>
    </xf>
    <xf numFmtId="181" fontId="11" fillId="0" borderId="5" xfId="0" applyNumberFormat="1" applyFont="1" applyBorder="1" applyAlignment="1" applyProtection="1">
      <alignment horizontal="center" vertical="center"/>
      <protection locked="0"/>
    </xf>
    <xf numFmtId="0" fontId="28" fillId="6" borderId="6" xfId="0" applyFont="1" applyFill="1" applyBorder="1" applyAlignment="1">
      <alignment horizontal="center" vertical="center"/>
    </xf>
    <xf numFmtId="0" fontId="11" fillId="6" borderId="7" xfId="0" applyFont="1" applyFill="1" applyBorder="1" applyAlignment="1">
      <alignment horizontal="center" vertical="center"/>
    </xf>
    <xf numFmtId="0" fontId="11" fillId="6" borderId="3" xfId="0" applyFont="1" applyFill="1" applyBorder="1" applyAlignment="1">
      <alignment horizontal="center" vertical="center"/>
    </xf>
    <xf numFmtId="0" fontId="11" fillId="6" borderId="22" xfId="0" applyFont="1" applyFill="1" applyBorder="1" applyAlignment="1">
      <alignment horizontal="center" vertical="center"/>
    </xf>
    <xf numFmtId="0" fontId="11" fillId="6" borderId="23" xfId="0" applyFont="1" applyFill="1" applyBorder="1" applyAlignment="1">
      <alignment horizontal="center" vertical="center"/>
    </xf>
    <xf numFmtId="177" fontId="11" fillId="6" borderId="6" xfId="0" applyNumberFormat="1" applyFont="1" applyFill="1" applyBorder="1" applyAlignment="1">
      <alignment horizontal="center" vertical="center"/>
    </xf>
    <xf numFmtId="177" fontId="11" fillId="6" borderId="7" xfId="0" applyNumberFormat="1" applyFont="1" applyFill="1" applyBorder="1" applyAlignment="1">
      <alignment horizontal="center" vertical="center"/>
    </xf>
    <xf numFmtId="0" fontId="7" fillId="6" borderId="9" xfId="0" applyFont="1" applyFill="1" applyBorder="1" applyAlignment="1">
      <alignment horizontal="center" vertical="center"/>
    </xf>
    <xf numFmtId="0" fontId="7" fillId="6" borderId="9" xfId="0" applyFont="1" applyFill="1" applyBorder="1" applyAlignment="1">
      <alignment horizontal="left" vertical="center" wrapText="1"/>
    </xf>
    <xf numFmtId="179" fontId="11" fillId="0" borderId="4" xfId="0" applyNumberFormat="1" applyFont="1" applyBorder="1" applyAlignment="1" applyProtection="1">
      <alignment horizontal="center" vertical="center"/>
      <protection locked="0"/>
    </xf>
    <xf numFmtId="179" fontId="11" fillId="0" borderId="9" xfId="0" applyNumberFormat="1" applyFont="1" applyBorder="1" applyAlignment="1" applyProtection="1">
      <alignment horizontal="center" vertical="center"/>
      <protection locked="0"/>
    </xf>
    <xf numFmtId="179" fontId="11" fillId="0" borderId="5" xfId="0" applyNumberFormat="1" applyFont="1" applyBorder="1" applyAlignment="1" applyProtection="1">
      <alignment horizontal="center" vertical="center"/>
      <protection locked="0"/>
    </xf>
    <xf numFmtId="0" fontId="11" fillId="6" borderId="4" xfId="0" applyFont="1" applyFill="1" applyBorder="1" applyAlignment="1">
      <alignment horizontal="left" vertical="center" wrapText="1"/>
    </xf>
    <xf numFmtId="0" fontId="11" fillId="6" borderId="5" xfId="0" applyFont="1" applyFill="1" applyBorder="1" applyAlignment="1">
      <alignment horizontal="left" vertical="center" wrapText="1"/>
    </xf>
    <xf numFmtId="178" fontId="11" fillId="6" borderId="6" xfId="0" applyNumberFormat="1" applyFont="1" applyFill="1" applyBorder="1" applyAlignment="1">
      <alignment horizontal="center" vertical="center"/>
    </xf>
    <xf numFmtId="178" fontId="11" fillId="6" borderId="7" xfId="0" applyNumberFormat="1" applyFont="1" applyFill="1" applyBorder="1" applyAlignment="1">
      <alignment horizontal="center" vertical="center"/>
    </xf>
    <xf numFmtId="178" fontId="11" fillId="0" borderId="18" xfId="2" applyNumberFormat="1" applyFont="1" applyBorder="1" applyAlignment="1" applyProtection="1">
      <alignment horizontal="center" vertical="center"/>
      <protection locked="0"/>
    </xf>
    <xf numFmtId="178" fontId="11" fillId="0" borderId="19" xfId="2" applyNumberFormat="1" applyFont="1" applyBorder="1" applyAlignment="1" applyProtection="1">
      <alignment horizontal="center" vertical="center"/>
      <protection locked="0"/>
    </xf>
    <xf numFmtId="178" fontId="11" fillId="0" borderId="8" xfId="2" applyNumberFormat="1" applyFont="1" applyBorder="1" applyAlignment="1" applyProtection="1">
      <alignment horizontal="center" vertical="center"/>
      <protection locked="0"/>
    </xf>
    <xf numFmtId="178" fontId="11" fillId="0" borderId="20" xfId="2" applyNumberFormat="1" applyFont="1" applyBorder="1" applyAlignment="1" applyProtection="1">
      <alignment horizontal="center" vertical="center"/>
      <protection locked="0"/>
    </xf>
    <xf numFmtId="178" fontId="11" fillId="0" borderId="10" xfId="2" applyNumberFormat="1" applyFont="1" applyBorder="1" applyAlignment="1" applyProtection="1">
      <alignment horizontal="center" vertical="center"/>
      <protection locked="0"/>
    </xf>
    <xf numFmtId="178" fontId="11" fillId="0" borderId="11" xfId="2" applyNumberFormat="1" applyFont="1" applyBorder="1" applyAlignment="1" applyProtection="1">
      <alignment horizontal="center" vertical="center"/>
      <protection locked="0"/>
    </xf>
    <xf numFmtId="0" fontId="11" fillId="6" borderId="1" xfId="0" applyFont="1" applyFill="1" applyBorder="1" applyAlignment="1">
      <alignment horizontal="center" vertical="center" wrapText="1"/>
    </xf>
    <xf numFmtId="178" fontId="11" fillId="6" borderId="1" xfId="2" applyNumberFormat="1" applyFont="1" applyFill="1" applyBorder="1" applyAlignment="1">
      <alignment horizontal="center" vertical="center"/>
    </xf>
    <xf numFmtId="178" fontId="11" fillId="6" borderId="32" xfId="2" applyNumberFormat="1" applyFont="1" applyFill="1" applyBorder="1" applyAlignment="1">
      <alignment horizontal="center" vertical="center"/>
    </xf>
    <xf numFmtId="178" fontId="11" fillId="6" borderId="33" xfId="2" applyNumberFormat="1" applyFont="1" applyFill="1" applyBorder="1" applyAlignment="1">
      <alignment horizontal="center" vertical="center"/>
    </xf>
    <xf numFmtId="0" fontId="24" fillId="7" borderId="1" xfId="0" applyFont="1" applyFill="1" applyBorder="1" applyAlignment="1">
      <alignment horizontal="center" vertical="center"/>
    </xf>
    <xf numFmtId="0" fontId="3" fillId="9" borderId="2" xfId="0" applyFont="1" applyFill="1" applyBorder="1" applyAlignment="1">
      <alignment horizontal="center" vertical="center"/>
    </xf>
    <xf numFmtId="0" fontId="3" fillId="0" borderId="24" xfId="0" applyFont="1" applyBorder="1" applyAlignment="1">
      <alignment horizontal="center" vertical="center"/>
    </xf>
    <xf numFmtId="0" fontId="8" fillId="4" borderId="0" xfId="0" applyFont="1" applyFill="1" applyAlignment="1">
      <alignment horizontal="left" vertical="center"/>
    </xf>
    <xf numFmtId="0" fontId="3" fillId="6" borderId="28" xfId="0" applyFont="1" applyFill="1" applyBorder="1" applyAlignment="1">
      <alignment horizontal="left" vertical="center" wrapText="1"/>
    </xf>
    <xf numFmtId="0" fontId="3" fillId="6" borderId="29" xfId="0" applyFont="1" applyFill="1" applyBorder="1" applyAlignment="1">
      <alignment horizontal="left" vertical="center" wrapText="1"/>
    </xf>
    <xf numFmtId="0" fontId="3" fillId="6" borderId="30" xfId="0" applyFont="1" applyFill="1" applyBorder="1" applyAlignment="1">
      <alignment horizontal="left" vertical="center" wrapText="1"/>
    </xf>
    <xf numFmtId="178" fontId="3" fillId="0" borderId="24" xfId="1" applyNumberFormat="1" applyFont="1" applyFill="1" applyBorder="1" applyAlignment="1">
      <alignment horizontal="right" vertical="center"/>
    </xf>
    <xf numFmtId="0" fontId="8" fillId="4" borderId="0" xfId="3" applyFont="1" applyFill="1" applyAlignment="1">
      <alignment horizontal="left" vertical="center"/>
    </xf>
    <xf numFmtId="0" fontId="7" fillId="6" borderId="4" xfId="0" applyFont="1" applyFill="1" applyBorder="1" applyAlignment="1" applyProtection="1">
      <alignment horizontal="center" vertical="center"/>
    </xf>
    <xf numFmtId="0" fontId="7" fillId="6" borderId="5" xfId="0" applyFont="1" applyFill="1" applyBorder="1" applyAlignment="1" applyProtection="1">
      <alignment horizontal="center" vertical="center"/>
    </xf>
    <xf numFmtId="0" fontId="3" fillId="0" borderId="1" xfId="0" applyFont="1" applyFill="1" applyBorder="1" applyAlignment="1" applyProtection="1">
      <alignment horizontal="left" vertical="center" wrapText="1"/>
    </xf>
    <xf numFmtId="0" fontId="7" fillId="6" borderId="1" xfId="0" applyFont="1" applyFill="1" applyBorder="1" applyAlignment="1" applyProtection="1">
      <alignment horizontal="left" vertical="center" wrapText="1"/>
    </xf>
    <xf numFmtId="0" fontId="7" fillId="6" borderId="1" xfId="0" applyFont="1" applyFill="1" applyBorder="1" applyAlignment="1" applyProtection="1">
      <alignment vertical="center" wrapText="1"/>
    </xf>
    <xf numFmtId="0" fontId="7" fillId="0" borderId="6" xfId="0" quotePrefix="1" applyFont="1" applyFill="1" applyBorder="1" applyAlignment="1" applyProtection="1">
      <alignment horizontal="center" vertical="center" wrapText="1"/>
      <protection locked="0"/>
    </xf>
    <xf numFmtId="0" fontId="7" fillId="0" borderId="3" xfId="0" quotePrefix="1" applyFont="1" applyFill="1" applyBorder="1" applyAlignment="1" applyProtection="1">
      <alignment horizontal="center" vertical="center" wrapText="1"/>
      <protection locked="0"/>
    </xf>
    <xf numFmtId="0" fontId="3" fillId="0" borderId="1" xfId="0" applyFont="1" applyFill="1" applyBorder="1" applyAlignment="1" applyProtection="1">
      <alignment horizontal="left" vertical="center"/>
    </xf>
    <xf numFmtId="0" fontId="5" fillId="7" borderId="4" xfId="0" applyFont="1" applyFill="1" applyBorder="1" applyAlignment="1" applyProtection="1">
      <alignment horizontal="center" vertical="center" wrapText="1"/>
    </xf>
    <xf numFmtId="0" fontId="5" fillId="7" borderId="5" xfId="0" applyFont="1" applyFill="1" applyBorder="1" applyAlignment="1" applyProtection="1">
      <alignment horizontal="center" vertical="center" wrapText="1"/>
    </xf>
    <xf numFmtId="0" fontId="5" fillId="7" borderId="12" xfId="0" applyFont="1" applyFill="1" applyBorder="1" applyAlignment="1" applyProtection="1">
      <alignment horizontal="center" vertical="center"/>
    </xf>
    <xf numFmtId="0" fontId="5" fillId="7" borderId="13" xfId="0" applyFont="1" applyFill="1" applyBorder="1" applyAlignment="1" applyProtection="1">
      <alignment horizontal="center" vertical="center"/>
    </xf>
    <xf numFmtId="180" fontId="19" fillId="2" borderId="14" xfId="2" applyNumberFormat="1" applyFont="1" applyFill="1" applyBorder="1" applyAlignment="1" applyProtection="1">
      <alignment horizontal="right" vertical="center"/>
    </xf>
    <xf numFmtId="180" fontId="19" fillId="2" borderId="15" xfId="2" applyNumberFormat="1" applyFont="1" applyFill="1" applyBorder="1" applyAlignment="1" applyProtection="1">
      <alignment horizontal="right" vertical="center"/>
    </xf>
    <xf numFmtId="0" fontId="5" fillId="7" borderId="1" xfId="0" applyFont="1" applyFill="1" applyBorder="1" applyAlignment="1" applyProtection="1">
      <alignment horizontal="center" vertical="center" wrapText="1"/>
    </xf>
    <xf numFmtId="0" fontId="7" fillId="6" borderId="6" xfId="0" quotePrefix="1" applyFont="1" applyFill="1" applyBorder="1" applyAlignment="1" applyProtection="1">
      <alignment horizontal="center" vertical="center"/>
    </xf>
    <xf numFmtId="0" fontId="7" fillId="6" borderId="3" xfId="0" quotePrefix="1" applyFont="1" applyFill="1" applyBorder="1" applyAlignment="1" applyProtection="1">
      <alignment horizontal="center" vertical="center"/>
    </xf>
    <xf numFmtId="0" fontId="7" fillId="6" borderId="6" xfId="0" applyFont="1" applyFill="1" applyBorder="1" applyAlignment="1" applyProtection="1">
      <alignment vertical="center"/>
    </xf>
    <xf numFmtId="0" fontId="7" fillId="6" borderId="3" xfId="0" applyFont="1" applyFill="1" applyBorder="1" applyAlignment="1" applyProtection="1">
      <alignment vertical="center"/>
    </xf>
    <xf numFmtId="0" fontId="7" fillId="6" borderId="6" xfId="0" applyFont="1" applyFill="1" applyBorder="1" applyAlignment="1" applyProtection="1">
      <alignment vertical="center" wrapText="1"/>
    </xf>
    <xf numFmtId="0" fontId="7" fillId="6" borderId="3" xfId="0" applyFont="1" applyFill="1" applyBorder="1" applyAlignment="1" applyProtection="1">
      <alignment vertical="center" wrapText="1"/>
    </xf>
    <xf numFmtId="38" fontId="7" fillId="6" borderId="6" xfId="2" applyFont="1" applyFill="1" applyBorder="1" applyAlignment="1" applyProtection="1">
      <alignment horizontal="center" vertical="center"/>
    </xf>
    <xf numFmtId="38" fontId="7" fillId="6" borderId="3" xfId="2" applyFont="1" applyFill="1" applyBorder="1" applyAlignment="1" applyProtection="1">
      <alignment horizontal="center" vertical="center"/>
    </xf>
    <xf numFmtId="0" fontId="7" fillId="6" borderId="6" xfId="0" applyFont="1" applyFill="1" applyBorder="1" applyAlignment="1" applyProtection="1">
      <alignment horizontal="center" vertical="center"/>
    </xf>
    <xf numFmtId="0" fontId="7" fillId="6" borderId="3" xfId="0" applyFont="1" applyFill="1" applyBorder="1" applyAlignment="1" applyProtection="1">
      <alignment horizontal="center" vertical="center"/>
    </xf>
    <xf numFmtId="0" fontId="11" fillId="6" borderId="4" xfId="0" applyFont="1" applyFill="1" applyBorder="1" applyAlignment="1" applyProtection="1">
      <alignment horizontal="left" vertical="center" wrapText="1"/>
    </xf>
    <xf numFmtId="0" fontId="11" fillId="6" borderId="5" xfId="0" applyFont="1" applyFill="1" applyBorder="1" applyAlignment="1" applyProtection="1">
      <alignment horizontal="left" vertical="center" wrapText="1"/>
    </xf>
    <xf numFmtId="0" fontId="7" fillId="6" borderId="4" xfId="0" applyFont="1" applyFill="1" applyBorder="1" applyAlignment="1" applyProtection="1">
      <alignment horizontal="left" vertical="center" wrapText="1"/>
    </xf>
    <xf numFmtId="0" fontId="7" fillId="6" borderId="5" xfId="0" applyFont="1" applyFill="1" applyBorder="1" applyAlignment="1" applyProtection="1">
      <alignment horizontal="left" vertical="center" wrapText="1"/>
    </xf>
    <xf numFmtId="0" fontId="11" fillId="6" borderId="1" xfId="0" applyFont="1" applyFill="1" applyBorder="1" applyAlignment="1" applyProtection="1">
      <alignment horizontal="center" vertical="center" wrapText="1"/>
    </xf>
    <xf numFmtId="0" fontId="11" fillId="6" borderId="1" xfId="0" applyFont="1" applyFill="1" applyBorder="1" applyAlignment="1" applyProtection="1">
      <alignment horizontal="center" vertical="center"/>
    </xf>
    <xf numFmtId="0" fontId="11" fillId="6" borderId="4" xfId="0" applyFont="1" applyFill="1" applyBorder="1" applyAlignment="1" applyProtection="1">
      <alignment horizontal="center" vertical="center"/>
    </xf>
    <xf numFmtId="0" fontId="11" fillId="6" borderId="5" xfId="0" applyFont="1" applyFill="1" applyBorder="1" applyAlignment="1" applyProtection="1">
      <alignment horizontal="center" vertical="center"/>
    </xf>
    <xf numFmtId="181" fontId="11" fillId="6" borderId="18" xfId="0" applyNumberFormat="1" applyFont="1" applyFill="1" applyBorder="1" applyAlignment="1" applyProtection="1">
      <alignment horizontal="center" vertical="center"/>
    </xf>
    <xf numFmtId="181" fontId="11" fillId="6" borderId="19" xfId="0" applyNumberFormat="1" applyFont="1" applyFill="1" applyBorder="1" applyAlignment="1" applyProtection="1">
      <alignment horizontal="center" vertical="center"/>
    </xf>
    <xf numFmtId="181" fontId="11" fillId="6" borderId="8" xfId="0" applyNumberFormat="1" applyFont="1" applyFill="1" applyBorder="1" applyAlignment="1" applyProtection="1">
      <alignment horizontal="center" vertical="center"/>
    </xf>
    <xf numFmtId="181" fontId="11" fillId="6" borderId="20" xfId="0" applyNumberFormat="1" applyFont="1" applyFill="1" applyBorder="1" applyAlignment="1" applyProtection="1">
      <alignment horizontal="center" vertical="center"/>
    </xf>
    <xf numFmtId="181" fontId="11" fillId="6" borderId="10" xfId="0" applyNumberFormat="1" applyFont="1" applyFill="1" applyBorder="1" applyAlignment="1" applyProtection="1">
      <alignment horizontal="center" vertical="center"/>
    </xf>
    <xf numFmtId="181" fontId="11" fillId="6" borderId="11" xfId="0" applyNumberFormat="1" applyFont="1" applyFill="1" applyBorder="1" applyAlignment="1" applyProtection="1">
      <alignment horizontal="center" vertical="center"/>
    </xf>
    <xf numFmtId="178" fontId="11" fillId="6" borderId="32" xfId="2" applyNumberFormat="1" applyFont="1" applyFill="1" applyBorder="1" applyAlignment="1" applyProtection="1">
      <alignment horizontal="center" vertical="center"/>
    </xf>
    <xf numFmtId="178" fontId="11" fillId="6" borderId="33" xfId="2" applyNumberFormat="1" applyFont="1" applyFill="1" applyBorder="1" applyAlignment="1" applyProtection="1">
      <alignment horizontal="center" vertical="center"/>
    </xf>
    <xf numFmtId="180" fontId="11" fillId="6" borderId="1" xfId="0" applyNumberFormat="1" applyFont="1" applyFill="1" applyBorder="1" applyAlignment="1" applyProtection="1">
      <alignment horizontal="center" vertical="center"/>
    </xf>
    <xf numFmtId="178" fontId="11" fillId="6" borderId="1" xfId="2" applyNumberFormat="1" applyFont="1" applyFill="1" applyBorder="1" applyAlignment="1" applyProtection="1">
      <alignment horizontal="center" vertical="center"/>
    </xf>
    <xf numFmtId="178" fontId="11" fillId="6" borderId="6" xfId="2" applyNumberFormat="1" applyFont="1" applyFill="1" applyBorder="1" applyAlignment="1" applyProtection="1">
      <alignment horizontal="center" vertical="center"/>
    </xf>
    <xf numFmtId="0" fontId="24" fillId="7" borderId="1" xfId="0" applyFont="1" applyFill="1" applyBorder="1" applyAlignment="1" applyProtection="1">
      <alignment horizontal="center" vertical="center" wrapText="1"/>
    </xf>
    <xf numFmtId="0" fontId="24" fillId="7" borderId="4" xfId="0" applyFont="1" applyFill="1" applyBorder="1" applyAlignment="1" applyProtection="1">
      <alignment horizontal="center" vertical="center" wrapText="1"/>
    </xf>
    <xf numFmtId="0" fontId="24" fillId="7" borderId="5" xfId="0" applyFont="1" applyFill="1" applyBorder="1" applyAlignment="1" applyProtection="1">
      <alignment horizontal="center" vertical="center" wrapText="1"/>
    </xf>
    <xf numFmtId="0" fontId="24" fillId="7" borderId="1" xfId="0" applyFont="1" applyFill="1" applyBorder="1" applyAlignment="1" applyProtection="1">
      <alignment horizontal="center" vertical="center"/>
    </xf>
    <xf numFmtId="0" fontId="7" fillId="6" borderId="4" xfId="0" quotePrefix="1" applyFont="1" applyFill="1" applyBorder="1" applyAlignment="1" applyProtection="1">
      <alignment horizontal="center" vertical="center"/>
    </xf>
    <xf numFmtId="0" fontId="7" fillId="6" borderId="5" xfId="0" quotePrefix="1" applyFont="1" applyFill="1" applyBorder="1" applyAlignment="1" applyProtection="1">
      <alignment horizontal="center" vertical="center"/>
    </xf>
    <xf numFmtId="180" fontId="11" fillId="6" borderId="6" xfId="0" applyNumberFormat="1" applyFont="1" applyFill="1" applyBorder="1" applyAlignment="1" applyProtection="1">
      <alignment horizontal="center" vertical="center"/>
    </xf>
    <xf numFmtId="180" fontId="11" fillId="6" borderId="7" xfId="0" applyNumberFormat="1" applyFont="1" applyFill="1" applyBorder="1" applyAlignment="1" applyProtection="1">
      <alignment horizontal="center" vertical="center"/>
    </xf>
    <xf numFmtId="180" fontId="11" fillId="6" borderId="3" xfId="0" applyNumberFormat="1" applyFont="1" applyFill="1" applyBorder="1" applyAlignment="1" applyProtection="1">
      <alignment horizontal="center" vertical="center"/>
    </xf>
    <xf numFmtId="178" fontId="11" fillId="6" borderId="7" xfId="2" applyNumberFormat="1" applyFont="1" applyFill="1" applyBorder="1" applyAlignment="1" applyProtection="1">
      <alignment horizontal="center" vertical="center"/>
    </xf>
    <xf numFmtId="178" fontId="11" fillId="6" borderId="3" xfId="2" applyNumberFormat="1" applyFont="1" applyFill="1" applyBorder="1" applyAlignment="1" applyProtection="1">
      <alignment horizontal="center" vertical="center"/>
    </xf>
    <xf numFmtId="0" fontId="28" fillId="6" borderId="6" xfId="0" applyFont="1" applyFill="1" applyBorder="1" applyAlignment="1" applyProtection="1">
      <alignment horizontal="center" vertical="center"/>
    </xf>
    <xf numFmtId="0" fontId="11" fillId="6" borderId="7" xfId="0" applyFont="1" applyFill="1" applyBorder="1" applyAlignment="1" applyProtection="1">
      <alignment horizontal="center" vertical="center"/>
    </xf>
    <xf numFmtId="0" fontId="11" fillId="6" borderId="3" xfId="0" applyFont="1" applyFill="1" applyBorder="1" applyAlignment="1" applyProtection="1">
      <alignment horizontal="center" vertical="center"/>
    </xf>
    <xf numFmtId="0" fontId="24" fillId="7" borderId="4" xfId="0" applyFont="1" applyFill="1" applyBorder="1" applyAlignment="1" applyProtection="1">
      <alignment horizontal="center" vertical="center"/>
    </xf>
    <xf numFmtId="0" fontId="24" fillId="7" borderId="5" xfId="0" applyFont="1" applyFill="1" applyBorder="1" applyAlignment="1" applyProtection="1">
      <alignment horizontal="center" vertical="center"/>
    </xf>
    <xf numFmtId="38" fontId="11" fillId="6" borderId="6" xfId="2" applyFont="1" applyFill="1" applyBorder="1" applyAlignment="1" applyProtection="1">
      <alignment horizontal="center" vertical="center"/>
    </xf>
    <xf numFmtId="38" fontId="11" fillId="6" borderId="7" xfId="2" applyFont="1" applyFill="1" applyBorder="1" applyAlignment="1" applyProtection="1">
      <alignment horizontal="center" vertical="center"/>
    </xf>
    <xf numFmtId="38" fontId="11" fillId="6" borderId="3" xfId="2" applyFont="1" applyFill="1" applyBorder="1" applyAlignment="1" applyProtection="1">
      <alignment horizontal="center" vertical="center"/>
    </xf>
    <xf numFmtId="178" fontId="11" fillId="6" borderId="6" xfId="0" applyNumberFormat="1" applyFont="1" applyFill="1" applyBorder="1" applyAlignment="1" applyProtection="1">
      <alignment horizontal="center" vertical="center"/>
    </xf>
    <xf numFmtId="178" fontId="11" fillId="6" borderId="7" xfId="0" applyNumberFormat="1" applyFont="1" applyFill="1" applyBorder="1" applyAlignment="1" applyProtection="1">
      <alignment horizontal="center" vertical="center"/>
    </xf>
    <xf numFmtId="0" fontId="11" fillId="6" borderId="17" xfId="0" applyFont="1" applyFill="1" applyBorder="1" applyAlignment="1" applyProtection="1">
      <alignment horizontal="center" vertical="center"/>
    </xf>
    <xf numFmtId="0" fontId="24" fillId="7" borderId="9" xfId="0" applyFont="1" applyFill="1" applyBorder="1" applyAlignment="1" applyProtection="1">
      <alignment horizontal="center" vertical="center" wrapText="1"/>
    </xf>
    <xf numFmtId="0" fontId="24" fillId="7" borderId="9" xfId="0" applyFont="1" applyFill="1" applyBorder="1" applyAlignment="1" applyProtection="1">
      <alignment horizontal="center" vertical="center"/>
    </xf>
    <xf numFmtId="0" fontId="11" fillId="6" borderId="22" xfId="0" applyFont="1" applyFill="1" applyBorder="1" applyAlignment="1" applyProtection="1">
      <alignment horizontal="center" vertical="center"/>
    </xf>
    <xf numFmtId="0" fontId="11" fillId="6" borderId="23" xfId="0" applyFont="1" applyFill="1" applyBorder="1" applyAlignment="1" applyProtection="1">
      <alignment horizontal="center" vertical="center"/>
    </xf>
    <xf numFmtId="0" fontId="11" fillId="6" borderId="9" xfId="0" applyFont="1" applyFill="1" applyBorder="1" applyAlignment="1" applyProtection="1">
      <alignment horizontal="center" vertical="center"/>
    </xf>
    <xf numFmtId="0" fontId="7" fillId="6" borderId="9" xfId="0" applyFont="1" applyFill="1" applyBorder="1" applyAlignment="1" applyProtection="1">
      <alignment horizontal="left" vertical="center" wrapText="1"/>
    </xf>
    <xf numFmtId="177" fontId="11" fillId="6" borderId="6" xfId="0" applyNumberFormat="1" applyFont="1" applyFill="1" applyBorder="1" applyAlignment="1" applyProtection="1">
      <alignment horizontal="center" vertical="center"/>
    </xf>
    <xf numFmtId="177" fontId="11" fillId="6" borderId="7" xfId="0" applyNumberFormat="1" applyFont="1" applyFill="1" applyBorder="1" applyAlignment="1" applyProtection="1">
      <alignment horizontal="center" vertical="center"/>
    </xf>
    <xf numFmtId="181" fontId="11" fillId="6" borderId="4" xfId="0" applyNumberFormat="1" applyFont="1" applyFill="1" applyBorder="1" applyAlignment="1" applyProtection="1">
      <alignment horizontal="center" vertical="center"/>
    </xf>
    <xf numFmtId="181" fontId="11" fillId="6" borderId="5" xfId="0" applyNumberFormat="1" applyFont="1" applyFill="1" applyBorder="1" applyAlignment="1" applyProtection="1">
      <alignment horizontal="center" vertical="center"/>
    </xf>
    <xf numFmtId="179" fontId="11" fillId="6" borderId="4" xfId="0" applyNumberFormat="1" applyFont="1" applyFill="1" applyBorder="1" applyAlignment="1" applyProtection="1">
      <alignment horizontal="center" vertical="center"/>
    </xf>
    <xf numFmtId="179" fontId="11" fillId="6" borderId="9" xfId="0" applyNumberFormat="1" applyFont="1" applyFill="1" applyBorder="1" applyAlignment="1" applyProtection="1">
      <alignment horizontal="center" vertical="center"/>
    </xf>
    <xf numFmtId="179" fontId="11" fillId="6" borderId="5" xfId="0" applyNumberFormat="1" applyFont="1" applyFill="1" applyBorder="1" applyAlignment="1" applyProtection="1">
      <alignment horizontal="center" vertical="center"/>
    </xf>
    <xf numFmtId="0" fontId="7" fillId="6" borderId="9" xfId="0" applyFont="1" applyFill="1" applyBorder="1" applyAlignment="1" applyProtection="1">
      <alignment horizontal="center" vertical="center"/>
    </xf>
  </cellXfs>
  <cellStyles count="4">
    <cellStyle name="40% - アクセント 6" xfId="1" builtinId="51"/>
    <cellStyle name="桁区切り" xfId="2" builtinId="6"/>
    <cellStyle name="標準" xfId="0" builtinId="0"/>
    <cellStyle name="標準 3" xfId="3"/>
  </cellStyles>
  <dxfs count="0"/>
  <tableStyles count="0" defaultTableStyle="TableStyleMedium9" defaultPivotStyle="PivotStyleLight16"/>
  <colors>
    <mruColors>
      <color rgb="FFCCCCFF"/>
      <color rgb="FF0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8</xdr:col>
      <xdr:colOff>79343</xdr:colOff>
      <xdr:row>8</xdr:row>
      <xdr:rowOff>1616076</xdr:rowOff>
    </xdr:from>
    <xdr:ext cx="5794407" cy="1066799"/>
    <mc:AlternateContent xmlns:mc="http://schemas.openxmlformats.org/markup-compatibility/2006" xmlns:a14="http://schemas.microsoft.com/office/drawing/2010/main">
      <mc:Choice Requires="a14">
        <xdr:sp macro="" textlink="">
          <xdr:nvSpPr>
            <xdr:cNvPr id="2" name="テキスト ボックス 1"/>
            <xdr:cNvSpPr txBox="1"/>
          </xdr:nvSpPr>
          <xdr:spPr>
            <a:xfrm>
              <a:off x="8556593" y="5457826"/>
              <a:ext cx="5794407" cy="10667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lgn="l"/>
              <a14:m>
                <m:oMathPara xmlns:m="http://schemas.openxmlformats.org/officeDocument/2006/math">
                  <m:oMathParaPr>
                    <m:jc m:val="left"/>
                  </m:oMathParaPr>
                  <m:oMath xmlns:m="http://schemas.openxmlformats.org/officeDocument/2006/math">
                    <m:sSub>
                      <m:sSubPr>
                        <m:ctrlPr>
                          <a:rPr kumimoji="1" lang="en-US" altLang="ja-JP" sz="1100" i="1">
                            <a:latin typeface="Cambria Math" panose="02040503050406030204" pitchFamily="18" charset="0"/>
                          </a:rPr>
                        </m:ctrlPr>
                      </m:sSubPr>
                      <m:e>
                        <m:r>
                          <a:rPr kumimoji="1" lang="en-US" altLang="ja-JP" sz="1100" b="0" i="1">
                            <a:latin typeface="Cambria Math" panose="02040503050406030204" pitchFamily="18" charset="0"/>
                          </a:rPr>
                          <m:t>𝐻𝐺</m:t>
                        </m:r>
                      </m:e>
                      <m:sub>
                        <m:r>
                          <a:rPr kumimoji="1" lang="en-US" altLang="ja-JP" sz="1100" b="0" i="1">
                            <a:latin typeface="Cambria Math" panose="02040503050406030204" pitchFamily="18" charset="0"/>
                          </a:rPr>
                          <m:t>𝑖</m:t>
                        </m:r>
                        <m:r>
                          <a:rPr kumimoji="1" lang="en-US" altLang="ja-JP" sz="1100" b="0" i="1">
                            <a:latin typeface="Cambria Math" panose="02040503050406030204" pitchFamily="18" charset="0"/>
                          </a:rPr>
                          <m:t>,</m:t>
                        </m:r>
                        <m:r>
                          <a:rPr kumimoji="1" lang="en-US" altLang="ja-JP" sz="1100" b="0" i="1">
                            <a:latin typeface="Cambria Math" panose="02040503050406030204" pitchFamily="18" charset="0"/>
                          </a:rPr>
                          <m:t>𝑗</m:t>
                        </m:r>
                        <m:r>
                          <a:rPr kumimoji="1" lang="en-US" altLang="ja-JP" sz="1100" b="0" i="1">
                            <a:latin typeface="Cambria Math" panose="02040503050406030204" pitchFamily="18" charset="0"/>
                          </a:rPr>
                          <m:t>,</m:t>
                        </m:r>
                        <m:r>
                          <a:rPr kumimoji="1" lang="en-US" altLang="ja-JP" sz="1100" b="0" i="1">
                            <a:latin typeface="Cambria Math" panose="02040503050406030204" pitchFamily="18" charset="0"/>
                          </a:rPr>
                          <m:t>𝑝</m:t>
                        </m:r>
                      </m:sub>
                    </m:sSub>
                    <m:r>
                      <a:rPr kumimoji="1" lang="en-US" altLang="ja-JP" sz="1100" b="0" i="1">
                        <a:latin typeface="Cambria Math" panose="02040503050406030204" pitchFamily="18" charset="0"/>
                      </a:rPr>
                      <m:t>= </m:t>
                    </m:r>
                    <m:nary>
                      <m:naryPr>
                        <m:chr m:val="∑"/>
                        <m:supHide m:val="on"/>
                        <m:ctrlPr>
                          <a:rPr kumimoji="1" lang="en-US" altLang="ja-JP" sz="1100" b="0" i="1">
                            <a:latin typeface="Cambria Math" panose="02040503050406030204" pitchFamily="18" charset="0"/>
                          </a:rPr>
                        </m:ctrlPr>
                      </m:naryPr>
                      <m:sub>
                        <m:r>
                          <m:rPr>
                            <m:brk m:alnAt="7"/>
                          </m:rPr>
                          <a:rPr kumimoji="1" lang="en-US" altLang="ja-JP" sz="1100" b="0" i="1">
                            <a:latin typeface="Cambria Math" panose="02040503050406030204" pitchFamily="18" charset="0"/>
                          </a:rPr>
                          <m:t>𝑡</m:t>
                        </m:r>
                      </m:sub>
                      <m:sup/>
                      <m:e>
                        <m:sSub>
                          <m:sSubPr>
                            <m:ctrlPr>
                              <a:rPr kumimoji="1" lang="en-US" altLang="ja-JP" sz="1100" b="0" i="1">
                                <a:latin typeface="Cambria Math" panose="02040503050406030204" pitchFamily="18" charset="0"/>
                              </a:rPr>
                            </m:ctrlPr>
                          </m:sSubPr>
                          <m:e>
                            <m:r>
                              <a:rPr kumimoji="1" lang="en-US" altLang="ja-JP" sz="1100" b="0" i="1">
                                <a:latin typeface="Cambria Math" panose="02040503050406030204" pitchFamily="18" charset="0"/>
                              </a:rPr>
                              <m:t>𝐻𝐺</m:t>
                            </m:r>
                          </m:e>
                          <m:sub>
                            <m:r>
                              <a:rPr kumimoji="1" lang="en-US" altLang="ja-JP" sz="1100" b="0" i="1">
                                <a:latin typeface="Cambria Math" panose="02040503050406030204" pitchFamily="18" charset="0"/>
                              </a:rPr>
                              <m:t>𝑖</m:t>
                            </m:r>
                            <m:r>
                              <a:rPr kumimoji="1" lang="en-US" altLang="ja-JP" sz="1100" b="0" i="1">
                                <a:latin typeface="Cambria Math" panose="02040503050406030204" pitchFamily="18" charset="0"/>
                              </a:rPr>
                              <m:t>,</m:t>
                            </m:r>
                            <m:r>
                              <a:rPr kumimoji="1" lang="en-US" altLang="ja-JP" sz="1100" b="0" i="1">
                                <a:latin typeface="Cambria Math" panose="02040503050406030204" pitchFamily="18" charset="0"/>
                              </a:rPr>
                              <m:t>𝑗</m:t>
                            </m:r>
                            <m:r>
                              <a:rPr kumimoji="1" lang="en-US" altLang="ja-JP" sz="1100" b="0" i="1">
                                <a:latin typeface="Cambria Math" panose="02040503050406030204" pitchFamily="18" charset="0"/>
                              </a:rPr>
                              <m:t>,</m:t>
                            </m:r>
                            <m:r>
                              <a:rPr kumimoji="1" lang="en-US" altLang="ja-JP" sz="1100" b="0" i="1">
                                <a:latin typeface="Cambria Math" panose="02040503050406030204" pitchFamily="18" charset="0"/>
                              </a:rPr>
                              <m:t>𝑡</m:t>
                            </m:r>
                          </m:sub>
                        </m:sSub>
                      </m:e>
                    </m:nary>
                  </m:oMath>
                </m:oMathPara>
              </a14:m>
              <a:endParaRPr kumimoji="1" lang="en-US" altLang="ja-JP" sz="1100"/>
            </a:p>
            <a:p>
              <a:pPr algn="l"/>
              <a:r>
                <a:rPr kumimoji="1" lang="en-US" altLang="ja-JP" sz="1100" b="0" i="0">
                  <a:solidFill>
                    <a:schemeClr val="tx1"/>
                  </a:solidFill>
                  <a:effectLst/>
                  <a:latin typeface="+mn-lt"/>
                  <a:ea typeface="+mn-ea"/>
                  <a:cs typeface="+mn-cs"/>
                </a:rPr>
                <a:t>Where:</a:t>
              </a:r>
            </a:p>
            <a:p>
              <a:pPr algn="l"/>
              <a14:m>
                <m:oMath xmlns:m="http://schemas.openxmlformats.org/officeDocument/2006/math">
                  <m:sSub>
                    <m:sSubPr>
                      <m:ctrlPr>
                        <a:rPr kumimoji="1" lang="en-US" altLang="ja-JP" sz="1100" b="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𝐻𝐺</m:t>
                      </m:r>
                    </m:e>
                    <m:sub>
                      <m:r>
                        <a:rPr kumimoji="1" lang="en-US" altLang="ja-JP" sz="1100" b="0" i="1">
                          <a:solidFill>
                            <a:schemeClr val="tx1"/>
                          </a:solidFill>
                          <a:effectLst/>
                          <a:latin typeface="Cambria Math" panose="02040503050406030204" pitchFamily="18" charset="0"/>
                          <a:ea typeface="+mn-ea"/>
                          <a:cs typeface="+mn-cs"/>
                        </a:rPr>
                        <m:t>𝑖</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𝑗</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𝑡</m:t>
                      </m:r>
                    </m:sub>
                  </m:sSub>
                </m:oMath>
              </a14:m>
              <a:r>
                <a:rPr kumimoji="1" lang="ja-JP" altLang="en-US" sz="1100"/>
                <a:t> </a:t>
              </a:r>
              <a:r>
                <a:rPr kumimoji="1" lang="en-US" altLang="ja-JP" sz="1100"/>
                <a:t>: Amount of heat consumption between time </a:t>
              </a:r>
              <a:r>
                <a:rPr kumimoji="1" lang="en-US" altLang="ja-JP" sz="1100" i="1"/>
                <a:t>t-1</a:t>
              </a:r>
              <a:r>
                <a:rPr kumimoji="1" lang="en-US" altLang="ja-JP" sz="1100"/>
                <a:t> and </a:t>
              </a:r>
              <a:r>
                <a:rPr kumimoji="1" lang="en-US" altLang="ja-JP" sz="1100" i="1"/>
                <a:t>t</a:t>
              </a:r>
              <a:r>
                <a:rPr kumimoji="1" lang="en-US" altLang="ja-JP" sz="1100"/>
                <a:t> [GJ]</a:t>
              </a:r>
            </a:p>
            <a:p>
              <a:pPr algn="l"/>
              <a14:m>
                <m:oMath xmlns:m="http://schemas.openxmlformats.org/officeDocument/2006/math">
                  <m:r>
                    <a:rPr kumimoji="1" lang="en-US" altLang="ja-JP" sz="1100" b="0" i="1">
                      <a:solidFill>
                        <a:schemeClr val="tx1"/>
                      </a:solidFill>
                      <a:effectLst/>
                      <a:latin typeface="Cambria Math" panose="02040503050406030204" pitchFamily="18" charset="0"/>
                      <a:ea typeface="+mn-ea"/>
                      <a:cs typeface="+mn-cs"/>
                    </a:rPr>
                    <m:t>𝑡</m:t>
                  </m:r>
                </m:oMath>
              </a14:m>
              <a:r>
                <a:rPr kumimoji="1" lang="ja-JP" altLang="en-US" sz="1100"/>
                <a:t>           </a:t>
              </a:r>
              <a:r>
                <a:rPr kumimoji="1" lang="en-US" altLang="ja-JP" sz="1100"/>
                <a:t>: Number of time period during the period </a:t>
              </a:r>
              <a:r>
                <a:rPr kumimoji="1" lang="en-US" altLang="ja-JP" sz="1100" i="1"/>
                <a:t>p</a:t>
              </a:r>
              <a:r>
                <a:rPr kumimoji="1" lang="en-US" altLang="ja-JP" sz="1100"/>
                <a:t> [-]</a:t>
              </a:r>
              <a:endParaRPr kumimoji="1" lang="ja-JP" altLang="en-US" sz="1100"/>
            </a:p>
          </xdr:txBody>
        </xdr:sp>
      </mc:Choice>
      <mc:Fallback xmlns="">
        <xdr:sp macro="" textlink="">
          <xdr:nvSpPr>
            <xdr:cNvPr id="2" name="テキスト ボックス 1"/>
            <xdr:cNvSpPr txBox="1"/>
          </xdr:nvSpPr>
          <xdr:spPr>
            <a:xfrm>
              <a:off x="8556593" y="5457826"/>
              <a:ext cx="5794407" cy="10667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lgn="l"/>
              <a:r>
                <a:rPr kumimoji="1" lang="en-US" altLang="ja-JP" sz="1100" i="0">
                  <a:latin typeface="Cambria Math" panose="02040503050406030204" pitchFamily="18" charset="0"/>
                </a:rPr>
                <a:t>〖</a:t>
              </a:r>
              <a:r>
                <a:rPr kumimoji="1" lang="en-US" altLang="ja-JP" sz="1100" b="0" i="0">
                  <a:latin typeface="Cambria Math" panose="02040503050406030204" pitchFamily="18" charset="0"/>
                </a:rPr>
                <a:t>𝐻𝐺〗_(𝑖,𝑗,𝑝)= ∑_𝑡▒〖𝐻𝐺〗_(𝑖,𝑗,𝑡) </a:t>
              </a:r>
              <a:endParaRPr kumimoji="1" lang="en-US" altLang="ja-JP" sz="1100"/>
            </a:p>
            <a:p>
              <a:pPr algn="l"/>
              <a:r>
                <a:rPr kumimoji="1" lang="en-US" altLang="ja-JP" sz="1100" b="0" i="0">
                  <a:solidFill>
                    <a:schemeClr val="tx1"/>
                  </a:solidFill>
                  <a:effectLst/>
                  <a:latin typeface="+mn-lt"/>
                  <a:ea typeface="+mn-ea"/>
                  <a:cs typeface="+mn-cs"/>
                </a:rPr>
                <a:t>Where:</a:t>
              </a:r>
            </a:p>
            <a:p>
              <a:pPr algn="l"/>
              <a:r>
                <a:rPr kumimoji="1" lang="en-US" altLang="ja-JP" sz="1100" b="0" i="0">
                  <a:solidFill>
                    <a:schemeClr val="tx1"/>
                  </a:solidFill>
                  <a:effectLst/>
                  <a:latin typeface="Cambria Math" panose="02040503050406030204" pitchFamily="18" charset="0"/>
                  <a:ea typeface="+mn-ea"/>
                  <a:cs typeface="+mn-cs"/>
                </a:rPr>
                <a:t>〖𝐻𝐺〗_(𝑖,𝑗,𝑡)</a:t>
              </a:r>
              <a:r>
                <a:rPr kumimoji="1" lang="ja-JP" altLang="en-US" sz="1100"/>
                <a:t> </a:t>
              </a:r>
              <a:r>
                <a:rPr kumimoji="1" lang="en-US" altLang="ja-JP" sz="1100"/>
                <a:t>: Amount of heat consumption between time </a:t>
              </a:r>
              <a:r>
                <a:rPr kumimoji="1" lang="en-US" altLang="ja-JP" sz="1100" i="1"/>
                <a:t>t-1</a:t>
              </a:r>
              <a:r>
                <a:rPr kumimoji="1" lang="en-US" altLang="ja-JP" sz="1100"/>
                <a:t> and </a:t>
              </a:r>
              <a:r>
                <a:rPr kumimoji="1" lang="en-US" altLang="ja-JP" sz="1100" i="1"/>
                <a:t>t</a:t>
              </a:r>
              <a:r>
                <a:rPr kumimoji="1" lang="en-US" altLang="ja-JP" sz="1100"/>
                <a:t> [GJ]</a:t>
              </a:r>
            </a:p>
            <a:p>
              <a:pPr algn="l"/>
              <a:r>
                <a:rPr kumimoji="1" lang="en-US" altLang="ja-JP" sz="1100" b="0" i="0">
                  <a:solidFill>
                    <a:schemeClr val="tx1"/>
                  </a:solidFill>
                  <a:effectLst/>
                  <a:latin typeface="Cambria Math" panose="02040503050406030204" pitchFamily="18" charset="0"/>
                  <a:ea typeface="+mn-ea"/>
                  <a:cs typeface="+mn-cs"/>
                </a:rPr>
                <a:t>𝑡</a:t>
              </a:r>
              <a:r>
                <a:rPr kumimoji="1" lang="ja-JP" altLang="en-US" sz="1100"/>
                <a:t>           </a:t>
              </a:r>
              <a:r>
                <a:rPr kumimoji="1" lang="en-US" altLang="ja-JP" sz="1100"/>
                <a:t>: Number of time period during the period </a:t>
              </a:r>
              <a:r>
                <a:rPr kumimoji="1" lang="en-US" altLang="ja-JP" sz="1100" i="1"/>
                <a:t>p</a:t>
              </a:r>
              <a:r>
                <a:rPr kumimoji="1" lang="en-US" altLang="ja-JP" sz="1100"/>
                <a:t> [-]</a:t>
              </a:r>
              <a:endParaRPr kumimoji="1" lang="ja-JP" altLang="en-US" sz="1100"/>
            </a:p>
          </xdr:txBody>
        </xdr:sp>
      </mc:Fallback>
    </mc:AlternateContent>
    <xdr:clientData/>
  </xdr:oneCellAnchor>
  <xdr:oneCellAnchor>
    <xdr:from>
      <xdr:col>8</xdr:col>
      <xdr:colOff>114300</xdr:colOff>
      <xdr:row>8</xdr:row>
      <xdr:rowOff>3432175</xdr:rowOff>
    </xdr:from>
    <xdr:ext cx="5759450" cy="2743200"/>
    <mc:AlternateContent xmlns:mc="http://schemas.openxmlformats.org/markup-compatibility/2006" xmlns:a14="http://schemas.microsoft.com/office/drawing/2010/main">
      <mc:Choice Requires="a14">
        <xdr:sp macro="" textlink="">
          <xdr:nvSpPr>
            <xdr:cNvPr id="4" name="テキスト ボックス 3"/>
            <xdr:cNvSpPr txBox="1"/>
          </xdr:nvSpPr>
          <xdr:spPr>
            <a:xfrm>
              <a:off x="8591550" y="7273925"/>
              <a:ext cx="5759450" cy="2743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14:m>
                <m:oMath xmlns:m="http://schemas.openxmlformats.org/officeDocument/2006/math">
                  <m:sSub>
                    <m:sSubPr>
                      <m:ctrlPr>
                        <a:rPr kumimoji="1" lang="en-US" altLang="ja-JP" sz="110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𝐻𝐺</m:t>
                      </m:r>
                    </m:e>
                    <m:sub>
                      <m:r>
                        <a:rPr kumimoji="1" lang="en-US" altLang="ja-JP" sz="1100" b="0" i="1">
                          <a:solidFill>
                            <a:schemeClr val="tx1"/>
                          </a:solidFill>
                          <a:effectLst/>
                          <a:latin typeface="Cambria Math" panose="02040503050406030204" pitchFamily="18" charset="0"/>
                          <a:ea typeface="+mn-ea"/>
                          <a:cs typeface="+mn-cs"/>
                        </a:rPr>
                        <m:t>𝑖</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𝑗</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𝑝</m:t>
                      </m:r>
                    </m:sub>
                  </m:sSub>
                  <m:r>
                    <a:rPr kumimoji="1" lang="en-US" altLang="ja-JP" sz="1100" b="0" i="1">
                      <a:solidFill>
                        <a:schemeClr val="tx1"/>
                      </a:solidFill>
                      <a:effectLst/>
                      <a:latin typeface="Cambria Math" panose="02040503050406030204" pitchFamily="18" charset="0"/>
                      <a:ea typeface="+mn-ea"/>
                      <a:cs typeface="+mn-cs"/>
                    </a:rPr>
                    <m:t>= </m:t>
                  </m:r>
                  <m:nary>
                    <m:naryPr>
                      <m:chr m:val="∑"/>
                      <m:supHide m:val="on"/>
                      <m:ctrlPr>
                        <a:rPr kumimoji="1" lang="en-US" altLang="ja-JP" sz="1100" b="0" i="1">
                          <a:solidFill>
                            <a:schemeClr val="tx1"/>
                          </a:solidFill>
                          <a:effectLst/>
                          <a:latin typeface="Cambria Math" panose="02040503050406030204" pitchFamily="18" charset="0"/>
                          <a:ea typeface="+mn-ea"/>
                          <a:cs typeface="+mn-cs"/>
                        </a:rPr>
                      </m:ctrlPr>
                    </m:naryPr>
                    <m:sub>
                      <m:r>
                        <m:rPr>
                          <m:brk m:alnAt="7"/>
                        </m:rPr>
                        <a:rPr kumimoji="1" lang="en-US" altLang="ja-JP" sz="1100" b="0" i="1">
                          <a:solidFill>
                            <a:schemeClr val="tx1"/>
                          </a:solidFill>
                          <a:effectLst/>
                          <a:latin typeface="Cambria Math" panose="02040503050406030204" pitchFamily="18" charset="0"/>
                          <a:ea typeface="+mn-ea"/>
                          <a:cs typeface="+mn-cs"/>
                        </a:rPr>
                        <m:t>𝑡</m:t>
                      </m:r>
                    </m:sub>
                    <m:sup/>
                    <m:e>
                      <m:d>
                        <m:dPr>
                          <m:ctrlPr>
                            <a:rPr kumimoji="1" lang="en-US" altLang="ja-JP" sz="1100" b="0" i="1">
                              <a:solidFill>
                                <a:schemeClr val="tx1"/>
                              </a:solidFill>
                              <a:effectLst/>
                              <a:latin typeface="Cambria Math" panose="02040503050406030204" pitchFamily="18" charset="0"/>
                              <a:ea typeface="+mn-ea"/>
                              <a:cs typeface="+mn-cs"/>
                            </a:rPr>
                          </m:ctrlPr>
                        </m:dPr>
                        <m:e>
                          <m:sSub>
                            <m:sSubPr>
                              <m:ctrlPr>
                                <a:rPr kumimoji="1" lang="en-US" altLang="ja-JP" sz="1100" b="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𝑉𝑆𝑇</m:t>
                              </m:r>
                            </m:e>
                            <m:sub>
                              <m:r>
                                <a:rPr kumimoji="1" lang="en-US" altLang="ja-JP" sz="1100" b="0" i="1">
                                  <a:solidFill>
                                    <a:schemeClr val="tx1"/>
                                  </a:solidFill>
                                  <a:effectLst/>
                                  <a:latin typeface="Cambria Math" panose="02040503050406030204" pitchFamily="18" charset="0"/>
                                  <a:ea typeface="+mn-ea"/>
                                  <a:cs typeface="+mn-cs"/>
                                </a:rPr>
                                <m:t>𝑖</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𝑗</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𝑡</m:t>
                              </m:r>
                            </m:sub>
                          </m:sSub>
                          <m:r>
                            <a:rPr kumimoji="1" lang="en-US" altLang="ja-JP" sz="1100" b="0" i="1">
                              <a:solidFill>
                                <a:schemeClr val="tx1"/>
                              </a:solidFill>
                              <a:effectLst/>
                              <a:latin typeface="Cambria Math" panose="02040503050406030204" pitchFamily="18" charset="0"/>
                              <a:ea typeface="+mn-ea"/>
                              <a:cs typeface="+mn-cs"/>
                            </a:rPr>
                            <m:t> ×</m:t>
                          </m:r>
                          <m:r>
                            <a:rPr kumimoji="1" lang="en-US" altLang="ja-JP" sz="1100" b="0" i="1">
                              <a:solidFill>
                                <a:schemeClr val="tx1"/>
                              </a:solidFill>
                              <a:effectLst/>
                              <a:latin typeface="Cambria Math" panose="02040503050406030204" pitchFamily="18" charset="0"/>
                              <a:ea typeface="+mn-ea"/>
                              <a:cs typeface="+mn-cs"/>
                            </a:rPr>
                            <m:t>h</m:t>
                          </m:r>
                          <m:r>
                            <a:rPr kumimoji="1" lang="en-US" altLang="ja-JP" sz="1100" b="0" i="1">
                              <a:solidFill>
                                <a:schemeClr val="tx1"/>
                              </a:solidFill>
                              <a:effectLst/>
                              <a:latin typeface="Cambria Math" panose="02040503050406030204" pitchFamily="18" charset="0"/>
                              <a:ea typeface="+mn-ea"/>
                              <a:cs typeface="+mn-cs"/>
                            </a:rPr>
                            <m:t> × </m:t>
                          </m:r>
                          <m:sSup>
                            <m:sSupPr>
                              <m:ctrlPr>
                                <a:rPr kumimoji="1" lang="en-US" altLang="ja-JP" sz="1100" b="0" i="1">
                                  <a:solidFill>
                                    <a:schemeClr val="tx1"/>
                                  </a:solidFill>
                                  <a:effectLst/>
                                  <a:latin typeface="Cambria Math" panose="02040503050406030204" pitchFamily="18" charset="0"/>
                                  <a:ea typeface="+mn-ea"/>
                                  <a:cs typeface="+mn-cs"/>
                                </a:rPr>
                              </m:ctrlPr>
                            </m:sSupPr>
                            <m:e>
                              <m:r>
                                <a:rPr kumimoji="1" lang="en-US" altLang="ja-JP" sz="1100" b="0" i="1">
                                  <a:solidFill>
                                    <a:schemeClr val="tx1"/>
                                  </a:solidFill>
                                  <a:effectLst/>
                                  <a:latin typeface="Cambria Math" panose="02040503050406030204" pitchFamily="18" charset="0"/>
                                  <a:ea typeface="+mn-ea"/>
                                  <a:cs typeface="+mn-cs"/>
                                </a:rPr>
                                <m:t>𝑣</m:t>
                              </m:r>
                            </m:e>
                            <m:sup>
                              <m:r>
                                <a:rPr kumimoji="1" lang="en-US" altLang="ja-JP" sz="1100" b="0" i="1">
                                  <a:solidFill>
                                    <a:schemeClr val="tx1"/>
                                  </a:solidFill>
                                  <a:effectLst/>
                                  <a:latin typeface="Cambria Math" panose="02040503050406030204" pitchFamily="18" charset="0"/>
                                  <a:ea typeface="+mn-ea"/>
                                  <a:cs typeface="+mn-cs"/>
                                </a:rPr>
                                <m:t>−1</m:t>
                              </m:r>
                            </m:sup>
                          </m:sSup>
                          <m:r>
                            <a:rPr kumimoji="1" lang="en-US" altLang="ja-JP" sz="1100" b="0" i="1">
                              <a:solidFill>
                                <a:schemeClr val="tx1"/>
                              </a:solidFill>
                              <a:effectLst/>
                              <a:latin typeface="Cambria Math" panose="02040503050406030204" pitchFamily="18" charset="0"/>
                              <a:ea typeface="+mn-ea"/>
                              <a:cs typeface="+mn-cs"/>
                            </a:rPr>
                            <m:t> − </m:t>
                          </m:r>
                          <m:sSub>
                            <m:sSubPr>
                              <m:ctrlPr>
                                <a:rPr kumimoji="1" lang="en-US" altLang="ja-JP" sz="1100" b="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𝑉𝐹𝑊</m:t>
                              </m:r>
                            </m:e>
                            <m:sub>
                              <m:r>
                                <a:rPr kumimoji="1" lang="en-US" altLang="ja-JP" sz="1100" b="0" i="1">
                                  <a:solidFill>
                                    <a:schemeClr val="tx1"/>
                                  </a:solidFill>
                                  <a:effectLst/>
                                  <a:latin typeface="Cambria Math" panose="02040503050406030204" pitchFamily="18" charset="0"/>
                                  <a:ea typeface="+mn-ea"/>
                                  <a:cs typeface="+mn-cs"/>
                                </a:rPr>
                                <m:t>𝑖</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𝑗</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𝑡</m:t>
                              </m:r>
                            </m:sub>
                          </m:sSub>
                          <m:r>
                            <a:rPr kumimoji="1" lang="en-US" altLang="ja-JP" sz="1100" b="0" i="1">
                              <a:solidFill>
                                <a:schemeClr val="tx1"/>
                              </a:solidFill>
                              <a:effectLst/>
                              <a:latin typeface="Cambria Math" panose="02040503050406030204" pitchFamily="18" charset="0"/>
                              <a:ea typeface="+mn-ea"/>
                              <a:cs typeface="+mn-cs"/>
                            </a:rPr>
                            <m:t> </m:t>
                          </m:r>
                          <m:r>
                            <a:rPr kumimoji="1" lang="en-US" altLang="ja-JP" sz="1100" b="0" i="1">
                              <a:solidFill>
                                <a:schemeClr val="tx1"/>
                              </a:solidFill>
                              <a:effectLst/>
                              <a:latin typeface="Cambria Math" panose="02040503050406030204" pitchFamily="18" charset="0"/>
                              <a:ea typeface="Cambria Math" panose="02040503050406030204" pitchFamily="18" charset="0"/>
                              <a:cs typeface="+mn-cs"/>
                            </a:rPr>
                            <m:t>× </m:t>
                          </m:r>
                          <m:sSub>
                            <m:sSubPr>
                              <m:ctrlPr>
                                <a:rPr kumimoji="1" lang="en-US" altLang="ja-JP" sz="1100" b="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𝑇</m:t>
                              </m:r>
                            </m:e>
                            <m:sub>
                              <m:r>
                                <a:rPr kumimoji="1" lang="en-US" altLang="ja-JP" sz="1100" b="0" i="1">
                                  <a:solidFill>
                                    <a:schemeClr val="tx1"/>
                                  </a:solidFill>
                                  <a:effectLst/>
                                  <a:latin typeface="Cambria Math" panose="02040503050406030204" pitchFamily="18" charset="0"/>
                                  <a:ea typeface="+mn-ea"/>
                                  <a:cs typeface="+mn-cs"/>
                                </a:rPr>
                                <m:t>𝐼𝑁</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𝑖</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𝑗</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𝑡</m:t>
                              </m:r>
                            </m:sub>
                          </m:sSub>
                          <m:r>
                            <a:rPr kumimoji="1" lang="en-US" altLang="ja-JP" sz="1100" b="0" i="1">
                              <a:solidFill>
                                <a:schemeClr val="tx1"/>
                              </a:solidFill>
                              <a:effectLst/>
                              <a:latin typeface="Cambria Math" panose="02040503050406030204" pitchFamily="18" charset="0"/>
                              <a:ea typeface="+mn-ea"/>
                              <a:cs typeface="+mn-cs"/>
                            </a:rPr>
                            <m:t> </m:t>
                          </m:r>
                          <m:r>
                            <a:rPr kumimoji="1" lang="en-US" altLang="ja-JP" sz="1100" b="0" i="1">
                              <a:solidFill>
                                <a:schemeClr val="tx1"/>
                              </a:solidFill>
                              <a:effectLst/>
                              <a:latin typeface="Cambria Math" panose="02040503050406030204" pitchFamily="18" charset="0"/>
                              <a:ea typeface="Cambria Math" panose="02040503050406030204" pitchFamily="18" charset="0"/>
                              <a:cs typeface="+mn-cs"/>
                            </a:rPr>
                            <m:t>× </m:t>
                          </m:r>
                          <m:sSub>
                            <m:sSubPr>
                              <m:ctrlPr>
                                <a:rPr kumimoji="1" lang="en-US" altLang="ja-JP" sz="1100" b="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𝐶</m:t>
                              </m:r>
                            </m:e>
                            <m:sub>
                              <m:r>
                                <a:rPr kumimoji="1" lang="en-US" altLang="ja-JP" sz="1100" b="0" i="1">
                                  <a:solidFill>
                                    <a:schemeClr val="tx1"/>
                                  </a:solidFill>
                                  <a:effectLst/>
                                  <a:latin typeface="Cambria Math" panose="02040503050406030204" pitchFamily="18" charset="0"/>
                                  <a:ea typeface="+mn-ea"/>
                                  <a:cs typeface="+mn-cs"/>
                                </a:rPr>
                                <m:t>𝑝</m:t>
                              </m:r>
                            </m:sub>
                          </m:sSub>
                          <m:r>
                            <a:rPr kumimoji="1" lang="en-US" altLang="ja-JP" sz="1100" b="0" i="1">
                              <a:solidFill>
                                <a:schemeClr val="tx1"/>
                              </a:solidFill>
                              <a:effectLst/>
                              <a:latin typeface="Cambria Math" panose="02040503050406030204" pitchFamily="18" charset="0"/>
                              <a:ea typeface="+mn-ea"/>
                              <a:cs typeface="+mn-cs"/>
                            </a:rPr>
                            <m:t> ×</m:t>
                          </m:r>
                          <m:r>
                            <a:rPr kumimoji="1" lang="ja-JP" altLang="en-US" sz="1100" b="0" i="1">
                              <a:solidFill>
                                <a:schemeClr val="tx1"/>
                              </a:solidFill>
                              <a:effectLst/>
                              <a:latin typeface="Cambria Math" panose="02040503050406030204" pitchFamily="18" charset="0"/>
                              <a:ea typeface="+mn-ea"/>
                              <a:cs typeface="+mn-cs"/>
                            </a:rPr>
                            <m:t>𝜌</m:t>
                          </m:r>
                          <m:r>
                            <a:rPr kumimoji="1" lang="en-US" altLang="ja-JP" sz="1100" b="0" i="1">
                              <a:solidFill>
                                <a:schemeClr val="tx1"/>
                              </a:solidFill>
                              <a:effectLst/>
                              <a:latin typeface="Cambria Math" panose="02040503050406030204" pitchFamily="18" charset="0"/>
                              <a:ea typeface="+mn-ea"/>
                              <a:cs typeface="+mn-cs"/>
                            </a:rPr>
                            <m:t> </m:t>
                          </m:r>
                        </m:e>
                      </m:d>
                    </m:e>
                  </m:nary>
                  <m:r>
                    <a:rPr kumimoji="1" lang="en-US" altLang="ja-JP" sz="1100" b="0" i="1">
                      <a:solidFill>
                        <a:schemeClr val="tx1"/>
                      </a:solidFill>
                      <a:effectLst/>
                      <a:latin typeface="Cambria Math" panose="02040503050406030204" pitchFamily="18" charset="0"/>
                      <a:ea typeface="+mn-ea"/>
                      <a:cs typeface="+mn-cs"/>
                    </a:rPr>
                    <m:t> </m:t>
                  </m:r>
                  <m:r>
                    <a:rPr kumimoji="1" lang="en-US" altLang="ja-JP" sz="1100" b="0" i="1">
                      <a:solidFill>
                        <a:schemeClr val="tx1"/>
                      </a:solidFill>
                      <a:effectLst/>
                      <a:latin typeface="Cambria Math" panose="02040503050406030204" pitchFamily="18" charset="0"/>
                      <a:ea typeface="Cambria Math" panose="02040503050406030204" pitchFamily="18" charset="0"/>
                      <a:cs typeface="+mn-cs"/>
                    </a:rPr>
                    <m:t>× </m:t>
                  </m:r>
                  <m:sSup>
                    <m:sSupPr>
                      <m:ctrlPr>
                        <a:rPr kumimoji="1" lang="en-US" altLang="ja-JP" sz="1100" b="0" i="1">
                          <a:solidFill>
                            <a:schemeClr val="tx1"/>
                          </a:solidFill>
                          <a:effectLst/>
                          <a:latin typeface="Cambria Math" panose="02040503050406030204" pitchFamily="18" charset="0"/>
                          <a:ea typeface="Cambria Math" panose="02040503050406030204" pitchFamily="18" charset="0"/>
                          <a:cs typeface="+mn-cs"/>
                        </a:rPr>
                      </m:ctrlPr>
                    </m:sSupPr>
                    <m:e>
                      <m:r>
                        <a:rPr kumimoji="1" lang="en-US" altLang="ja-JP" sz="1100" b="0" i="1">
                          <a:solidFill>
                            <a:schemeClr val="tx1"/>
                          </a:solidFill>
                          <a:effectLst/>
                          <a:latin typeface="Cambria Math" panose="02040503050406030204" pitchFamily="18" charset="0"/>
                          <a:ea typeface="Cambria Math" panose="02040503050406030204" pitchFamily="18" charset="0"/>
                          <a:cs typeface="+mn-cs"/>
                        </a:rPr>
                        <m:t>10</m:t>
                      </m:r>
                    </m:e>
                    <m:sup>
                      <m:r>
                        <a:rPr kumimoji="1" lang="en-US" altLang="ja-JP" sz="1100" b="0" i="1">
                          <a:solidFill>
                            <a:schemeClr val="tx1"/>
                          </a:solidFill>
                          <a:effectLst/>
                          <a:latin typeface="Cambria Math" panose="02040503050406030204" pitchFamily="18" charset="0"/>
                          <a:ea typeface="Cambria Math" panose="02040503050406030204" pitchFamily="18" charset="0"/>
                          <a:cs typeface="+mn-cs"/>
                        </a:rPr>
                        <m:t>−3</m:t>
                      </m:r>
                    </m:sup>
                  </m:sSup>
                </m:oMath>
              </a14:m>
              <a:r>
                <a:rPr kumimoji="1" lang="en-US" altLang="ja-JP" sz="1100" i="1">
                  <a:latin typeface="Cambria Math" panose="02040503050406030204" pitchFamily="18" charset="0"/>
                </a:rPr>
                <a:t>    </a:t>
              </a:r>
              <a:r>
                <a:rPr kumimoji="1" lang="en-US" altLang="ja-JP" sz="1100">
                  <a:solidFill>
                    <a:schemeClr val="tx1"/>
                  </a:solidFill>
                  <a:effectLst/>
                  <a:latin typeface="+mn-lt"/>
                  <a:ea typeface="+mn-ea"/>
                  <a:cs typeface="+mn-cs"/>
                </a:rPr>
                <a:t>(for steam)</a:t>
              </a:r>
              <a:endParaRPr lang="ja-JP" altLang="ja-JP" sz="1100">
                <a:effectLst/>
              </a:endParaRPr>
            </a:p>
            <a:p>
              <a:pPr algn="l"/>
              <a14:m>
                <m:oMath xmlns:m="http://schemas.openxmlformats.org/officeDocument/2006/math">
                  <m:sSub>
                    <m:sSubPr>
                      <m:ctrlPr>
                        <a:rPr kumimoji="1" lang="en-US" altLang="ja-JP" sz="110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𝐻𝐺</m:t>
                      </m:r>
                    </m:e>
                    <m:sub>
                      <m:r>
                        <a:rPr kumimoji="1" lang="en-US" altLang="ja-JP" sz="1100" b="0" i="1">
                          <a:solidFill>
                            <a:schemeClr val="tx1"/>
                          </a:solidFill>
                          <a:effectLst/>
                          <a:latin typeface="Cambria Math" panose="02040503050406030204" pitchFamily="18" charset="0"/>
                          <a:ea typeface="+mn-ea"/>
                          <a:cs typeface="+mn-cs"/>
                        </a:rPr>
                        <m:t>𝑖</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𝑗</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𝑝</m:t>
                      </m:r>
                    </m:sub>
                  </m:sSub>
                  <m:r>
                    <a:rPr kumimoji="1" lang="en-US" altLang="ja-JP" sz="1100" b="0" i="1">
                      <a:solidFill>
                        <a:schemeClr val="tx1"/>
                      </a:solidFill>
                      <a:effectLst/>
                      <a:latin typeface="Cambria Math" panose="02040503050406030204" pitchFamily="18" charset="0"/>
                      <a:ea typeface="+mn-ea"/>
                      <a:cs typeface="+mn-cs"/>
                    </a:rPr>
                    <m:t>= </m:t>
                  </m:r>
                  <m:nary>
                    <m:naryPr>
                      <m:chr m:val="∑"/>
                      <m:supHide m:val="on"/>
                      <m:ctrlPr>
                        <a:rPr kumimoji="1" lang="en-US" altLang="ja-JP" sz="1100" b="0" i="1">
                          <a:solidFill>
                            <a:schemeClr val="tx1"/>
                          </a:solidFill>
                          <a:effectLst/>
                          <a:latin typeface="Cambria Math" panose="02040503050406030204" pitchFamily="18" charset="0"/>
                          <a:ea typeface="+mn-ea"/>
                          <a:cs typeface="+mn-cs"/>
                        </a:rPr>
                      </m:ctrlPr>
                    </m:naryPr>
                    <m:sub>
                      <m:r>
                        <m:rPr>
                          <m:brk m:alnAt="7"/>
                        </m:rPr>
                        <a:rPr kumimoji="1" lang="en-US" altLang="ja-JP" sz="1100" b="0" i="1">
                          <a:solidFill>
                            <a:schemeClr val="tx1"/>
                          </a:solidFill>
                          <a:effectLst/>
                          <a:latin typeface="Cambria Math" panose="02040503050406030204" pitchFamily="18" charset="0"/>
                          <a:ea typeface="+mn-ea"/>
                          <a:cs typeface="+mn-cs"/>
                        </a:rPr>
                        <m:t>𝑡</m:t>
                      </m:r>
                    </m:sub>
                    <m:sup/>
                    <m:e>
                      <m:d>
                        <m:dPr>
                          <m:begChr m:val="["/>
                          <m:endChr m:val="]"/>
                          <m:ctrlPr>
                            <a:rPr kumimoji="1" lang="en-US" altLang="ja-JP" sz="1100" b="0" i="1">
                              <a:solidFill>
                                <a:schemeClr val="tx1"/>
                              </a:solidFill>
                              <a:effectLst/>
                              <a:latin typeface="Cambria Math" panose="02040503050406030204" pitchFamily="18" charset="0"/>
                              <a:ea typeface="+mn-ea"/>
                              <a:cs typeface="+mn-cs"/>
                            </a:rPr>
                          </m:ctrlPr>
                        </m:dPr>
                        <m:e>
                          <m:sSub>
                            <m:sSubPr>
                              <m:ctrlPr>
                                <a:rPr kumimoji="1" lang="en-US" altLang="ja-JP" sz="1100" b="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𝑉𝐻𝑊</m:t>
                              </m:r>
                            </m:e>
                            <m:sub>
                              <m:r>
                                <a:rPr kumimoji="1" lang="en-US" altLang="ja-JP" sz="1100" b="0" i="1">
                                  <a:solidFill>
                                    <a:schemeClr val="tx1"/>
                                  </a:solidFill>
                                  <a:effectLst/>
                                  <a:latin typeface="Cambria Math" panose="02040503050406030204" pitchFamily="18" charset="0"/>
                                  <a:ea typeface="+mn-ea"/>
                                  <a:cs typeface="+mn-cs"/>
                                </a:rPr>
                                <m:t>𝑖</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𝑗</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𝑡</m:t>
                              </m:r>
                            </m:sub>
                          </m:sSub>
                          <m:r>
                            <a:rPr kumimoji="1" lang="en-US" altLang="ja-JP" sz="1100" b="0" i="1">
                              <a:solidFill>
                                <a:schemeClr val="tx1"/>
                              </a:solidFill>
                              <a:effectLst/>
                              <a:latin typeface="Cambria Math" panose="02040503050406030204" pitchFamily="18" charset="0"/>
                              <a:ea typeface="+mn-ea"/>
                              <a:cs typeface="+mn-cs"/>
                            </a:rPr>
                            <m:t> × </m:t>
                          </m:r>
                          <m:d>
                            <m:dPr>
                              <m:ctrlPr>
                                <a:rPr kumimoji="1" lang="en-US" altLang="ja-JP" sz="1100" b="0" i="1">
                                  <a:solidFill>
                                    <a:schemeClr val="tx1"/>
                                  </a:solidFill>
                                  <a:effectLst/>
                                  <a:latin typeface="Cambria Math" panose="02040503050406030204" pitchFamily="18" charset="0"/>
                                  <a:ea typeface="+mn-ea"/>
                                  <a:cs typeface="+mn-cs"/>
                                </a:rPr>
                              </m:ctrlPr>
                            </m:dPr>
                            <m:e>
                              <m:sSub>
                                <m:sSubPr>
                                  <m:ctrlPr>
                                    <a:rPr kumimoji="1" lang="en-US" altLang="ja-JP" sz="1100" b="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𝑇</m:t>
                                  </m:r>
                                </m:e>
                                <m:sub>
                                  <m:r>
                                    <a:rPr kumimoji="1" lang="en-US" altLang="ja-JP" sz="1100" b="0" i="1">
                                      <a:solidFill>
                                        <a:schemeClr val="tx1"/>
                                      </a:solidFill>
                                      <a:effectLst/>
                                      <a:latin typeface="Cambria Math" panose="02040503050406030204" pitchFamily="18" charset="0"/>
                                      <a:ea typeface="+mn-ea"/>
                                      <a:cs typeface="+mn-cs"/>
                                    </a:rPr>
                                    <m:t>𝑂𝑈𝑇</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𝑖</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𝑗</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𝑡</m:t>
                                  </m:r>
                                </m:sub>
                              </m:sSub>
                              <m:r>
                                <a:rPr kumimoji="1" lang="en-US" altLang="ja-JP" sz="1100" b="0" i="1">
                                  <a:solidFill>
                                    <a:schemeClr val="tx1"/>
                                  </a:solidFill>
                                  <a:effectLst/>
                                  <a:latin typeface="Cambria Math" panose="02040503050406030204" pitchFamily="18" charset="0"/>
                                  <a:ea typeface="+mn-ea"/>
                                  <a:cs typeface="+mn-cs"/>
                                </a:rPr>
                                <m:t> − </m:t>
                              </m:r>
                              <m:sSub>
                                <m:sSubPr>
                                  <m:ctrlPr>
                                    <a:rPr kumimoji="1" lang="en-US" altLang="ja-JP" sz="1100" b="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𝑇</m:t>
                                  </m:r>
                                </m:e>
                                <m:sub>
                                  <m:r>
                                    <a:rPr kumimoji="1" lang="en-US" altLang="ja-JP" sz="1100" b="0" i="1">
                                      <a:solidFill>
                                        <a:schemeClr val="tx1"/>
                                      </a:solidFill>
                                      <a:effectLst/>
                                      <a:latin typeface="Cambria Math" panose="02040503050406030204" pitchFamily="18" charset="0"/>
                                      <a:ea typeface="+mn-ea"/>
                                      <a:cs typeface="+mn-cs"/>
                                    </a:rPr>
                                    <m:t>𝐼𝑁</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𝑖</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𝑗</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𝑡</m:t>
                                  </m:r>
                                </m:sub>
                              </m:sSub>
                            </m:e>
                          </m:d>
                        </m:e>
                      </m:d>
                      <m:r>
                        <a:rPr kumimoji="1" lang="en-US" altLang="ja-JP" sz="1100" b="0" i="1">
                          <a:solidFill>
                            <a:schemeClr val="tx1"/>
                          </a:solidFill>
                          <a:effectLst/>
                          <a:latin typeface="Cambria Math" panose="02040503050406030204" pitchFamily="18" charset="0"/>
                          <a:ea typeface="+mn-ea"/>
                          <a:cs typeface="+mn-cs"/>
                        </a:rPr>
                        <m:t> × </m:t>
                      </m:r>
                      <m:sSub>
                        <m:sSubPr>
                          <m:ctrlPr>
                            <a:rPr kumimoji="1" lang="en-US" altLang="ja-JP" sz="1100" b="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𝐶</m:t>
                          </m:r>
                        </m:e>
                        <m:sub>
                          <m:r>
                            <a:rPr kumimoji="1" lang="en-US" altLang="ja-JP" sz="1100" b="0" i="1">
                              <a:solidFill>
                                <a:schemeClr val="tx1"/>
                              </a:solidFill>
                              <a:effectLst/>
                              <a:latin typeface="Cambria Math" panose="02040503050406030204" pitchFamily="18" charset="0"/>
                              <a:ea typeface="+mn-ea"/>
                              <a:cs typeface="+mn-cs"/>
                            </a:rPr>
                            <m:t>𝑝</m:t>
                          </m:r>
                        </m:sub>
                      </m:sSub>
                      <m:r>
                        <a:rPr kumimoji="1" lang="en-US" altLang="ja-JP" sz="1100" b="0" i="1">
                          <a:solidFill>
                            <a:schemeClr val="tx1"/>
                          </a:solidFill>
                          <a:effectLst/>
                          <a:latin typeface="Cambria Math" panose="02040503050406030204" pitchFamily="18" charset="0"/>
                          <a:ea typeface="+mn-ea"/>
                          <a:cs typeface="+mn-cs"/>
                        </a:rPr>
                        <m:t> ×</m:t>
                      </m:r>
                      <m:r>
                        <a:rPr kumimoji="1" lang="ja-JP" altLang="en-US" sz="1100" b="0" i="1">
                          <a:solidFill>
                            <a:schemeClr val="tx1"/>
                          </a:solidFill>
                          <a:effectLst/>
                          <a:latin typeface="Cambria Math" panose="02040503050406030204" pitchFamily="18" charset="0"/>
                          <a:ea typeface="+mn-ea"/>
                          <a:cs typeface="+mn-cs"/>
                        </a:rPr>
                        <m:t>𝜌</m:t>
                      </m:r>
                      <m:r>
                        <a:rPr kumimoji="1" lang="en-US" altLang="ja-JP" sz="1100" b="0" i="1">
                          <a:solidFill>
                            <a:schemeClr val="tx1"/>
                          </a:solidFill>
                          <a:effectLst/>
                          <a:latin typeface="Cambria Math" panose="02040503050406030204" pitchFamily="18" charset="0"/>
                          <a:ea typeface="+mn-ea"/>
                          <a:cs typeface="+mn-cs"/>
                        </a:rPr>
                        <m:t> ×</m:t>
                      </m:r>
                      <m:sSup>
                        <m:sSupPr>
                          <m:ctrlPr>
                            <a:rPr kumimoji="1" lang="en-US" altLang="ja-JP" sz="1100" b="0" i="1">
                              <a:solidFill>
                                <a:schemeClr val="tx1"/>
                              </a:solidFill>
                              <a:effectLst/>
                              <a:latin typeface="Cambria Math" panose="02040503050406030204" pitchFamily="18" charset="0"/>
                              <a:ea typeface="+mn-ea"/>
                              <a:cs typeface="+mn-cs"/>
                            </a:rPr>
                          </m:ctrlPr>
                        </m:sSupPr>
                        <m:e>
                          <m:r>
                            <a:rPr kumimoji="1" lang="en-US" altLang="ja-JP" sz="1100" b="0" i="1">
                              <a:solidFill>
                                <a:schemeClr val="tx1"/>
                              </a:solidFill>
                              <a:effectLst/>
                              <a:latin typeface="Cambria Math" panose="02040503050406030204" pitchFamily="18" charset="0"/>
                              <a:ea typeface="+mn-ea"/>
                              <a:cs typeface="+mn-cs"/>
                            </a:rPr>
                            <m:t>10</m:t>
                          </m:r>
                        </m:e>
                        <m:sup>
                          <m:r>
                            <a:rPr kumimoji="1" lang="en-US" altLang="ja-JP" sz="1100" b="0" i="1">
                              <a:solidFill>
                                <a:schemeClr val="tx1"/>
                              </a:solidFill>
                              <a:effectLst/>
                              <a:latin typeface="Cambria Math" panose="02040503050406030204" pitchFamily="18" charset="0"/>
                              <a:ea typeface="+mn-ea"/>
                              <a:cs typeface="+mn-cs"/>
                            </a:rPr>
                            <m:t>−3</m:t>
                          </m:r>
                        </m:sup>
                      </m:sSup>
                    </m:e>
                  </m:nary>
                </m:oMath>
              </a14:m>
              <a:r>
                <a:rPr kumimoji="1" lang="en-US" altLang="ja-JP" sz="1100"/>
                <a:t>                       (for hot water)</a:t>
              </a:r>
            </a:p>
            <a:p>
              <a:pPr algn="l"/>
              <a:endParaRPr kumimoji="1" lang="en-US" altLang="ja-JP" sz="1100" b="0" i="0">
                <a:solidFill>
                  <a:schemeClr val="tx1"/>
                </a:solidFill>
                <a:effectLst/>
                <a:latin typeface="+mn-lt"/>
                <a:ea typeface="+mn-ea"/>
                <a:cs typeface="+mn-cs"/>
              </a:endParaRPr>
            </a:p>
            <a:p>
              <a:pPr algn="l"/>
              <a:r>
                <a:rPr kumimoji="1" lang="en-US" altLang="ja-JP" sz="1100" b="0" i="0">
                  <a:solidFill>
                    <a:schemeClr val="tx1"/>
                  </a:solidFill>
                  <a:effectLst/>
                  <a:latin typeface="+mn-lt"/>
                  <a:ea typeface="+mn-ea"/>
                  <a:cs typeface="+mn-cs"/>
                </a:rPr>
                <a:t>Where:</a:t>
              </a:r>
            </a:p>
            <a:p>
              <a:pPr algn="l"/>
              <a14:m>
                <m:oMath xmlns:m="http://schemas.openxmlformats.org/officeDocument/2006/math">
                  <m:sSub>
                    <m:sSubPr>
                      <m:ctrlPr>
                        <a:rPr kumimoji="1" lang="en-US" altLang="ja-JP" sz="1100" b="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𝑉𝑆𝑇</m:t>
                      </m:r>
                    </m:e>
                    <m:sub>
                      <m:r>
                        <a:rPr kumimoji="1" lang="en-US" altLang="ja-JP" sz="1100" b="0" i="1">
                          <a:solidFill>
                            <a:schemeClr val="tx1"/>
                          </a:solidFill>
                          <a:effectLst/>
                          <a:latin typeface="Cambria Math" panose="02040503050406030204" pitchFamily="18" charset="0"/>
                          <a:ea typeface="+mn-ea"/>
                          <a:cs typeface="+mn-cs"/>
                        </a:rPr>
                        <m:t>𝑖</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𝑗</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𝑡</m:t>
                      </m:r>
                    </m:sub>
                  </m:sSub>
                </m:oMath>
              </a14:m>
              <a:r>
                <a:rPr kumimoji="1" lang="ja-JP" altLang="en-US" sz="1100"/>
                <a:t>   </a:t>
              </a:r>
              <a:r>
                <a:rPr kumimoji="1" lang="ja-JP" altLang="en-US" sz="1100" baseline="0"/>
                <a:t>   </a:t>
              </a:r>
              <a:r>
                <a:rPr kumimoji="1" lang="en-US" altLang="ja-JP" sz="1100"/>
                <a:t>: Volume of steam consumption</a:t>
              </a:r>
              <a:r>
                <a:rPr kumimoji="1" lang="en-US" altLang="ja-JP" sz="1100" baseline="0"/>
                <a:t> </a:t>
              </a:r>
              <a:r>
                <a:rPr kumimoji="1" lang="en-US" altLang="ja-JP" sz="1100"/>
                <a:t>between time </a:t>
              </a:r>
              <a:r>
                <a:rPr kumimoji="1" lang="en-US" altLang="ja-JP" sz="1100" i="1"/>
                <a:t>t-1</a:t>
              </a:r>
              <a:r>
                <a:rPr kumimoji="1" lang="en-US" altLang="ja-JP" sz="1100"/>
                <a:t> and </a:t>
              </a:r>
              <a:r>
                <a:rPr kumimoji="1" lang="en-US" altLang="ja-JP" sz="1100" i="1"/>
                <a:t>t</a:t>
              </a:r>
              <a:r>
                <a:rPr kumimoji="1" lang="en-US" altLang="ja-JP" sz="1100"/>
                <a:t> [m</a:t>
              </a:r>
              <a:r>
                <a:rPr kumimoji="1" lang="en-US" altLang="ja-JP" sz="1100" baseline="30000"/>
                <a:t>3</a:t>
              </a:r>
              <a:r>
                <a:rPr kumimoji="1" lang="en-US" altLang="ja-JP" sz="1100"/>
                <a:t>]</a:t>
              </a:r>
            </a:p>
            <a:p>
              <a:pPr marL="0" marR="0" lvl="0" indent="0" algn="l"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kumimoji="1" lang="en-US" altLang="ja-JP" sz="1100" b="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𝑉𝐹𝑊</m:t>
                      </m:r>
                    </m:e>
                    <m:sub>
                      <m:r>
                        <a:rPr kumimoji="1" lang="en-US" altLang="ja-JP" sz="1100" b="0" i="1">
                          <a:solidFill>
                            <a:schemeClr val="tx1"/>
                          </a:solidFill>
                          <a:effectLst/>
                          <a:latin typeface="Cambria Math" panose="02040503050406030204" pitchFamily="18" charset="0"/>
                          <a:ea typeface="+mn-ea"/>
                          <a:cs typeface="+mn-cs"/>
                        </a:rPr>
                        <m:t>𝑖</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𝑗</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𝑡</m:t>
                      </m:r>
                    </m:sub>
                  </m:sSub>
                </m:oMath>
              </a14:m>
              <a:r>
                <a:rPr kumimoji="1" lang="en-US" altLang="ja-JP" sz="1100"/>
                <a:t>    : </a:t>
              </a:r>
              <a:r>
                <a:rPr kumimoji="1" lang="en-US" altLang="ja-JP" sz="1100">
                  <a:solidFill>
                    <a:schemeClr val="tx1"/>
                  </a:solidFill>
                  <a:effectLst/>
                  <a:latin typeface="+mn-lt"/>
                  <a:ea typeface="+mn-ea"/>
                  <a:cs typeface="+mn-cs"/>
                </a:rPr>
                <a:t>Volume of feed</a:t>
              </a:r>
              <a:r>
                <a:rPr kumimoji="1" lang="en-US" altLang="ja-JP" sz="1100" baseline="0">
                  <a:solidFill>
                    <a:schemeClr val="tx1"/>
                  </a:solidFill>
                  <a:effectLst/>
                  <a:latin typeface="+mn-lt"/>
                  <a:ea typeface="+mn-ea"/>
                  <a:cs typeface="+mn-cs"/>
                </a:rPr>
                <a:t> water </a:t>
              </a:r>
              <a:r>
                <a:rPr kumimoji="1" lang="en-US" altLang="ja-JP" sz="1100">
                  <a:solidFill>
                    <a:schemeClr val="tx1"/>
                  </a:solidFill>
                  <a:effectLst/>
                  <a:latin typeface="+mn-lt"/>
                  <a:ea typeface="+mn-ea"/>
                  <a:cs typeface="+mn-cs"/>
                </a:rPr>
                <a:t>between time </a:t>
              </a:r>
              <a:r>
                <a:rPr kumimoji="1" lang="en-US" altLang="ja-JP" sz="1100" i="1">
                  <a:solidFill>
                    <a:schemeClr val="tx1"/>
                  </a:solidFill>
                  <a:effectLst/>
                  <a:latin typeface="+mn-lt"/>
                  <a:ea typeface="+mn-ea"/>
                  <a:cs typeface="+mn-cs"/>
                </a:rPr>
                <a:t>t-1</a:t>
              </a:r>
              <a:r>
                <a:rPr kumimoji="1" lang="en-US" altLang="ja-JP" sz="1100">
                  <a:solidFill>
                    <a:schemeClr val="tx1"/>
                  </a:solidFill>
                  <a:effectLst/>
                  <a:latin typeface="+mn-lt"/>
                  <a:ea typeface="+mn-ea"/>
                  <a:cs typeface="+mn-cs"/>
                </a:rPr>
                <a:t> and </a:t>
              </a:r>
              <a:r>
                <a:rPr kumimoji="1" lang="en-US" altLang="ja-JP" sz="1100" i="1">
                  <a:solidFill>
                    <a:schemeClr val="tx1"/>
                  </a:solidFill>
                  <a:effectLst/>
                  <a:latin typeface="+mn-lt"/>
                  <a:ea typeface="+mn-ea"/>
                  <a:cs typeface="+mn-cs"/>
                </a:rPr>
                <a:t>t</a:t>
              </a:r>
              <a:r>
                <a:rPr kumimoji="1" lang="en-US" altLang="ja-JP" sz="1100">
                  <a:solidFill>
                    <a:schemeClr val="tx1"/>
                  </a:solidFill>
                  <a:effectLst/>
                  <a:latin typeface="+mn-lt"/>
                  <a:ea typeface="+mn-ea"/>
                  <a:cs typeface="+mn-cs"/>
                </a:rPr>
                <a:t> [m</a:t>
              </a:r>
              <a:r>
                <a:rPr kumimoji="1" lang="en-US" altLang="ja-JP" sz="1100" baseline="30000">
                  <a:solidFill>
                    <a:schemeClr val="tx1"/>
                  </a:solidFill>
                  <a:effectLst/>
                  <a:latin typeface="+mn-lt"/>
                  <a:ea typeface="+mn-ea"/>
                  <a:cs typeface="+mn-cs"/>
                </a:rPr>
                <a:t>3</a:t>
              </a:r>
              <a:r>
                <a:rPr kumimoji="1" lang="en-US" altLang="ja-JP" sz="1100">
                  <a:solidFill>
                    <a:schemeClr val="tx1"/>
                  </a:solidFill>
                  <a:effectLst/>
                  <a:latin typeface="+mn-lt"/>
                  <a:ea typeface="+mn-ea"/>
                  <a:cs typeface="+mn-cs"/>
                </a:rPr>
                <a:t>]</a:t>
              </a:r>
              <a:endParaRPr lang="ja-JP" altLang="ja-JP" sz="1100">
                <a:effectLst/>
              </a:endParaRPr>
            </a:p>
            <a:p>
              <a:pPr marL="0" marR="0" lvl="0" indent="0" algn="l"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kumimoji="1" lang="en-US" altLang="ja-JP" sz="1100" b="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𝑉𝐻𝑊</m:t>
                      </m:r>
                    </m:e>
                    <m:sub>
                      <m:r>
                        <a:rPr kumimoji="1" lang="en-US" altLang="ja-JP" sz="1100" b="0" i="1">
                          <a:solidFill>
                            <a:schemeClr val="tx1"/>
                          </a:solidFill>
                          <a:effectLst/>
                          <a:latin typeface="Cambria Math" panose="02040503050406030204" pitchFamily="18" charset="0"/>
                          <a:ea typeface="+mn-ea"/>
                          <a:cs typeface="+mn-cs"/>
                        </a:rPr>
                        <m:t>𝑖</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𝑗</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𝑡</m:t>
                      </m:r>
                    </m:sub>
                  </m:sSub>
                </m:oMath>
              </a14:m>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 </a:t>
              </a:r>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 Volume of</a:t>
              </a:r>
              <a:r>
                <a:rPr kumimoji="1" lang="en-US" altLang="ja-JP" sz="1100" baseline="0">
                  <a:solidFill>
                    <a:schemeClr val="tx1"/>
                  </a:solidFill>
                  <a:effectLst/>
                  <a:latin typeface="+mn-lt"/>
                  <a:ea typeface="+mn-ea"/>
                  <a:cs typeface="+mn-cs"/>
                </a:rPr>
                <a:t> hot </a:t>
              </a:r>
              <a:r>
                <a:rPr kumimoji="1" lang="en-US" altLang="ja-JP" sz="1100">
                  <a:solidFill>
                    <a:schemeClr val="tx1"/>
                  </a:solidFill>
                  <a:effectLst/>
                  <a:latin typeface="+mn-lt"/>
                  <a:ea typeface="+mn-ea"/>
                  <a:cs typeface="+mn-cs"/>
                </a:rPr>
                <a:t>water consumption</a:t>
              </a:r>
              <a:r>
                <a:rPr kumimoji="1" lang="en-US" altLang="ja-JP" sz="1100" baseline="0">
                  <a:solidFill>
                    <a:schemeClr val="tx1"/>
                  </a:solidFill>
                  <a:effectLst/>
                  <a:latin typeface="+mn-lt"/>
                  <a:ea typeface="+mn-ea"/>
                  <a:cs typeface="+mn-cs"/>
                </a:rPr>
                <a:t> </a:t>
              </a:r>
              <a:r>
                <a:rPr kumimoji="1" lang="en-US" altLang="ja-JP" sz="1100">
                  <a:solidFill>
                    <a:schemeClr val="tx1"/>
                  </a:solidFill>
                  <a:effectLst/>
                  <a:latin typeface="+mn-lt"/>
                  <a:ea typeface="+mn-ea"/>
                  <a:cs typeface="+mn-cs"/>
                </a:rPr>
                <a:t>between time </a:t>
              </a:r>
              <a:r>
                <a:rPr kumimoji="1" lang="en-US" altLang="ja-JP" sz="1100" i="1">
                  <a:solidFill>
                    <a:schemeClr val="tx1"/>
                  </a:solidFill>
                  <a:effectLst/>
                  <a:latin typeface="+mn-lt"/>
                  <a:ea typeface="+mn-ea"/>
                  <a:cs typeface="+mn-cs"/>
                </a:rPr>
                <a:t>t-1</a:t>
              </a:r>
              <a:r>
                <a:rPr kumimoji="1" lang="en-US" altLang="ja-JP" sz="1100">
                  <a:solidFill>
                    <a:schemeClr val="tx1"/>
                  </a:solidFill>
                  <a:effectLst/>
                  <a:latin typeface="+mn-lt"/>
                  <a:ea typeface="+mn-ea"/>
                  <a:cs typeface="+mn-cs"/>
                </a:rPr>
                <a:t> and </a:t>
              </a:r>
              <a:r>
                <a:rPr kumimoji="1" lang="en-US" altLang="ja-JP" sz="1100" i="1">
                  <a:solidFill>
                    <a:schemeClr val="tx1"/>
                  </a:solidFill>
                  <a:effectLst/>
                  <a:latin typeface="+mn-lt"/>
                  <a:ea typeface="+mn-ea"/>
                  <a:cs typeface="+mn-cs"/>
                </a:rPr>
                <a:t>t</a:t>
              </a:r>
              <a:r>
                <a:rPr kumimoji="1" lang="en-US" altLang="ja-JP" sz="1100">
                  <a:solidFill>
                    <a:schemeClr val="tx1"/>
                  </a:solidFill>
                  <a:effectLst/>
                  <a:latin typeface="+mn-lt"/>
                  <a:ea typeface="+mn-ea"/>
                  <a:cs typeface="+mn-cs"/>
                </a:rPr>
                <a:t> [m</a:t>
              </a:r>
              <a:r>
                <a:rPr kumimoji="1" lang="en-US" altLang="ja-JP" sz="1100" baseline="30000">
                  <a:solidFill>
                    <a:schemeClr val="tx1"/>
                  </a:solidFill>
                  <a:effectLst/>
                  <a:latin typeface="+mn-lt"/>
                  <a:ea typeface="+mn-ea"/>
                  <a:cs typeface="+mn-cs"/>
                </a:rPr>
                <a:t>3</a:t>
              </a:r>
              <a:r>
                <a:rPr kumimoji="1" lang="en-US" altLang="ja-JP" sz="1100">
                  <a:solidFill>
                    <a:schemeClr val="tx1"/>
                  </a:solidFill>
                  <a:effectLst/>
                  <a:latin typeface="+mn-lt"/>
                  <a:ea typeface="+mn-ea"/>
                  <a:cs typeface="+mn-cs"/>
                </a:rPr>
                <a:t>]</a:t>
              </a:r>
              <a:endParaRPr lang="ja-JP" altLang="ja-JP" sz="1100">
                <a:effectLst/>
              </a:endParaRPr>
            </a:p>
            <a:p>
              <a:pPr algn="l"/>
              <a14:m>
                <m:oMath xmlns:m="http://schemas.openxmlformats.org/officeDocument/2006/math">
                  <m:sSub>
                    <m:sSubPr>
                      <m:ctrlPr>
                        <a:rPr kumimoji="1" lang="en-US" altLang="ja-JP" sz="1100" b="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𝑇</m:t>
                      </m:r>
                    </m:e>
                    <m:sub>
                      <m:r>
                        <a:rPr kumimoji="1" lang="en-US" altLang="ja-JP" sz="1100" b="0" i="1">
                          <a:solidFill>
                            <a:schemeClr val="tx1"/>
                          </a:solidFill>
                          <a:effectLst/>
                          <a:latin typeface="Cambria Math" panose="02040503050406030204" pitchFamily="18" charset="0"/>
                          <a:ea typeface="+mn-ea"/>
                          <a:cs typeface="+mn-cs"/>
                        </a:rPr>
                        <m:t>𝑂𝑈𝑇</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𝑖</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𝑗</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𝑡</m:t>
                      </m:r>
                    </m:sub>
                  </m:sSub>
                </m:oMath>
              </a14:m>
              <a:r>
                <a:rPr kumimoji="1" lang="en-US" altLang="ja-JP" sz="1100"/>
                <a:t>   : Outlet temperature of hot water at time </a:t>
              </a:r>
              <a:r>
                <a:rPr kumimoji="1" lang="en-US" altLang="ja-JP" sz="1100" i="1"/>
                <a:t>t</a:t>
              </a:r>
              <a:r>
                <a:rPr kumimoji="1" lang="en-US" altLang="ja-JP" sz="1100"/>
                <a:t> </a:t>
              </a:r>
              <a:r>
                <a:rPr kumimoji="1" lang="en-US" altLang="ja-JP" sz="1100" baseline="0"/>
                <a:t>[K</a:t>
              </a:r>
              <a:r>
                <a:rPr kumimoji="1" lang="en-US" altLang="ja-JP" sz="1100"/>
                <a:t>]</a:t>
              </a:r>
            </a:p>
            <a:p>
              <a:pPr marL="0" marR="0" lvl="0" indent="0" algn="l"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kumimoji="1" lang="en-US" altLang="ja-JP" sz="1100" b="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𝑇</m:t>
                      </m:r>
                    </m:e>
                    <m:sub>
                      <m:r>
                        <a:rPr kumimoji="1" lang="en-US" altLang="ja-JP" sz="1100" b="0" i="1">
                          <a:solidFill>
                            <a:schemeClr val="tx1"/>
                          </a:solidFill>
                          <a:effectLst/>
                          <a:latin typeface="Cambria Math" panose="02040503050406030204" pitchFamily="18" charset="0"/>
                          <a:ea typeface="+mn-ea"/>
                          <a:cs typeface="+mn-cs"/>
                        </a:rPr>
                        <m:t>𝐼𝑁</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𝑖</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𝑗</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𝑡</m:t>
                      </m:r>
                    </m:sub>
                  </m:sSub>
                  <m:r>
                    <a:rPr kumimoji="1" lang="en-US" altLang="ja-JP" sz="1100" b="0" i="1">
                      <a:solidFill>
                        <a:schemeClr val="tx1"/>
                      </a:solidFill>
                      <a:effectLst/>
                      <a:latin typeface="Cambria Math" panose="02040503050406030204" pitchFamily="18" charset="0"/>
                      <a:ea typeface="+mn-ea"/>
                      <a:cs typeface="+mn-cs"/>
                    </a:rPr>
                    <m:t> </m:t>
                  </m:r>
                </m:oMath>
              </a14:m>
              <a:r>
                <a:rPr kumimoji="1" lang="en-US" altLang="ja-JP" sz="1100">
                  <a:solidFill>
                    <a:schemeClr val="tx1"/>
                  </a:solidFill>
                  <a:effectLst/>
                  <a:latin typeface="+mn-lt"/>
                  <a:ea typeface="+mn-ea"/>
                  <a:cs typeface="+mn-cs"/>
                </a:rPr>
                <a:t>     : Inlet temperature of feed water at time </a:t>
              </a:r>
              <a:r>
                <a:rPr kumimoji="1" lang="en-US" altLang="ja-JP" sz="1100" i="1">
                  <a:solidFill>
                    <a:schemeClr val="tx1"/>
                  </a:solidFill>
                  <a:effectLst/>
                  <a:latin typeface="+mn-lt"/>
                  <a:ea typeface="+mn-ea"/>
                  <a:cs typeface="+mn-cs"/>
                </a:rPr>
                <a:t>t</a:t>
              </a:r>
              <a:r>
                <a:rPr kumimoji="1" lang="en-US" altLang="ja-JP" sz="1100">
                  <a:solidFill>
                    <a:schemeClr val="tx1"/>
                  </a:solidFill>
                  <a:effectLst/>
                  <a:latin typeface="+mn-lt"/>
                  <a:ea typeface="+mn-ea"/>
                  <a:cs typeface="+mn-cs"/>
                </a:rPr>
                <a:t> [K]</a:t>
              </a:r>
            </a:p>
            <a:p>
              <a:pPr marL="0" marR="0" lvl="0" indent="0" algn="l"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kumimoji="1" lang="en-US" altLang="ja-JP" sz="1100" b="0" i="1">
                      <a:solidFill>
                        <a:schemeClr val="tx1"/>
                      </a:solidFill>
                      <a:effectLst/>
                      <a:latin typeface="Cambria Math" panose="02040503050406030204" pitchFamily="18" charset="0"/>
                      <a:ea typeface="+mn-ea"/>
                      <a:cs typeface="+mn-cs"/>
                    </a:rPr>
                    <m:t>h</m:t>
                  </m:r>
                </m:oMath>
              </a14:m>
              <a:r>
                <a:rPr kumimoji="1" lang="en-US" altLang="ja-JP" sz="1100" baseline="0">
                  <a:solidFill>
                    <a:schemeClr val="tx1"/>
                  </a:solidFill>
                  <a:effectLst/>
                  <a:latin typeface="+mn-lt"/>
                  <a:ea typeface="+mn-ea"/>
                  <a:cs typeface="+mn-cs"/>
                </a:rPr>
                <a:t> </a:t>
              </a:r>
              <a:r>
                <a:rPr kumimoji="1" lang="en-US" altLang="ja-JP" sz="1100">
                  <a:solidFill>
                    <a:schemeClr val="tx1"/>
                  </a:solidFill>
                  <a:effectLst/>
                  <a:latin typeface="+mn-lt"/>
                  <a:ea typeface="+mn-ea"/>
                  <a:cs typeface="+mn-cs"/>
                </a:rPr>
                <a:t>               : Specific enthalpy of steam [MJ/tonne]</a:t>
              </a:r>
              <a:endParaRPr lang="ja-JP" altLang="ja-JP" sz="1100">
                <a:effectLst/>
              </a:endParaRPr>
            </a:p>
            <a:p>
              <a:pPr marL="0" marR="0" lvl="0" indent="0" algn="l"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kumimoji="1" lang="en-US" altLang="ja-JP" sz="1100" b="0" i="1">
                      <a:solidFill>
                        <a:schemeClr val="tx1"/>
                      </a:solidFill>
                      <a:effectLst/>
                      <a:latin typeface="Cambria Math" panose="02040503050406030204" pitchFamily="18" charset="0"/>
                      <a:ea typeface="+mn-ea"/>
                      <a:cs typeface="+mn-cs"/>
                    </a:rPr>
                    <m:t>𝑣</m:t>
                  </m:r>
                </m:oMath>
              </a14:m>
              <a:r>
                <a:rPr kumimoji="1" lang="en-US" altLang="ja-JP" sz="1100">
                  <a:solidFill>
                    <a:schemeClr val="tx1"/>
                  </a:solidFill>
                  <a:effectLst/>
                  <a:latin typeface="+mn-lt"/>
                  <a:ea typeface="+mn-ea"/>
                  <a:cs typeface="+mn-cs"/>
                </a:rPr>
                <a:t>                : Specific volume of steam [m</a:t>
              </a:r>
              <a:r>
                <a:rPr kumimoji="1" lang="en-US" altLang="ja-JP" sz="1100" baseline="30000">
                  <a:solidFill>
                    <a:schemeClr val="tx1"/>
                  </a:solidFill>
                  <a:effectLst/>
                  <a:latin typeface="+mn-lt"/>
                  <a:ea typeface="+mn-ea"/>
                  <a:cs typeface="+mn-cs"/>
                </a:rPr>
                <a:t>3</a:t>
              </a:r>
              <a:r>
                <a:rPr kumimoji="1" lang="en-US" altLang="ja-JP" sz="1100">
                  <a:solidFill>
                    <a:schemeClr val="tx1"/>
                  </a:solidFill>
                  <a:effectLst/>
                  <a:latin typeface="+mn-lt"/>
                  <a:ea typeface="+mn-ea"/>
                  <a:cs typeface="+mn-cs"/>
                </a:rPr>
                <a:t>/tonne]</a:t>
              </a:r>
            </a:p>
            <a:p>
              <a:pPr marL="0" marR="0" lvl="0" indent="0" algn="l" defTabSz="914400" eaLnBrk="1" fontAlgn="auto" latinLnBrk="0" hangingPunct="1">
                <a:lnSpc>
                  <a:spcPct val="100000"/>
                </a:lnSpc>
                <a:spcBef>
                  <a:spcPts val="0"/>
                </a:spcBef>
                <a:spcAft>
                  <a:spcPts val="0"/>
                </a:spcAft>
                <a:buClrTx/>
                <a:buSzTx/>
                <a:buFontTx/>
                <a:buNone/>
                <a:tabLst/>
                <a:defRPr/>
              </a:pPr>
              <a:endParaRPr lang="ja-JP" altLang="ja-JP" sz="1100">
                <a:effectLst/>
              </a:endParaRPr>
            </a:p>
            <a:p>
              <a:pPr algn="l"/>
              <a14:m>
                <m:oMath xmlns:m="http://schemas.openxmlformats.org/officeDocument/2006/math">
                  <m:sSub>
                    <m:sSubPr>
                      <m:ctrlPr>
                        <a:rPr kumimoji="1" lang="en-US" altLang="ja-JP" sz="1100" b="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𝐶</m:t>
                      </m:r>
                    </m:e>
                    <m:sub>
                      <m:r>
                        <a:rPr kumimoji="1" lang="en-US" altLang="ja-JP" sz="1100" b="0" i="1">
                          <a:solidFill>
                            <a:schemeClr val="tx1"/>
                          </a:solidFill>
                          <a:effectLst/>
                          <a:latin typeface="Cambria Math" panose="02040503050406030204" pitchFamily="18" charset="0"/>
                          <a:ea typeface="+mn-ea"/>
                          <a:cs typeface="+mn-cs"/>
                        </a:rPr>
                        <m:t>𝑝</m:t>
                      </m:r>
                    </m:sub>
                  </m:sSub>
                </m:oMath>
              </a14:m>
              <a:r>
                <a:rPr kumimoji="1" lang="en-US" altLang="ja-JP" sz="1100" b="0" i="1">
                  <a:solidFill>
                    <a:schemeClr val="tx1"/>
                  </a:solidFill>
                  <a:effectLst/>
                  <a:latin typeface="Cambria Math" panose="02040503050406030204" pitchFamily="18" charset="0"/>
                  <a:ea typeface="+mn-ea"/>
                  <a:cs typeface="+mn-cs"/>
                </a:rPr>
                <a:t>         </a:t>
              </a:r>
              <a:r>
                <a:rPr kumimoji="1" lang="en-US" altLang="ja-JP" sz="1100" b="0" i="0" baseline="0">
                  <a:solidFill>
                    <a:schemeClr val="tx1"/>
                  </a:solidFill>
                  <a:effectLst/>
                  <a:latin typeface="Cambria Math" panose="02040503050406030204" pitchFamily="18" charset="0"/>
                  <a:ea typeface="+mn-ea"/>
                  <a:cs typeface="+mn-cs"/>
                </a:rPr>
                <a:t>     </a:t>
              </a:r>
              <a:r>
                <a:rPr kumimoji="1" lang="en-US" altLang="ja-JP" sz="1100">
                  <a:solidFill>
                    <a:schemeClr val="tx1"/>
                  </a:solidFill>
                  <a:effectLst/>
                  <a:latin typeface="+mn-lt"/>
                  <a:ea typeface="+mn-ea"/>
                  <a:cs typeface="+mn-cs"/>
                </a:rPr>
                <a:t>: Specific</a:t>
              </a:r>
              <a:r>
                <a:rPr kumimoji="1" lang="en-US" altLang="ja-JP" sz="1100" baseline="0">
                  <a:solidFill>
                    <a:schemeClr val="tx1"/>
                  </a:solidFill>
                  <a:effectLst/>
                  <a:latin typeface="+mn-lt"/>
                  <a:ea typeface="+mn-ea"/>
                  <a:cs typeface="+mn-cs"/>
                </a:rPr>
                <a:t> heat capacity of water [MJ/tonne</a:t>
              </a:r>
              <a:r>
                <a:rPr kumimoji="1" lang="en-US" altLang="ja-JP" sz="1100" baseline="0">
                  <a:solidFill>
                    <a:schemeClr val="tx1"/>
                  </a:solidFill>
                  <a:effectLst/>
                  <a:latin typeface="+mn-lt"/>
                  <a:ea typeface="+mn-ea"/>
                  <a:cs typeface="+mn-cs"/>
                  <a:sym typeface="Wingdings" panose="05000000000000000000" pitchFamily="2" charset="2"/>
                </a:rPr>
                <a:t></a:t>
              </a:r>
              <a:r>
                <a:rPr kumimoji="1" lang="en-US" altLang="ja-JP" sz="1100" baseline="0">
                  <a:solidFill>
                    <a:schemeClr val="tx1"/>
                  </a:solidFill>
                  <a:effectLst/>
                  <a:latin typeface="+mn-lt"/>
                  <a:ea typeface="+mn-ea"/>
                  <a:cs typeface="+mn-cs"/>
                </a:rPr>
                <a:t>K]</a:t>
              </a:r>
            </a:p>
            <a:p>
              <a:pPr algn="l"/>
              <a14:m>
                <m:oMath xmlns:m="http://schemas.openxmlformats.org/officeDocument/2006/math">
                  <m:r>
                    <a:rPr kumimoji="1" lang="ja-JP" altLang="ja-JP" sz="1100" b="0" i="1">
                      <a:solidFill>
                        <a:schemeClr val="tx1"/>
                      </a:solidFill>
                      <a:effectLst/>
                      <a:latin typeface="Cambria Math" panose="02040503050406030204" pitchFamily="18" charset="0"/>
                      <a:ea typeface="+mn-ea"/>
                      <a:cs typeface="+mn-cs"/>
                    </a:rPr>
                    <m:t>𝜌</m:t>
                  </m:r>
                  <m:r>
                    <a:rPr kumimoji="1" lang="en-US" altLang="ja-JP" sz="1100" b="0" i="1">
                      <a:solidFill>
                        <a:schemeClr val="tx1"/>
                      </a:solidFill>
                      <a:effectLst/>
                      <a:latin typeface="Cambria Math" panose="02040503050406030204" pitchFamily="18" charset="0"/>
                      <a:ea typeface="+mn-ea"/>
                      <a:cs typeface="+mn-cs"/>
                    </a:rPr>
                    <m:t> </m:t>
                  </m:r>
                </m:oMath>
              </a14:m>
              <a:r>
                <a:rPr kumimoji="1" lang="en-US" altLang="ja-JP" sz="1100" b="0" i="0" baseline="0">
                  <a:solidFill>
                    <a:schemeClr val="tx1"/>
                  </a:solidFill>
                  <a:effectLst/>
                  <a:latin typeface="+mn-lt"/>
                  <a:ea typeface="+mn-ea"/>
                  <a:cs typeface="+mn-cs"/>
                </a:rPr>
                <a:t>               </a:t>
              </a:r>
              <a:r>
                <a:rPr kumimoji="1" lang="en-US" altLang="ja-JP" sz="1100">
                  <a:solidFill>
                    <a:schemeClr val="tx1"/>
                  </a:solidFill>
                  <a:effectLst/>
                  <a:latin typeface="+mn-lt"/>
                  <a:ea typeface="+mn-ea"/>
                  <a:cs typeface="+mn-cs"/>
                </a:rPr>
                <a:t>: Density of water [tonne/m</a:t>
              </a:r>
              <a:r>
                <a:rPr kumimoji="1" lang="en-US" altLang="ja-JP" sz="1100" baseline="30000">
                  <a:solidFill>
                    <a:schemeClr val="tx1"/>
                  </a:solidFill>
                  <a:effectLst/>
                  <a:latin typeface="+mn-lt"/>
                  <a:ea typeface="+mn-ea"/>
                  <a:cs typeface="+mn-cs"/>
                </a:rPr>
                <a:t>3</a:t>
              </a:r>
              <a:r>
                <a:rPr kumimoji="1" lang="en-US" altLang="ja-JP" sz="1100">
                  <a:solidFill>
                    <a:schemeClr val="tx1"/>
                  </a:solidFill>
                  <a:effectLst/>
                  <a:latin typeface="+mn-lt"/>
                  <a:ea typeface="+mn-ea"/>
                  <a:cs typeface="+mn-cs"/>
                </a:rPr>
                <a:t>]</a:t>
              </a:r>
              <a:r>
                <a:rPr kumimoji="1" lang="en-US" altLang="ja-JP" sz="1100" baseline="0">
                  <a:solidFill>
                    <a:schemeClr val="tx1"/>
                  </a:solidFill>
                  <a:effectLst/>
                  <a:latin typeface="+mn-lt"/>
                  <a:ea typeface="+mn-ea"/>
                  <a:cs typeface="+mn-cs"/>
                </a:rPr>
                <a:t> </a:t>
              </a:r>
              <a:endParaRPr kumimoji="1" lang="en-US" altLang="ja-JP" sz="1100" b="0" i="1">
                <a:solidFill>
                  <a:schemeClr val="tx1"/>
                </a:solidFill>
                <a:effectLst/>
                <a:latin typeface="Cambria Math" panose="02040503050406030204" pitchFamily="18" charset="0"/>
                <a:ea typeface="+mn-ea"/>
                <a:cs typeface="+mn-cs"/>
              </a:endParaRPr>
            </a:p>
            <a:p>
              <a:pPr algn="l"/>
              <a14:m>
                <m:oMath xmlns:m="http://schemas.openxmlformats.org/officeDocument/2006/math">
                  <m:r>
                    <a:rPr kumimoji="1" lang="en-US" altLang="ja-JP" sz="1100" b="0" i="1">
                      <a:solidFill>
                        <a:schemeClr val="tx1"/>
                      </a:solidFill>
                      <a:effectLst/>
                      <a:latin typeface="Cambria Math" panose="02040503050406030204" pitchFamily="18" charset="0"/>
                      <a:ea typeface="+mn-ea"/>
                      <a:cs typeface="+mn-cs"/>
                    </a:rPr>
                    <m:t>𝑡</m:t>
                  </m:r>
                </m:oMath>
              </a14:m>
              <a:r>
                <a:rPr kumimoji="1" lang="ja-JP" altLang="en-US" sz="1100"/>
                <a:t>                 </a:t>
              </a:r>
              <a:r>
                <a:rPr kumimoji="1" lang="en-US" altLang="ja-JP" sz="1100"/>
                <a:t>: Number of time period during the period </a:t>
              </a:r>
              <a:r>
                <a:rPr kumimoji="1" lang="en-US" altLang="ja-JP" sz="1100" i="1"/>
                <a:t>p</a:t>
              </a:r>
              <a:r>
                <a:rPr kumimoji="1" lang="en-US" altLang="ja-JP" sz="1100"/>
                <a:t> [-]</a:t>
              </a:r>
              <a:endParaRPr kumimoji="1" lang="ja-JP" altLang="en-US" sz="1100"/>
            </a:p>
          </xdr:txBody>
        </xdr:sp>
      </mc:Choice>
      <mc:Fallback xmlns="">
        <xdr:sp macro="" textlink="">
          <xdr:nvSpPr>
            <xdr:cNvPr id="4" name="テキスト ボックス 3"/>
            <xdr:cNvSpPr txBox="1"/>
          </xdr:nvSpPr>
          <xdr:spPr>
            <a:xfrm>
              <a:off x="8591550" y="7273925"/>
              <a:ext cx="5759450" cy="2743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kumimoji="1" lang="en-US" altLang="ja-JP" sz="1100" i="0">
                  <a:solidFill>
                    <a:schemeClr val="tx1"/>
                  </a:solidFill>
                  <a:effectLst/>
                  <a:latin typeface="Cambria Math" panose="02040503050406030204" pitchFamily="18" charset="0"/>
                  <a:ea typeface="+mn-ea"/>
                  <a:cs typeface="+mn-cs"/>
                </a:rPr>
                <a:t>〖</a:t>
              </a:r>
              <a:r>
                <a:rPr kumimoji="1" lang="en-US" altLang="ja-JP" sz="1100" b="0" i="0">
                  <a:solidFill>
                    <a:schemeClr val="tx1"/>
                  </a:solidFill>
                  <a:effectLst/>
                  <a:latin typeface="Cambria Math" panose="02040503050406030204" pitchFamily="18" charset="0"/>
                  <a:ea typeface="+mn-ea"/>
                  <a:cs typeface="+mn-cs"/>
                </a:rPr>
                <a:t>𝐻𝐺〗_(𝑖,𝑗,𝑝)= ∑_𝑡▒(〖𝑉𝑆𝑇〗_(𝑖,𝑗,𝑡)  ×ℎ × 𝑣^(−1)  − 〖𝑉𝐹𝑊〗_(𝑖,𝑗,𝑡)  </a:t>
              </a:r>
              <a:r>
                <a:rPr kumimoji="1" lang="en-US" altLang="ja-JP" sz="1100" b="0" i="0">
                  <a:solidFill>
                    <a:schemeClr val="tx1"/>
                  </a:solidFill>
                  <a:effectLst/>
                  <a:latin typeface="Cambria Math" panose="02040503050406030204" pitchFamily="18" charset="0"/>
                  <a:ea typeface="Cambria Math" panose="02040503050406030204" pitchFamily="18" charset="0"/>
                  <a:cs typeface="+mn-cs"/>
                </a:rPr>
                <a:t>× </a:t>
              </a:r>
              <a:r>
                <a:rPr kumimoji="1" lang="en-US" altLang="ja-JP" sz="1100" b="0" i="0">
                  <a:solidFill>
                    <a:schemeClr val="tx1"/>
                  </a:solidFill>
                  <a:effectLst/>
                  <a:latin typeface="Cambria Math" panose="02040503050406030204" pitchFamily="18" charset="0"/>
                  <a:ea typeface="+mn-ea"/>
                  <a:cs typeface="+mn-cs"/>
                </a:rPr>
                <a:t>𝑇_(𝐼𝑁,𝑖,𝑗,𝑡)  </a:t>
              </a:r>
              <a:r>
                <a:rPr kumimoji="1" lang="en-US" altLang="ja-JP" sz="1100" b="0" i="0">
                  <a:solidFill>
                    <a:schemeClr val="tx1"/>
                  </a:solidFill>
                  <a:effectLst/>
                  <a:latin typeface="Cambria Math" panose="02040503050406030204" pitchFamily="18" charset="0"/>
                  <a:ea typeface="Cambria Math" panose="02040503050406030204" pitchFamily="18" charset="0"/>
                  <a:cs typeface="+mn-cs"/>
                </a:rPr>
                <a:t>× </a:t>
              </a:r>
              <a:r>
                <a:rPr kumimoji="1" lang="en-US" altLang="ja-JP" sz="1100" b="0" i="0">
                  <a:solidFill>
                    <a:schemeClr val="tx1"/>
                  </a:solidFill>
                  <a:effectLst/>
                  <a:latin typeface="Cambria Math" panose="02040503050406030204" pitchFamily="18" charset="0"/>
                  <a:ea typeface="+mn-ea"/>
                  <a:cs typeface="+mn-cs"/>
                </a:rPr>
                <a:t>𝐶_𝑝  ×</a:t>
              </a:r>
              <a:r>
                <a:rPr kumimoji="1" lang="ja-JP" altLang="en-US" sz="1100" b="0" i="0">
                  <a:solidFill>
                    <a:schemeClr val="tx1"/>
                  </a:solidFill>
                  <a:effectLst/>
                  <a:latin typeface="Cambria Math" panose="02040503050406030204" pitchFamily="18" charset="0"/>
                  <a:ea typeface="+mn-ea"/>
                  <a:cs typeface="+mn-cs"/>
                </a:rPr>
                <a:t>𝜌</a:t>
              </a:r>
              <a:r>
                <a:rPr kumimoji="1" lang="en-US" altLang="ja-JP" sz="1100" b="0" i="0">
                  <a:solidFill>
                    <a:schemeClr val="tx1"/>
                  </a:solidFill>
                  <a:effectLst/>
                  <a:latin typeface="Cambria Math" panose="02040503050406030204" pitchFamily="18" charset="0"/>
                  <a:ea typeface="+mn-ea"/>
                  <a:cs typeface="+mn-cs"/>
                </a:rPr>
                <a:t> )   </a:t>
              </a:r>
              <a:r>
                <a:rPr kumimoji="1" lang="en-US" altLang="ja-JP" sz="1100" b="0" i="0">
                  <a:solidFill>
                    <a:schemeClr val="tx1"/>
                  </a:solidFill>
                  <a:effectLst/>
                  <a:latin typeface="Cambria Math" panose="02040503050406030204" pitchFamily="18" charset="0"/>
                  <a:ea typeface="Cambria Math" panose="02040503050406030204" pitchFamily="18" charset="0"/>
                  <a:cs typeface="+mn-cs"/>
                </a:rPr>
                <a:t>× 〖10〗^(−3)</a:t>
              </a:r>
              <a:r>
                <a:rPr kumimoji="1" lang="en-US" altLang="ja-JP" sz="1100" i="1">
                  <a:latin typeface="Cambria Math" panose="02040503050406030204" pitchFamily="18" charset="0"/>
                </a:rPr>
                <a:t>    </a:t>
              </a:r>
              <a:r>
                <a:rPr kumimoji="1" lang="en-US" altLang="ja-JP" sz="1100">
                  <a:solidFill>
                    <a:schemeClr val="tx1"/>
                  </a:solidFill>
                  <a:effectLst/>
                  <a:latin typeface="+mn-lt"/>
                  <a:ea typeface="+mn-ea"/>
                  <a:cs typeface="+mn-cs"/>
                </a:rPr>
                <a:t>(for steam)</a:t>
              </a:r>
              <a:endParaRPr lang="ja-JP" altLang="ja-JP" sz="1100">
                <a:effectLst/>
              </a:endParaRPr>
            </a:p>
            <a:p>
              <a:pPr algn="l"/>
              <a:r>
                <a:rPr kumimoji="1" lang="en-US" altLang="ja-JP" sz="1100" i="0">
                  <a:solidFill>
                    <a:schemeClr val="tx1"/>
                  </a:solidFill>
                  <a:effectLst/>
                  <a:latin typeface="Cambria Math" panose="02040503050406030204" pitchFamily="18" charset="0"/>
                  <a:ea typeface="+mn-ea"/>
                  <a:cs typeface="+mn-cs"/>
                </a:rPr>
                <a:t>〖</a:t>
              </a:r>
              <a:r>
                <a:rPr kumimoji="1" lang="en-US" altLang="ja-JP" sz="1100" b="0" i="0">
                  <a:solidFill>
                    <a:schemeClr val="tx1"/>
                  </a:solidFill>
                  <a:effectLst/>
                  <a:latin typeface="Cambria Math" panose="02040503050406030204" pitchFamily="18" charset="0"/>
                  <a:ea typeface="+mn-ea"/>
                  <a:cs typeface="+mn-cs"/>
                </a:rPr>
                <a:t>𝐻𝐺〗_(𝑖,𝑗,𝑝)= ∑_𝑡▒〖[〖𝑉𝐻𝑊〗_(𝑖,𝑗,𝑡)  × (𝑇_(𝑂𝑈𝑇,𝑖,𝑗,𝑡)  − 𝑇_(𝐼𝑁,𝑖,𝑗,𝑡) )]  × 𝐶_𝑝  ×</a:t>
              </a:r>
              <a:r>
                <a:rPr kumimoji="1" lang="ja-JP" altLang="en-US" sz="1100" b="0" i="0">
                  <a:solidFill>
                    <a:schemeClr val="tx1"/>
                  </a:solidFill>
                  <a:effectLst/>
                  <a:latin typeface="Cambria Math" panose="02040503050406030204" pitchFamily="18" charset="0"/>
                  <a:ea typeface="+mn-ea"/>
                  <a:cs typeface="+mn-cs"/>
                </a:rPr>
                <a:t>𝜌</a:t>
              </a:r>
              <a:r>
                <a:rPr kumimoji="1" lang="en-US" altLang="ja-JP" sz="1100" b="0" i="0">
                  <a:solidFill>
                    <a:schemeClr val="tx1"/>
                  </a:solidFill>
                  <a:effectLst/>
                  <a:latin typeface="Cambria Math" panose="02040503050406030204" pitchFamily="18" charset="0"/>
                  <a:ea typeface="+mn-ea"/>
                  <a:cs typeface="+mn-cs"/>
                </a:rPr>
                <a:t> ×〖10〗^(−3) 〗</a:t>
              </a:r>
              <a:r>
                <a:rPr kumimoji="1" lang="en-US" altLang="ja-JP" sz="1100"/>
                <a:t>                       (for hot water)</a:t>
              </a:r>
            </a:p>
            <a:p>
              <a:pPr algn="l"/>
              <a:endParaRPr kumimoji="1" lang="en-US" altLang="ja-JP" sz="1100" b="0" i="0">
                <a:solidFill>
                  <a:schemeClr val="tx1"/>
                </a:solidFill>
                <a:effectLst/>
                <a:latin typeface="+mn-lt"/>
                <a:ea typeface="+mn-ea"/>
                <a:cs typeface="+mn-cs"/>
              </a:endParaRPr>
            </a:p>
            <a:p>
              <a:pPr algn="l"/>
              <a:r>
                <a:rPr kumimoji="1" lang="en-US" altLang="ja-JP" sz="1100" b="0" i="0">
                  <a:solidFill>
                    <a:schemeClr val="tx1"/>
                  </a:solidFill>
                  <a:effectLst/>
                  <a:latin typeface="+mn-lt"/>
                  <a:ea typeface="+mn-ea"/>
                  <a:cs typeface="+mn-cs"/>
                </a:rPr>
                <a:t>Where:</a:t>
              </a:r>
            </a:p>
            <a:p>
              <a:pPr algn="l"/>
              <a:r>
                <a:rPr kumimoji="1" lang="en-US" altLang="ja-JP" sz="1100" b="0" i="0">
                  <a:solidFill>
                    <a:schemeClr val="tx1"/>
                  </a:solidFill>
                  <a:effectLst/>
                  <a:latin typeface="Cambria Math" panose="02040503050406030204" pitchFamily="18" charset="0"/>
                  <a:ea typeface="+mn-ea"/>
                  <a:cs typeface="+mn-cs"/>
                </a:rPr>
                <a:t>〖𝑉𝑆𝑇〗_(𝑖,𝑗,𝑡)</a:t>
              </a:r>
              <a:r>
                <a:rPr kumimoji="1" lang="ja-JP" altLang="en-US" sz="1100"/>
                <a:t>   </a:t>
              </a:r>
              <a:r>
                <a:rPr kumimoji="1" lang="ja-JP" altLang="en-US" sz="1100" baseline="0"/>
                <a:t>   </a:t>
              </a:r>
              <a:r>
                <a:rPr kumimoji="1" lang="en-US" altLang="ja-JP" sz="1100"/>
                <a:t>: Volume of steam consumption</a:t>
              </a:r>
              <a:r>
                <a:rPr kumimoji="1" lang="en-US" altLang="ja-JP" sz="1100" baseline="0"/>
                <a:t> </a:t>
              </a:r>
              <a:r>
                <a:rPr kumimoji="1" lang="en-US" altLang="ja-JP" sz="1100"/>
                <a:t>between time </a:t>
              </a:r>
              <a:r>
                <a:rPr kumimoji="1" lang="en-US" altLang="ja-JP" sz="1100" i="1"/>
                <a:t>t-1</a:t>
              </a:r>
              <a:r>
                <a:rPr kumimoji="1" lang="en-US" altLang="ja-JP" sz="1100"/>
                <a:t> and </a:t>
              </a:r>
              <a:r>
                <a:rPr kumimoji="1" lang="en-US" altLang="ja-JP" sz="1100" i="1"/>
                <a:t>t</a:t>
              </a:r>
              <a:r>
                <a:rPr kumimoji="1" lang="en-US" altLang="ja-JP" sz="1100"/>
                <a:t> [m</a:t>
              </a:r>
              <a:r>
                <a:rPr kumimoji="1" lang="en-US" altLang="ja-JP" sz="1100" baseline="30000"/>
                <a:t>3</a:t>
              </a:r>
              <a:r>
                <a:rPr kumimoji="1" lang="en-US" altLang="ja-JP" sz="1100"/>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0" i="0">
                  <a:solidFill>
                    <a:schemeClr val="tx1"/>
                  </a:solidFill>
                  <a:effectLst/>
                  <a:latin typeface="Cambria Math" panose="02040503050406030204" pitchFamily="18" charset="0"/>
                  <a:ea typeface="+mn-ea"/>
                  <a:cs typeface="+mn-cs"/>
                </a:rPr>
                <a:t>〖𝑉𝐹𝑊〗_(𝑖,𝑗,𝑡)</a:t>
              </a:r>
              <a:r>
                <a:rPr kumimoji="1" lang="en-US" altLang="ja-JP" sz="1100"/>
                <a:t>    : </a:t>
              </a:r>
              <a:r>
                <a:rPr kumimoji="1" lang="en-US" altLang="ja-JP" sz="1100">
                  <a:solidFill>
                    <a:schemeClr val="tx1"/>
                  </a:solidFill>
                  <a:effectLst/>
                  <a:latin typeface="+mn-lt"/>
                  <a:ea typeface="+mn-ea"/>
                  <a:cs typeface="+mn-cs"/>
                </a:rPr>
                <a:t>Volume of feed</a:t>
              </a:r>
              <a:r>
                <a:rPr kumimoji="1" lang="en-US" altLang="ja-JP" sz="1100" baseline="0">
                  <a:solidFill>
                    <a:schemeClr val="tx1"/>
                  </a:solidFill>
                  <a:effectLst/>
                  <a:latin typeface="+mn-lt"/>
                  <a:ea typeface="+mn-ea"/>
                  <a:cs typeface="+mn-cs"/>
                </a:rPr>
                <a:t> water </a:t>
              </a:r>
              <a:r>
                <a:rPr kumimoji="1" lang="en-US" altLang="ja-JP" sz="1100">
                  <a:solidFill>
                    <a:schemeClr val="tx1"/>
                  </a:solidFill>
                  <a:effectLst/>
                  <a:latin typeface="+mn-lt"/>
                  <a:ea typeface="+mn-ea"/>
                  <a:cs typeface="+mn-cs"/>
                </a:rPr>
                <a:t>between time </a:t>
              </a:r>
              <a:r>
                <a:rPr kumimoji="1" lang="en-US" altLang="ja-JP" sz="1100" i="1">
                  <a:solidFill>
                    <a:schemeClr val="tx1"/>
                  </a:solidFill>
                  <a:effectLst/>
                  <a:latin typeface="+mn-lt"/>
                  <a:ea typeface="+mn-ea"/>
                  <a:cs typeface="+mn-cs"/>
                </a:rPr>
                <a:t>t-1</a:t>
              </a:r>
              <a:r>
                <a:rPr kumimoji="1" lang="en-US" altLang="ja-JP" sz="1100">
                  <a:solidFill>
                    <a:schemeClr val="tx1"/>
                  </a:solidFill>
                  <a:effectLst/>
                  <a:latin typeface="+mn-lt"/>
                  <a:ea typeface="+mn-ea"/>
                  <a:cs typeface="+mn-cs"/>
                </a:rPr>
                <a:t> and </a:t>
              </a:r>
              <a:r>
                <a:rPr kumimoji="1" lang="en-US" altLang="ja-JP" sz="1100" i="1">
                  <a:solidFill>
                    <a:schemeClr val="tx1"/>
                  </a:solidFill>
                  <a:effectLst/>
                  <a:latin typeface="+mn-lt"/>
                  <a:ea typeface="+mn-ea"/>
                  <a:cs typeface="+mn-cs"/>
                </a:rPr>
                <a:t>t</a:t>
              </a:r>
              <a:r>
                <a:rPr kumimoji="1" lang="en-US" altLang="ja-JP" sz="1100">
                  <a:solidFill>
                    <a:schemeClr val="tx1"/>
                  </a:solidFill>
                  <a:effectLst/>
                  <a:latin typeface="+mn-lt"/>
                  <a:ea typeface="+mn-ea"/>
                  <a:cs typeface="+mn-cs"/>
                </a:rPr>
                <a:t> [m</a:t>
              </a:r>
              <a:r>
                <a:rPr kumimoji="1" lang="en-US" altLang="ja-JP" sz="1100" baseline="30000">
                  <a:solidFill>
                    <a:schemeClr val="tx1"/>
                  </a:solidFill>
                  <a:effectLst/>
                  <a:latin typeface="+mn-lt"/>
                  <a:ea typeface="+mn-ea"/>
                  <a:cs typeface="+mn-cs"/>
                </a:rPr>
                <a:t>3</a:t>
              </a:r>
              <a:r>
                <a:rPr kumimoji="1" lang="en-US" altLang="ja-JP" sz="1100">
                  <a:solidFill>
                    <a:schemeClr val="tx1"/>
                  </a:solidFill>
                  <a:effectLst/>
                  <a:latin typeface="+mn-lt"/>
                  <a:ea typeface="+mn-ea"/>
                  <a:cs typeface="+mn-cs"/>
                </a:rPr>
                <a:t>]</a:t>
              </a:r>
              <a:endParaRPr lang="ja-JP" altLang="ja-JP" sz="1100">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0" i="0">
                  <a:solidFill>
                    <a:schemeClr val="tx1"/>
                  </a:solidFill>
                  <a:effectLst/>
                  <a:latin typeface="Cambria Math" panose="02040503050406030204" pitchFamily="18" charset="0"/>
                  <a:ea typeface="+mn-ea"/>
                  <a:cs typeface="+mn-cs"/>
                </a:rPr>
                <a:t>〖𝑉𝐻𝑊〗_(𝑖,𝑗,𝑡)</a:t>
              </a:r>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 </a:t>
              </a:r>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 Volume of</a:t>
              </a:r>
              <a:r>
                <a:rPr kumimoji="1" lang="en-US" altLang="ja-JP" sz="1100" baseline="0">
                  <a:solidFill>
                    <a:schemeClr val="tx1"/>
                  </a:solidFill>
                  <a:effectLst/>
                  <a:latin typeface="+mn-lt"/>
                  <a:ea typeface="+mn-ea"/>
                  <a:cs typeface="+mn-cs"/>
                </a:rPr>
                <a:t> hot </a:t>
              </a:r>
              <a:r>
                <a:rPr kumimoji="1" lang="en-US" altLang="ja-JP" sz="1100">
                  <a:solidFill>
                    <a:schemeClr val="tx1"/>
                  </a:solidFill>
                  <a:effectLst/>
                  <a:latin typeface="+mn-lt"/>
                  <a:ea typeface="+mn-ea"/>
                  <a:cs typeface="+mn-cs"/>
                </a:rPr>
                <a:t>water consumption</a:t>
              </a:r>
              <a:r>
                <a:rPr kumimoji="1" lang="en-US" altLang="ja-JP" sz="1100" baseline="0">
                  <a:solidFill>
                    <a:schemeClr val="tx1"/>
                  </a:solidFill>
                  <a:effectLst/>
                  <a:latin typeface="+mn-lt"/>
                  <a:ea typeface="+mn-ea"/>
                  <a:cs typeface="+mn-cs"/>
                </a:rPr>
                <a:t> </a:t>
              </a:r>
              <a:r>
                <a:rPr kumimoji="1" lang="en-US" altLang="ja-JP" sz="1100">
                  <a:solidFill>
                    <a:schemeClr val="tx1"/>
                  </a:solidFill>
                  <a:effectLst/>
                  <a:latin typeface="+mn-lt"/>
                  <a:ea typeface="+mn-ea"/>
                  <a:cs typeface="+mn-cs"/>
                </a:rPr>
                <a:t>between time </a:t>
              </a:r>
              <a:r>
                <a:rPr kumimoji="1" lang="en-US" altLang="ja-JP" sz="1100" i="1">
                  <a:solidFill>
                    <a:schemeClr val="tx1"/>
                  </a:solidFill>
                  <a:effectLst/>
                  <a:latin typeface="+mn-lt"/>
                  <a:ea typeface="+mn-ea"/>
                  <a:cs typeface="+mn-cs"/>
                </a:rPr>
                <a:t>t-1</a:t>
              </a:r>
              <a:r>
                <a:rPr kumimoji="1" lang="en-US" altLang="ja-JP" sz="1100">
                  <a:solidFill>
                    <a:schemeClr val="tx1"/>
                  </a:solidFill>
                  <a:effectLst/>
                  <a:latin typeface="+mn-lt"/>
                  <a:ea typeface="+mn-ea"/>
                  <a:cs typeface="+mn-cs"/>
                </a:rPr>
                <a:t> and </a:t>
              </a:r>
              <a:r>
                <a:rPr kumimoji="1" lang="en-US" altLang="ja-JP" sz="1100" i="1">
                  <a:solidFill>
                    <a:schemeClr val="tx1"/>
                  </a:solidFill>
                  <a:effectLst/>
                  <a:latin typeface="+mn-lt"/>
                  <a:ea typeface="+mn-ea"/>
                  <a:cs typeface="+mn-cs"/>
                </a:rPr>
                <a:t>t</a:t>
              </a:r>
              <a:r>
                <a:rPr kumimoji="1" lang="en-US" altLang="ja-JP" sz="1100">
                  <a:solidFill>
                    <a:schemeClr val="tx1"/>
                  </a:solidFill>
                  <a:effectLst/>
                  <a:latin typeface="+mn-lt"/>
                  <a:ea typeface="+mn-ea"/>
                  <a:cs typeface="+mn-cs"/>
                </a:rPr>
                <a:t> [m</a:t>
              </a:r>
              <a:r>
                <a:rPr kumimoji="1" lang="en-US" altLang="ja-JP" sz="1100" baseline="30000">
                  <a:solidFill>
                    <a:schemeClr val="tx1"/>
                  </a:solidFill>
                  <a:effectLst/>
                  <a:latin typeface="+mn-lt"/>
                  <a:ea typeface="+mn-ea"/>
                  <a:cs typeface="+mn-cs"/>
                </a:rPr>
                <a:t>3</a:t>
              </a:r>
              <a:r>
                <a:rPr kumimoji="1" lang="en-US" altLang="ja-JP" sz="1100">
                  <a:solidFill>
                    <a:schemeClr val="tx1"/>
                  </a:solidFill>
                  <a:effectLst/>
                  <a:latin typeface="+mn-lt"/>
                  <a:ea typeface="+mn-ea"/>
                  <a:cs typeface="+mn-cs"/>
                </a:rPr>
                <a:t>]</a:t>
              </a:r>
              <a:endParaRPr lang="ja-JP" altLang="ja-JP" sz="1100">
                <a:effectLst/>
              </a:endParaRPr>
            </a:p>
            <a:p>
              <a:pPr algn="l"/>
              <a:r>
                <a:rPr kumimoji="1" lang="en-US" altLang="ja-JP" sz="1100" b="0" i="0">
                  <a:solidFill>
                    <a:schemeClr val="tx1"/>
                  </a:solidFill>
                  <a:effectLst/>
                  <a:latin typeface="Cambria Math" panose="02040503050406030204" pitchFamily="18" charset="0"/>
                  <a:ea typeface="+mn-ea"/>
                  <a:cs typeface="+mn-cs"/>
                </a:rPr>
                <a:t>𝑇_(𝑂𝑈𝑇,𝑖,𝑗,𝑡)</a:t>
              </a:r>
              <a:r>
                <a:rPr kumimoji="1" lang="en-US" altLang="ja-JP" sz="1100"/>
                <a:t>   : Outlet temperature of hot water at time </a:t>
              </a:r>
              <a:r>
                <a:rPr kumimoji="1" lang="en-US" altLang="ja-JP" sz="1100" i="1"/>
                <a:t>t</a:t>
              </a:r>
              <a:r>
                <a:rPr kumimoji="1" lang="en-US" altLang="ja-JP" sz="1100"/>
                <a:t> </a:t>
              </a:r>
              <a:r>
                <a:rPr kumimoji="1" lang="en-US" altLang="ja-JP" sz="1100" baseline="0"/>
                <a:t>[K</a:t>
              </a:r>
              <a:r>
                <a:rPr kumimoji="1" lang="en-US" altLang="ja-JP" sz="1100"/>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0" i="0">
                  <a:solidFill>
                    <a:schemeClr val="tx1"/>
                  </a:solidFill>
                  <a:effectLst/>
                  <a:latin typeface="Cambria Math" panose="02040503050406030204" pitchFamily="18" charset="0"/>
                  <a:ea typeface="+mn-ea"/>
                  <a:cs typeface="+mn-cs"/>
                </a:rPr>
                <a:t>𝑇_(𝐼𝑁,𝑖,𝑗,𝑡)  </a:t>
              </a:r>
              <a:r>
                <a:rPr kumimoji="1" lang="en-US" altLang="ja-JP" sz="1100">
                  <a:solidFill>
                    <a:schemeClr val="tx1"/>
                  </a:solidFill>
                  <a:effectLst/>
                  <a:latin typeface="+mn-lt"/>
                  <a:ea typeface="+mn-ea"/>
                  <a:cs typeface="+mn-cs"/>
                </a:rPr>
                <a:t>     : Inlet temperature of feed water at time </a:t>
              </a:r>
              <a:r>
                <a:rPr kumimoji="1" lang="en-US" altLang="ja-JP" sz="1100" i="1">
                  <a:solidFill>
                    <a:schemeClr val="tx1"/>
                  </a:solidFill>
                  <a:effectLst/>
                  <a:latin typeface="+mn-lt"/>
                  <a:ea typeface="+mn-ea"/>
                  <a:cs typeface="+mn-cs"/>
                </a:rPr>
                <a:t>t</a:t>
              </a:r>
              <a:r>
                <a:rPr kumimoji="1" lang="en-US" altLang="ja-JP" sz="1100">
                  <a:solidFill>
                    <a:schemeClr val="tx1"/>
                  </a:solidFill>
                  <a:effectLst/>
                  <a:latin typeface="+mn-lt"/>
                  <a:ea typeface="+mn-ea"/>
                  <a:cs typeface="+mn-cs"/>
                </a:rPr>
                <a:t> [K]</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0" i="0">
                  <a:solidFill>
                    <a:schemeClr val="tx1"/>
                  </a:solidFill>
                  <a:effectLst/>
                  <a:latin typeface="Cambria Math" panose="02040503050406030204" pitchFamily="18" charset="0"/>
                  <a:ea typeface="+mn-ea"/>
                  <a:cs typeface="+mn-cs"/>
                </a:rPr>
                <a:t>ℎ</a:t>
              </a:r>
              <a:r>
                <a:rPr kumimoji="1" lang="en-US" altLang="ja-JP" sz="1100" baseline="0">
                  <a:solidFill>
                    <a:schemeClr val="tx1"/>
                  </a:solidFill>
                  <a:effectLst/>
                  <a:latin typeface="+mn-lt"/>
                  <a:ea typeface="+mn-ea"/>
                  <a:cs typeface="+mn-cs"/>
                </a:rPr>
                <a:t> </a:t>
              </a:r>
              <a:r>
                <a:rPr kumimoji="1" lang="en-US" altLang="ja-JP" sz="1100">
                  <a:solidFill>
                    <a:schemeClr val="tx1"/>
                  </a:solidFill>
                  <a:effectLst/>
                  <a:latin typeface="+mn-lt"/>
                  <a:ea typeface="+mn-ea"/>
                  <a:cs typeface="+mn-cs"/>
                </a:rPr>
                <a:t>               : Specific enthalpy of steam [MJ/tonne]</a:t>
              </a:r>
              <a:endParaRPr lang="ja-JP" altLang="ja-JP" sz="1100">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0" i="0">
                  <a:solidFill>
                    <a:schemeClr val="tx1"/>
                  </a:solidFill>
                  <a:effectLst/>
                  <a:latin typeface="Cambria Math" panose="02040503050406030204" pitchFamily="18" charset="0"/>
                  <a:ea typeface="+mn-ea"/>
                  <a:cs typeface="+mn-cs"/>
                </a:rPr>
                <a:t>𝑣</a:t>
              </a:r>
              <a:r>
                <a:rPr kumimoji="1" lang="en-US" altLang="ja-JP" sz="1100">
                  <a:solidFill>
                    <a:schemeClr val="tx1"/>
                  </a:solidFill>
                  <a:effectLst/>
                  <a:latin typeface="+mn-lt"/>
                  <a:ea typeface="+mn-ea"/>
                  <a:cs typeface="+mn-cs"/>
                </a:rPr>
                <a:t>                : Specific volume of steam [m</a:t>
              </a:r>
              <a:r>
                <a:rPr kumimoji="1" lang="en-US" altLang="ja-JP" sz="1100" baseline="30000">
                  <a:solidFill>
                    <a:schemeClr val="tx1"/>
                  </a:solidFill>
                  <a:effectLst/>
                  <a:latin typeface="+mn-lt"/>
                  <a:ea typeface="+mn-ea"/>
                  <a:cs typeface="+mn-cs"/>
                </a:rPr>
                <a:t>3</a:t>
              </a:r>
              <a:r>
                <a:rPr kumimoji="1" lang="en-US" altLang="ja-JP" sz="1100">
                  <a:solidFill>
                    <a:schemeClr val="tx1"/>
                  </a:solidFill>
                  <a:effectLst/>
                  <a:latin typeface="+mn-lt"/>
                  <a:ea typeface="+mn-ea"/>
                  <a:cs typeface="+mn-cs"/>
                </a:rPr>
                <a:t>/tonne]</a:t>
              </a:r>
            </a:p>
            <a:p>
              <a:pPr marL="0" marR="0" lvl="0" indent="0" algn="l" defTabSz="914400" eaLnBrk="1" fontAlgn="auto" latinLnBrk="0" hangingPunct="1">
                <a:lnSpc>
                  <a:spcPct val="100000"/>
                </a:lnSpc>
                <a:spcBef>
                  <a:spcPts val="0"/>
                </a:spcBef>
                <a:spcAft>
                  <a:spcPts val="0"/>
                </a:spcAft>
                <a:buClrTx/>
                <a:buSzTx/>
                <a:buFontTx/>
                <a:buNone/>
                <a:tabLst/>
                <a:defRPr/>
              </a:pPr>
              <a:endParaRPr lang="ja-JP" altLang="ja-JP" sz="1100">
                <a:effectLst/>
              </a:endParaRPr>
            </a:p>
            <a:p>
              <a:pPr algn="l"/>
              <a:r>
                <a:rPr kumimoji="1" lang="en-US" altLang="ja-JP" sz="1100" b="0" i="0">
                  <a:solidFill>
                    <a:schemeClr val="tx1"/>
                  </a:solidFill>
                  <a:effectLst/>
                  <a:latin typeface="Cambria Math" panose="02040503050406030204" pitchFamily="18" charset="0"/>
                  <a:ea typeface="+mn-ea"/>
                  <a:cs typeface="+mn-cs"/>
                </a:rPr>
                <a:t>𝐶_𝑝</a:t>
              </a:r>
              <a:r>
                <a:rPr kumimoji="1" lang="en-US" altLang="ja-JP" sz="1100" b="0" i="1">
                  <a:solidFill>
                    <a:schemeClr val="tx1"/>
                  </a:solidFill>
                  <a:effectLst/>
                  <a:latin typeface="Cambria Math" panose="02040503050406030204" pitchFamily="18" charset="0"/>
                  <a:ea typeface="+mn-ea"/>
                  <a:cs typeface="+mn-cs"/>
                </a:rPr>
                <a:t>         </a:t>
              </a:r>
              <a:r>
                <a:rPr kumimoji="1" lang="en-US" altLang="ja-JP" sz="1100" b="0" i="0" baseline="0">
                  <a:solidFill>
                    <a:schemeClr val="tx1"/>
                  </a:solidFill>
                  <a:effectLst/>
                  <a:latin typeface="Cambria Math" panose="02040503050406030204" pitchFamily="18" charset="0"/>
                  <a:ea typeface="+mn-ea"/>
                  <a:cs typeface="+mn-cs"/>
                </a:rPr>
                <a:t>     </a:t>
              </a:r>
              <a:r>
                <a:rPr kumimoji="1" lang="en-US" altLang="ja-JP" sz="1100">
                  <a:solidFill>
                    <a:schemeClr val="tx1"/>
                  </a:solidFill>
                  <a:effectLst/>
                  <a:latin typeface="+mn-lt"/>
                  <a:ea typeface="+mn-ea"/>
                  <a:cs typeface="+mn-cs"/>
                </a:rPr>
                <a:t>: Specific</a:t>
              </a:r>
              <a:r>
                <a:rPr kumimoji="1" lang="en-US" altLang="ja-JP" sz="1100" baseline="0">
                  <a:solidFill>
                    <a:schemeClr val="tx1"/>
                  </a:solidFill>
                  <a:effectLst/>
                  <a:latin typeface="+mn-lt"/>
                  <a:ea typeface="+mn-ea"/>
                  <a:cs typeface="+mn-cs"/>
                </a:rPr>
                <a:t> heat capacity of water [MJ/tonne</a:t>
              </a:r>
              <a:r>
                <a:rPr kumimoji="1" lang="en-US" altLang="ja-JP" sz="1100" baseline="0">
                  <a:solidFill>
                    <a:schemeClr val="tx1"/>
                  </a:solidFill>
                  <a:effectLst/>
                  <a:latin typeface="+mn-lt"/>
                  <a:ea typeface="+mn-ea"/>
                  <a:cs typeface="+mn-cs"/>
                  <a:sym typeface="Wingdings" panose="05000000000000000000" pitchFamily="2" charset="2"/>
                </a:rPr>
                <a:t></a:t>
              </a:r>
              <a:r>
                <a:rPr kumimoji="1" lang="en-US" altLang="ja-JP" sz="1100" baseline="0">
                  <a:solidFill>
                    <a:schemeClr val="tx1"/>
                  </a:solidFill>
                  <a:effectLst/>
                  <a:latin typeface="+mn-lt"/>
                  <a:ea typeface="+mn-ea"/>
                  <a:cs typeface="+mn-cs"/>
                </a:rPr>
                <a:t>K]</a:t>
              </a:r>
            </a:p>
            <a:p>
              <a:pPr algn="l"/>
              <a:r>
                <a:rPr kumimoji="1" lang="ja-JP" altLang="ja-JP" sz="1100" b="0" i="0">
                  <a:solidFill>
                    <a:schemeClr val="tx1"/>
                  </a:solidFill>
                  <a:effectLst/>
                  <a:latin typeface="Cambria Math" panose="02040503050406030204" pitchFamily="18" charset="0"/>
                  <a:ea typeface="+mn-ea"/>
                  <a:cs typeface="+mn-cs"/>
                </a:rPr>
                <a:t>𝜌</a:t>
              </a:r>
              <a:r>
                <a:rPr kumimoji="1" lang="en-US" altLang="ja-JP" sz="1100" b="0" i="0">
                  <a:solidFill>
                    <a:schemeClr val="tx1"/>
                  </a:solidFill>
                  <a:effectLst/>
                  <a:latin typeface="Cambria Math" panose="02040503050406030204" pitchFamily="18" charset="0"/>
                  <a:ea typeface="+mn-ea"/>
                  <a:cs typeface="+mn-cs"/>
                </a:rPr>
                <a:t> </a:t>
              </a:r>
              <a:r>
                <a:rPr kumimoji="1" lang="en-US" altLang="ja-JP" sz="1100" b="0" i="0" baseline="0">
                  <a:solidFill>
                    <a:schemeClr val="tx1"/>
                  </a:solidFill>
                  <a:effectLst/>
                  <a:latin typeface="+mn-lt"/>
                  <a:ea typeface="+mn-ea"/>
                  <a:cs typeface="+mn-cs"/>
                </a:rPr>
                <a:t>               </a:t>
              </a:r>
              <a:r>
                <a:rPr kumimoji="1" lang="en-US" altLang="ja-JP" sz="1100">
                  <a:solidFill>
                    <a:schemeClr val="tx1"/>
                  </a:solidFill>
                  <a:effectLst/>
                  <a:latin typeface="+mn-lt"/>
                  <a:ea typeface="+mn-ea"/>
                  <a:cs typeface="+mn-cs"/>
                </a:rPr>
                <a:t>: Density of water [tonne/m</a:t>
              </a:r>
              <a:r>
                <a:rPr kumimoji="1" lang="en-US" altLang="ja-JP" sz="1100" baseline="30000">
                  <a:solidFill>
                    <a:schemeClr val="tx1"/>
                  </a:solidFill>
                  <a:effectLst/>
                  <a:latin typeface="+mn-lt"/>
                  <a:ea typeface="+mn-ea"/>
                  <a:cs typeface="+mn-cs"/>
                </a:rPr>
                <a:t>3</a:t>
              </a:r>
              <a:r>
                <a:rPr kumimoji="1" lang="en-US" altLang="ja-JP" sz="1100">
                  <a:solidFill>
                    <a:schemeClr val="tx1"/>
                  </a:solidFill>
                  <a:effectLst/>
                  <a:latin typeface="+mn-lt"/>
                  <a:ea typeface="+mn-ea"/>
                  <a:cs typeface="+mn-cs"/>
                </a:rPr>
                <a:t>]</a:t>
              </a:r>
              <a:r>
                <a:rPr kumimoji="1" lang="en-US" altLang="ja-JP" sz="1100" baseline="0">
                  <a:solidFill>
                    <a:schemeClr val="tx1"/>
                  </a:solidFill>
                  <a:effectLst/>
                  <a:latin typeface="+mn-lt"/>
                  <a:ea typeface="+mn-ea"/>
                  <a:cs typeface="+mn-cs"/>
                </a:rPr>
                <a:t> </a:t>
              </a:r>
              <a:endParaRPr kumimoji="1" lang="en-US" altLang="ja-JP" sz="1100" b="0" i="1">
                <a:solidFill>
                  <a:schemeClr val="tx1"/>
                </a:solidFill>
                <a:effectLst/>
                <a:latin typeface="Cambria Math" panose="02040503050406030204" pitchFamily="18" charset="0"/>
                <a:ea typeface="+mn-ea"/>
                <a:cs typeface="+mn-cs"/>
              </a:endParaRPr>
            </a:p>
            <a:p>
              <a:pPr algn="l"/>
              <a:r>
                <a:rPr kumimoji="1" lang="en-US" altLang="ja-JP" sz="1100" b="0" i="0">
                  <a:solidFill>
                    <a:schemeClr val="tx1"/>
                  </a:solidFill>
                  <a:effectLst/>
                  <a:latin typeface="Cambria Math" panose="02040503050406030204" pitchFamily="18" charset="0"/>
                  <a:ea typeface="+mn-ea"/>
                  <a:cs typeface="+mn-cs"/>
                </a:rPr>
                <a:t>𝑡</a:t>
              </a:r>
              <a:r>
                <a:rPr kumimoji="1" lang="ja-JP" altLang="en-US" sz="1100"/>
                <a:t>                 </a:t>
              </a:r>
              <a:r>
                <a:rPr kumimoji="1" lang="en-US" altLang="ja-JP" sz="1100"/>
                <a:t>: Number of time period during the period </a:t>
              </a:r>
              <a:r>
                <a:rPr kumimoji="1" lang="en-US" altLang="ja-JP" sz="1100" i="1"/>
                <a:t>p</a:t>
              </a:r>
              <a:r>
                <a:rPr kumimoji="1" lang="en-US" altLang="ja-JP" sz="1100"/>
                <a:t> [-]</a:t>
              </a:r>
              <a:endParaRPr kumimoji="1" lang="ja-JP" altLang="en-US"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9</xdr:col>
      <xdr:colOff>79343</xdr:colOff>
      <xdr:row>8</xdr:row>
      <xdr:rowOff>1616076</xdr:rowOff>
    </xdr:from>
    <xdr:ext cx="5794407" cy="1066799"/>
    <mc:AlternateContent xmlns:mc="http://schemas.openxmlformats.org/markup-compatibility/2006" xmlns:a14="http://schemas.microsoft.com/office/drawing/2010/main">
      <mc:Choice Requires="a14">
        <xdr:sp macro="" textlink="">
          <xdr:nvSpPr>
            <xdr:cNvPr id="2" name="テキスト ボックス 1"/>
            <xdr:cNvSpPr txBox="1"/>
          </xdr:nvSpPr>
          <xdr:spPr>
            <a:xfrm>
              <a:off x="8537543" y="5483226"/>
              <a:ext cx="5794407" cy="10667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lgn="l"/>
              <a14:m>
                <m:oMathPara xmlns:m="http://schemas.openxmlformats.org/officeDocument/2006/math">
                  <m:oMathParaPr>
                    <m:jc m:val="left"/>
                  </m:oMathParaPr>
                  <m:oMath xmlns:m="http://schemas.openxmlformats.org/officeDocument/2006/math">
                    <m:sSub>
                      <m:sSubPr>
                        <m:ctrlPr>
                          <a:rPr kumimoji="1" lang="en-US" altLang="ja-JP" sz="1100" i="1">
                            <a:latin typeface="Cambria Math" panose="02040503050406030204" pitchFamily="18" charset="0"/>
                          </a:rPr>
                        </m:ctrlPr>
                      </m:sSubPr>
                      <m:e>
                        <m:r>
                          <a:rPr kumimoji="1" lang="en-US" altLang="ja-JP" sz="1100" b="0" i="1">
                            <a:latin typeface="Cambria Math" panose="02040503050406030204" pitchFamily="18" charset="0"/>
                          </a:rPr>
                          <m:t>𝐻𝐺</m:t>
                        </m:r>
                      </m:e>
                      <m:sub>
                        <m:r>
                          <a:rPr kumimoji="1" lang="en-US" altLang="ja-JP" sz="1100" b="0" i="1">
                            <a:latin typeface="Cambria Math" panose="02040503050406030204" pitchFamily="18" charset="0"/>
                          </a:rPr>
                          <m:t>𝑖</m:t>
                        </m:r>
                        <m:r>
                          <a:rPr kumimoji="1" lang="en-US" altLang="ja-JP" sz="1100" b="0" i="1">
                            <a:latin typeface="Cambria Math" panose="02040503050406030204" pitchFamily="18" charset="0"/>
                          </a:rPr>
                          <m:t>,</m:t>
                        </m:r>
                        <m:r>
                          <a:rPr kumimoji="1" lang="en-US" altLang="ja-JP" sz="1100" b="0" i="1">
                            <a:latin typeface="Cambria Math" panose="02040503050406030204" pitchFamily="18" charset="0"/>
                          </a:rPr>
                          <m:t>𝑗</m:t>
                        </m:r>
                        <m:r>
                          <a:rPr kumimoji="1" lang="en-US" altLang="ja-JP" sz="1100" b="0" i="1">
                            <a:latin typeface="Cambria Math" panose="02040503050406030204" pitchFamily="18" charset="0"/>
                          </a:rPr>
                          <m:t>,</m:t>
                        </m:r>
                        <m:r>
                          <a:rPr kumimoji="1" lang="en-US" altLang="ja-JP" sz="1100" b="0" i="1">
                            <a:latin typeface="Cambria Math" panose="02040503050406030204" pitchFamily="18" charset="0"/>
                          </a:rPr>
                          <m:t>𝑝</m:t>
                        </m:r>
                      </m:sub>
                    </m:sSub>
                    <m:r>
                      <a:rPr kumimoji="1" lang="en-US" altLang="ja-JP" sz="1100" b="0" i="1">
                        <a:latin typeface="Cambria Math" panose="02040503050406030204" pitchFamily="18" charset="0"/>
                      </a:rPr>
                      <m:t>= </m:t>
                    </m:r>
                    <m:nary>
                      <m:naryPr>
                        <m:chr m:val="∑"/>
                        <m:supHide m:val="on"/>
                        <m:ctrlPr>
                          <a:rPr kumimoji="1" lang="en-US" altLang="ja-JP" sz="1100" b="0" i="1">
                            <a:latin typeface="Cambria Math" panose="02040503050406030204" pitchFamily="18" charset="0"/>
                          </a:rPr>
                        </m:ctrlPr>
                      </m:naryPr>
                      <m:sub>
                        <m:r>
                          <m:rPr>
                            <m:brk m:alnAt="7"/>
                          </m:rPr>
                          <a:rPr kumimoji="1" lang="en-US" altLang="ja-JP" sz="1100" b="0" i="1">
                            <a:latin typeface="Cambria Math" panose="02040503050406030204" pitchFamily="18" charset="0"/>
                          </a:rPr>
                          <m:t>𝑡</m:t>
                        </m:r>
                      </m:sub>
                      <m:sup/>
                      <m:e>
                        <m:sSub>
                          <m:sSubPr>
                            <m:ctrlPr>
                              <a:rPr kumimoji="1" lang="en-US" altLang="ja-JP" sz="1100" b="0" i="1">
                                <a:latin typeface="Cambria Math" panose="02040503050406030204" pitchFamily="18" charset="0"/>
                              </a:rPr>
                            </m:ctrlPr>
                          </m:sSubPr>
                          <m:e>
                            <m:r>
                              <a:rPr kumimoji="1" lang="en-US" altLang="ja-JP" sz="1100" b="0" i="1">
                                <a:latin typeface="Cambria Math" panose="02040503050406030204" pitchFamily="18" charset="0"/>
                              </a:rPr>
                              <m:t>𝐻𝐺</m:t>
                            </m:r>
                          </m:e>
                          <m:sub>
                            <m:r>
                              <a:rPr kumimoji="1" lang="en-US" altLang="ja-JP" sz="1100" b="0" i="1">
                                <a:latin typeface="Cambria Math" panose="02040503050406030204" pitchFamily="18" charset="0"/>
                              </a:rPr>
                              <m:t>𝑖</m:t>
                            </m:r>
                            <m:r>
                              <a:rPr kumimoji="1" lang="en-US" altLang="ja-JP" sz="1100" b="0" i="1">
                                <a:latin typeface="Cambria Math" panose="02040503050406030204" pitchFamily="18" charset="0"/>
                              </a:rPr>
                              <m:t>,</m:t>
                            </m:r>
                            <m:r>
                              <a:rPr kumimoji="1" lang="en-US" altLang="ja-JP" sz="1100" b="0" i="1">
                                <a:latin typeface="Cambria Math" panose="02040503050406030204" pitchFamily="18" charset="0"/>
                              </a:rPr>
                              <m:t>𝑗</m:t>
                            </m:r>
                            <m:r>
                              <a:rPr kumimoji="1" lang="en-US" altLang="ja-JP" sz="1100" b="0" i="1">
                                <a:latin typeface="Cambria Math" panose="02040503050406030204" pitchFamily="18" charset="0"/>
                              </a:rPr>
                              <m:t>,</m:t>
                            </m:r>
                            <m:r>
                              <a:rPr kumimoji="1" lang="en-US" altLang="ja-JP" sz="1100" b="0" i="1">
                                <a:latin typeface="Cambria Math" panose="02040503050406030204" pitchFamily="18" charset="0"/>
                              </a:rPr>
                              <m:t>𝑡</m:t>
                            </m:r>
                          </m:sub>
                        </m:sSub>
                      </m:e>
                    </m:nary>
                  </m:oMath>
                </m:oMathPara>
              </a14:m>
              <a:endParaRPr kumimoji="1" lang="en-US" altLang="ja-JP" sz="1100"/>
            </a:p>
            <a:p>
              <a:pPr algn="l"/>
              <a:r>
                <a:rPr kumimoji="1" lang="en-US" altLang="ja-JP" sz="1100" b="0" i="0">
                  <a:solidFill>
                    <a:schemeClr val="tx1"/>
                  </a:solidFill>
                  <a:effectLst/>
                  <a:latin typeface="+mn-lt"/>
                  <a:ea typeface="+mn-ea"/>
                  <a:cs typeface="+mn-cs"/>
                </a:rPr>
                <a:t>Where:</a:t>
              </a:r>
            </a:p>
            <a:p>
              <a:pPr algn="l"/>
              <a14:m>
                <m:oMath xmlns:m="http://schemas.openxmlformats.org/officeDocument/2006/math">
                  <m:sSub>
                    <m:sSubPr>
                      <m:ctrlPr>
                        <a:rPr kumimoji="1" lang="en-US" altLang="ja-JP" sz="1100" b="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𝐻𝐺</m:t>
                      </m:r>
                    </m:e>
                    <m:sub>
                      <m:r>
                        <a:rPr kumimoji="1" lang="en-US" altLang="ja-JP" sz="1100" b="0" i="1">
                          <a:solidFill>
                            <a:schemeClr val="tx1"/>
                          </a:solidFill>
                          <a:effectLst/>
                          <a:latin typeface="Cambria Math" panose="02040503050406030204" pitchFamily="18" charset="0"/>
                          <a:ea typeface="+mn-ea"/>
                          <a:cs typeface="+mn-cs"/>
                        </a:rPr>
                        <m:t>𝑖</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𝑗</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𝑡</m:t>
                      </m:r>
                    </m:sub>
                  </m:sSub>
                </m:oMath>
              </a14:m>
              <a:r>
                <a:rPr kumimoji="1" lang="ja-JP" altLang="en-US" sz="1100"/>
                <a:t> </a:t>
              </a:r>
              <a:r>
                <a:rPr kumimoji="1" lang="en-US" altLang="ja-JP" sz="1100"/>
                <a:t>: Amount of heat consumption between time </a:t>
              </a:r>
              <a:r>
                <a:rPr kumimoji="1" lang="en-US" altLang="ja-JP" sz="1100" i="1"/>
                <a:t>t-1</a:t>
              </a:r>
              <a:r>
                <a:rPr kumimoji="1" lang="en-US" altLang="ja-JP" sz="1100"/>
                <a:t> and </a:t>
              </a:r>
              <a:r>
                <a:rPr kumimoji="1" lang="en-US" altLang="ja-JP" sz="1100" i="1"/>
                <a:t>t</a:t>
              </a:r>
              <a:r>
                <a:rPr kumimoji="1" lang="en-US" altLang="ja-JP" sz="1100"/>
                <a:t> [GJ]</a:t>
              </a:r>
            </a:p>
            <a:p>
              <a:pPr algn="l"/>
              <a14:m>
                <m:oMath xmlns:m="http://schemas.openxmlformats.org/officeDocument/2006/math">
                  <m:r>
                    <a:rPr kumimoji="1" lang="en-US" altLang="ja-JP" sz="1100" b="0" i="1">
                      <a:solidFill>
                        <a:schemeClr val="tx1"/>
                      </a:solidFill>
                      <a:effectLst/>
                      <a:latin typeface="Cambria Math" panose="02040503050406030204" pitchFamily="18" charset="0"/>
                      <a:ea typeface="+mn-ea"/>
                      <a:cs typeface="+mn-cs"/>
                    </a:rPr>
                    <m:t>𝑡</m:t>
                  </m:r>
                </m:oMath>
              </a14:m>
              <a:r>
                <a:rPr kumimoji="1" lang="ja-JP" altLang="en-US" sz="1100"/>
                <a:t>           </a:t>
              </a:r>
              <a:r>
                <a:rPr kumimoji="1" lang="en-US" altLang="ja-JP" sz="1100"/>
                <a:t>: Number of time period during the period </a:t>
              </a:r>
              <a:r>
                <a:rPr kumimoji="1" lang="en-US" altLang="ja-JP" sz="1100" i="1"/>
                <a:t>p</a:t>
              </a:r>
              <a:r>
                <a:rPr kumimoji="1" lang="en-US" altLang="ja-JP" sz="1100"/>
                <a:t> [-]</a:t>
              </a:r>
              <a:endParaRPr kumimoji="1" lang="ja-JP" altLang="en-US" sz="1100"/>
            </a:p>
          </xdr:txBody>
        </xdr:sp>
      </mc:Choice>
      <mc:Fallback xmlns="">
        <xdr:sp macro="" textlink="">
          <xdr:nvSpPr>
            <xdr:cNvPr id="2" name="テキスト ボックス 1"/>
            <xdr:cNvSpPr txBox="1"/>
          </xdr:nvSpPr>
          <xdr:spPr>
            <a:xfrm>
              <a:off x="8537543" y="5483226"/>
              <a:ext cx="5794407" cy="10667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lgn="l"/>
              <a:r>
                <a:rPr kumimoji="1" lang="en-US" altLang="ja-JP" sz="1100" i="0">
                  <a:latin typeface="Cambria Math" panose="02040503050406030204" pitchFamily="18" charset="0"/>
                </a:rPr>
                <a:t>〖</a:t>
              </a:r>
              <a:r>
                <a:rPr kumimoji="1" lang="en-US" altLang="ja-JP" sz="1100" b="0" i="0">
                  <a:latin typeface="Cambria Math" panose="02040503050406030204" pitchFamily="18" charset="0"/>
                </a:rPr>
                <a:t>𝐻𝐺〗_(𝑖,𝑗,𝑝)= ∑_𝑡▒〖𝐻𝐺〗_(𝑖,𝑗,𝑡) </a:t>
              </a:r>
              <a:endParaRPr kumimoji="1" lang="en-US" altLang="ja-JP" sz="1100"/>
            </a:p>
            <a:p>
              <a:pPr algn="l"/>
              <a:r>
                <a:rPr kumimoji="1" lang="en-US" altLang="ja-JP" sz="1100" b="0" i="0">
                  <a:solidFill>
                    <a:schemeClr val="tx1"/>
                  </a:solidFill>
                  <a:effectLst/>
                  <a:latin typeface="+mn-lt"/>
                  <a:ea typeface="+mn-ea"/>
                  <a:cs typeface="+mn-cs"/>
                </a:rPr>
                <a:t>Where:</a:t>
              </a:r>
            </a:p>
            <a:p>
              <a:pPr algn="l"/>
              <a:r>
                <a:rPr kumimoji="1" lang="en-US" altLang="ja-JP" sz="1100" b="0" i="0">
                  <a:solidFill>
                    <a:schemeClr val="tx1"/>
                  </a:solidFill>
                  <a:effectLst/>
                  <a:latin typeface="Cambria Math" panose="02040503050406030204" pitchFamily="18" charset="0"/>
                  <a:ea typeface="+mn-ea"/>
                  <a:cs typeface="+mn-cs"/>
                </a:rPr>
                <a:t>〖𝐻𝐺〗_(𝑖,𝑗,𝑡)</a:t>
              </a:r>
              <a:r>
                <a:rPr kumimoji="1" lang="ja-JP" altLang="en-US" sz="1100"/>
                <a:t> </a:t>
              </a:r>
              <a:r>
                <a:rPr kumimoji="1" lang="en-US" altLang="ja-JP" sz="1100"/>
                <a:t>: Amount of heat consumption between time </a:t>
              </a:r>
              <a:r>
                <a:rPr kumimoji="1" lang="en-US" altLang="ja-JP" sz="1100" i="1"/>
                <a:t>t-1</a:t>
              </a:r>
              <a:r>
                <a:rPr kumimoji="1" lang="en-US" altLang="ja-JP" sz="1100"/>
                <a:t> and </a:t>
              </a:r>
              <a:r>
                <a:rPr kumimoji="1" lang="en-US" altLang="ja-JP" sz="1100" i="1"/>
                <a:t>t</a:t>
              </a:r>
              <a:r>
                <a:rPr kumimoji="1" lang="en-US" altLang="ja-JP" sz="1100"/>
                <a:t> [GJ]</a:t>
              </a:r>
            </a:p>
            <a:p>
              <a:pPr algn="l"/>
              <a:r>
                <a:rPr kumimoji="1" lang="en-US" altLang="ja-JP" sz="1100" b="0" i="0">
                  <a:solidFill>
                    <a:schemeClr val="tx1"/>
                  </a:solidFill>
                  <a:effectLst/>
                  <a:latin typeface="Cambria Math" panose="02040503050406030204" pitchFamily="18" charset="0"/>
                  <a:ea typeface="+mn-ea"/>
                  <a:cs typeface="+mn-cs"/>
                </a:rPr>
                <a:t>𝑡</a:t>
              </a:r>
              <a:r>
                <a:rPr kumimoji="1" lang="ja-JP" altLang="en-US" sz="1100"/>
                <a:t>           </a:t>
              </a:r>
              <a:r>
                <a:rPr kumimoji="1" lang="en-US" altLang="ja-JP" sz="1100"/>
                <a:t>: Number of time period during the period </a:t>
              </a:r>
              <a:r>
                <a:rPr kumimoji="1" lang="en-US" altLang="ja-JP" sz="1100" i="1"/>
                <a:t>p</a:t>
              </a:r>
              <a:r>
                <a:rPr kumimoji="1" lang="en-US" altLang="ja-JP" sz="1100"/>
                <a:t> [-]</a:t>
              </a:r>
              <a:endParaRPr kumimoji="1" lang="ja-JP" altLang="en-US" sz="1100"/>
            </a:p>
          </xdr:txBody>
        </xdr:sp>
      </mc:Fallback>
    </mc:AlternateContent>
    <xdr:clientData/>
  </xdr:oneCellAnchor>
  <xdr:oneCellAnchor>
    <xdr:from>
      <xdr:col>9</xdr:col>
      <xdr:colOff>114300</xdr:colOff>
      <xdr:row>8</xdr:row>
      <xdr:rowOff>3432175</xdr:rowOff>
    </xdr:from>
    <xdr:ext cx="5759450" cy="2743200"/>
    <mc:AlternateContent xmlns:mc="http://schemas.openxmlformats.org/markup-compatibility/2006" xmlns:a14="http://schemas.microsoft.com/office/drawing/2010/main">
      <mc:Choice Requires="a14">
        <xdr:sp macro="" textlink="">
          <xdr:nvSpPr>
            <xdr:cNvPr id="3" name="テキスト ボックス 2"/>
            <xdr:cNvSpPr txBox="1"/>
          </xdr:nvSpPr>
          <xdr:spPr>
            <a:xfrm>
              <a:off x="8572500" y="7299325"/>
              <a:ext cx="5759450" cy="2743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14:m>
                <m:oMath xmlns:m="http://schemas.openxmlformats.org/officeDocument/2006/math">
                  <m:sSub>
                    <m:sSubPr>
                      <m:ctrlPr>
                        <a:rPr kumimoji="1" lang="en-US" altLang="ja-JP" sz="110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𝐻𝐺</m:t>
                      </m:r>
                    </m:e>
                    <m:sub>
                      <m:r>
                        <a:rPr kumimoji="1" lang="en-US" altLang="ja-JP" sz="1100" b="0" i="1">
                          <a:solidFill>
                            <a:schemeClr val="tx1"/>
                          </a:solidFill>
                          <a:effectLst/>
                          <a:latin typeface="Cambria Math" panose="02040503050406030204" pitchFamily="18" charset="0"/>
                          <a:ea typeface="+mn-ea"/>
                          <a:cs typeface="+mn-cs"/>
                        </a:rPr>
                        <m:t>𝑖</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𝑗</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𝑝</m:t>
                      </m:r>
                    </m:sub>
                  </m:sSub>
                  <m:r>
                    <a:rPr kumimoji="1" lang="en-US" altLang="ja-JP" sz="1100" b="0" i="1">
                      <a:solidFill>
                        <a:schemeClr val="tx1"/>
                      </a:solidFill>
                      <a:effectLst/>
                      <a:latin typeface="Cambria Math" panose="02040503050406030204" pitchFamily="18" charset="0"/>
                      <a:ea typeface="+mn-ea"/>
                      <a:cs typeface="+mn-cs"/>
                    </a:rPr>
                    <m:t>= </m:t>
                  </m:r>
                  <m:nary>
                    <m:naryPr>
                      <m:chr m:val="∑"/>
                      <m:supHide m:val="on"/>
                      <m:ctrlPr>
                        <a:rPr kumimoji="1" lang="en-US" altLang="ja-JP" sz="1100" b="0" i="1">
                          <a:solidFill>
                            <a:schemeClr val="tx1"/>
                          </a:solidFill>
                          <a:effectLst/>
                          <a:latin typeface="Cambria Math" panose="02040503050406030204" pitchFamily="18" charset="0"/>
                          <a:ea typeface="+mn-ea"/>
                          <a:cs typeface="+mn-cs"/>
                        </a:rPr>
                      </m:ctrlPr>
                    </m:naryPr>
                    <m:sub>
                      <m:r>
                        <m:rPr>
                          <m:brk m:alnAt="7"/>
                        </m:rPr>
                        <a:rPr kumimoji="1" lang="en-US" altLang="ja-JP" sz="1100" b="0" i="1">
                          <a:solidFill>
                            <a:schemeClr val="tx1"/>
                          </a:solidFill>
                          <a:effectLst/>
                          <a:latin typeface="Cambria Math" panose="02040503050406030204" pitchFamily="18" charset="0"/>
                          <a:ea typeface="+mn-ea"/>
                          <a:cs typeface="+mn-cs"/>
                        </a:rPr>
                        <m:t>𝑡</m:t>
                      </m:r>
                    </m:sub>
                    <m:sup/>
                    <m:e>
                      <m:d>
                        <m:dPr>
                          <m:ctrlPr>
                            <a:rPr kumimoji="1" lang="en-US" altLang="ja-JP" sz="1100" b="0" i="1">
                              <a:solidFill>
                                <a:schemeClr val="tx1"/>
                              </a:solidFill>
                              <a:effectLst/>
                              <a:latin typeface="Cambria Math" panose="02040503050406030204" pitchFamily="18" charset="0"/>
                              <a:ea typeface="+mn-ea"/>
                              <a:cs typeface="+mn-cs"/>
                            </a:rPr>
                          </m:ctrlPr>
                        </m:dPr>
                        <m:e>
                          <m:sSub>
                            <m:sSubPr>
                              <m:ctrlPr>
                                <a:rPr kumimoji="1" lang="en-US" altLang="ja-JP" sz="1100" b="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𝑉𝑆𝑇</m:t>
                              </m:r>
                            </m:e>
                            <m:sub>
                              <m:r>
                                <a:rPr kumimoji="1" lang="en-US" altLang="ja-JP" sz="1100" b="0" i="1">
                                  <a:solidFill>
                                    <a:schemeClr val="tx1"/>
                                  </a:solidFill>
                                  <a:effectLst/>
                                  <a:latin typeface="Cambria Math" panose="02040503050406030204" pitchFamily="18" charset="0"/>
                                  <a:ea typeface="+mn-ea"/>
                                  <a:cs typeface="+mn-cs"/>
                                </a:rPr>
                                <m:t>𝑖</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𝑗</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𝑡</m:t>
                              </m:r>
                            </m:sub>
                          </m:sSub>
                          <m:r>
                            <a:rPr kumimoji="1" lang="en-US" altLang="ja-JP" sz="1100" b="0" i="1">
                              <a:solidFill>
                                <a:schemeClr val="tx1"/>
                              </a:solidFill>
                              <a:effectLst/>
                              <a:latin typeface="Cambria Math" panose="02040503050406030204" pitchFamily="18" charset="0"/>
                              <a:ea typeface="+mn-ea"/>
                              <a:cs typeface="+mn-cs"/>
                            </a:rPr>
                            <m:t> ×</m:t>
                          </m:r>
                          <m:r>
                            <a:rPr kumimoji="1" lang="en-US" altLang="ja-JP" sz="1100" b="0" i="1">
                              <a:solidFill>
                                <a:schemeClr val="tx1"/>
                              </a:solidFill>
                              <a:effectLst/>
                              <a:latin typeface="Cambria Math" panose="02040503050406030204" pitchFamily="18" charset="0"/>
                              <a:ea typeface="+mn-ea"/>
                              <a:cs typeface="+mn-cs"/>
                            </a:rPr>
                            <m:t>h</m:t>
                          </m:r>
                          <m:r>
                            <a:rPr kumimoji="1" lang="en-US" altLang="ja-JP" sz="1100" b="0" i="1">
                              <a:solidFill>
                                <a:schemeClr val="tx1"/>
                              </a:solidFill>
                              <a:effectLst/>
                              <a:latin typeface="Cambria Math" panose="02040503050406030204" pitchFamily="18" charset="0"/>
                              <a:ea typeface="+mn-ea"/>
                              <a:cs typeface="+mn-cs"/>
                            </a:rPr>
                            <m:t> × </m:t>
                          </m:r>
                          <m:sSup>
                            <m:sSupPr>
                              <m:ctrlPr>
                                <a:rPr kumimoji="1" lang="en-US" altLang="ja-JP" sz="1100" b="0" i="1">
                                  <a:solidFill>
                                    <a:schemeClr val="tx1"/>
                                  </a:solidFill>
                                  <a:effectLst/>
                                  <a:latin typeface="Cambria Math" panose="02040503050406030204" pitchFamily="18" charset="0"/>
                                  <a:ea typeface="+mn-ea"/>
                                  <a:cs typeface="+mn-cs"/>
                                </a:rPr>
                              </m:ctrlPr>
                            </m:sSupPr>
                            <m:e>
                              <m:r>
                                <a:rPr kumimoji="1" lang="en-US" altLang="ja-JP" sz="1100" b="0" i="1">
                                  <a:solidFill>
                                    <a:schemeClr val="tx1"/>
                                  </a:solidFill>
                                  <a:effectLst/>
                                  <a:latin typeface="Cambria Math" panose="02040503050406030204" pitchFamily="18" charset="0"/>
                                  <a:ea typeface="+mn-ea"/>
                                  <a:cs typeface="+mn-cs"/>
                                </a:rPr>
                                <m:t>𝑣</m:t>
                              </m:r>
                            </m:e>
                            <m:sup>
                              <m:r>
                                <a:rPr kumimoji="1" lang="en-US" altLang="ja-JP" sz="1100" b="0" i="1">
                                  <a:solidFill>
                                    <a:schemeClr val="tx1"/>
                                  </a:solidFill>
                                  <a:effectLst/>
                                  <a:latin typeface="Cambria Math" panose="02040503050406030204" pitchFamily="18" charset="0"/>
                                  <a:ea typeface="+mn-ea"/>
                                  <a:cs typeface="+mn-cs"/>
                                </a:rPr>
                                <m:t>−1</m:t>
                              </m:r>
                            </m:sup>
                          </m:sSup>
                          <m:r>
                            <a:rPr kumimoji="1" lang="en-US" altLang="ja-JP" sz="1100" b="0" i="1">
                              <a:solidFill>
                                <a:schemeClr val="tx1"/>
                              </a:solidFill>
                              <a:effectLst/>
                              <a:latin typeface="Cambria Math" panose="02040503050406030204" pitchFamily="18" charset="0"/>
                              <a:ea typeface="+mn-ea"/>
                              <a:cs typeface="+mn-cs"/>
                            </a:rPr>
                            <m:t> − </m:t>
                          </m:r>
                          <m:sSub>
                            <m:sSubPr>
                              <m:ctrlPr>
                                <a:rPr kumimoji="1" lang="en-US" altLang="ja-JP" sz="1100" b="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𝑉𝐹𝑊</m:t>
                              </m:r>
                            </m:e>
                            <m:sub>
                              <m:r>
                                <a:rPr kumimoji="1" lang="en-US" altLang="ja-JP" sz="1100" b="0" i="1">
                                  <a:solidFill>
                                    <a:schemeClr val="tx1"/>
                                  </a:solidFill>
                                  <a:effectLst/>
                                  <a:latin typeface="Cambria Math" panose="02040503050406030204" pitchFamily="18" charset="0"/>
                                  <a:ea typeface="+mn-ea"/>
                                  <a:cs typeface="+mn-cs"/>
                                </a:rPr>
                                <m:t>𝑖</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𝑗</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𝑡</m:t>
                              </m:r>
                            </m:sub>
                          </m:sSub>
                          <m:r>
                            <a:rPr kumimoji="1" lang="en-US" altLang="ja-JP" sz="1100" b="0" i="1">
                              <a:solidFill>
                                <a:schemeClr val="tx1"/>
                              </a:solidFill>
                              <a:effectLst/>
                              <a:latin typeface="Cambria Math" panose="02040503050406030204" pitchFamily="18" charset="0"/>
                              <a:ea typeface="+mn-ea"/>
                              <a:cs typeface="+mn-cs"/>
                            </a:rPr>
                            <m:t> </m:t>
                          </m:r>
                          <m:r>
                            <a:rPr kumimoji="1" lang="en-US" altLang="ja-JP" sz="1100" b="0" i="1">
                              <a:solidFill>
                                <a:schemeClr val="tx1"/>
                              </a:solidFill>
                              <a:effectLst/>
                              <a:latin typeface="Cambria Math" panose="02040503050406030204" pitchFamily="18" charset="0"/>
                              <a:ea typeface="Cambria Math" panose="02040503050406030204" pitchFamily="18" charset="0"/>
                              <a:cs typeface="+mn-cs"/>
                            </a:rPr>
                            <m:t>× </m:t>
                          </m:r>
                          <m:sSub>
                            <m:sSubPr>
                              <m:ctrlPr>
                                <a:rPr kumimoji="1" lang="en-US" altLang="ja-JP" sz="1100" b="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𝑇</m:t>
                              </m:r>
                            </m:e>
                            <m:sub>
                              <m:r>
                                <a:rPr kumimoji="1" lang="en-US" altLang="ja-JP" sz="1100" b="0" i="1">
                                  <a:solidFill>
                                    <a:schemeClr val="tx1"/>
                                  </a:solidFill>
                                  <a:effectLst/>
                                  <a:latin typeface="Cambria Math" panose="02040503050406030204" pitchFamily="18" charset="0"/>
                                  <a:ea typeface="+mn-ea"/>
                                  <a:cs typeface="+mn-cs"/>
                                </a:rPr>
                                <m:t>𝐼𝑁</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𝑖</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𝑗</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𝑡</m:t>
                              </m:r>
                            </m:sub>
                          </m:sSub>
                          <m:r>
                            <a:rPr kumimoji="1" lang="en-US" altLang="ja-JP" sz="1100" b="0" i="1">
                              <a:solidFill>
                                <a:schemeClr val="tx1"/>
                              </a:solidFill>
                              <a:effectLst/>
                              <a:latin typeface="Cambria Math" panose="02040503050406030204" pitchFamily="18" charset="0"/>
                              <a:ea typeface="+mn-ea"/>
                              <a:cs typeface="+mn-cs"/>
                            </a:rPr>
                            <m:t> </m:t>
                          </m:r>
                          <m:r>
                            <a:rPr kumimoji="1" lang="en-US" altLang="ja-JP" sz="1100" b="0" i="1">
                              <a:solidFill>
                                <a:schemeClr val="tx1"/>
                              </a:solidFill>
                              <a:effectLst/>
                              <a:latin typeface="Cambria Math" panose="02040503050406030204" pitchFamily="18" charset="0"/>
                              <a:ea typeface="Cambria Math" panose="02040503050406030204" pitchFamily="18" charset="0"/>
                              <a:cs typeface="+mn-cs"/>
                            </a:rPr>
                            <m:t>× </m:t>
                          </m:r>
                          <m:sSub>
                            <m:sSubPr>
                              <m:ctrlPr>
                                <a:rPr kumimoji="1" lang="en-US" altLang="ja-JP" sz="1100" b="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𝐶</m:t>
                              </m:r>
                            </m:e>
                            <m:sub>
                              <m:r>
                                <a:rPr kumimoji="1" lang="en-US" altLang="ja-JP" sz="1100" b="0" i="1">
                                  <a:solidFill>
                                    <a:schemeClr val="tx1"/>
                                  </a:solidFill>
                                  <a:effectLst/>
                                  <a:latin typeface="Cambria Math" panose="02040503050406030204" pitchFamily="18" charset="0"/>
                                  <a:ea typeface="+mn-ea"/>
                                  <a:cs typeface="+mn-cs"/>
                                </a:rPr>
                                <m:t>𝑝</m:t>
                              </m:r>
                            </m:sub>
                          </m:sSub>
                          <m:r>
                            <a:rPr kumimoji="1" lang="en-US" altLang="ja-JP" sz="1100" b="0" i="1">
                              <a:solidFill>
                                <a:schemeClr val="tx1"/>
                              </a:solidFill>
                              <a:effectLst/>
                              <a:latin typeface="Cambria Math" panose="02040503050406030204" pitchFamily="18" charset="0"/>
                              <a:ea typeface="+mn-ea"/>
                              <a:cs typeface="+mn-cs"/>
                            </a:rPr>
                            <m:t> ×</m:t>
                          </m:r>
                          <m:r>
                            <a:rPr kumimoji="1" lang="ja-JP" altLang="en-US" sz="1100" b="0" i="1">
                              <a:solidFill>
                                <a:schemeClr val="tx1"/>
                              </a:solidFill>
                              <a:effectLst/>
                              <a:latin typeface="Cambria Math" panose="02040503050406030204" pitchFamily="18" charset="0"/>
                              <a:ea typeface="+mn-ea"/>
                              <a:cs typeface="+mn-cs"/>
                            </a:rPr>
                            <m:t>𝜌</m:t>
                          </m:r>
                          <m:r>
                            <a:rPr kumimoji="1" lang="en-US" altLang="ja-JP" sz="1100" b="0" i="1">
                              <a:solidFill>
                                <a:schemeClr val="tx1"/>
                              </a:solidFill>
                              <a:effectLst/>
                              <a:latin typeface="Cambria Math" panose="02040503050406030204" pitchFamily="18" charset="0"/>
                              <a:ea typeface="+mn-ea"/>
                              <a:cs typeface="+mn-cs"/>
                            </a:rPr>
                            <m:t> </m:t>
                          </m:r>
                        </m:e>
                      </m:d>
                    </m:e>
                  </m:nary>
                  <m:r>
                    <a:rPr kumimoji="1" lang="en-US" altLang="ja-JP" sz="1100" b="0" i="1">
                      <a:solidFill>
                        <a:schemeClr val="tx1"/>
                      </a:solidFill>
                      <a:effectLst/>
                      <a:latin typeface="Cambria Math" panose="02040503050406030204" pitchFamily="18" charset="0"/>
                      <a:ea typeface="+mn-ea"/>
                      <a:cs typeface="+mn-cs"/>
                    </a:rPr>
                    <m:t> </m:t>
                  </m:r>
                  <m:r>
                    <a:rPr kumimoji="1" lang="en-US" altLang="ja-JP" sz="1100" b="0" i="1">
                      <a:solidFill>
                        <a:schemeClr val="tx1"/>
                      </a:solidFill>
                      <a:effectLst/>
                      <a:latin typeface="Cambria Math" panose="02040503050406030204" pitchFamily="18" charset="0"/>
                      <a:ea typeface="Cambria Math" panose="02040503050406030204" pitchFamily="18" charset="0"/>
                      <a:cs typeface="+mn-cs"/>
                    </a:rPr>
                    <m:t>× </m:t>
                  </m:r>
                  <m:sSup>
                    <m:sSupPr>
                      <m:ctrlPr>
                        <a:rPr kumimoji="1" lang="en-US" altLang="ja-JP" sz="1100" b="0" i="1">
                          <a:solidFill>
                            <a:schemeClr val="tx1"/>
                          </a:solidFill>
                          <a:effectLst/>
                          <a:latin typeface="Cambria Math" panose="02040503050406030204" pitchFamily="18" charset="0"/>
                          <a:ea typeface="Cambria Math" panose="02040503050406030204" pitchFamily="18" charset="0"/>
                          <a:cs typeface="+mn-cs"/>
                        </a:rPr>
                      </m:ctrlPr>
                    </m:sSupPr>
                    <m:e>
                      <m:r>
                        <a:rPr kumimoji="1" lang="en-US" altLang="ja-JP" sz="1100" b="0" i="1">
                          <a:solidFill>
                            <a:schemeClr val="tx1"/>
                          </a:solidFill>
                          <a:effectLst/>
                          <a:latin typeface="Cambria Math" panose="02040503050406030204" pitchFamily="18" charset="0"/>
                          <a:ea typeface="Cambria Math" panose="02040503050406030204" pitchFamily="18" charset="0"/>
                          <a:cs typeface="+mn-cs"/>
                        </a:rPr>
                        <m:t>10</m:t>
                      </m:r>
                    </m:e>
                    <m:sup>
                      <m:r>
                        <a:rPr kumimoji="1" lang="en-US" altLang="ja-JP" sz="1100" b="0" i="1">
                          <a:solidFill>
                            <a:schemeClr val="tx1"/>
                          </a:solidFill>
                          <a:effectLst/>
                          <a:latin typeface="Cambria Math" panose="02040503050406030204" pitchFamily="18" charset="0"/>
                          <a:ea typeface="Cambria Math" panose="02040503050406030204" pitchFamily="18" charset="0"/>
                          <a:cs typeface="+mn-cs"/>
                        </a:rPr>
                        <m:t>−3</m:t>
                      </m:r>
                    </m:sup>
                  </m:sSup>
                </m:oMath>
              </a14:m>
              <a:r>
                <a:rPr kumimoji="1" lang="en-US" altLang="ja-JP" sz="1100" i="1">
                  <a:latin typeface="Cambria Math" panose="02040503050406030204" pitchFamily="18" charset="0"/>
                </a:rPr>
                <a:t>    </a:t>
              </a:r>
              <a:r>
                <a:rPr kumimoji="1" lang="en-US" altLang="ja-JP" sz="1100">
                  <a:solidFill>
                    <a:schemeClr val="tx1"/>
                  </a:solidFill>
                  <a:effectLst/>
                  <a:latin typeface="+mn-lt"/>
                  <a:ea typeface="+mn-ea"/>
                  <a:cs typeface="+mn-cs"/>
                </a:rPr>
                <a:t>(for steam)</a:t>
              </a:r>
              <a:endParaRPr lang="ja-JP" altLang="ja-JP" sz="1100">
                <a:effectLst/>
              </a:endParaRPr>
            </a:p>
            <a:p>
              <a:pPr algn="l"/>
              <a14:m>
                <m:oMath xmlns:m="http://schemas.openxmlformats.org/officeDocument/2006/math">
                  <m:sSub>
                    <m:sSubPr>
                      <m:ctrlPr>
                        <a:rPr kumimoji="1" lang="en-US" altLang="ja-JP" sz="110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𝐻𝐺</m:t>
                      </m:r>
                    </m:e>
                    <m:sub>
                      <m:r>
                        <a:rPr kumimoji="1" lang="en-US" altLang="ja-JP" sz="1100" b="0" i="1">
                          <a:solidFill>
                            <a:schemeClr val="tx1"/>
                          </a:solidFill>
                          <a:effectLst/>
                          <a:latin typeface="Cambria Math" panose="02040503050406030204" pitchFamily="18" charset="0"/>
                          <a:ea typeface="+mn-ea"/>
                          <a:cs typeface="+mn-cs"/>
                        </a:rPr>
                        <m:t>𝑖</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𝑗</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𝑝</m:t>
                      </m:r>
                    </m:sub>
                  </m:sSub>
                  <m:r>
                    <a:rPr kumimoji="1" lang="en-US" altLang="ja-JP" sz="1100" b="0" i="1">
                      <a:solidFill>
                        <a:schemeClr val="tx1"/>
                      </a:solidFill>
                      <a:effectLst/>
                      <a:latin typeface="Cambria Math" panose="02040503050406030204" pitchFamily="18" charset="0"/>
                      <a:ea typeface="+mn-ea"/>
                      <a:cs typeface="+mn-cs"/>
                    </a:rPr>
                    <m:t>= </m:t>
                  </m:r>
                  <m:nary>
                    <m:naryPr>
                      <m:chr m:val="∑"/>
                      <m:supHide m:val="on"/>
                      <m:ctrlPr>
                        <a:rPr kumimoji="1" lang="en-US" altLang="ja-JP" sz="1100" b="0" i="1">
                          <a:solidFill>
                            <a:schemeClr val="tx1"/>
                          </a:solidFill>
                          <a:effectLst/>
                          <a:latin typeface="Cambria Math" panose="02040503050406030204" pitchFamily="18" charset="0"/>
                          <a:ea typeface="+mn-ea"/>
                          <a:cs typeface="+mn-cs"/>
                        </a:rPr>
                      </m:ctrlPr>
                    </m:naryPr>
                    <m:sub>
                      <m:r>
                        <m:rPr>
                          <m:brk m:alnAt="7"/>
                        </m:rPr>
                        <a:rPr kumimoji="1" lang="en-US" altLang="ja-JP" sz="1100" b="0" i="1">
                          <a:solidFill>
                            <a:schemeClr val="tx1"/>
                          </a:solidFill>
                          <a:effectLst/>
                          <a:latin typeface="Cambria Math" panose="02040503050406030204" pitchFamily="18" charset="0"/>
                          <a:ea typeface="+mn-ea"/>
                          <a:cs typeface="+mn-cs"/>
                        </a:rPr>
                        <m:t>𝑡</m:t>
                      </m:r>
                    </m:sub>
                    <m:sup/>
                    <m:e>
                      <m:d>
                        <m:dPr>
                          <m:begChr m:val="["/>
                          <m:endChr m:val="]"/>
                          <m:ctrlPr>
                            <a:rPr kumimoji="1" lang="en-US" altLang="ja-JP" sz="1100" b="0" i="1">
                              <a:solidFill>
                                <a:schemeClr val="tx1"/>
                              </a:solidFill>
                              <a:effectLst/>
                              <a:latin typeface="Cambria Math" panose="02040503050406030204" pitchFamily="18" charset="0"/>
                              <a:ea typeface="+mn-ea"/>
                              <a:cs typeface="+mn-cs"/>
                            </a:rPr>
                          </m:ctrlPr>
                        </m:dPr>
                        <m:e>
                          <m:sSub>
                            <m:sSubPr>
                              <m:ctrlPr>
                                <a:rPr kumimoji="1" lang="en-US" altLang="ja-JP" sz="1100" b="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𝑉𝐻𝑊</m:t>
                              </m:r>
                            </m:e>
                            <m:sub>
                              <m:r>
                                <a:rPr kumimoji="1" lang="en-US" altLang="ja-JP" sz="1100" b="0" i="1">
                                  <a:solidFill>
                                    <a:schemeClr val="tx1"/>
                                  </a:solidFill>
                                  <a:effectLst/>
                                  <a:latin typeface="Cambria Math" panose="02040503050406030204" pitchFamily="18" charset="0"/>
                                  <a:ea typeface="+mn-ea"/>
                                  <a:cs typeface="+mn-cs"/>
                                </a:rPr>
                                <m:t>𝑖</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𝑗</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𝑡</m:t>
                              </m:r>
                            </m:sub>
                          </m:sSub>
                          <m:r>
                            <a:rPr kumimoji="1" lang="en-US" altLang="ja-JP" sz="1100" b="0" i="1">
                              <a:solidFill>
                                <a:schemeClr val="tx1"/>
                              </a:solidFill>
                              <a:effectLst/>
                              <a:latin typeface="Cambria Math" panose="02040503050406030204" pitchFamily="18" charset="0"/>
                              <a:ea typeface="+mn-ea"/>
                              <a:cs typeface="+mn-cs"/>
                            </a:rPr>
                            <m:t> × </m:t>
                          </m:r>
                          <m:d>
                            <m:dPr>
                              <m:ctrlPr>
                                <a:rPr kumimoji="1" lang="en-US" altLang="ja-JP" sz="1100" b="0" i="1">
                                  <a:solidFill>
                                    <a:schemeClr val="tx1"/>
                                  </a:solidFill>
                                  <a:effectLst/>
                                  <a:latin typeface="Cambria Math" panose="02040503050406030204" pitchFamily="18" charset="0"/>
                                  <a:ea typeface="+mn-ea"/>
                                  <a:cs typeface="+mn-cs"/>
                                </a:rPr>
                              </m:ctrlPr>
                            </m:dPr>
                            <m:e>
                              <m:sSub>
                                <m:sSubPr>
                                  <m:ctrlPr>
                                    <a:rPr kumimoji="1" lang="en-US" altLang="ja-JP" sz="1100" b="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𝑇</m:t>
                                  </m:r>
                                </m:e>
                                <m:sub>
                                  <m:r>
                                    <a:rPr kumimoji="1" lang="en-US" altLang="ja-JP" sz="1100" b="0" i="1">
                                      <a:solidFill>
                                        <a:schemeClr val="tx1"/>
                                      </a:solidFill>
                                      <a:effectLst/>
                                      <a:latin typeface="Cambria Math" panose="02040503050406030204" pitchFamily="18" charset="0"/>
                                      <a:ea typeface="+mn-ea"/>
                                      <a:cs typeface="+mn-cs"/>
                                    </a:rPr>
                                    <m:t>𝑂𝑈𝑇</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𝑖</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𝑗</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𝑡</m:t>
                                  </m:r>
                                </m:sub>
                              </m:sSub>
                              <m:r>
                                <a:rPr kumimoji="1" lang="en-US" altLang="ja-JP" sz="1100" b="0" i="1">
                                  <a:solidFill>
                                    <a:schemeClr val="tx1"/>
                                  </a:solidFill>
                                  <a:effectLst/>
                                  <a:latin typeface="Cambria Math" panose="02040503050406030204" pitchFamily="18" charset="0"/>
                                  <a:ea typeface="+mn-ea"/>
                                  <a:cs typeface="+mn-cs"/>
                                </a:rPr>
                                <m:t> − </m:t>
                              </m:r>
                              <m:sSub>
                                <m:sSubPr>
                                  <m:ctrlPr>
                                    <a:rPr kumimoji="1" lang="en-US" altLang="ja-JP" sz="1100" b="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𝑇</m:t>
                                  </m:r>
                                </m:e>
                                <m:sub>
                                  <m:r>
                                    <a:rPr kumimoji="1" lang="en-US" altLang="ja-JP" sz="1100" b="0" i="1">
                                      <a:solidFill>
                                        <a:schemeClr val="tx1"/>
                                      </a:solidFill>
                                      <a:effectLst/>
                                      <a:latin typeface="Cambria Math" panose="02040503050406030204" pitchFamily="18" charset="0"/>
                                      <a:ea typeface="+mn-ea"/>
                                      <a:cs typeface="+mn-cs"/>
                                    </a:rPr>
                                    <m:t>𝐼𝑁</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𝑖</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𝑗</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𝑡</m:t>
                                  </m:r>
                                </m:sub>
                              </m:sSub>
                            </m:e>
                          </m:d>
                        </m:e>
                      </m:d>
                      <m:r>
                        <a:rPr kumimoji="1" lang="en-US" altLang="ja-JP" sz="1100" b="0" i="1">
                          <a:solidFill>
                            <a:schemeClr val="tx1"/>
                          </a:solidFill>
                          <a:effectLst/>
                          <a:latin typeface="Cambria Math" panose="02040503050406030204" pitchFamily="18" charset="0"/>
                          <a:ea typeface="+mn-ea"/>
                          <a:cs typeface="+mn-cs"/>
                        </a:rPr>
                        <m:t> × </m:t>
                      </m:r>
                      <m:sSub>
                        <m:sSubPr>
                          <m:ctrlPr>
                            <a:rPr kumimoji="1" lang="en-US" altLang="ja-JP" sz="1100" b="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𝐶</m:t>
                          </m:r>
                        </m:e>
                        <m:sub>
                          <m:r>
                            <a:rPr kumimoji="1" lang="en-US" altLang="ja-JP" sz="1100" b="0" i="1">
                              <a:solidFill>
                                <a:schemeClr val="tx1"/>
                              </a:solidFill>
                              <a:effectLst/>
                              <a:latin typeface="Cambria Math" panose="02040503050406030204" pitchFamily="18" charset="0"/>
                              <a:ea typeface="+mn-ea"/>
                              <a:cs typeface="+mn-cs"/>
                            </a:rPr>
                            <m:t>𝑝</m:t>
                          </m:r>
                        </m:sub>
                      </m:sSub>
                      <m:r>
                        <a:rPr kumimoji="1" lang="en-US" altLang="ja-JP" sz="1100" b="0" i="1">
                          <a:solidFill>
                            <a:schemeClr val="tx1"/>
                          </a:solidFill>
                          <a:effectLst/>
                          <a:latin typeface="Cambria Math" panose="02040503050406030204" pitchFamily="18" charset="0"/>
                          <a:ea typeface="+mn-ea"/>
                          <a:cs typeface="+mn-cs"/>
                        </a:rPr>
                        <m:t> ×</m:t>
                      </m:r>
                      <m:r>
                        <a:rPr kumimoji="1" lang="ja-JP" altLang="en-US" sz="1100" b="0" i="1">
                          <a:solidFill>
                            <a:schemeClr val="tx1"/>
                          </a:solidFill>
                          <a:effectLst/>
                          <a:latin typeface="Cambria Math" panose="02040503050406030204" pitchFamily="18" charset="0"/>
                          <a:ea typeface="+mn-ea"/>
                          <a:cs typeface="+mn-cs"/>
                        </a:rPr>
                        <m:t>𝜌</m:t>
                      </m:r>
                      <m:r>
                        <a:rPr kumimoji="1" lang="en-US" altLang="ja-JP" sz="1100" b="0" i="1">
                          <a:solidFill>
                            <a:schemeClr val="tx1"/>
                          </a:solidFill>
                          <a:effectLst/>
                          <a:latin typeface="Cambria Math" panose="02040503050406030204" pitchFamily="18" charset="0"/>
                          <a:ea typeface="+mn-ea"/>
                          <a:cs typeface="+mn-cs"/>
                        </a:rPr>
                        <m:t> ×</m:t>
                      </m:r>
                      <m:sSup>
                        <m:sSupPr>
                          <m:ctrlPr>
                            <a:rPr kumimoji="1" lang="en-US" altLang="ja-JP" sz="1100" b="0" i="1">
                              <a:solidFill>
                                <a:schemeClr val="tx1"/>
                              </a:solidFill>
                              <a:effectLst/>
                              <a:latin typeface="Cambria Math" panose="02040503050406030204" pitchFamily="18" charset="0"/>
                              <a:ea typeface="+mn-ea"/>
                              <a:cs typeface="+mn-cs"/>
                            </a:rPr>
                          </m:ctrlPr>
                        </m:sSupPr>
                        <m:e>
                          <m:r>
                            <a:rPr kumimoji="1" lang="en-US" altLang="ja-JP" sz="1100" b="0" i="1">
                              <a:solidFill>
                                <a:schemeClr val="tx1"/>
                              </a:solidFill>
                              <a:effectLst/>
                              <a:latin typeface="Cambria Math" panose="02040503050406030204" pitchFamily="18" charset="0"/>
                              <a:ea typeface="+mn-ea"/>
                              <a:cs typeface="+mn-cs"/>
                            </a:rPr>
                            <m:t>10</m:t>
                          </m:r>
                        </m:e>
                        <m:sup>
                          <m:r>
                            <a:rPr kumimoji="1" lang="en-US" altLang="ja-JP" sz="1100" b="0" i="1">
                              <a:solidFill>
                                <a:schemeClr val="tx1"/>
                              </a:solidFill>
                              <a:effectLst/>
                              <a:latin typeface="Cambria Math" panose="02040503050406030204" pitchFamily="18" charset="0"/>
                              <a:ea typeface="+mn-ea"/>
                              <a:cs typeface="+mn-cs"/>
                            </a:rPr>
                            <m:t>−3</m:t>
                          </m:r>
                        </m:sup>
                      </m:sSup>
                    </m:e>
                  </m:nary>
                </m:oMath>
              </a14:m>
              <a:r>
                <a:rPr kumimoji="1" lang="en-US" altLang="ja-JP" sz="1100"/>
                <a:t>                       (for hot water)</a:t>
              </a:r>
            </a:p>
            <a:p>
              <a:pPr algn="l"/>
              <a:endParaRPr kumimoji="1" lang="en-US" altLang="ja-JP" sz="1100" b="0" i="0">
                <a:solidFill>
                  <a:schemeClr val="tx1"/>
                </a:solidFill>
                <a:effectLst/>
                <a:latin typeface="+mn-lt"/>
                <a:ea typeface="+mn-ea"/>
                <a:cs typeface="+mn-cs"/>
              </a:endParaRPr>
            </a:p>
            <a:p>
              <a:pPr algn="l"/>
              <a:r>
                <a:rPr kumimoji="1" lang="en-US" altLang="ja-JP" sz="1100" b="0" i="0">
                  <a:solidFill>
                    <a:schemeClr val="tx1"/>
                  </a:solidFill>
                  <a:effectLst/>
                  <a:latin typeface="+mn-lt"/>
                  <a:ea typeface="+mn-ea"/>
                  <a:cs typeface="+mn-cs"/>
                </a:rPr>
                <a:t>Where:</a:t>
              </a:r>
            </a:p>
            <a:p>
              <a:pPr algn="l"/>
              <a14:m>
                <m:oMath xmlns:m="http://schemas.openxmlformats.org/officeDocument/2006/math">
                  <m:sSub>
                    <m:sSubPr>
                      <m:ctrlPr>
                        <a:rPr kumimoji="1" lang="en-US" altLang="ja-JP" sz="1100" b="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𝑉𝑆𝑇</m:t>
                      </m:r>
                    </m:e>
                    <m:sub>
                      <m:r>
                        <a:rPr kumimoji="1" lang="en-US" altLang="ja-JP" sz="1100" b="0" i="1">
                          <a:solidFill>
                            <a:schemeClr val="tx1"/>
                          </a:solidFill>
                          <a:effectLst/>
                          <a:latin typeface="Cambria Math" panose="02040503050406030204" pitchFamily="18" charset="0"/>
                          <a:ea typeface="+mn-ea"/>
                          <a:cs typeface="+mn-cs"/>
                        </a:rPr>
                        <m:t>𝑖</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𝑗</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𝑡</m:t>
                      </m:r>
                    </m:sub>
                  </m:sSub>
                </m:oMath>
              </a14:m>
              <a:r>
                <a:rPr kumimoji="1" lang="ja-JP" altLang="en-US" sz="1100"/>
                <a:t>   </a:t>
              </a:r>
              <a:r>
                <a:rPr kumimoji="1" lang="ja-JP" altLang="en-US" sz="1100" baseline="0"/>
                <a:t>   </a:t>
              </a:r>
              <a:r>
                <a:rPr kumimoji="1" lang="en-US" altLang="ja-JP" sz="1100"/>
                <a:t>: Volume of steam consumption</a:t>
              </a:r>
              <a:r>
                <a:rPr kumimoji="1" lang="en-US" altLang="ja-JP" sz="1100" baseline="0"/>
                <a:t> </a:t>
              </a:r>
              <a:r>
                <a:rPr kumimoji="1" lang="en-US" altLang="ja-JP" sz="1100"/>
                <a:t>between time </a:t>
              </a:r>
              <a:r>
                <a:rPr kumimoji="1" lang="en-US" altLang="ja-JP" sz="1100" i="1"/>
                <a:t>t-1</a:t>
              </a:r>
              <a:r>
                <a:rPr kumimoji="1" lang="en-US" altLang="ja-JP" sz="1100"/>
                <a:t> and </a:t>
              </a:r>
              <a:r>
                <a:rPr kumimoji="1" lang="en-US" altLang="ja-JP" sz="1100" i="1"/>
                <a:t>t</a:t>
              </a:r>
              <a:r>
                <a:rPr kumimoji="1" lang="en-US" altLang="ja-JP" sz="1100"/>
                <a:t> [m</a:t>
              </a:r>
              <a:r>
                <a:rPr kumimoji="1" lang="en-US" altLang="ja-JP" sz="1100" baseline="30000"/>
                <a:t>3</a:t>
              </a:r>
              <a:r>
                <a:rPr kumimoji="1" lang="en-US" altLang="ja-JP" sz="1100"/>
                <a:t>]</a:t>
              </a:r>
            </a:p>
            <a:p>
              <a:pPr marL="0" marR="0" lvl="0" indent="0" algn="l"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kumimoji="1" lang="en-US" altLang="ja-JP" sz="1100" b="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𝑉𝐹𝑊</m:t>
                      </m:r>
                    </m:e>
                    <m:sub>
                      <m:r>
                        <a:rPr kumimoji="1" lang="en-US" altLang="ja-JP" sz="1100" b="0" i="1">
                          <a:solidFill>
                            <a:schemeClr val="tx1"/>
                          </a:solidFill>
                          <a:effectLst/>
                          <a:latin typeface="Cambria Math" panose="02040503050406030204" pitchFamily="18" charset="0"/>
                          <a:ea typeface="+mn-ea"/>
                          <a:cs typeface="+mn-cs"/>
                        </a:rPr>
                        <m:t>𝑖</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𝑗</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𝑡</m:t>
                      </m:r>
                    </m:sub>
                  </m:sSub>
                </m:oMath>
              </a14:m>
              <a:r>
                <a:rPr kumimoji="1" lang="en-US" altLang="ja-JP" sz="1100"/>
                <a:t>    : </a:t>
              </a:r>
              <a:r>
                <a:rPr kumimoji="1" lang="en-US" altLang="ja-JP" sz="1100">
                  <a:solidFill>
                    <a:schemeClr val="tx1"/>
                  </a:solidFill>
                  <a:effectLst/>
                  <a:latin typeface="+mn-lt"/>
                  <a:ea typeface="+mn-ea"/>
                  <a:cs typeface="+mn-cs"/>
                </a:rPr>
                <a:t>Volume of feed</a:t>
              </a:r>
              <a:r>
                <a:rPr kumimoji="1" lang="en-US" altLang="ja-JP" sz="1100" baseline="0">
                  <a:solidFill>
                    <a:schemeClr val="tx1"/>
                  </a:solidFill>
                  <a:effectLst/>
                  <a:latin typeface="+mn-lt"/>
                  <a:ea typeface="+mn-ea"/>
                  <a:cs typeface="+mn-cs"/>
                </a:rPr>
                <a:t> water </a:t>
              </a:r>
              <a:r>
                <a:rPr kumimoji="1" lang="en-US" altLang="ja-JP" sz="1100">
                  <a:solidFill>
                    <a:schemeClr val="tx1"/>
                  </a:solidFill>
                  <a:effectLst/>
                  <a:latin typeface="+mn-lt"/>
                  <a:ea typeface="+mn-ea"/>
                  <a:cs typeface="+mn-cs"/>
                </a:rPr>
                <a:t>between time </a:t>
              </a:r>
              <a:r>
                <a:rPr kumimoji="1" lang="en-US" altLang="ja-JP" sz="1100" i="1">
                  <a:solidFill>
                    <a:schemeClr val="tx1"/>
                  </a:solidFill>
                  <a:effectLst/>
                  <a:latin typeface="+mn-lt"/>
                  <a:ea typeface="+mn-ea"/>
                  <a:cs typeface="+mn-cs"/>
                </a:rPr>
                <a:t>t-1</a:t>
              </a:r>
              <a:r>
                <a:rPr kumimoji="1" lang="en-US" altLang="ja-JP" sz="1100">
                  <a:solidFill>
                    <a:schemeClr val="tx1"/>
                  </a:solidFill>
                  <a:effectLst/>
                  <a:latin typeface="+mn-lt"/>
                  <a:ea typeface="+mn-ea"/>
                  <a:cs typeface="+mn-cs"/>
                </a:rPr>
                <a:t> and </a:t>
              </a:r>
              <a:r>
                <a:rPr kumimoji="1" lang="en-US" altLang="ja-JP" sz="1100" i="1">
                  <a:solidFill>
                    <a:schemeClr val="tx1"/>
                  </a:solidFill>
                  <a:effectLst/>
                  <a:latin typeface="+mn-lt"/>
                  <a:ea typeface="+mn-ea"/>
                  <a:cs typeface="+mn-cs"/>
                </a:rPr>
                <a:t>t</a:t>
              </a:r>
              <a:r>
                <a:rPr kumimoji="1" lang="en-US" altLang="ja-JP" sz="1100">
                  <a:solidFill>
                    <a:schemeClr val="tx1"/>
                  </a:solidFill>
                  <a:effectLst/>
                  <a:latin typeface="+mn-lt"/>
                  <a:ea typeface="+mn-ea"/>
                  <a:cs typeface="+mn-cs"/>
                </a:rPr>
                <a:t> [m</a:t>
              </a:r>
              <a:r>
                <a:rPr kumimoji="1" lang="en-US" altLang="ja-JP" sz="1100" baseline="30000">
                  <a:solidFill>
                    <a:schemeClr val="tx1"/>
                  </a:solidFill>
                  <a:effectLst/>
                  <a:latin typeface="+mn-lt"/>
                  <a:ea typeface="+mn-ea"/>
                  <a:cs typeface="+mn-cs"/>
                </a:rPr>
                <a:t>3</a:t>
              </a:r>
              <a:r>
                <a:rPr kumimoji="1" lang="en-US" altLang="ja-JP" sz="1100">
                  <a:solidFill>
                    <a:schemeClr val="tx1"/>
                  </a:solidFill>
                  <a:effectLst/>
                  <a:latin typeface="+mn-lt"/>
                  <a:ea typeface="+mn-ea"/>
                  <a:cs typeface="+mn-cs"/>
                </a:rPr>
                <a:t>]</a:t>
              </a:r>
              <a:endParaRPr lang="ja-JP" altLang="ja-JP" sz="1100">
                <a:effectLst/>
              </a:endParaRPr>
            </a:p>
            <a:p>
              <a:pPr marL="0" marR="0" lvl="0" indent="0" algn="l"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kumimoji="1" lang="en-US" altLang="ja-JP" sz="1100" b="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𝑉𝐻𝑊</m:t>
                      </m:r>
                    </m:e>
                    <m:sub>
                      <m:r>
                        <a:rPr kumimoji="1" lang="en-US" altLang="ja-JP" sz="1100" b="0" i="1">
                          <a:solidFill>
                            <a:schemeClr val="tx1"/>
                          </a:solidFill>
                          <a:effectLst/>
                          <a:latin typeface="Cambria Math" panose="02040503050406030204" pitchFamily="18" charset="0"/>
                          <a:ea typeface="+mn-ea"/>
                          <a:cs typeface="+mn-cs"/>
                        </a:rPr>
                        <m:t>𝑖</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𝑗</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𝑡</m:t>
                      </m:r>
                    </m:sub>
                  </m:sSub>
                </m:oMath>
              </a14:m>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 </a:t>
              </a:r>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 Volume of</a:t>
              </a:r>
              <a:r>
                <a:rPr kumimoji="1" lang="en-US" altLang="ja-JP" sz="1100" baseline="0">
                  <a:solidFill>
                    <a:schemeClr val="tx1"/>
                  </a:solidFill>
                  <a:effectLst/>
                  <a:latin typeface="+mn-lt"/>
                  <a:ea typeface="+mn-ea"/>
                  <a:cs typeface="+mn-cs"/>
                </a:rPr>
                <a:t> hot </a:t>
              </a:r>
              <a:r>
                <a:rPr kumimoji="1" lang="en-US" altLang="ja-JP" sz="1100">
                  <a:solidFill>
                    <a:schemeClr val="tx1"/>
                  </a:solidFill>
                  <a:effectLst/>
                  <a:latin typeface="+mn-lt"/>
                  <a:ea typeface="+mn-ea"/>
                  <a:cs typeface="+mn-cs"/>
                </a:rPr>
                <a:t>water consumption</a:t>
              </a:r>
              <a:r>
                <a:rPr kumimoji="1" lang="en-US" altLang="ja-JP" sz="1100" baseline="0">
                  <a:solidFill>
                    <a:schemeClr val="tx1"/>
                  </a:solidFill>
                  <a:effectLst/>
                  <a:latin typeface="+mn-lt"/>
                  <a:ea typeface="+mn-ea"/>
                  <a:cs typeface="+mn-cs"/>
                </a:rPr>
                <a:t> </a:t>
              </a:r>
              <a:r>
                <a:rPr kumimoji="1" lang="en-US" altLang="ja-JP" sz="1100">
                  <a:solidFill>
                    <a:schemeClr val="tx1"/>
                  </a:solidFill>
                  <a:effectLst/>
                  <a:latin typeface="+mn-lt"/>
                  <a:ea typeface="+mn-ea"/>
                  <a:cs typeface="+mn-cs"/>
                </a:rPr>
                <a:t>between time </a:t>
              </a:r>
              <a:r>
                <a:rPr kumimoji="1" lang="en-US" altLang="ja-JP" sz="1100" i="1">
                  <a:solidFill>
                    <a:schemeClr val="tx1"/>
                  </a:solidFill>
                  <a:effectLst/>
                  <a:latin typeface="+mn-lt"/>
                  <a:ea typeface="+mn-ea"/>
                  <a:cs typeface="+mn-cs"/>
                </a:rPr>
                <a:t>t-1</a:t>
              </a:r>
              <a:r>
                <a:rPr kumimoji="1" lang="en-US" altLang="ja-JP" sz="1100">
                  <a:solidFill>
                    <a:schemeClr val="tx1"/>
                  </a:solidFill>
                  <a:effectLst/>
                  <a:latin typeface="+mn-lt"/>
                  <a:ea typeface="+mn-ea"/>
                  <a:cs typeface="+mn-cs"/>
                </a:rPr>
                <a:t> and </a:t>
              </a:r>
              <a:r>
                <a:rPr kumimoji="1" lang="en-US" altLang="ja-JP" sz="1100" i="1">
                  <a:solidFill>
                    <a:schemeClr val="tx1"/>
                  </a:solidFill>
                  <a:effectLst/>
                  <a:latin typeface="+mn-lt"/>
                  <a:ea typeface="+mn-ea"/>
                  <a:cs typeface="+mn-cs"/>
                </a:rPr>
                <a:t>t</a:t>
              </a:r>
              <a:r>
                <a:rPr kumimoji="1" lang="en-US" altLang="ja-JP" sz="1100">
                  <a:solidFill>
                    <a:schemeClr val="tx1"/>
                  </a:solidFill>
                  <a:effectLst/>
                  <a:latin typeface="+mn-lt"/>
                  <a:ea typeface="+mn-ea"/>
                  <a:cs typeface="+mn-cs"/>
                </a:rPr>
                <a:t> [m</a:t>
              </a:r>
              <a:r>
                <a:rPr kumimoji="1" lang="en-US" altLang="ja-JP" sz="1100" baseline="30000">
                  <a:solidFill>
                    <a:schemeClr val="tx1"/>
                  </a:solidFill>
                  <a:effectLst/>
                  <a:latin typeface="+mn-lt"/>
                  <a:ea typeface="+mn-ea"/>
                  <a:cs typeface="+mn-cs"/>
                </a:rPr>
                <a:t>3</a:t>
              </a:r>
              <a:r>
                <a:rPr kumimoji="1" lang="en-US" altLang="ja-JP" sz="1100">
                  <a:solidFill>
                    <a:schemeClr val="tx1"/>
                  </a:solidFill>
                  <a:effectLst/>
                  <a:latin typeface="+mn-lt"/>
                  <a:ea typeface="+mn-ea"/>
                  <a:cs typeface="+mn-cs"/>
                </a:rPr>
                <a:t>]</a:t>
              </a:r>
              <a:endParaRPr lang="ja-JP" altLang="ja-JP" sz="1100">
                <a:effectLst/>
              </a:endParaRPr>
            </a:p>
            <a:p>
              <a:pPr algn="l"/>
              <a14:m>
                <m:oMath xmlns:m="http://schemas.openxmlformats.org/officeDocument/2006/math">
                  <m:sSub>
                    <m:sSubPr>
                      <m:ctrlPr>
                        <a:rPr kumimoji="1" lang="en-US" altLang="ja-JP" sz="1100" b="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𝑇</m:t>
                      </m:r>
                    </m:e>
                    <m:sub>
                      <m:r>
                        <a:rPr kumimoji="1" lang="en-US" altLang="ja-JP" sz="1100" b="0" i="1">
                          <a:solidFill>
                            <a:schemeClr val="tx1"/>
                          </a:solidFill>
                          <a:effectLst/>
                          <a:latin typeface="Cambria Math" panose="02040503050406030204" pitchFamily="18" charset="0"/>
                          <a:ea typeface="+mn-ea"/>
                          <a:cs typeface="+mn-cs"/>
                        </a:rPr>
                        <m:t>𝑂𝑈𝑇</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𝑖</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𝑗</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𝑡</m:t>
                      </m:r>
                    </m:sub>
                  </m:sSub>
                </m:oMath>
              </a14:m>
              <a:r>
                <a:rPr kumimoji="1" lang="en-US" altLang="ja-JP" sz="1100"/>
                <a:t>   : Outlet temperature of hot water at time </a:t>
              </a:r>
              <a:r>
                <a:rPr kumimoji="1" lang="en-US" altLang="ja-JP" sz="1100" i="1"/>
                <a:t>t</a:t>
              </a:r>
              <a:r>
                <a:rPr kumimoji="1" lang="en-US" altLang="ja-JP" sz="1100"/>
                <a:t> </a:t>
              </a:r>
              <a:r>
                <a:rPr kumimoji="1" lang="en-US" altLang="ja-JP" sz="1100" baseline="0"/>
                <a:t>[K</a:t>
              </a:r>
              <a:r>
                <a:rPr kumimoji="1" lang="en-US" altLang="ja-JP" sz="1100"/>
                <a:t>]</a:t>
              </a:r>
            </a:p>
            <a:p>
              <a:pPr marL="0" marR="0" lvl="0" indent="0" algn="l"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kumimoji="1" lang="en-US" altLang="ja-JP" sz="1100" b="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𝑇</m:t>
                      </m:r>
                    </m:e>
                    <m:sub>
                      <m:r>
                        <a:rPr kumimoji="1" lang="en-US" altLang="ja-JP" sz="1100" b="0" i="1">
                          <a:solidFill>
                            <a:schemeClr val="tx1"/>
                          </a:solidFill>
                          <a:effectLst/>
                          <a:latin typeface="Cambria Math" panose="02040503050406030204" pitchFamily="18" charset="0"/>
                          <a:ea typeface="+mn-ea"/>
                          <a:cs typeface="+mn-cs"/>
                        </a:rPr>
                        <m:t>𝐼𝑁</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𝑖</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𝑗</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𝑡</m:t>
                      </m:r>
                    </m:sub>
                  </m:sSub>
                  <m:r>
                    <a:rPr kumimoji="1" lang="en-US" altLang="ja-JP" sz="1100" b="0" i="1">
                      <a:solidFill>
                        <a:schemeClr val="tx1"/>
                      </a:solidFill>
                      <a:effectLst/>
                      <a:latin typeface="Cambria Math" panose="02040503050406030204" pitchFamily="18" charset="0"/>
                      <a:ea typeface="+mn-ea"/>
                      <a:cs typeface="+mn-cs"/>
                    </a:rPr>
                    <m:t> </m:t>
                  </m:r>
                </m:oMath>
              </a14:m>
              <a:r>
                <a:rPr kumimoji="1" lang="en-US" altLang="ja-JP" sz="1100">
                  <a:solidFill>
                    <a:schemeClr val="tx1"/>
                  </a:solidFill>
                  <a:effectLst/>
                  <a:latin typeface="+mn-lt"/>
                  <a:ea typeface="+mn-ea"/>
                  <a:cs typeface="+mn-cs"/>
                </a:rPr>
                <a:t>     : Inlet temperature of feed water at time </a:t>
              </a:r>
              <a:r>
                <a:rPr kumimoji="1" lang="en-US" altLang="ja-JP" sz="1100" i="1">
                  <a:solidFill>
                    <a:schemeClr val="tx1"/>
                  </a:solidFill>
                  <a:effectLst/>
                  <a:latin typeface="+mn-lt"/>
                  <a:ea typeface="+mn-ea"/>
                  <a:cs typeface="+mn-cs"/>
                </a:rPr>
                <a:t>t</a:t>
              </a:r>
              <a:r>
                <a:rPr kumimoji="1" lang="en-US" altLang="ja-JP" sz="1100">
                  <a:solidFill>
                    <a:schemeClr val="tx1"/>
                  </a:solidFill>
                  <a:effectLst/>
                  <a:latin typeface="+mn-lt"/>
                  <a:ea typeface="+mn-ea"/>
                  <a:cs typeface="+mn-cs"/>
                </a:rPr>
                <a:t> [K]</a:t>
              </a:r>
            </a:p>
            <a:p>
              <a:pPr marL="0" marR="0" lvl="0" indent="0" algn="l"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kumimoji="1" lang="en-US" altLang="ja-JP" sz="1100" b="0" i="1">
                      <a:solidFill>
                        <a:schemeClr val="tx1"/>
                      </a:solidFill>
                      <a:effectLst/>
                      <a:latin typeface="Cambria Math" panose="02040503050406030204" pitchFamily="18" charset="0"/>
                      <a:ea typeface="+mn-ea"/>
                      <a:cs typeface="+mn-cs"/>
                    </a:rPr>
                    <m:t>h</m:t>
                  </m:r>
                </m:oMath>
              </a14:m>
              <a:r>
                <a:rPr kumimoji="1" lang="en-US" altLang="ja-JP" sz="1100" baseline="0">
                  <a:solidFill>
                    <a:schemeClr val="tx1"/>
                  </a:solidFill>
                  <a:effectLst/>
                  <a:latin typeface="+mn-lt"/>
                  <a:ea typeface="+mn-ea"/>
                  <a:cs typeface="+mn-cs"/>
                </a:rPr>
                <a:t> </a:t>
              </a:r>
              <a:r>
                <a:rPr kumimoji="1" lang="en-US" altLang="ja-JP" sz="1100">
                  <a:solidFill>
                    <a:schemeClr val="tx1"/>
                  </a:solidFill>
                  <a:effectLst/>
                  <a:latin typeface="+mn-lt"/>
                  <a:ea typeface="+mn-ea"/>
                  <a:cs typeface="+mn-cs"/>
                </a:rPr>
                <a:t>               : Specific enthalpy of steam [MJ/tonne]</a:t>
              </a:r>
              <a:endParaRPr lang="ja-JP" altLang="ja-JP" sz="1100">
                <a:effectLst/>
              </a:endParaRPr>
            </a:p>
            <a:p>
              <a:pPr marL="0" marR="0" lvl="0" indent="0" algn="l"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kumimoji="1" lang="en-US" altLang="ja-JP" sz="1100" b="0" i="1">
                      <a:solidFill>
                        <a:schemeClr val="tx1"/>
                      </a:solidFill>
                      <a:effectLst/>
                      <a:latin typeface="Cambria Math" panose="02040503050406030204" pitchFamily="18" charset="0"/>
                      <a:ea typeface="+mn-ea"/>
                      <a:cs typeface="+mn-cs"/>
                    </a:rPr>
                    <m:t>𝑣</m:t>
                  </m:r>
                </m:oMath>
              </a14:m>
              <a:r>
                <a:rPr kumimoji="1" lang="en-US" altLang="ja-JP" sz="1100">
                  <a:solidFill>
                    <a:schemeClr val="tx1"/>
                  </a:solidFill>
                  <a:effectLst/>
                  <a:latin typeface="+mn-lt"/>
                  <a:ea typeface="+mn-ea"/>
                  <a:cs typeface="+mn-cs"/>
                </a:rPr>
                <a:t>                : Specific volume of steam [m</a:t>
              </a:r>
              <a:r>
                <a:rPr kumimoji="1" lang="en-US" altLang="ja-JP" sz="1100" baseline="30000">
                  <a:solidFill>
                    <a:schemeClr val="tx1"/>
                  </a:solidFill>
                  <a:effectLst/>
                  <a:latin typeface="+mn-lt"/>
                  <a:ea typeface="+mn-ea"/>
                  <a:cs typeface="+mn-cs"/>
                </a:rPr>
                <a:t>3</a:t>
              </a:r>
              <a:r>
                <a:rPr kumimoji="1" lang="en-US" altLang="ja-JP" sz="1100">
                  <a:solidFill>
                    <a:schemeClr val="tx1"/>
                  </a:solidFill>
                  <a:effectLst/>
                  <a:latin typeface="+mn-lt"/>
                  <a:ea typeface="+mn-ea"/>
                  <a:cs typeface="+mn-cs"/>
                </a:rPr>
                <a:t>/tonne]</a:t>
              </a:r>
            </a:p>
            <a:p>
              <a:pPr marL="0" marR="0" lvl="0" indent="0" algn="l" defTabSz="914400" eaLnBrk="1" fontAlgn="auto" latinLnBrk="0" hangingPunct="1">
                <a:lnSpc>
                  <a:spcPct val="100000"/>
                </a:lnSpc>
                <a:spcBef>
                  <a:spcPts val="0"/>
                </a:spcBef>
                <a:spcAft>
                  <a:spcPts val="0"/>
                </a:spcAft>
                <a:buClrTx/>
                <a:buSzTx/>
                <a:buFontTx/>
                <a:buNone/>
                <a:tabLst/>
                <a:defRPr/>
              </a:pPr>
              <a:endParaRPr lang="ja-JP" altLang="ja-JP" sz="1100">
                <a:effectLst/>
              </a:endParaRPr>
            </a:p>
            <a:p>
              <a:pPr algn="l"/>
              <a14:m>
                <m:oMath xmlns:m="http://schemas.openxmlformats.org/officeDocument/2006/math">
                  <m:sSub>
                    <m:sSubPr>
                      <m:ctrlPr>
                        <a:rPr kumimoji="1" lang="en-US" altLang="ja-JP" sz="1100" b="0" i="1">
                          <a:solidFill>
                            <a:schemeClr val="tx1"/>
                          </a:solidFill>
                          <a:effectLst/>
                          <a:latin typeface="Cambria Math" panose="02040503050406030204" pitchFamily="18" charset="0"/>
                          <a:ea typeface="+mn-ea"/>
                          <a:cs typeface="+mn-cs"/>
                        </a:rPr>
                      </m:ctrlPr>
                    </m:sSubPr>
                    <m:e>
                      <m:r>
                        <a:rPr kumimoji="1" lang="en-US" altLang="ja-JP" sz="1100" b="0" i="1">
                          <a:solidFill>
                            <a:schemeClr val="tx1"/>
                          </a:solidFill>
                          <a:effectLst/>
                          <a:latin typeface="Cambria Math" panose="02040503050406030204" pitchFamily="18" charset="0"/>
                          <a:ea typeface="+mn-ea"/>
                          <a:cs typeface="+mn-cs"/>
                        </a:rPr>
                        <m:t>𝐶</m:t>
                      </m:r>
                    </m:e>
                    <m:sub>
                      <m:r>
                        <a:rPr kumimoji="1" lang="en-US" altLang="ja-JP" sz="1100" b="0" i="1">
                          <a:solidFill>
                            <a:schemeClr val="tx1"/>
                          </a:solidFill>
                          <a:effectLst/>
                          <a:latin typeface="Cambria Math" panose="02040503050406030204" pitchFamily="18" charset="0"/>
                          <a:ea typeface="+mn-ea"/>
                          <a:cs typeface="+mn-cs"/>
                        </a:rPr>
                        <m:t>𝑝</m:t>
                      </m:r>
                    </m:sub>
                  </m:sSub>
                </m:oMath>
              </a14:m>
              <a:r>
                <a:rPr kumimoji="1" lang="en-US" altLang="ja-JP" sz="1100" b="0" i="1">
                  <a:solidFill>
                    <a:schemeClr val="tx1"/>
                  </a:solidFill>
                  <a:effectLst/>
                  <a:latin typeface="Cambria Math" panose="02040503050406030204" pitchFamily="18" charset="0"/>
                  <a:ea typeface="+mn-ea"/>
                  <a:cs typeface="+mn-cs"/>
                </a:rPr>
                <a:t>         </a:t>
              </a:r>
              <a:r>
                <a:rPr kumimoji="1" lang="en-US" altLang="ja-JP" sz="1100" b="0" i="0" baseline="0">
                  <a:solidFill>
                    <a:schemeClr val="tx1"/>
                  </a:solidFill>
                  <a:effectLst/>
                  <a:latin typeface="Cambria Math" panose="02040503050406030204" pitchFamily="18" charset="0"/>
                  <a:ea typeface="+mn-ea"/>
                  <a:cs typeface="+mn-cs"/>
                </a:rPr>
                <a:t>     </a:t>
              </a:r>
              <a:r>
                <a:rPr kumimoji="1" lang="en-US" altLang="ja-JP" sz="1100">
                  <a:solidFill>
                    <a:schemeClr val="tx1"/>
                  </a:solidFill>
                  <a:effectLst/>
                  <a:latin typeface="+mn-lt"/>
                  <a:ea typeface="+mn-ea"/>
                  <a:cs typeface="+mn-cs"/>
                </a:rPr>
                <a:t>: Specific</a:t>
              </a:r>
              <a:r>
                <a:rPr kumimoji="1" lang="en-US" altLang="ja-JP" sz="1100" baseline="0">
                  <a:solidFill>
                    <a:schemeClr val="tx1"/>
                  </a:solidFill>
                  <a:effectLst/>
                  <a:latin typeface="+mn-lt"/>
                  <a:ea typeface="+mn-ea"/>
                  <a:cs typeface="+mn-cs"/>
                </a:rPr>
                <a:t> heat capacity of water [MJ/tonne</a:t>
              </a:r>
              <a:r>
                <a:rPr kumimoji="1" lang="en-US" altLang="ja-JP" sz="1100" baseline="0">
                  <a:solidFill>
                    <a:schemeClr val="tx1"/>
                  </a:solidFill>
                  <a:effectLst/>
                  <a:latin typeface="+mn-lt"/>
                  <a:ea typeface="+mn-ea"/>
                  <a:cs typeface="+mn-cs"/>
                  <a:sym typeface="Wingdings" panose="05000000000000000000" pitchFamily="2" charset="2"/>
                </a:rPr>
                <a:t></a:t>
              </a:r>
              <a:r>
                <a:rPr kumimoji="1" lang="en-US" altLang="ja-JP" sz="1100" baseline="0">
                  <a:solidFill>
                    <a:schemeClr val="tx1"/>
                  </a:solidFill>
                  <a:effectLst/>
                  <a:latin typeface="+mn-lt"/>
                  <a:ea typeface="+mn-ea"/>
                  <a:cs typeface="+mn-cs"/>
                </a:rPr>
                <a:t>K]</a:t>
              </a:r>
            </a:p>
            <a:p>
              <a:pPr algn="l"/>
              <a14:m>
                <m:oMath xmlns:m="http://schemas.openxmlformats.org/officeDocument/2006/math">
                  <m:r>
                    <a:rPr kumimoji="1" lang="ja-JP" altLang="ja-JP" sz="1100" b="0" i="1">
                      <a:solidFill>
                        <a:schemeClr val="tx1"/>
                      </a:solidFill>
                      <a:effectLst/>
                      <a:latin typeface="Cambria Math" panose="02040503050406030204" pitchFamily="18" charset="0"/>
                      <a:ea typeface="+mn-ea"/>
                      <a:cs typeface="+mn-cs"/>
                    </a:rPr>
                    <m:t>𝜌</m:t>
                  </m:r>
                  <m:r>
                    <a:rPr kumimoji="1" lang="en-US" altLang="ja-JP" sz="1100" b="0" i="1">
                      <a:solidFill>
                        <a:schemeClr val="tx1"/>
                      </a:solidFill>
                      <a:effectLst/>
                      <a:latin typeface="Cambria Math" panose="02040503050406030204" pitchFamily="18" charset="0"/>
                      <a:ea typeface="+mn-ea"/>
                      <a:cs typeface="+mn-cs"/>
                    </a:rPr>
                    <m:t> </m:t>
                  </m:r>
                </m:oMath>
              </a14:m>
              <a:r>
                <a:rPr kumimoji="1" lang="en-US" altLang="ja-JP" sz="1100" b="0" i="0" baseline="0">
                  <a:solidFill>
                    <a:schemeClr val="tx1"/>
                  </a:solidFill>
                  <a:effectLst/>
                  <a:latin typeface="+mn-lt"/>
                  <a:ea typeface="+mn-ea"/>
                  <a:cs typeface="+mn-cs"/>
                </a:rPr>
                <a:t>               </a:t>
              </a:r>
              <a:r>
                <a:rPr kumimoji="1" lang="en-US" altLang="ja-JP" sz="1100">
                  <a:solidFill>
                    <a:schemeClr val="tx1"/>
                  </a:solidFill>
                  <a:effectLst/>
                  <a:latin typeface="+mn-lt"/>
                  <a:ea typeface="+mn-ea"/>
                  <a:cs typeface="+mn-cs"/>
                </a:rPr>
                <a:t>: Density of water [tonne/m</a:t>
              </a:r>
              <a:r>
                <a:rPr kumimoji="1" lang="en-US" altLang="ja-JP" sz="1100" baseline="30000">
                  <a:solidFill>
                    <a:schemeClr val="tx1"/>
                  </a:solidFill>
                  <a:effectLst/>
                  <a:latin typeface="+mn-lt"/>
                  <a:ea typeface="+mn-ea"/>
                  <a:cs typeface="+mn-cs"/>
                </a:rPr>
                <a:t>3</a:t>
              </a:r>
              <a:r>
                <a:rPr kumimoji="1" lang="en-US" altLang="ja-JP" sz="1100">
                  <a:solidFill>
                    <a:schemeClr val="tx1"/>
                  </a:solidFill>
                  <a:effectLst/>
                  <a:latin typeface="+mn-lt"/>
                  <a:ea typeface="+mn-ea"/>
                  <a:cs typeface="+mn-cs"/>
                </a:rPr>
                <a:t>]</a:t>
              </a:r>
              <a:r>
                <a:rPr kumimoji="1" lang="en-US" altLang="ja-JP" sz="1100" baseline="0">
                  <a:solidFill>
                    <a:schemeClr val="tx1"/>
                  </a:solidFill>
                  <a:effectLst/>
                  <a:latin typeface="+mn-lt"/>
                  <a:ea typeface="+mn-ea"/>
                  <a:cs typeface="+mn-cs"/>
                </a:rPr>
                <a:t> </a:t>
              </a:r>
              <a:endParaRPr kumimoji="1" lang="en-US" altLang="ja-JP" sz="1100" b="0" i="1">
                <a:solidFill>
                  <a:schemeClr val="tx1"/>
                </a:solidFill>
                <a:effectLst/>
                <a:latin typeface="Cambria Math" panose="02040503050406030204" pitchFamily="18" charset="0"/>
                <a:ea typeface="+mn-ea"/>
                <a:cs typeface="+mn-cs"/>
              </a:endParaRPr>
            </a:p>
            <a:p>
              <a:pPr algn="l"/>
              <a14:m>
                <m:oMath xmlns:m="http://schemas.openxmlformats.org/officeDocument/2006/math">
                  <m:r>
                    <a:rPr kumimoji="1" lang="en-US" altLang="ja-JP" sz="1100" b="0" i="1">
                      <a:solidFill>
                        <a:schemeClr val="tx1"/>
                      </a:solidFill>
                      <a:effectLst/>
                      <a:latin typeface="Cambria Math" panose="02040503050406030204" pitchFamily="18" charset="0"/>
                      <a:ea typeface="+mn-ea"/>
                      <a:cs typeface="+mn-cs"/>
                    </a:rPr>
                    <m:t>𝑡</m:t>
                  </m:r>
                </m:oMath>
              </a14:m>
              <a:r>
                <a:rPr kumimoji="1" lang="ja-JP" altLang="en-US" sz="1100"/>
                <a:t>                 </a:t>
              </a:r>
              <a:r>
                <a:rPr kumimoji="1" lang="en-US" altLang="ja-JP" sz="1100"/>
                <a:t>: Number of time period during the period </a:t>
              </a:r>
              <a:r>
                <a:rPr kumimoji="1" lang="en-US" altLang="ja-JP" sz="1100" i="1"/>
                <a:t>p</a:t>
              </a:r>
              <a:r>
                <a:rPr kumimoji="1" lang="en-US" altLang="ja-JP" sz="1100"/>
                <a:t> [-]</a:t>
              </a:r>
              <a:endParaRPr kumimoji="1" lang="ja-JP" altLang="en-US" sz="1100"/>
            </a:p>
          </xdr:txBody>
        </xdr:sp>
      </mc:Choice>
      <mc:Fallback xmlns="">
        <xdr:sp macro="" textlink="">
          <xdr:nvSpPr>
            <xdr:cNvPr id="3" name="テキスト ボックス 2"/>
            <xdr:cNvSpPr txBox="1"/>
          </xdr:nvSpPr>
          <xdr:spPr>
            <a:xfrm>
              <a:off x="8572500" y="7299325"/>
              <a:ext cx="5759450" cy="2743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kumimoji="1" lang="en-US" altLang="ja-JP" sz="1100" i="0">
                  <a:solidFill>
                    <a:schemeClr val="tx1"/>
                  </a:solidFill>
                  <a:effectLst/>
                  <a:latin typeface="Cambria Math" panose="02040503050406030204" pitchFamily="18" charset="0"/>
                  <a:ea typeface="+mn-ea"/>
                  <a:cs typeface="+mn-cs"/>
                </a:rPr>
                <a:t>〖</a:t>
              </a:r>
              <a:r>
                <a:rPr kumimoji="1" lang="en-US" altLang="ja-JP" sz="1100" b="0" i="0">
                  <a:solidFill>
                    <a:schemeClr val="tx1"/>
                  </a:solidFill>
                  <a:effectLst/>
                  <a:latin typeface="Cambria Math" panose="02040503050406030204" pitchFamily="18" charset="0"/>
                  <a:ea typeface="+mn-ea"/>
                  <a:cs typeface="+mn-cs"/>
                </a:rPr>
                <a:t>𝐻𝐺〗_(𝑖,𝑗,𝑝)= ∑_𝑡▒(〖𝑉𝑆𝑇〗_(𝑖,𝑗,𝑡)  ×ℎ × 𝑣^(−1)  − 〖𝑉𝐹𝑊〗_(𝑖,𝑗,𝑡)  </a:t>
              </a:r>
              <a:r>
                <a:rPr kumimoji="1" lang="en-US" altLang="ja-JP" sz="1100" b="0" i="0">
                  <a:solidFill>
                    <a:schemeClr val="tx1"/>
                  </a:solidFill>
                  <a:effectLst/>
                  <a:latin typeface="Cambria Math" panose="02040503050406030204" pitchFamily="18" charset="0"/>
                  <a:ea typeface="Cambria Math" panose="02040503050406030204" pitchFamily="18" charset="0"/>
                  <a:cs typeface="+mn-cs"/>
                </a:rPr>
                <a:t>× </a:t>
              </a:r>
              <a:r>
                <a:rPr kumimoji="1" lang="en-US" altLang="ja-JP" sz="1100" b="0" i="0">
                  <a:solidFill>
                    <a:schemeClr val="tx1"/>
                  </a:solidFill>
                  <a:effectLst/>
                  <a:latin typeface="Cambria Math" panose="02040503050406030204" pitchFamily="18" charset="0"/>
                  <a:ea typeface="+mn-ea"/>
                  <a:cs typeface="+mn-cs"/>
                </a:rPr>
                <a:t>𝑇_(𝐼𝑁,𝑖,𝑗,𝑡)  </a:t>
              </a:r>
              <a:r>
                <a:rPr kumimoji="1" lang="en-US" altLang="ja-JP" sz="1100" b="0" i="0">
                  <a:solidFill>
                    <a:schemeClr val="tx1"/>
                  </a:solidFill>
                  <a:effectLst/>
                  <a:latin typeface="Cambria Math" panose="02040503050406030204" pitchFamily="18" charset="0"/>
                  <a:ea typeface="Cambria Math" panose="02040503050406030204" pitchFamily="18" charset="0"/>
                  <a:cs typeface="+mn-cs"/>
                </a:rPr>
                <a:t>× </a:t>
              </a:r>
              <a:r>
                <a:rPr kumimoji="1" lang="en-US" altLang="ja-JP" sz="1100" b="0" i="0">
                  <a:solidFill>
                    <a:schemeClr val="tx1"/>
                  </a:solidFill>
                  <a:effectLst/>
                  <a:latin typeface="Cambria Math" panose="02040503050406030204" pitchFamily="18" charset="0"/>
                  <a:ea typeface="+mn-ea"/>
                  <a:cs typeface="+mn-cs"/>
                </a:rPr>
                <a:t>𝐶_𝑝  ×</a:t>
              </a:r>
              <a:r>
                <a:rPr kumimoji="1" lang="ja-JP" altLang="en-US" sz="1100" b="0" i="0">
                  <a:solidFill>
                    <a:schemeClr val="tx1"/>
                  </a:solidFill>
                  <a:effectLst/>
                  <a:latin typeface="Cambria Math" panose="02040503050406030204" pitchFamily="18" charset="0"/>
                  <a:ea typeface="+mn-ea"/>
                  <a:cs typeface="+mn-cs"/>
                </a:rPr>
                <a:t>𝜌</a:t>
              </a:r>
              <a:r>
                <a:rPr kumimoji="1" lang="en-US" altLang="ja-JP" sz="1100" b="0" i="0">
                  <a:solidFill>
                    <a:schemeClr val="tx1"/>
                  </a:solidFill>
                  <a:effectLst/>
                  <a:latin typeface="Cambria Math" panose="02040503050406030204" pitchFamily="18" charset="0"/>
                  <a:ea typeface="+mn-ea"/>
                  <a:cs typeface="+mn-cs"/>
                </a:rPr>
                <a:t> )   </a:t>
              </a:r>
              <a:r>
                <a:rPr kumimoji="1" lang="en-US" altLang="ja-JP" sz="1100" b="0" i="0">
                  <a:solidFill>
                    <a:schemeClr val="tx1"/>
                  </a:solidFill>
                  <a:effectLst/>
                  <a:latin typeface="Cambria Math" panose="02040503050406030204" pitchFamily="18" charset="0"/>
                  <a:ea typeface="Cambria Math" panose="02040503050406030204" pitchFamily="18" charset="0"/>
                  <a:cs typeface="+mn-cs"/>
                </a:rPr>
                <a:t>× 〖10〗^(−3)</a:t>
              </a:r>
              <a:r>
                <a:rPr kumimoji="1" lang="en-US" altLang="ja-JP" sz="1100" i="1">
                  <a:latin typeface="Cambria Math" panose="02040503050406030204" pitchFamily="18" charset="0"/>
                </a:rPr>
                <a:t>    </a:t>
              </a:r>
              <a:r>
                <a:rPr kumimoji="1" lang="en-US" altLang="ja-JP" sz="1100">
                  <a:solidFill>
                    <a:schemeClr val="tx1"/>
                  </a:solidFill>
                  <a:effectLst/>
                  <a:latin typeface="+mn-lt"/>
                  <a:ea typeface="+mn-ea"/>
                  <a:cs typeface="+mn-cs"/>
                </a:rPr>
                <a:t>(for steam)</a:t>
              </a:r>
              <a:endParaRPr lang="ja-JP" altLang="ja-JP" sz="1100">
                <a:effectLst/>
              </a:endParaRPr>
            </a:p>
            <a:p>
              <a:pPr algn="l"/>
              <a:r>
                <a:rPr kumimoji="1" lang="en-US" altLang="ja-JP" sz="1100" i="0">
                  <a:solidFill>
                    <a:schemeClr val="tx1"/>
                  </a:solidFill>
                  <a:effectLst/>
                  <a:latin typeface="Cambria Math" panose="02040503050406030204" pitchFamily="18" charset="0"/>
                  <a:ea typeface="+mn-ea"/>
                  <a:cs typeface="+mn-cs"/>
                </a:rPr>
                <a:t>〖</a:t>
              </a:r>
              <a:r>
                <a:rPr kumimoji="1" lang="en-US" altLang="ja-JP" sz="1100" b="0" i="0">
                  <a:solidFill>
                    <a:schemeClr val="tx1"/>
                  </a:solidFill>
                  <a:effectLst/>
                  <a:latin typeface="Cambria Math" panose="02040503050406030204" pitchFamily="18" charset="0"/>
                  <a:ea typeface="+mn-ea"/>
                  <a:cs typeface="+mn-cs"/>
                </a:rPr>
                <a:t>𝐻𝐺〗_(𝑖,𝑗,𝑝)= ∑_𝑡▒〖[〖𝑉𝐻𝑊〗_(𝑖,𝑗,𝑡)  × (𝑇_(𝑂𝑈𝑇,𝑖,𝑗,𝑡)  − 𝑇_(𝐼𝑁,𝑖,𝑗,𝑡) )]  × 𝐶_𝑝  ×</a:t>
              </a:r>
              <a:r>
                <a:rPr kumimoji="1" lang="ja-JP" altLang="en-US" sz="1100" b="0" i="0">
                  <a:solidFill>
                    <a:schemeClr val="tx1"/>
                  </a:solidFill>
                  <a:effectLst/>
                  <a:latin typeface="Cambria Math" panose="02040503050406030204" pitchFamily="18" charset="0"/>
                  <a:ea typeface="+mn-ea"/>
                  <a:cs typeface="+mn-cs"/>
                </a:rPr>
                <a:t>𝜌</a:t>
              </a:r>
              <a:r>
                <a:rPr kumimoji="1" lang="en-US" altLang="ja-JP" sz="1100" b="0" i="0">
                  <a:solidFill>
                    <a:schemeClr val="tx1"/>
                  </a:solidFill>
                  <a:effectLst/>
                  <a:latin typeface="Cambria Math" panose="02040503050406030204" pitchFamily="18" charset="0"/>
                  <a:ea typeface="+mn-ea"/>
                  <a:cs typeface="+mn-cs"/>
                </a:rPr>
                <a:t> ×〖10〗^(−3) 〗</a:t>
              </a:r>
              <a:r>
                <a:rPr kumimoji="1" lang="en-US" altLang="ja-JP" sz="1100"/>
                <a:t>                       (for hot water)</a:t>
              </a:r>
            </a:p>
            <a:p>
              <a:pPr algn="l"/>
              <a:endParaRPr kumimoji="1" lang="en-US" altLang="ja-JP" sz="1100" b="0" i="0">
                <a:solidFill>
                  <a:schemeClr val="tx1"/>
                </a:solidFill>
                <a:effectLst/>
                <a:latin typeface="+mn-lt"/>
                <a:ea typeface="+mn-ea"/>
                <a:cs typeface="+mn-cs"/>
              </a:endParaRPr>
            </a:p>
            <a:p>
              <a:pPr algn="l"/>
              <a:r>
                <a:rPr kumimoji="1" lang="en-US" altLang="ja-JP" sz="1100" b="0" i="0">
                  <a:solidFill>
                    <a:schemeClr val="tx1"/>
                  </a:solidFill>
                  <a:effectLst/>
                  <a:latin typeface="+mn-lt"/>
                  <a:ea typeface="+mn-ea"/>
                  <a:cs typeface="+mn-cs"/>
                </a:rPr>
                <a:t>Where:</a:t>
              </a:r>
            </a:p>
            <a:p>
              <a:pPr algn="l"/>
              <a:r>
                <a:rPr kumimoji="1" lang="en-US" altLang="ja-JP" sz="1100" b="0" i="0">
                  <a:solidFill>
                    <a:schemeClr val="tx1"/>
                  </a:solidFill>
                  <a:effectLst/>
                  <a:latin typeface="Cambria Math" panose="02040503050406030204" pitchFamily="18" charset="0"/>
                  <a:ea typeface="+mn-ea"/>
                  <a:cs typeface="+mn-cs"/>
                </a:rPr>
                <a:t>〖𝑉𝑆𝑇〗_(𝑖,𝑗,𝑡)</a:t>
              </a:r>
              <a:r>
                <a:rPr kumimoji="1" lang="ja-JP" altLang="en-US" sz="1100"/>
                <a:t>   </a:t>
              </a:r>
              <a:r>
                <a:rPr kumimoji="1" lang="ja-JP" altLang="en-US" sz="1100" baseline="0"/>
                <a:t>   </a:t>
              </a:r>
              <a:r>
                <a:rPr kumimoji="1" lang="en-US" altLang="ja-JP" sz="1100"/>
                <a:t>: Volume of steam consumption</a:t>
              </a:r>
              <a:r>
                <a:rPr kumimoji="1" lang="en-US" altLang="ja-JP" sz="1100" baseline="0"/>
                <a:t> </a:t>
              </a:r>
              <a:r>
                <a:rPr kumimoji="1" lang="en-US" altLang="ja-JP" sz="1100"/>
                <a:t>between time </a:t>
              </a:r>
              <a:r>
                <a:rPr kumimoji="1" lang="en-US" altLang="ja-JP" sz="1100" i="1"/>
                <a:t>t-1</a:t>
              </a:r>
              <a:r>
                <a:rPr kumimoji="1" lang="en-US" altLang="ja-JP" sz="1100"/>
                <a:t> and </a:t>
              </a:r>
              <a:r>
                <a:rPr kumimoji="1" lang="en-US" altLang="ja-JP" sz="1100" i="1"/>
                <a:t>t</a:t>
              </a:r>
              <a:r>
                <a:rPr kumimoji="1" lang="en-US" altLang="ja-JP" sz="1100"/>
                <a:t> [m</a:t>
              </a:r>
              <a:r>
                <a:rPr kumimoji="1" lang="en-US" altLang="ja-JP" sz="1100" baseline="30000"/>
                <a:t>3</a:t>
              </a:r>
              <a:r>
                <a:rPr kumimoji="1" lang="en-US" altLang="ja-JP" sz="1100"/>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0" i="0">
                  <a:solidFill>
                    <a:schemeClr val="tx1"/>
                  </a:solidFill>
                  <a:effectLst/>
                  <a:latin typeface="Cambria Math" panose="02040503050406030204" pitchFamily="18" charset="0"/>
                  <a:ea typeface="+mn-ea"/>
                  <a:cs typeface="+mn-cs"/>
                </a:rPr>
                <a:t>〖𝑉𝐹𝑊〗_(𝑖,𝑗,𝑡)</a:t>
              </a:r>
              <a:r>
                <a:rPr kumimoji="1" lang="en-US" altLang="ja-JP" sz="1100"/>
                <a:t>    : </a:t>
              </a:r>
              <a:r>
                <a:rPr kumimoji="1" lang="en-US" altLang="ja-JP" sz="1100">
                  <a:solidFill>
                    <a:schemeClr val="tx1"/>
                  </a:solidFill>
                  <a:effectLst/>
                  <a:latin typeface="+mn-lt"/>
                  <a:ea typeface="+mn-ea"/>
                  <a:cs typeface="+mn-cs"/>
                </a:rPr>
                <a:t>Volume of feed</a:t>
              </a:r>
              <a:r>
                <a:rPr kumimoji="1" lang="en-US" altLang="ja-JP" sz="1100" baseline="0">
                  <a:solidFill>
                    <a:schemeClr val="tx1"/>
                  </a:solidFill>
                  <a:effectLst/>
                  <a:latin typeface="+mn-lt"/>
                  <a:ea typeface="+mn-ea"/>
                  <a:cs typeface="+mn-cs"/>
                </a:rPr>
                <a:t> water </a:t>
              </a:r>
              <a:r>
                <a:rPr kumimoji="1" lang="en-US" altLang="ja-JP" sz="1100">
                  <a:solidFill>
                    <a:schemeClr val="tx1"/>
                  </a:solidFill>
                  <a:effectLst/>
                  <a:latin typeface="+mn-lt"/>
                  <a:ea typeface="+mn-ea"/>
                  <a:cs typeface="+mn-cs"/>
                </a:rPr>
                <a:t>between time </a:t>
              </a:r>
              <a:r>
                <a:rPr kumimoji="1" lang="en-US" altLang="ja-JP" sz="1100" i="1">
                  <a:solidFill>
                    <a:schemeClr val="tx1"/>
                  </a:solidFill>
                  <a:effectLst/>
                  <a:latin typeface="+mn-lt"/>
                  <a:ea typeface="+mn-ea"/>
                  <a:cs typeface="+mn-cs"/>
                </a:rPr>
                <a:t>t-1</a:t>
              </a:r>
              <a:r>
                <a:rPr kumimoji="1" lang="en-US" altLang="ja-JP" sz="1100">
                  <a:solidFill>
                    <a:schemeClr val="tx1"/>
                  </a:solidFill>
                  <a:effectLst/>
                  <a:latin typeface="+mn-lt"/>
                  <a:ea typeface="+mn-ea"/>
                  <a:cs typeface="+mn-cs"/>
                </a:rPr>
                <a:t> and </a:t>
              </a:r>
              <a:r>
                <a:rPr kumimoji="1" lang="en-US" altLang="ja-JP" sz="1100" i="1">
                  <a:solidFill>
                    <a:schemeClr val="tx1"/>
                  </a:solidFill>
                  <a:effectLst/>
                  <a:latin typeface="+mn-lt"/>
                  <a:ea typeface="+mn-ea"/>
                  <a:cs typeface="+mn-cs"/>
                </a:rPr>
                <a:t>t</a:t>
              </a:r>
              <a:r>
                <a:rPr kumimoji="1" lang="en-US" altLang="ja-JP" sz="1100">
                  <a:solidFill>
                    <a:schemeClr val="tx1"/>
                  </a:solidFill>
                  <a:effectLst/>
                  <a:latin typeface="+mn-lt"/>
                  <a:ea typeface="+mn-ea"/>
                  <a:cs typeface="+mn-cs"/>
                </a:rPr>
                <a:t> [m</a:t>
              </a:r>
              <a:r>
                <a:rPr kumimoji="1" lang="en-US" altLang="ja-JP" sz="1100" baseline="30000">
                  <a:solidFill>
                    <a:schemeClr val="tx1"/>
                  </a:solidFill>
                  <a:effectLst/>
                  <a:latin typeface="+mn-lt"/>
                  <a:ea typeface="+mn-ea"/>
                  <a:cs typeface="+mn-cs"/>
                </a:rPr>
                <a:t>3</a:t>
              </a:r>
              <a:r>
                <a:rPr kumimoji="1" lang="en-US" altLang="ja-JP" sz="1100">
                  <a:solidFill>
                    <a:schemeClr val="tx1"/>
                  </a:solidFill>
                  <a:effectLst/>
                  <a:latin typeface="+mn-lt"/>
                  <a:ea typeface="+mn-ea"/>
                  <a:cs typeface="+mn-cs"/>
                </a:rPr>
                <a:t>]</a:t>
              </a:r>
              <a:endParaRPr lang="ja-JP" altLang="ja-JP" sz="1100">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0" i="0">
                  <a:solidFill>
                    <a:schemeClr val="tx1"/>
                  </a:solidFill>
                  <a:effectLst/>
                  <a:latin typeface="Cambria Math" panose="02040503050406030204" pitchFamily="18" charset="0"/>
                  <a:ea typeface="+mn-ea"/>
                  <a:cs typeface="+mn-cs"/>
                </a:rPr>
                <a:t>〖𝑉𝐻𝑊〗_(𝑖,𝑗,𝑡)</a:t>
              </a:r>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 </a:t>
              </a:r>
              <a:r>
                <a:rPr kumimoji="1" lang="ja-JP" altLang="ja-JP" sz="11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 Volume of</a:t>
              </a:r>
              <a:r>
                <a:rPr kumimoji="1" lang="en-US" altLang="ja-JP" sz="1100" baseline="0">
                  <a:solidFill>
                    <a:schemeClr val="tx1"/>
                  </a:solidFill>
                  <a:effectLst/>
                  <a:latin typeface="+mn-lt"/>
                  <a:ea typeface="+mn-ea"/>
                  <a:cs typeface="+mn-cs"/>
                </a:rPr>
                <a:t> hot </a:t>
              </a:r>
              <a:r>
                <a:rPr kumimoji="1" lang="en-US" altLang="ja-JP" sz="1100">
                  <a:solidFill>
                    <a:schemeClr val="tx1"/>
                  </a:solidFill>
                  <a:effectLst/>
                  <a:latin typeface="+mn-lt"/>
                  <a:ea typeface="+mn-ea"/>
                  <a:cs typeface="+mn-cs"/>
                </a:rPr>
                <a:t>water consumption</a:t>
              </a:r>
              <a:r>
                <a:rPr kumimoji="1" lang="en-US" altLang="ja-JP" sz="1100" baseline="0">
                  <a:solidFill>
                    <a:schemeClr val="tx1"/>
                  </a:solidFill>
                  <a:effectLst/>
                  <a:latin typeface="+mn-lt"/>
                  <a:ea typeface="+mn-ea"/>
                  <a:cs typeface="+mn-cs"/>
                </a:rPr>
                <a:t> </a:t>
              </a:r>
              <a:r>
                <a:rPr kumimoji="1" lang="en-US" altLang="ja-JP" sz="1100">
                  <a:solidFill>
                    <a:schemeClr val="tx1"/>
                  </a:solidFill>
                  <a:effectLst/>
                  <a:latin typeface="+mn-lt"/>
                  <a:ea typeface="+mn-ea"/>
                  <a:cs typeface="+mn-cs"/>
                </a:rPr>
                <a:t>between time </a:t>
              </a:r>
              <a:r>
                <a:rPr kumimoji="1" lang="en-US" altLang="ja-JP" sz="1100" i="1">
                  <a:solidFill>
                    <a:schemeClr val="tx1"/>
                  </a:solidFill>
                  <a:effectLst/>
                  <a:latin typeface="+mn-lt"/>
                  <a:ea typeface="+mn-ea"/>
                  <a:cs typeface="+mn-cs"/>
                </a:rPr>
                <a:t>t-1</a:t>
              </a:r>
              <a:r>
                <a:rPr kumimoji="1" lang="en-US" altLang="ja-JP" sz="1100">
                  <a:solidFill>
                    <a:schemeClr val="tx1"/>
                  </a:solidFill>
                  <a:effectLst/>
                  <a:latin typeface="+mn-lt"/>
                  <a:ea typeface="+mn-ea"/>
                  <a:cs typeface="+mn-cs"/>
                </a:rPr>
                <a:t> and </a:t>
              </a:r>
              <a:r>
                <a:rPr kumimoji="1" lang="en-US" altLang="ja-JP" sz="1100" i="1">
                  <a:solidFill>
                    <a:schemeClr val="tx1"/>
                  </a:solidFill>
                  <a:effectLst/>
                  <a:latin typeface="+mn-lt"/>
                  <a:ea typeface="+mn-ea"/>
                  <a:cs typeface="+mn-cs"/>
                </a:rPr>
                <a:t>t</a:t>
              </a:r>
              <a:r>
                <a:rPr kumimoji="1" lang="en-US" altLang="ja-JP" sz="1100">
                  <a:solidFill>
                    <a:schemeClr val="tx1"/>
                  </a:solidFill>
                  <a:effectLst/>
                  <a:latin typeface="+mn-lt"/>
                  <a:ea typeface="+mn-ea"/>
                  <a:cs typeface="+mn-cs"/>
                </a:rPr>
                <a:t> [m</a:t>
              </a:r>
              <a:r>
                <a:rPr kumimoji="1" lang="en-US" altLang="ja-JP" sz="1100" baseline="30000">
                  <a:solidFill>
                    <a:schemeClr val="tx1"/>
                  </a:solidFill>
                  <a:effectLst/>
                  <a:latin typeface="+mn-lt"/>
                  <a:ea typeface="+mn-ea"/>
                  <a:cs typeface="+mn-cs"/>
                </a:rPr>
                <a:t>3</a:t>
              </a:r>
              <a:r>
                <a:rPr kumimoji="1" lang="en-US" altLang="ja-JP" sz="1100">
                  <a:solidFill>
                    <a:schemeClr val="tx1"/>
                  </a:solidFill>
                  <a:effectLst/>
                  <a:latin typeface="+mn-lt"/>
                  <a:ea typeface="+mn-ea"/>
                  <a:cs typeface="+mn-cs"/>
                </a:rPr>
                <a:t>]</a:t>
              </a:r>
              <a:endParaRPr lang="ja-JP" altLang="ja-JP" sz="1100">
                <a:effectLst/>
              </a:endParaRPr>
            </a:p>
            <a:p>
              <a:pPr algn="l"/>
              <a:r>
                <a:rPr kumimoji="1" lang="en-US" altLang="ja-JP" sz="1100" b="0" i="0">
                  <a:solidFill>
                    <a:schemeClr val="tx1"/>
                  </a:solidFill>
                  <a:effectLst/>
                  <a:latin typeface="Cambria Math" panose="02040503050406030204" pitchFamily="18" charset="0"/>
                  <a:ea typeface="+mn-ea"/>
                  <a:cs typeface="+mn-cs"/>
                </a:rPr>
                <a:t>𝑇_(𝑂𝑈𝑇,𝑖,𝑗,𝑡)</a:t>
              </a:r>
              <a:r>
                <a:rPr kumimoji="1" lang="en-US" altLang="ja-JP" sz="1100"/>
                <a:t>   : Outlet temperature of hot water at time </a:t>
              </a:r>
              <a:r>
                <a:rPr kumimoji="1" lang="en-US" altLang="ja-JP" sz="1100" i="1"/>
                <a:t>t</a:t>
              </a:r>
              <a:r>
                <a:rPr kumimoji="1" lang="en-US" altLang="ja-JP" sz="1100"/>
                <a:t> </a:t>
              </a:r>
              <a:r>
                <a:rPr kumimoji="1" lang="en-US" altLang="ja-JP" sz="1100" baseline="0"/>
                <a:t>[K</a:t>
              </a:r>
              <a:r>
                <a:rPr kumimoji="1" lang="en-US" altLang="ja-JP" sz="1100"/>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0" i="0">
                  <a:solidFill>
                    <a:schemeClr val="tx1"/>
                  </a:solidFill>
                  <a:effectLst/>
                  <a:latin typeface="Cambria Math" panose="02040503050406030204" pitchFamily="18" charset="0"/>
                  <a:ea typeface="+mn-ea"/>
                  <a:cs typeface="+mn-cs"/>
                </a:rPr>
                <a:t>𝑇_(𝐼𝑁,𝑖,𝑗,𝑡)  </a:t>
              </a:r>
              <a:r>
                <a:rPr kumimoji="1" lang="en-US" altLang="ja-JP" sz="1100">
                  <a:solidFill>
                    <a:schemeClr val="tx1"/>
                  </a:solidFill>
                  <a:effectLst/>
                  <a:latin typeface="+mn-lt"/>
                  <a:ea typeface="+mn-ea"/>
                  <a:cs typeface="+mn-cs"/>
                </a:rPr>
                <a:t>     : Inlet temperature of feed water at time </a:t>
              </a:r>
              <a:r>
                <a:rPr kumimoji="1" lang="en-US" altLang="ja-JP" sz="1100" i="1">
                  <a:solidFill>
                    <a:schemeClr val="tx1"/>
                  </a:solidFill>
                  <a:effectLst/>
                  <a:latin typeface="+mn-lt"/>
                  <a:ea typeface="+mn-ea"/>
                  <a:cs typeface="+mn-cs"/>
                </a:rPr>
                <a:t>t</a:t>
              </a:r>
              <a:r>
                <a:rPr kumimoji="1" lang="en-US" altLang="ja-JP" sz="1100">
                  <a:solidFill>
                    <a:schemeClr val="tx1"/>
                  </a:solidFill>
                  <a:effectLst/>
                  <a:latin typeface="+mn-lt"/>
                  <a:ea typeface="+mn-ea"/>
                  <a:cs typeface="+mn-cs"/>
                </a:rPr>
                <a:t> [K]</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0" i="0">
                  <a:solidFill>
                    <a:schemeClr val="tx1"/>
                  </a:solidFill>
                  <a:effectLst/>
                  <a:latin typeface="Cambria Math" panose="02040503050406030204" pitchFamily="18" charset="0"/>
                  <a:ea typeface="+mn-ea"/>
                  <a:cs typeface="+mn-cs"/>
                </a:rPr>
                <a:t>ℎ</a:t>
              </a:r>
              <a:r>
                <a:rPr kumimoji="1" lang="en-US" altLang="ja-JP" sz="1100" baseline="0">
                  <a:solidFill>
                    <a:schemeClr val="tx1"/>
                  </a:solidFill>
                  <a:effectLst/>
                  <a:latin typeface="+mn-lt"/>
                  <a:ea typeface="+mn-ea"/>
                  <a:cs typeface="+mn-cs"/>
                </a:rPr>
                <a:t> </a:t>
              </a:r>
              <a:r>
                <a:rPr kumimoji="1" lang="en-US" altLang="ja-JP" sz="1100">
                  <a:solidFill>
                    <a:schemeClr val="tx1"/>
                  </a:solidFill>
                  <a:effectLst/>
                  <a:latin typeface="+mn-lt"/>
                  <a:ea typeface="+mn-ea"/>
                  <a:cs typeface="+mn-cs"/>
                </a:rPr>
                <a:t>               : Specific enthalpy of steam [MJ/tonne]</a:t>
              </a:r>
              <a:endParaRPr lang="ja-JP" altLang="ja-JP" sz="1100">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b="0" i="0">
                  <a:solidFill>
                    <a:schemeClr val="tx1"/>
                  </a:solidFill>
                  <a:effectLst/>
                  <a:latin typeface="Cambria Math" panose="02040503050406030204" pitchFamily="18" charset="0"/>
                  <a:ea typeface="+mn-ea"/>
                  <a:cs typeface="+mn-cs"/>
                </a:rPr>
                <a:t>𝑣</a:t>
              </a:r>
              <a:r>
                <a:rPr kumimoji="1" lang="en-US" altLang="ja-JP" sz="1100">
                  <a:solidFill>
                    <a:schemeClr val="tx1"/>
                  </a:solidFill>
                  <a:effectLst/>
                  <a:latin typeface="+mn-lt"/>
                  <a:ea typeface="+mn-ea"/>
                  <a:cs typeface="+mn-cs"/>
                </a:rPr>
                <a:t>                : Specific volume of steam [m</a:t>
              </a:r>
              <a:r>
                <a:rPr kumimoji="1" lang="en-US" altLang="ja-JP" sz="1100" baseline="30000">
                  <a:solidFill>
                    <a:schemeClr val="tx1"/>
                  </a:solidFill>
                  <a:effectLst/>
                  <a:latin typeface="+mn-lt"/>
                  <a:ea typeface="+mn-ea"/>
                  <a:cs typeface="+mn-cs"/>
                </a:rPr>
                <a:t>3</a:t>
              </a:r>
              <a:r>
                <a:rPr kumimoji="1" lang="en-US" altLang="ja-JP" sz="1100">
                  <a:solidFill>
                    <a:schemeClr val="tx1"/>
                  </a:solidFill>
                  <a:effectLst/>
                  <a:latin typeface="+mn-lt"/>
                  <a:ea typeface="+mn-ea"/>
                  <a:cs typeface="+mn-cs"/>
                </a:rPr>
                <a:t>/tonne]</a:t>
              </a:r>
            </a:p>
            <a:p>
              <a:pPr marL="0" marR="0" lvl="0" indent="0" algn="l" defTabSz="914400" eaLnBrk="1" fontAlgn="auto" latinLnBrk="0" hangingPunct="1">
                <a:lnSpc>
                  <a:spcPct val="100000"/>
                </a:lnSpc>
                <a:spcBef>
                  <a:spcPts val="0"/>
                </a:spcBef>
                <a:spcAft>
                  <a:spcPts val="0"/>
                </a:spcAft>
                <a:buClrTx/>
                <a:buSzTx/>
                <a:buFontTx/>
                <a:buNone/>
                <a:tabLst/>
                <a:defRPr/>
              </a:pPr>
              <a:endParaRPr lang="ja-JP" altLang="ja-JP" sz="1100">
                <a:effectLst/>
              </a:endParaRPr>
            </a:p>
            <a:p>
              <a:pPr algn="l"/>
              <a:r>
                <a:rPr kumimoji="1" lang="en-US" altLang="ja-JP" sz="1100" b="0" i="0">
                  <a:solidFill>
                    <a:schemeClr val="tx1"/>
                  </a:solidFill>
                  <a:effectLst/>
                  <a:latin typeface="Cambria Math" panose="02040503050406030204" pitchFamily="18" charset="0"/>
                  <a:ea typeface="+mn-ea"/>
                  <a:cs typeface="+mn-cs"/>
                </a:rPr>
                <a:t>𝐶_𝑝</a:t>
              </a:r>
              <a:r>
                <a:rPr kumimoji="1" lang="en-US" altLang="ja-JP" sz="1100" b="0" i="1">
                  <a:solidFill>
                    <a:schemeClr val="tx1"/>
                  </a:solidFill>
                  <a:effectLst/>
                  <a:latin typeface="Cambria Math" panose="02040503050406030204" pitchFamily="18" charset="0"/>
                  <a:ea typeface="+mn-ea"/>
                  <a:cs typeface="+mn-cs"/>
                </a:rPr>
                <a:t>         </a:t>
              </a:r>
              <a:r>
                <a:rPr kumimoji="1" lang="en-US" altLang="ja-JP" sz="1100" b="0" i="0" baseline="0">
                  <a:solidFill>
                    <a:schemeClr val="tx1"/>
                  </a:solidFill>
                  <a:effectLst/>
                  <a:latin typeface="Cambria Math" panose="02040503050406030204" pitchFamily="18" charset="0"/>
                  <a:ea typeface="+mn-ea"/>
                  <a:cs typeface="+mn-cs"/>
                </a:rPr>
                <a:t>     </a:t>
              </a:r>
              <a:r>
                <a:rPr kumimoji="1" lang="en-US" altLang="ja-JP" sz="1100">
                  <a:solidFill>
                    <a:schemeClr val="tx1"/>
                  </a:solidFill>
                  <a:effectLst/>
                  <a:latin typeface="+mn-lt"/>
                  <a:ea typeface="+mn-ea"/>
                  <a:cs typeface="+mn-cs"/>
                </a:rPr>
                <a:t>: Specific</a:t>
              </a:r>
              <a:r>
                <a:rPr kumimoji="1" lang="en-US" altLang="ja-JP" sz="1100" baseline="0">
                  <a:solidFill>
                    <a:schemeClr val="tx1"/>
                  </a:solidFill>
                  <a:effectLst/>
                  <a:latin typeface="+mn-lt"/>
                  <a:ea typeface="+mn-ea"/>
                  <a:cs typeface="+mn-cs"/>
                </a:rPr>
                <a:t> heat capacity of water [MJ/tonne</a:t>
              </a:r>
              <a:r>
                <a:rPr kumimoji="1" lang="en-US" altLang="ja-JP" sz="1100" baseline="0">
                  <a:solidFill>
                    <a:schemeClr val="tx1"/>
                  </a:solidFill>
                  <a:effectLst/>
                  <a:latin typeface="+mn-lt"/>
                  <a:ea typeface="+mn-ea"/>
                  <a:cs typeface="+mn-cs"/>
                  <a:sym typeface="Wingdings" panose="05000000000000000000" pitchFamily="2" charset="2"/>
                </a:rPr>
                <a:t></a:t>
              </a:r>
              <a:r>
                <a:rPr kumimoji="1" lang="en-US" altLang="ja-JP" sz="1100" baseline="0">
                  <a:solidFill>
                    <a:schemeClr val="tx1"/>
                  </a:solidFill>
                  <a:effectLst/>
                  <a:latin typeface="+mn-lt"/>
                  <a:ea typeface="+mn-ea"/>
                  <a:cs typeface="+mn-cs"/>
                </a:rPr>
                <a:t>K]</a:t>
              </a:r>
            </a:p>
            <a:p>
              <a:pPr algn="l"/>
              <a:r>
                <a:rPr kumimoji="1" lang="ja-JP" altLang="ja-JP" sz="1100" b="0" i="0">
                  <a:solidFill>
                    <a:schemeClr val="tx1"/>
                  </a:solidFill>
                  <a:effectLst/>
                  <a:latin typeface="Cambria Math" panose="02040503050406030204" pitchFamily="18" charset="0"/>
                  <a:ea typeface="+mn-ea"/>
                  <a:cs typeface="+mn-cs"/>
                </a:rPr>
                <a:t>𝜌</a:t>
              </a:r>
              <a:r>
                <a:rPr kumimoji="1" lang="en-US" altLang="ja-JP" sz="1100" b="0" i="0">
                  <a:solidFill>
                    <a:schemeClr val="tx1"/>
                  </a:solidFill>
                  <a:effectLst/>
                  <a:latin typeface="Cambria Math" panose="02040503050406030204" pitchFamily="18" charset="0"/>
                  <a:ea typeface="+mn-ea"/>
                  <a:cs typeface="+mn-cs"/>
                </a:rPr>
                <a:t> </a:t>
              </a:r>
              <a:r>
                <a:rPr kumimoji="1" lang="en-US" altLang="ja-JP" sz="1100" b="0" i="0" baseline="0">
                  <a:solidFill>
                    <a:schemeClr val="tx1"/>
                  </a:solidFill>
                  <a:effectLst/>
                  <a:latin typeface="+mn-lt"/>
                  <a:ea typeface="+mn-ea"/>
                  <a:cs typeface="+mn-cs"/>
                </a:rPr>
                <a:t>               </a:t>
              </a:r>
              <a:r>
                <a:rPr kumimoji="1" lang="en-US" altLang="ja-JP" sz="1100">
                  <a:solidFill>
                    <a:schemeClr val="tx1"/>
                  </a:solidFill>
                  <a:effectLst/>
                  <a:latin typeface="+mn-lt"/>
                  <a:ea typeface="+mn-ea"/>
                  <a:cs typeface="+mn-cs"/>
                </a:rPr>
                <a:t>: Density of water [tonne/m</a:t>
              </a:r>
              <a:r>
                <a:rPr kumimoji="1" lang="en-US" altLang="ja-JP" sz="1100" baseline="30000">
                  <a:solidFill>
                    <a:schemeClr val="tx1"/>
                  </a:solidFill>
                  <a:effectLst/>
                  <a:latin typeface="+mn-lt"/>
                  <a:ea typeface="+mn-ea"/>
                  <a:cs typeface="+mn-cs"/>
                </a:rPr>
                <a:t>3</a:t>
              </a:r>
              <a:r>
                <a:rPr kumimoji="1" lang="en-US" altLang="ja-JP" sz="1100">
                  <a:solidFill>
                    <a:schemeClr val="tx1"/>
                  </a:solidFill>
                  <a:effectLst/>
                  <a:latin typeface="+mn-lt"/>
                  <a:ea typeface="+mn-ea"/>
                  <a:cs typeface="+mn-cs"/>
                </a:rPr>
                <a:t>]</a:t>
              </a:r>
              <a:r>
                <a:rPr kumimoji="1" lang="en-US" altLang="ja-JP" sz="1100" baseline="0">
                  <a:solidFill>
                    <a:schemeClr val="tx1"/>
                  </a:solidFill>
                  <a:effectLst/>
                  <a:latin typeface="+mn-lt"/>
                  <a:ea typeface="+mn-ea"/>
                  <a:cs typeface="+mn-cs"/>
                </a:rPr>
                <a:t> </a:t>
              </a:r>
              <a:endParaRPr kumimoji="1" lang="en-US" altLang="ja-JP" sz="1100" b="0" i="1">
                <a:solidFill>
                  <a:schemeClr val="tx1"/>
                </a:solidFill>
                <a:effectLst/>
                <a:latin typeface="Cambria Math" panose="02040503050406030204" pitchFamily="18" charset="0"/>
                <a:ea typeface="+mn-ea"/>
                <a:cs typeface="+mn-cs"/>
              </a:endParaRPr>
            </a:p>
            <a:p>
              <a:pPr algn="l"/>
              <a:r>
                <a:rPr kumimoji="1" lang="en-US" altLang="ja-JP" sz="1100" b="0" i="0">
                  <a:solidFill>
                    <a:schemeClr val="tx1"/>
                  </a:solidFill>
                  <a:effectLst/>
                  <a:latin typeface="Cambria Math" panose="02040503050406030204" pitchFamily="18" charset="0"/>
                  <a:ea typeface="+mn-ea"/>
                  <a:cs typeface="+mn-cs"/>
                </a:rPr>
                <a:t>𝑡</a:t>
              </a:r>
              <a:r>
                <a:rPr kumimoji="1" lang="ja-JP" altLang="en-US" sz="1100"/>
                <a:t>                 </a:t>
              </a:r>
              <a:r>
                <a:rPr kumimoji="1" lang="en-US" altLang="ja-JP" sz="1100"/>
                <a:t>: Number of time period during the period </a:t>
              </a:r>
              <a:r>
                <a:rPr kumimoji="1" lang="en-US" altLang="ja-JP" sz="1100" i="1"/>
                <a:t>p</a:t>
              </a:r>
              <a:r>
                <a:rPr kumimoji="1" lang="en-US" altLang="ja-JP" sz="1100"/>
                <a:t> [-]</a:t>
              </a:r>
              <a:endParaRPr kumimoji="1" lang="ja-JP" altLang="en-US" sz="1100"/>
            </a:p>
          </xdr:txBody>
        </xdr:sp>
      </mc:Fallback>
    </mc:AlternateContent>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2"/>
  <sheetViews>
    <sheetView showGridLines="0" tabSelected="1" view="pageBreakPreview" zoomScale="60" zoomScaleNormal="60" workbookViewId="0"/>
  </sheetViews>
  <sheetFormatPr defaultColWidth="9" defaultRowHeight="14.25" x14ac:dyDescent="0.15"/>
  <cols>
    <col min="1" max="1" width="3.625" style="1" customWidth="1"/>
    <col min="2" max="3" width="12.625" style="1" customWidth="1"/>
    <col min="4" max="5" width="20.625" style="1" customWidth="1"/>
    <col min="6" max="7" width="12.625" style="1" customWidth="1"/>
    <col min="8" max="8" width="15.625" style="1" customWidth="1"/>
    <col min="9" max="9" width="90.625" style="1" customWidth="1"/>
    <col min="10" max="10" width="13.625" style="1" customWidth="1"/>
    <col min="11" max="11" width="20.625" style="1" customWidth="1"/>
    <col min="12" max="16384" width="9" style="1"/>
  </cols>
  <sheetData>
    <row r="1" spans="1:11" ht="18" customHeight="1" x14ac:dyDescent="0.15">
      <c r="K1" s="12" t="s">
        <v>113</v>
      </c>
    </row>
    <row r="2" spans="1:11" ht="18" customHeight="1" x14ac:dyDescent="0.15">
      <c r="K2" s="12" t="s">
        <v>114</v>
      </c>
    </row>
    <row r="3" spans="1:11" ht="27.75" customHeight="1" x14ac:dyDescent="0.15">
      <c r="A3" s="69" t="s">
        <v>201</v>
      </c>
      <c r="B3" s="18"/>
      <c r="C3" s="18"/>
      <c r="D3" s="18"/>
      <c r="E3" s="18"/>
      <c r="F3" s="18"/>
      <c r="G3" s="18"/>
      <c r="H3" s="18"/>
      <c r="I3" s="18"/>
      <c r="J3" s="18"/>
      <c r="K3" s="19"/>
    </row>
    <row r="5" spans="1:11" ht="18.75" customHeight="1" x14ac:dyDescent="0.15">
      <c r="A5" s="6" t="s">
        <v>115</v>
      </c>
      <c r="B5" s="6"/>
    </row>
    <row r="6" spans="1:11" ht="18.75" customHeight="1" x14ac:dyDescent="0.15">
      <c r="A6" s="6"/>
      <c r="B6" s="56" t="s">
        <v>92</v>
      </c>
      <c r="C6" s="56" t="s">
        <v>93</v>
      </c>
      <c r="D6" s="56" t="s">
        <v>94</v>
      </c>
      <c r="E6" s="56" t="s">
        <v>95</v>
      </c>
      <c r="F6" s="56" t="s">
        <v>96</v>
      </c>
      <c r="G6" s="56" t="s">
        <v>97</v>
      </c>
      <c r="H6" s="56" t="s">
        <v>98</v>
      </c>
      <c r="I6" s="56" t="s">
        <v>99</v>
      </c>
      <c r="J6" s="56" t="s">
        <v>100</v>
      </c>
      <c r="K6" s="56" t="s">
        <v>101</v>
      </c>
    </row>
    <row r="7" spans="1:11" s="10" customFormat="1" ht="39" customHeight="1" x14ac:dyDescent="0.15">
      <c r="B7" s="56" t="s">
        <v>102</v>
      </c>
      <c r="C7" s="56" t="s">
        <v>103</v>
      </c>
      <c r="D7" s="56" t="s">
        <v>104</v>
      </c>
      <c r="E7" s="56" t="s">
        <v>105</v>
      </c>
      <c r="F7" s="56" t="s">
        <v>106</v>
      </c>
      <c r="G7" s="56" t="s">
        <v>107</v>
      </c>
      <c r="H7" s="56" t="s">
        <v>108</v>
      </c>
      <c r="I7" s="56" t="s">
        <v>109</v>
      </c>
      <c r="J7" s="56" t="s">
        <v>110</v>
      </c>
      <c r="K7" s="56" t="s">
        <v>111</v>
      </c>
    </row>
    <row r="8" spans="1:11" ht="150" customHeight="1" x14ac:dyDescent="0.15">
      <c r="B8" s="57">
        <v>1</v>
      </c>
      <c r="C8" s="58" t="s">
        <v>116</v>
      </c>
      <c r="D8" s="59" t="s">
        <v>117</v>
      </c>
      <c r="E8" s="60" t="s">
        <v>43</v>
      </c>
      <c r="F8" s="61" t="s">
        <v>25</v>
      </c>
      <c r="G8" s="95" t="s">
        <v>27</v>
      </c>
      <c r="H8" s="96" t="s">
        <v>28</v>
      </c>
      <c r="I8" s="97" t="s">
        <v>118</v>
      </c>
      <c r="J8" s="95" t="s">
        <v>54</v>
      </c>
      <c r="K8" s="98" t="s">
        <v>150</v>
      </c>
    </row>
    <row r="9" spans="1:11" ht="409.5" customHeight="1" x14ac:dyDescent="0.15">
      <c r="B9" s="179">
        <v>2</v>
      </c>
      <c r="C9" s="181" t="s">
        <v>119</v>
      </c>
      <c r="D9" s="183" t="s">
        <v>120</v>
      </c>
      <c r="E9" s="185" t="s">
        <v>44</v>
      </c>
      <c r="F9" s="187" t="s">
        <v>26</v>
      </c>
      <c r="G9" s="189" t="s">
        <v>27</v>
      </c>
      <c r="H9" s="191" t="s">
        <v>56</v>
      </c>
      <c r="I9" s="193" t="s">
        <v>152</v>
      </c>
      <c r="J9" s="195" t="s">
        <v>55</v>
      </c>
      <c r="K9" s="197" t="s">
        <v>150</v>
      </c>
    </row>
    <row r="10" spans="1:11" ht="198.75" customHeight="1" x14ac:dyDescent="0.15">
      <c r="B10" s="180"/>
      <c r="C10" s="182"/>
      <c r="D10" s="184"/>
      <c r="E10" s="186"/>
      <c r="F10" s="188"/>
      <c r="G10" s="190"/>
      <c r="H10" s="192"/>
      <c r="I10" s="194"/>
      <c r="J10" s="196"/>
      <c r="K10" s="198"/>
    </row>
    <row r="11" spans="1:11" ht="159.94999999999999" customHeight="1" x14ac:dyDescent="0.15">
      <c r="B11" s="57">
        <v>3</v>
      </c>
      <c r="C11" s="58" t="s">
        <v>89</v>
      </c>
      <c r="D11" s="59" t="s">
        <v>121</v>
      </c>
      <c r="E11" s="60" t="s">
        <v>90</v>
      </c>
      <c r="F11" s="61" t="s">
        <v>26</v>
      </c>
      <c r="G11" s="95" t="s">
        <v>27</v>
      </c>
      <c r="H11" s="99" t="s">
        <v>56</v>
      </c>
      <c r="I11" s="100" t="s">
        <v>122</v>
      </c>
      <c r="J11" s="101" t="s">
        <v>54</v>
      </c>
      <c r="K11" s="102" t="s">
        <v>153</v>
      </c>
    </row>
    <row r="12" spans="1:11" ht="200.1" customHeight="1" x14ac:dyDescent="0.15">
      <c r="B12" s="57">
        <v>4</v>
      </c>
      <c r="C12" s="58" t="s">
        <v>123</v>
      </c>
      <c r="D12" s="59" t="s">
        <v>124</v>
      </c>
      <c r="E12" s="60" t="s">
        <v>44</v>
      </c>
      <c r="F12" s="61" t="s">
        <v>125</v>
      </c>
      <c r="G12" s="95" t="s">
        <v>58</v>
      </c>
      <c r="H12" s="103" t="s">
        <v>57</v>
      </c>
      <c r="I12" s="97" t="s">
        <v>126</v>
      </c>
      <c r="J12" s="99" t="s">
        <v>55</v>
      </c>
      <c r="K12" s="98" t="s">
        <v>150</v>
      </c>
    </row>
    <row r="13" spans="1:11" ht="99.95" customHeight="1" x14ac:dyDescent="0.15">
      <c r="B13" s="57" t="s">
        <v>73</v>
      </c>
      <c r="C13" s="58" t="s">
        <v>127</v>
      </c>
      <c r="D13" s="59" t="s">
        <v>128</v>
      </c>
      <c r="E13" s="107"/>
      <c r="F13" s="61" t="s">
        <v>81</v>
      </c>
      <c r="G13" s="95" t="s">
        <v>74</v>
      </c>
      <c r="H13" s="96" t="s">
        <v>75</v>
      </c>
      <c r="I13" s="104" t="s">
        <v>129</v>
      </c>
      <c r="J13" s="105" t="s">
        <v>130</v>
      </c>
      <c r="K13" s="106" t="s">
        <v>131</v>
      </c>
    </row>
    <row r="14" spans="1:11" ht="8.25" customHeight="1" x14ac:dyDescent="0.15">
      <c r="K14" s="62"/>
    </row>
    <row r="15" spans="1:11" ht="20.100000000000001" customHeight="1" x14ac:dyDescent="0.15">
      <c r="A15" s="6" t="s">
        <v>132</v>
      </c>
    </row>
    <row r="16" spans="1:11" ht="20.100000000000001" customHeight="1" x14ac:dyDescent="0.15">
      <c r="B16" s="63" t="s">
        <v>6</v>
      </c>
      <c r="C16" s="168" t="s">
        <v>7</v>
      </c>
      <c r="D16" s="168"/>
      <c r="E16" s="63" t="s">
        <v>8</v>
      </c>
      <c r="F16" s="63" t="s">
        <v>9</v>
      </c>
      <c r="G16" s="168" t="s">
        <v>10</v>
      </c>
      <c r="H16" s="168"/>
      <c r="I16" s="168"/>
      <c r="J16" s="168" t="s">
        <v>11</v>
      </c>
      <c r="K16" s="168"/>
    </row>
    <row r="17" spans="1:11" ht="39" customHeight="1" x14ac:dyDescent="0.15">
      <c r="B17" s="63" t="s">
        <v>12</v>
      </c>
      <c r="C17" s="168" t="s">
        <v>13</v>
      </c>
      <c r="D17" s="168"/>
      <c r="E17" s="63" t="s">
        <v>14</v>
      </c>
      <c r="F17" s="63" t="s">
        <v>15</v>
      </c>
      <c r="G17" s="168" t="s">
        <v>16</v>
      </c>
      <c r="H17" s="168"/>
      <c r="I17" s="168"/>
      <c r="J17" s="168" t="s">
        <v>17</v>
      </c>
      <c r="K17" s="168"/>
    </row>
    <row r="18" spans="1:11" ht="30" customHeight="1" x14ac:dyDescent="0.15">
      <c r="B18" s="61" t="s">
        <v>133</v>
      </c>
      <c r="C18" s="177" t="s">
        <v>24</v>
      </c>
      <c r="D18" s="177"/>
      <c r="E18" s="64">
        <f>'MPS(calc_process)'!F16</f>
        <v>89</v>
      </c>
      <c r="F18" s="61" t="s">
        <v>45</v>
      </c>
      <c r="G18" s="169" t="s">
        <v>72</v>
      </c>
      <c r="H18" s="169"/>
      <c r="I18" s="169"/>
      <c r="J18" s="169" t="s">
        <v>155</v>
      </c>
      <c r="K18" s="169"/>
    </row>
    <row r="19" spans="1:11" ht="99.95" customHeight="1" x14ac:dyDescent="0.15">
      <c r="B19" s="61" t="s">
        <v>134</v>
      </c>
      <c r="C19" s="177" t="s">
        <v>135</v>
      </c>
      <c r="D19" s="177"/>
      <c r="E19" s="61" t="s">
        <v>43</v>
      </c>
      <c r="F19" s="65" t="s">
        <v>136</v>
      </c>
      <c r="G19" s="169" t="s">
        <v>77</v>
      </c>
      <c r="H19" s="169"/>
      <c r="I19" s="169"/>
      <c r="J19" s="169" t="s">
        <v>150</v>
      </c>
      <c r="K19" s="169"/>
    </row>
    <row r="20" spans="1:11" ht="129.94999999999999" customHeight="1" x14ac:dyDescent="0.15">
      <c r="B20" s="61" t="s">
        <v>137</v>
      </c>
      <c r="C20" s="177" t="s">
        <v>138</v>
      </c>
      <c r="D20" s="177"/>
      <c r="E20" s="61" t="s">
        <v>44</v>
      </c>
      <c r="F20" s="65" t="s">
        <v>139</v>
      </c>
      <c r="G20" s="169" t="s">
        <v>53</v>
      </c>
      <c r="H20" s="169"/>
      <c r="I20" s="169"/>
      <c r="J20" s="169" t="s">
        <v>150</v>
      </c>
      <c r="K20" s="169"/>
    </row>
    <row r="21" spans="1:11" ht="99.95" customHeight="1" x14ac:dyDescent="0.15">
      <c r="B21" s="61" t="s">
        <v>140</v>
      </c>
      <c r="C21" s="177" t="s">
        <v>141</v>
      </c>
      <c r="D21" s="177"/>
      <c r="E21" s="61" t="s">
        <v>44</v>
      </c>
      <c r="F21" s="65" t="s">
        <v>142</v>
      </c>
      <c r="G21" s="169" t="s">
        <v>78</v>
      </c>
      <c r="H21" s="169"/>
      <c r="I21" s="169"/>
      <c r="J21" s="169" t="s">
        <v>150</v>
      </c>
      <c r="K21" s="169"/>
    </row>
    <row r="22" spans="1:11" ht="99.95" customHeight="1" x14ac:dyDescent="0.15">
      <c r="B22" s="61" t="s">
        <v>143</v>
      </c>
      <c r="C22" s="177" t="s">
        <v>144</v>
      </c>
      <c r="D22" s="177"/>
      <c r="E22" s="61" t="s">
        <v>44</v>
      </c>
      <c r="F22" s="65" t="s">
        <v>142</v>
      </c>
      <c r="G22" s="169" t="s">
        <v>79</v>
      </c>
      <c r="H22" s="169"/>
      <c r="I22" s="169"/>
      <c r="J22" s="169" t="s">
        <v>150</v>
      </c>
      <c r="K22" s="169"/>
    </row>
    <row r="23" spans="1:11" ht="99.95" customHeight="1" x14ac:dyDescent="0.15">
      <c r="B23" s="61" t="s">
        <v>145</v>
      </c>
      <c r="C23" s="178" t="s">
        <v>146</v>
      </c>
      <c r="D23" s="178"/>
      <c r="E23" s="61" t="s">
        <v>64</v>
      </c>
      <c r="F23" s="66" t="s">
        <v>65</v>
      </c>
      <c r="G23" s="169" t="s">
        <v>66</v>
      </c>
      <c r="H23" s="169"/>
      <c r="I23" s="169"/>
      <c r="J23" s="171" t="s">
        <v>151</v>
      </c>
      <c r="K23" s="172"/>
    </row>
    <row r="24" spans="1:11" ht="6.75" customHeight="1" x14ac:dyDescent="0.15"/>
    <row r="25" spans="1:11" ht="18.75" customHeight="1" x14ac:dyDescent="0.15">
      <c r="A25" s="4" t="s">
        <v>147</v>
      </c>
      <c r="B25" s="4"/>
    </row>
    <row r="26" spans="1:11" ht="17.25" thickBot="1" x14ac:dyDescent="0.2">
      <c r="B26" s="173" t="s">
        <v>148</v>
      </c>
      <c r="C26" s="174"/>
      <c r="D26" s="67" t="s">
        <v>15</v>
      </c>
    </row>
    <row r="27" spans="1:11" ht="19.5" thickBot="1" x14ac:dyDescent="0.2">
      <c r="B27" s="175">
        <f>ROUNDDOWN('MPS(calc_process)'!H6, 0)</f>
        <v>0</v>
      </c>
      <c r="C27" s="176"/>
      <c r="D27" s="68" t="s">
        <v>149</v>
      </c>
    </row>
    <row r="28" spans="1:11" ht="20.100000000000001" customHeight="1" x14ac:dyDescent="0.15">
      <c r="B28" s="5"/>
      <c r="C28" s="5"/>
      <c r="F28" s="11"/>
      <c r="G28" s="11"/>
    </row>
    <row r="29" spans="1:11" ht="18.75" customHeight="1" x14ac:dyDescent="0.15">
      <c r="A29" s="6" t="s">
        <v>5</v>
      </c>
    </row>
    <row r="30" spans="1:11" ht="18" customHeight="1" x14ac:dyDescent="0.15">
      <c r="B30" s="70" t="s">
        <v>19</v>
      </c>
      <c r="C30" s="170" t="s">
        <v>20</v>
      </c>
      <c r="D30" s="170"/>
      <c r="E30" s="170"/>
      <c r="F30" s="170"/>
      <c r="G30" s="170"/>
      <c r="H30" s="170"/>
      <c r="I30" s="170"/>
      <c r="J30" s="170"/>
      <c r="K30" s="170"/>
    </row>
    <row r="31" spans="1:11" ht="18" customHeight="1" x14ac:dyDescent="0.15">
      <c r="B31" s="70" t="s">
        <v>18</v>
      </c>
      <c r="C31" s="170" t="s">
        <v>21</v>
      </c>
      <c r="D31" s="170"/>
      <c r="E31" s="170"/>
      <c r="F31" s="170"/>
      <c r="G31" s="170"/>
      <c r="H31" s="170"/>
      <c r="I31" s="170"/>
      <c r="J31" s="170"/>
      <c r="K31" s="170"/>
    </row>
    <row r="32" spans="1:11" ht="18" customHeight="1" x14ac:dyDescent="0.15">
      <c r="B32" s="70" t="s">
        <v>22</v>
      </c>
      <c r="C32" s="170" t="s">
        <v>23</v>
      </c>
      <c r="D32" s="170"/>
      <c r="E32" s="170"/>
      <c r="F32" s="170"/>
      <c r="G32" s="170"/>
      <c r="H32" s="170"/>
      <c r="I32" s="170"/>
      <c r="J32" s="170"/>
      <c r="K32" s="170"/>
    </row>
  </sheetData>
  <sheetProtection algorithmName="SHA-512" hashValue="bE1a//+S5x4b1dG/kv5zqjdvwcu5f3lvTk4QUafC3xysDzHETlqeVWary8Pt4t6uGx1HP7UXVI8r2aRXumQkNQ==" saltValue="Lc0qaNvgb6kn7Vp7OV2xmA==" spinCount="100000" sheet="1" objects="1" scenarios="1" formatCells="0" formatRows="0"/>
  <mergeCells count="39">
    <mergeCell ref="C31:K31"/>
    <mergeCell ref="C32:K32"/>
    <mergeCell ref="B9:B10"/>
    <mergeCell ref="C9:C10"/>
    <mergeCell ref="D9:D10"/>
    <mergeCell ref="E9:E10"/>
    <mergeCell ref="F9:F10"/>
    <mergeCell ref="G9:G10"/>
    <mergeCell ref="H9:H10"/>
    <mergeCell ref="I9:I10"/>
    <mergeCell ref="J9:J10"/>
    <mergeCell ref="K9:K10"/>
    <mergeCell ref="G18:I18"/>
    <mergeCell ref="G19:I19"/>
    <mergeCell ref="G22:I22"/>
    <mergeCell ref="G20:I20"/>
    <mergeCell ref="G23:I23"/>
    <mergeCell ref="G21:I21"/>
    <mergeCell ref="C19:D19"/>
    <mergeCell ref="C22:D22"/>
    <mergeCell ref="C20:D20"/>
    <mergeCell ref="C21:D21"/>
    <mergeCell ref="C23:D23"/>
    <mergeCell ref="G16:I16"/>
    <mergeCell ref="J20:K20"/>
    <mergeCell ref="J21:K21"/>
    <mergeCell ref="G17:I17"/>
    <mergeCell ref="C30:K30"/>
    <mergeCell ref="J23:K23"/>
    <mergeCell ref="J22:K22"/>
    <mergeCell ref="J19:K19"/>
    <mergeCell ref="J16:K16"/>
    <mergeCell ref="J17:K17"/>
    <mergeCell ref="J18:K18"/>
    <mergeCell ref="C16:D16"/>
    <mergeCell ref="C17:D17"/>
    <mergeCell ref="B26:C26"/>
    <mergeCell ref="B27:C27"/>
    <mergeCell ref="C18:D18"/>
  </mergeCells>
  <phoneticPr fontId="2"/>
  <pageMargins left="0.70866141732283472" right="0.70866141732283472" top="0.74803149606299213" bottom="0.74803149606299213" header="0.31496062992125984" footer="0.31496062992125984"/>
  <pageSetup paperSize="9" scale="35"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T62"/>
  <sheetViews>
    <sheetView showGridLines="0" view="pageBreakPreview" zoomScale="60" zoomScaleNormal="50" workbookViewId="0"/>
  </sheetViews>
  <sheetFormatPr defaultColWidth="9" defaultRowHeight="14.25" x14ac:dyDescent="0.15"/>
  <cols>
    <col min="1" max="1" width="3.5" style="13" customWidth="1"/>
    <col min="2" max="2" width="17.25" style="13" customWidth="1"/>
    <col min="3" max="8" width="30.625" style="13" customWidth="1"/>
    <col min="9" max="9" width="7.125" style="13" customWidth="1"/>
    <col min="10" max="17" width="30.625" style="13" customWidth="1"/>
    <col min="18" max="22" width="20.625" style="13" customWidth="1"/>
    <col min="23" max="16384" width="9" style="13"/>
  </cols>
  <sheetData>
    <row r="1" spans="1:20" ht="18" customHeight="1" x14ac:dyDescent="0.15">
      <c r="J1" s="16"/>
      <c r="Q1" s="16" t="str">
        <f>'MPS(input)'!K1</f>
        <v>Monitoring Spreadsheet: JCM_ID_AM016_ver01.0</v>
      </c>
    </row>
    <row r="2" spans="1:20" ht="18" customHeight="1" x14ac:dyDescent="0.15">
      <c r="J2" s="16"/>
      <c r="Q2" s="16" t="str">
        <f>'MPS(input)'!K2</f>
        <v>Reference Number:</v>
      </c>
    </row>
    <row r="3" spans="1:20" s="89" customFormat="1" ht="27.75" customHeight="1" x14ac:dyDescent="0.15">
      <c r="A3" s="69" t="s">
        <v>202</v>
      </c>
      <c r="B3" s="18"/>
      <c r="C3" s="18"/>
      <c r="D3" s="18"/>
      <c r="E3" s="18"/>
      <c r="F3" s="18"/>
      <c r="G3" s="18"/>
      <c r="H3" s="18"/>
      <c r="I3" s="18"/>
      <c r="J3" s="18"/>
      <c r="K3" s="18"/>
      <c r="L3" s="18"/>
      <c r="M3" s="18"/>
      <c r="N3" s="18"/>
      <c r="O3" s="18"/>
      <c r="P3" s="18"/>
      <c r="Q3" s="18"/>
      <c r="R3" s="18"/>
      <c r="S3" s="18"/>
      <c r="T3" s="19"/>
    </row>
    <row r="4" spans="1:20" s="17" customFormat="1" ht="13.5" customHeight="1" x14ac:dyDescent="0.15">
      <c r="A4" s="14"/>
      <c r="B4" s="14"/>
      <c r="C4" s="14"/>
      <c r="D4" s="14"/>
      <c r="E4" s="14"/>
      <c r="F4" s="14"/>
      <c r="G4" s="14"/>
      <c r="H4" s="14"/>
      <c r="I4" s="14"/>
      <c r="J4" s="14"/>
      <c r="K4" s="14"/>
      <c r="L4" s="14"/>
      <c r="M4" s="15"/>
    </row>
    <row r="5" spans="1:20" ht="15" x14ac:dyDescent="0.15">
      <c r="A5" s="71" t="s">
        <v>86</v>
      </c>
    </row>
    <row r="6" spans="1:20" ht="96" customHeight="1" x14ac:dyDescent="0.15">
      <c r="B6" s="168" t="s">
        <v>12</v>
      </c>
      <c r="C6" s="226" t="s">
        <v>31</v>
      </c>
      <c r="D6" s="226"/>
      <c r="E6" s="229" t="s">
        <v>156</v>
      </c>
      <c r="F6" s="231"/>
      <c r="G6" s="229" t="s">
        <v>157</v>
      </c>
      <c r="H6" s="230"/>
      <c r="I6" s="231"/>
      <c r="J6" s="72" t="s">
        <v>82</v>
      </c>
    </row>
    <row r="7" spans="1:20" ht="39" customHeight="1" x14ac:dyDescent="0.15">
      <c r="B7" s="168"/>
      <c r="C7" s="65" t="s">
        <v>29</v>
      </c>
      <c r="D7" s="65" t="s">
        <v>30</v>
      </c>
      <c r="E7" s="222" t="s">
        <v>158</v>
      </c>
      <c r="F7" s="223"/>
      <c r="G7" s="215" t="s">
        <v>159</v>
      </c>
      <c r="H7" s="241"/>
      <c r="I7" s="216"/>
      <c r="J7" s="65" t="s">
        <v>160</v>
      </c>
    </row>
    <row r="8" spans="1:20" ht="99.95" customHeight="1" x14ac:dyDescent="0.15">
      <c r="B8" s="63" t="s">
        <v>13</v>
      </c>
      <c r="C8" s="73" t="s">
        <v>38</v>
      </c>
      <c r="D8" s="73" t="s">
        <v>161</v>
      </c>
      <c r="E8" s="217" t="s">
        <v>162</v>
      </c>
      <c r="F8" s="218"/>
      <c r="G8" s="217" t="s">
        <v>163</v>
      </c>
      <c r="H8" s="242"/>
      <c r="I8" s="218"/>
      <c r="J8" s="74" t="s">
        <v>164</v>
      </c>
    </row>
    <row r="9" spans="1:20" ht="39" customHeight="1" x14ac:dyDescent="0.15">
      <c r="B9" s="63" t="s">
        <v>1</v>
      </c>
      <c r="C9" s="65" t="s">
        <v>32</v>
      </c>
      <c r="D9" s="65" t="s">
        <v>33</v>
      </c>
      <c r="E9" s="215" t="s">
        <v>25</v>
      </c>
      <c r="F9" s="216"/>
      <c r="G9" s="203" t="s">
        <v>165</v>
      </c>
      <c r="H9" s="224"/>
      <c r="I9" s="204"/>
      <c r="J9" s="65" t="s">
        <v>166</v>
      </c>
    </row>
    <row r="10" spans="1:20" ht="20.100000000000001" customHeight="1" x14ac:dyDescent="0.15">
      <c r="B10" s="226" t="s">
        <v>34</v>
      </c>
      <c r="C10" s="90"/>
      <c r="D10" s="90"/>
      <c r="E10" s="227"/>
      <c r="F10" s="228"/>
      <c r="G10" s="243"/>
      <c r="H10" s="244"/>
      <c r="I10" s="245"/>
      <c r="J10" s="75" t="str">
        <f t="shared" ref="J10:J14" si="0">IF(OR(C10="",D10=""),"",E10*G10)</f>
        <v/>
      </c>
    </row>
    <row r="11" spans="1:20" ht="20.100000000000001" customHeight="1" x14ac:dyDescent="0.15">
      <c r="B11" s="226"/>
      <c r="C11" s="90"/>
      <c r="D11" s="90"/>
      <c r="E11" s="227"/>
      <c r="F11" s="228"/>
      <c r="G11" s="243"/>
      <c r="H11" s="244"/>
      <c r="I11" s="245"/>
      <c r="J11" s="75" t="str">
        <f t="shared" si="0"/>
        <v/>
      </c>
    </row>
    <row r="12" spans="1:20" ht="20.100000000000001" customHeight="1" x14ac:dyDescent="0.15">
      <c r="B12" s="226"/>
      <c r="C12" s="90"/>
      <c r="D12" s="90"/>
      <c r="E12" s="227"/>
      <c r="F12" s="228"/>
      <c r="G12" s="243"/>
      <c r="H12" s="244"/>
      <c r="I12" s="245"/>
      <c r="J12" s="75" t="str">
        <f t="shared" si="0"/>
        <v/>
      </c>
    </row>
    <row r="13" spans="1:20" ht="20.100000000000001" customHeight="1" x14ac:dyDescent="0.15">
      <c r="B13" s="226"/>
      <c r="C13" s="90"/>
      <c r="D13" s="90"/>
      <c r="E13" s="227"/>
      <c r="F13" s="228"/>
      <c r="G13" s="243"/>
      <c r="H13" s="244"/>
      <c r="I13" s="245"/>
      <c r="J13" s="75" t="str">
        <f t="shared" si="0"/>
        <v/>
      </c>
    </row>
    <row r="14" spans="1:20" ht="20.100000000000001" customHeight="1" thickBot="1" x14ac:dyDescent="0.2">
      <c r="B14" s="226"/>
      <c r="C14" s="90"/>
      <c r="D14" s="90"/>
      <c r="E14" s="227"/>
      <c r="F14" s="228"/>
      <c r="G14" s="243"/>
      <c r="H14" s="244"/>
      <c r="I14" s="245"/>
      <c r="J14" s="75" t="str">
        <f t="shared" si="0"/>
        <v/>
      </c>
    </row>
    <row r="15" spans="1:20" ht="39" customHeight="1" thickBot="1" x14ac:dyDescent="0.2">
      <c r="B15" s="76" t="s">
        <v>39</v>
      </c>
      <c r="C15" s="65" t="s">
        <v>40</v>
      </c>
      <c r="D15" s="65" t="s">
        <v>41</v>
      </c>
      <c r="E15" s="203" t="s">
        <v>42</v>
      </c>
      <c r="F15" s="204"/>
      <c r="G15" s="203" t="s">
        <v>40</v>
      </c>
      <c r="H15" s="224"/>
      <c r="I15" s="225"/>
      <c r="J15" s="77">
        <f>SUM(J10:J14)</f>
        <v>0</v>
      </c>
    </row>
    <row r="16" spans="1:20" ht="13.5" customHeight="1" x14ac:dyDescent="0.15"/>
    <row r="17" spans="1:17" ht="15" x14ac:dyDescent="0.15">
      <c r="A17" s="71" t="s">
        <v>87</v>
      </c>
    </row>
    <row r="18" spans="1:17" ht="96" customHeight="1" x14ac:dyDescent="0.15">
      <c r="B18" s="168" t="s">
        <v>12</v>
      </c>
      <c r="C18" s="226" t="s">
        <v>31</v>
      </c>
      <c r="D18" s="226"/>
      <c r="E18" s="219" t="s">
        <v>167</v>
      </c>
      <c r="F18" s="221"/>
      <c r="G18" s="219" t="s">
        <v>168</v>
      </c>
      <c r="H18" s="220"/>
      <c r="I18" s="221"/>
      <c r="J18" s="72" t="s">
        <v>83</v>
      </c>
    </row>
    <row r="19" spans="1:17" ht="39" customHeight="1" x14ac:dyDescent="0.15">
      <c r="B19" s="168"/>
      <c r="C19" s="65" t="s">
        <v>29</v>
      </c>
      <c r="D19" s="65" t="s">
        <v>30</v>
      </c>
      <c r="E19" s="222" t="s">
        <v>169</v>
      </c>
      <c r="F19" s="223"/>
      <c r="G19" s="61" t="s">
        <v>170</v>
      </c>
      <c r="H19" s="215" t="s">
        <v>171</v>
      </c>
      <c r="I19" s="216"/>
      <c r="J19" s="65" t="s">
        <v>172</v>
      </c>
    </row>
    <row r="20" spans="1:17" ht="99.95" customHeight="1" x14ac:dyDescent="0.15">
      <c r="B20" s="63" t="s">
        <v>13</v>
      </c>
      <c r="C20" s="73" t="s">
        <v>37</v>
      </c>
      <c r="D20" s="73" t="s">
        <v>161</v>
      </c>
      <c r="E20" s="217" t="s">
        <v>173</v>
      </c>
      <c r="F20" s="218"/>
      <c r="G20" s="74" t="s">
        <v>49</v>
      </c>
      <c r="H20" s="217" t="s">
        <v>174</v>
      </c>
      <c r="I20" s="218"/>
      <c r="J20" s="74" t="s">
        <v>175</v>
      </c>
    </row>
    <row r="21" spans="1:17" ht="39" customHeight="1" x14ac:dyDescent="0.15">
      <c r="B21" s="63" t="s">
        <v>1</v>
      </c>
      <c r="C21" s="65" t="s">
        <v>32</v>
      </c>
      <c r="D21" s="65" t="s">
        <v>33</v>
      </c>
      <c r="E21" s="215" t="s">
        <v>26</v>
      </c>
      <c r="F21" s="216"/>
      <c r="G21" s="61" t="s">
        <v>35</v>
      </c>
      <c r="H21" s="203" t="s">
        <v>176</v>
      </c>
      <c r="I21" s="204"/>
      <c r="J21" s="65" t="s">
        <v>166</v>
      </c>
    </row>
    <row r="22" spans="1:17" ht="20.100000000000001" customHeight="1" x14ac:dyDescent="0.15">
      <c r="B22" s="226" t="s">
        <v>34</v>
      </c>
      <c r="C22" s="90"/>
      <c r="D22" s="90"/>
      <c r="E22" s="227"/>
      <c r="F22" s="228"/>
      <c r="G22" s="239">
        <f>'MPS(calc_process)'!F16</f>
        <v>89</v>
      </c>
      <c r="H22" s="232"/>
      <c r="I22" s="233"/>
      <c r="J22" s="75" t="str">
        <f>IF(OR(C22="",D22=""),"",E22*(100/$G$22)*H22)</f>
        <v/>
      </c>
    </row>
    <row r="23" spans="1:17" ht="20.100000000000001" customHeight="1" x14ac:dyDescent="0.15">
      <c r="B23" s="226"/>
      <c r="C23" s="90"/>
      <c r="D23" s="90"/>
      <c r="E23" s="227"/>
      <c r="F23" s="228"/>
      <c r="G23" s="240"/>
      <c r="H23" s="232"/>
      <c r="I23" s="233"/>
      <c r="J23" s="75" t="str">
        <f>IF(OR(C23="",D23=""),"",E23*(100/$G$22)*H23)</f>
        <v/>
      </c>
    </row>
    <row r="24" spans="1:17" ht="20.100000000000001" customHeight="1" x14ac:dyDescent="0.15">
      <c r="B24" s="226"/>
      <c r="C24" s="90"/>
      <c r="D24" s="90"/>
      <c r="E24" s="227"/>
      <c r="F24" s="228"/>
      <c r="G24" s="240"/>
      <c r="H24" s="232"/>
      <c r="I24" s="233"/>
      <c r="J24" s="75" t="str">
        <f>IF(OR(C24="",D24=""),"",E24*(100/$G$22)*H24)</f>
        <v/>
      </c>
    </row>
    <row r="25" spans="1:17" ht="20.100000000000001" customHeight="1" x14ac:dyDescent="0.15">
      <c r="B25" s="226"/>
      <c r="C25" s="90"/>
      <c r="D25" s="90"/>
      <c r="E25" s="227"/>
      <c r="F25" s="228"/>
      <c r="G25" s="240"/>
      <c r="H25" s="232"/>
      <c r="I25" s="233"/>
      <c r="J25" s="75" t="str">
        <f>IF(OR(C25="",D25=""),"",E25*(100/$G$22)*H25)</f>
        <v/>
      </c>
    </row>
    <row r="26" spans="1:17" ht="20.100000000000001" customHeight="1" thickBot="1" x14ac:dyDescent="0.2">
      <c r="B26" s="226"/>
      <c r="C26" s="90"/>
      <c r="D26" s="90"/>
      <c r="E26" s="227"/>
      <c r="F26" s="228"/>
      <c r="G26" s="240"/>
      <c r="H26" s="232"/>
      <c r="I26" s="233"/>
      <c r="J26" s="75" t="str">
        <f>IF(OR(C26="",D26=""),"",E26*(100/$G$22)*H26)</f>
        <v/>
      </c>
    </row>
    <row r="27" spans="1:17" ht="39" customHeight="1" thickBot="1" x14ac:dyDescent="0.2">
      <c r="B27" s="76" t="s">
        <v>39</v>
      </c>
      <c r="C27" s="65" t="s">
        <v>40</v>
      </c>
      <c r="D27" s="65" t="s">
        <v>41</v>
      </c>
      <c r="E27" s="203" t="s">
        <v>42</v>
      </c>
      <c r="F27" s="204"/>
      <c r="G27" s="65" t="s">
        <v>40</v>
      </c>
      <c r="H27" s="203" t="s">
        <v>41</v>
      </c>
      <c r="I27" s="225"/>
      <c r="J27" s="77">
        <f>SUM(J22:J26)</f>
        <v>0</v>
      </c>
    </row>
    <row r="28" spans="1:17" ht="13.5" customHeight="1" x14ac:dyDescent="0.15"/>
    <row r="29" spans="1:17" ht="15" x14ac:dyDescent="0.15">
      <c r="A29" s="78" t="s">
        <v>88</v>
      </c>
    </row>
    <row r="30" spans="1:17" ht="15" x14ac:dyDescent="0.15">
      <c r="A30" s="78"/>
      <c r="B30" s="20" t="s">
        <v>91</v>
      </c>
      <c r="C30" s="167" t="s">
        <v>112</v>
      </c>
    </row>
    <row r="31" spans="1:17" ht="96" customHeight="1" x14ac:dyDescent="0.15">
      <c r="B31" s="168" t="s">
        <v>12</v>
      </c>
      <c r="C31" s="229" t="s">
        <v>31</v>
      </c>
      <c r="D31" s="230"/>
      <c r="E31" s="230"/>
      <c r="F31" s="231"/>
      <c r="G31" s="229" t="s">
        <v>62</v>
      </c>
      <c r="H31" s="231"/>
      <c r="I31" s="79"/>
      <c r="J31" s="219" t="s">
        <v>167</v>
      </c>
      <c r="K31" s="220"/>
      <c r="L31" s="221"/>
      <c r="M31" s="219" t="s">
        <v>168</v>
      </c>
      <c r="N31" s="220"/>
      <c r="O31" s="220"/>
      <c r="P31" s="221"/>
      <c r="Q31" s="72" t="s">
        <v>83</v>
      </c>
    </row>
    <row r="32" spans="1:17" ht="39" customHeight="1" x14ac:dyDescent="0.15">
      <c r="B32" s="168"/>
      <c r="C32" s="65" t="s">
        <v>30</v>
      </c>
      <c r="D32" s="65" t="s">
        <v>29</v>
      </c>
      <c r="E32" s="203" t="s">
        <v>61</v>
      </c>
      <c r="F32" s="204"/>
      <c r="G32" s="80" t="s">
        <v>177</v>
      </c>
      <c r="H32" s="80" t="s">
        <v>178</v>
      </c>
      <c r="I32" s="237"/>
      <c r="J32" s="222" t="s">
        <v>179</v>
      </c>
      <c r="K32" s="223"/>
      <c r="L32" s="61" t="s">
        <v>180</v>
      </c>
      <c r="M32" s="61" t="s">
        <v>170</v>
      </c>
      <c r="N32" s="215" t="s">
        <v>171</v>
      </c>
      <c r="O32" s="216"/>
      <c r="P32" s="61" t="s">
        <v>181</v>
      </c>
      <c r="Q32" s="65" t="s">
        <v>172</v>
      </c>
    </row>
    <row r="33" spans="2:17" ht="99.75" customHeight="1" x14ac:dyDescent="0.15">
      <c r="B33" s="63" t="s">
        <v>13</v>
      </c>
      <c r="C33" s="73" t="s">
        <v>161</v>
      </c>
      <c r="D33" s="73" t="s">
        <v>37</v>
      </c>
      <c r="E33" s="81" t="s">
        <v>182</v>
      </c>
      <c r="F33" s="82" t="s">
        <v>69</v>
      </c>
      <c r="G33" s="81" t="s">
        <v>183</v>
      </c>
      <c r="H33" s="81" t="s">
        <v>184</v>
      </c>
      <c r="I33" s="238"/>
      <c r="J33" s="217" t="s">
        <v>185</v>
      </c>
      <c r="K33" s="218"/>
      <c r="L33" s="83" t="s">
        <v>186</v>
      </c>
      <c r="M33" s="74" t="s">
        <v>24</v>
      </c>
      <c r="N33" s="217" t="s">
        <v>174</v>
      </c>
      <c r="O33" s="218"/>
      <c r="P33" s="83" t="s">
        <v>67</v>
      </c>
      <c r="Q33" s="73" t="s">
        <v>187</v>
      </c>
    </row>
    <row r="34" spans="2:17" ht="39" customHeight="1" x14ac:dyDescent="0.15">
      <c r="B34" s="63" t="s">
        <v>1</v>
      </c>
      <c r="C34" s="65" t="s">
        <v>32</v>
      </c>
      <c r="D34" s="65" t="s">
        <v>32</v>
      </c>
      <c r="E34" s="80" t="s">
        <v>59</v>
      </c>
      <c r="F34" s="80" t="s">
        <v>59</v>
      </c>
      <c r="G34" s="80" t="s">
        <v>63</v>
      </c>
      <c r="H34" s="80" t="s">
        <v>63</v>
      </c>
      <c r="I34" s="84" t="s">
        <v>71</v>
      </c>
      <c r="J34" s="215" t="s">
        <v>26</v>
      </c>
      <c r="K34" s="216"/>
      <c r="L34" s="85" t="s">
        <v>80</v>
      </c>
      <c r="M34" s="61" t="s">
        <v>35</v>
      </c>
      <c r="N34" s="203" t="s">
        <v>142</v>
      </c>
      <c r="O34" s="204"/>
      <c r="P34" s="86" t="s">
        <v>68</v>
      </c>
      <c r="Q34" s="65" t="s">
        <v>188</v>
      </c>
    </row>
    <row r="35" spans="2:17" ht="20.100000000000001" customHeight="1" x14ac:dyDescent="0.15">
      <c r="B35" s="226" t="s">
        <v>34</v>
      </c>
      <c r="C35" s="199"/>
      <c r="D35" s="90"/>
      <c r="E35" s="91"/>
      <c r="F35" s="91"/>
      <c r="G35" s="87" t="str">
        <f>IF(AND(F35="Steam boiler",P35&lt;&gt;"",E35&lt;&gt;""),P35*24*$L$35*2257/10^6,
     IF(AND(F35="Hot water boiler",P35&lt;&gt;"",E35&lt;&gt;""),P35*24*$L$35*3.6/10^3,""))</f>
        <v/>
      </c>
      <c r="H35" s="200" t="str">
        <f>IF(AND(G35="",G36="",G37=""),"",SUM(G35:G37))</f>
        <v/>
      </c>
      <c r="I35" s="234" t="s">
        <v>71</v>
      </c>
      <c r="J35" s="250"/>
      <c r="K35" s="251"/>
      <c r="L35" s="212">
        <f>'MPS(input)'!E13</f>
        <v>0</v>
      </c>
      <c r="M35" s="248">
        <f>'MPS(calc_process)'!F16</f>
        <v>89</v>
      </c>
      <c r="N35" s="205"/>
      <c r="O35" s="206"/>
      <c r="P35" s="92"/>
      <c r="Q35" s="200" t="str">
        <f>IF(OR(C35="",D35=""),"",
     MIN(J35,H35)*(100/$M$35)*N35)</f>
        <v/>
      </c>
    </row>
    <row r="36" spans="2:17" ht="20.100000000000001" customHeight="1" x14ac:dyDescent="0.15">
      <c r="B36" s="226"/>
      <c r="C36" s="199"/>
      <c r="D36" s="90"/>
      <c r="E36" s="91"/>
      <c r="F36" s="91"/>
      <c r="G36" s="87" t="str">
        <f t="shared" ref="G36:G49" si="1">IF(AND(F36="Steam boiler",P36&lt;&gt;"",E36&lt;&gt;""),P36*24*$L$35*2257/10^6,
     IF(AND(F36="Hot water boiler",P36&lt;&gt;"",E36&lt;&gt;""),P36*24*$L$35*3.6/10^3,""))</f>
        <v/>
      </c>
      <c r="H36" s="201"/>
      <c r="I36" s="235"/>
      <c r="J36" s="252"/>
      <c r="K36" s="253"/>
      <c r="L36" s="213"/>
      <c r="M36" s="249"/>
      <c r="N36" s="207"/>
      <c r="O36" s="208"/>
      <c r="P36" s="92"/>
      <c r="Q36" s="201"/>
    </row>
    <row r="37" spans="2:17" ht="20.100000000000001" customHeight="1" x14ac:dyDescent="0.15">
      <c r="B37" s="226"/>
      <c r="C37" s="199"/>
      <c r="D37" s="90"/>
      <c r="E37" s="91"/>
      <c r="F37" s="91"/>
      <c r="G37" s="87" t="str">
        <f t="shared" si="1"/>
        <v/>
      </c>
      <c r="H37" s="202"/>
      <c r="I37" s="236"/>
      <c r="J37" s="254"/>
      <c r="K37" s="255"/>
      <c r="L37" s="213"/>
      <c r="M37" s="249"/>
      <c r="N37" s="209"/>
      <c r="O37" s="210"/>
      <c r="P37" s="92"/>
      <c r="Q37" s="202"/>
    </row>
    <row r="38" spans="2:17" ht="20.100000000000001" customHeight="1" x14ac:dyDescent="0.15">
      <c r="B38" s="226"/>
      <c r="C38" s="199"/>
      <c r="D38" s="90"/>
      <c r="E38" s="91"/>
      <c r="F38" s="91"/>
      <c r="G38" s="87" t="str">
        <f t="shared" si="1"/>
        <v/>
      </c>
      <c r="H38" s="200" t="str">
        <f t="shared" ref="H38" si="2">IF(AND(G38="",G39="",G40=""),"",SUM(G38:G40))</f>
        <v/>
      </c>
      <c r="I38" s="234" t="s">
        <v>71</v>
      </c>
      <c r="J38" s="250"/>
      <c r="K38" s="251"/>
      <c r="L38" s="213"/>
      <c r="M38" s="249"/>
      <c r="N38" s="205"/>
      <c r="O38" s="206"/>
      <c r="P38" s="92"/>
      <c r="Q38" s="200" t="str">
        <f>IF(OR(C38="",D38=""),"",
     MIN(J38,H38)*(100/$M$35)*N38)</f>
        <v/>
      </c>
    </row>
    <row r="39" spans="2:17" ht="20.100000000000001" customHeight="1" x14ac:dyDescent="0.15">
      <c r="B39" s="226"/>
      <c r="C39" s="199"/>
      <c r="D39" s="90"/>
      <c r="E39" s="91"/>
      <c r="F39" s="91"/>
      <c r="G39" s="87" t="str">
        <f t="shared" si="1"/>
        <v/>
      </c>
      <c r="H39" s="201"/>
      <c r="I39" s="235"/>
      <c r="J39" s="252"/>
      <c r="K39" s="253"/>
      <c r="L39" s="213"/>
      <c r="M39" s="249"/>
      <c r="N39" s="207"/>
      <c r="O39" s="208"/>
      <c r="P39" s="92"/>
      <c r="Q39" s="201"/>
    </row>
    <row r="40" spans="2:17" ht="20.100000000000001" customHeight="1" x14ac:dyDescent="0.15">
      <c r="B40" s="226"/>
      <c r="C40" s="199"/>
      <c r="D40" s="90"/>
      <c r="E40" s="91"/>
      <c r="F40" s="91"/>
      <c r="G40" s="87" t="str">
        <f t="shared" si="1"/>
        <v/>
      </c>
      <c r="H40" s="202"/>
      <c r="I40" s="236"/>
      <c r="J40" s="254"/>
      <c r="K40" s="255"/>
      <c r="L40" s="213"/>
      <c r="M40" s="249"/>
      <c r="N40" s="209"/>
      <c r="O40" s="210"/>
      <c r="P40" s="92"/>
      <c r="Q40" s="202"/>
    </row>
    <row r="41" spans="2:17" ht="20.100000000000001" customHeight="1" x14ac:dyDescent="0.15">
      <c r="B41" s="226"/>
      <c r="C41" s="199"/>
      <c r="D41" s="90"/>
      <c r="E41" s="91"/>
      <c r="F41" s="91"/>
      <c r="G41" s="87" t="str">
        <f t="shared" si="1"/>
        <v/>
      </c>
      <c r="H41" s="200" t="str">
        <f t="shared" ref="H41" si="3">IF(AND(G41="",G42="",G43=""),"",SUM(G41:G43))</f>
        <v/>
      </c>
      <c r="I41" s="234" t="s">
        <v>71</v>
      </c>
      <c r="J41" s="250"/>
      <c r="K41" s="251"/>
      <c r="L41" s="213"/>
      <c r="M41" s="249"/>
      <c r="N41" s="205"/>
      <c r="O41" s="206"/>
      <c r="P41" s="92"/>
      <c r="Q41" s="200" t="str">
        <f>IF(OR(C41="",D41=""),"",
     MIN(J41,H41)*(100/$M$35)*N41)</f>
        <v/>
      </c>
    </row>
    <row r="42" spans="2:17" ht="20.100000000000001" customHeight="1" x14ac:dyDescent="0.15">
      <c r="B42" s="226"/>
      <c r="C42" s="199"/>
      <c r="D42" s="90"/>
      <c r="E42" s="91"/>
      <c r="F42" s="91"/>
      <c r="G42" s="87" t="str">
        <f t="shared" si="1"/>
        <v/>
      </c>
      <c r="H42" s="201"/>
      <c r="I42" s="235"/>
      <c r="J42" s="252"/>
      <c r="K42" s="253"/>
      <c r="L42" s="213"/>
      <c r="M42" s="249"/>
      <c r="N42" s="207"/>
      <c r="O42" s="208"/>
      <c r="P42" s="92"/>
      <c r="Q42" s="201"/>
    </row>
    <row r="43" spans="2:17" ht="20.100000000000001" customHeight="1" x14ac:dyDescent="0.15">
      <c r="B43" s="226"/>
      <c r="C43" s="199"/>
      <c r="D43" s="90"/>
      <c r="E43" s="91"/>
      <c r="F43" s="91"/>
      <c r="G43" s="87" t="str">
        <f t="shared" si="1"/>
        <v/>
      </c>
      <c r="H43" s="202"/>
      <c r="I43" s="236"/>
      <c r="J43" s="254"/>
      <c r="K43" s="255"/>
      <c r="L43" s="213"/>
      <c r="M43" s="249"/>
      <c r="N43" s="209"/>
      <c r="O43" s="210"/>
      <c r="P43" s="92"/>
      <c r="Q43" s="202"/>
    </row>
    <row r="44" spans="2:17" ht="20.100000000000001" customHeight="1" x14ac:dyDescent="0.15">
      <c r="B44" s="226"/>
      <c r="C44" s="199"/>
      <c r="D44" s="90"/>
      <c r="E44" s="91"/>
      <c r="F44" s="91"/>
      <c r="G44" s="87" t="str">
        <f t="shared" si="1"/>
        <v/>
      </c>
      <c r="H44" s="200" t="str">
        <f t="shared" ref="H44" si="4">IF(AND(G44="",G45="",G46=""),"",SUM(G44:G46))</f>
        <v/>
      </c>
      <c r="I44" s="234" t="s">
        <v>71</v>
      </c>
      <c r="J44" s="250"/>
      <c r="K44" s="251"/>
      <c r="L44" s="213"/>
      <c r="M44" s="249"/>
      <c r="N44" s="205"/>
      <c r="O44" s="206"/>
      <c r="P44" s="92"/>
      <c r="Q44" s="200" t="str">
        <f>IF(OR(C44="",D44=""),"",
     MIN(J44,H44)*(100/$M$35)*N44)</f>
        <v/>
      </c>
    </row>
    <row r="45" spans="2:17" ht="20.100000000000001" customHeight="1" x14ac:dyDescent="0.15">
      <c r="B45" s="226"/>
      <c r="C45" s="199"/>
      <c r="D45" s="90"/>
      <c r="E45" s="91"/>
      <c r="F45" s="91"/>
      <c r="G45" s="87" t="str">
        <f t="shared" si="1"/>
        <v/>
      </c>
      <c r="H45" s="201"/>
      <c r="I45" s="235"/>
      <c r="J45" s="252"/>
      <c r="K45" s="253"/>
      <c r="L45" s="213"/>
      <c r="M45" s="249"/>
      <c r="N45" s="207"/>
      <c r="O45" s="208"/>
      <c r="P45" s="92"/>
      <c r="Q45" s="201"/>
    </row>
    <row r="46" spans="2:17" ht="20.100000000000001" customHeight="1" x14ac:dyDescent="0.15">
      <c r="B46" s="226"/>
      <c r="C46" s="199"/>
      <c r="D46" s="90"/>
      <c r="E46" s="91"/>
      <c r="F46" s="91"/>
      <c r="G46" s="87" t="str">
        <f t="shared" si="1"/>
        <v/>
      </c>
      <c r="H46" s="202"/>
      <c r="I46" s="236"/>
      <c r="J46" s="254"/>
      <c r="K46" s="255"/>
      <c r="L46" s="213"/>
      <c r="M46" s="249"/>
      <c r="N46" s="209"/>
      <c r="O46" s="210"/>
      <c r="P46" s="92"/>
      <c r="Q46" s="202"/>
    </row>
    <row r="47" spans="2:17" ht="20.100000000000001" customHeight="1" x14ac:dyDescent="0.15">
      <c r="B47" s="226"/>
      <c r="C47" s="199"/>
      <c r="D47" s="90"/>
      <c r="E47" s="91"/>
      <c r="F47" s="91"/>
      <c r="G47" s="87" t="str">
        <f t="shared" si="1"/>
        <v/>
      </c>
      <c r="H47" s="200" t="str">
        <f>IF(AND(G47="",G48="",G49=""),"",SUM(G47:G49))</f>
        <v/>
      </c>
      <c r="I47" s="234" t="s">
        <v>71</v>
      </c>
      <c r="J47" s="250"/>
      <c r="K47" s="251"/>
      <c r="L47" s="213"/>
      <c r="M47" s="249"/>
      <c r="N47" s="205"/>
      <c r="O47" s="206"/>
      <c r="P47" s="92"/>
      <c r="Q47" s="200" t="str">
        <f>IF(OR(C47="",D47=""),"",
     MIN(J47,H47)*(100/$M$35)*N47)</f>
        <v/>
      </c>
    </row>
    <row r="48" spans="2:17" ht="20.100000000000001" customHeight="1" x14ac:dyDescent="0.15">
      <c r="B48" s="226"/>
      <c r="C48" s="199"/>
      <c r="D48" s="90"/>
      <c r="E48" s="91"/>
      <c r="F48" s="91"/>
      <c r="G48" s="87" t="str">
        <f t="shared" si="1"/>
        <v/>
      </c>
      <c r="H48" s="201"/>
      <c r="I48" s="235"/>
      <c r="J48" s="252"/>
      <c r="K48" s="253"/>
      <c r="L48" s="213"/>
      <c r="M48" s="249"/>
      <c r="N48" s="207"/>
      <c r="O48" s="208"/>
      <c r="P48" s="92"/>
      <c r="Q48" s="201"/>
    </row>
    <row r="49" spans="1:17" ht="20.100000000000001" customHeight="1" thickBot="1" x14ac:dyDescent="0.2">
      <c r="B49" s="226"/>
      <c r="C49" s="199"/>
      <c r="D49" s="90"/>
      <c r="E49" s="91"/>
      <c r="F49" s="91"/>
      <c r="G49" s="87" t="str">
        <f t="shared" si="1"/>
        <v/>
      </c>
      <c r="H49" s="202"/>
      <c r="I49" s="236"/>
      <c r="J49" s="254"/>
      <c r="K49" s="255"/>
      <c r="L49" s="214"/>
      <c r="M49" s="249"/>
      <c r="N49" s="209"/>
      <c r="O49" s="210"/>
      <c r="P49" s="92"/>
      <c r="Q49" s="202"/>
    </row>
    <row r="50" spans="1:17" ht="39" customHeight="1" thickBot="1" x14ac:dyDescent="0.2">
      <c r="B50" s="76" t="s">
        <v>39</v>
      </c>
      <c r="C50" s="65" t="s">
        <v>32</v>
      </c>
      <c r="D50" s="65" t="s">
        <v>32</v>
      </c>
      <c r="E50" s="80" t="s">
        <v>70</v>
      </c>
      <c r="F50" s="80" t="s">
        <v>70</v>
      </c>
      <c r="G50" s="80" t="s">
        <v>70</v>
      </c>
      <c r="H50" s="80" t="s">
        <v>70</v>
      </c>
      <c r="I50" s="80" t="s">
        <v>70</v>
      </c>
      <c r="J50" s="203" t="s">
        <v>32</v>
      </c>
      <c r="K50" s="204"/>
      <c r="L50" s="88" t="s">
        <v>76</v>
      </c>
      <c r="M50" s="65" t="s">
        <v>32</v>
      </c>
      <c r="N50" s="211" t="s">
        <v>32</v>
      </c>
      <c r="O50" s="211"/>
      <c r="P50" s="65" t="s">
        <v>70</v>
      </c>
      <c r="Q50" s="77">
        <f>SUM(Q35:Q49)</f>
        <v>0</v>
      </c>
    </row>
    <row r="51" spans="1:17" ht="13.5" customHeight="1" x14ac:dyDescent="0.15"/>
    <row r="52" spans="1:17" ht="15" x14ac:dyDescent="0.15">
      <c r="A52" s="71" t="s">
        <v>60</v>
      </c>
    </row>
    <row r="53" spans="1:17" ht="96" customHeight="1" x14ac:dyDescent="0.15">
      <c r="B53" s="168" t="s">
        <v>12</v>
      </c>
      <c r="C53" s="229" t="s">
        <v>31</v>
      </c>
      <c r="D53" s="231"/>
      <c r="E53" s="229" t="s">
        <v>189</v>
      </c>
      <c r="F53" s="231"/>
      <c r="G53" s="219" t="s">
        <v>190</v>
      </c>
      <c r="H53" s="221"/>
      <c r="I53" s="260" t="s">
        <v>36</v>
      </c>
      <c r="J53" s="260"/>
    </row>
    <row r="54" spans="1:17" ht="39" customHeight="1" x14ac:dyDescent="0.15">
      <c r="B54" s="168"/>
      <c r="C54" s="203" t="s">
        <v>29</v>
      </c>
      <c r="D54" s="204"/>
      <c r="E54" s="222" t="s">
        <v>191</v>
      </c>
      <c r="F54" s="223"/>
      <c r="G54" s="61" t="s">
        <v>192</v>
      </c>
      <c r="H54" s="61" t="s">
        <v>193</v>
      </c>
      <c r="I54" s="211" t="s">
        <v>194</v>
      </c>
      <c r="J54" s="211"/>
    </row>
    <row r="55" spans="1:17" ht="84.75" customHeight="1" x14ac:dyDescent="0.15">
      <c r="B55" s="63" t="s">
        <v>13</v>
      </c>
      <c r="C55" s="246" t="s">
        <v>37</v>
      </c>
      <c r="D55" s="247"/>
      <c r="E55" s="217" t="s">
        <v>195</v>
      </c>
      <c r="F55" s="218"/>
      <c r="G55" s="74" t="s">
        <v>196</v>
      </c>
      <c r="H55" s="74" t="s">
        <v>197</v>
      </c>
      <c r="I55" s="256" t="s">
        <v>198</v>
      </c>
      <c r="J55" s="256"/>
    </row>
    <row r="56" spans="1:17" ht="39" customHeight="1" x14ac:dyDescent="0.15">
      <c r="B56" s="63" t="s">
        <v>1</v>
      </c>
      <c r="C56" s="211" t="s">
        <v>32</v>
      </c>
      <c r="D56" s="211"/>
      <c r="E56" s="215" t="s">
        <v>199</v>
      </c>
      <c r="F56" s="216"/>
      <c r="G56" s="65" t="s">
        <v>200</v>
      </c>
      <c r="H56" s="65" t="s">
        <v>142</v>
      </c>
      <c r="I56" s="211" t="s">
        <v>166</v>
      </c>
      <c r="J56" s="211"/>
    </row>
    <row r="57" spans="1:17" ht="19.5" customHeight="1" x14ac:dyDescent="0.15">
      <c r="B57" s="226" t="s">
        <v>34</v>
      </c>
      <c r="C57" s="199"/>
      <c r="D57" s="199"/>
      <c r="E57" s="227"/>
      <c r="F57" s="228"/>
      <c r="G57" s="93"/>
      <c r="H57" s="94"/>
      <c r="I57" s="257" t="str">
        <f>IF(C57="","",(E57*G57*10^(-3)*H57))</f>
        <v/>
      </c>
      <c r="J57" s="257"/>
    </row>
    <row r="58" spans="1:17" ht="20.100000000000001" customHeight="1" x14ac:dyDescent="0.15">
      <c r="B58" s="226"/>
      <c r="C58" s="199"/>
      <c r="D58" s="199"/>
      <c r="E58" s="227"/>
      <c r="F58" s="228"/>
      <c r="G58" s="93"/>
      <c r="H58" s="94"/>
      <c r="I58" s="257" t="str">
        <f t="shared" ref="I58:I61" si="5">IF(C58="","",(E58*G58*10^(-3)*H58))</f>
        <v/>
      </c>
      <c r="J58" s="257"/>
    </row>
    <row r="59" spans="1:17" ht="20.100000000000001" customHeight="1" x14ac:dyDescent="0.15">
      <c r="B59" s="226"/>
      <c r="C59" s="199"/>
      <c r="D59" s="199"/>
      <c r="E59" s="227"/>
      <c r="F59" s="228"/>
      <c r="G59" s="93"/>
      <c r="H59" s="94"/>
      <c r="I59" s="257" t="str">
        <f t="shared" si="5"/>
        <v/>
      </c>
      <c r="J59" s="257"/>
    </row>
    <row r="60" spans="1:17" ht="20.100000000000001" customHeight="1" x14ac:dyDescent="0.15">
      <c r="B60" s="226"/>
      <c r="C60" s="199"/>
      <c r="D60" s="199"/>
      <c r="E60" s="227"/>
      <c r="F60" s="228"/>
      <c r="G60" s="93"/>
      <c r="H60" s="94"/>
      <c r="I60" s="257" t="str">
        <f t="shared" si="5"/>
        <v/>
      </c>
      <c r="J60" s="257"/>
    </row>
    <row r="61" spans="1:17" ht="20.100000000000001" customHeight="1" thickBot="1" x14ac:dyDescent="0.2">
      <c r="B61" s="226"/>
      <c r="C61" s="199"/>
      <c r="D61" s="199"/>
      <c r="E61" s="227"/>
      <c r="F61" s="228"/>
      <c r="G61" s="93"/>
      <c r="H61" s="94"/>
      <c r="I61" s="200" t="str">
        <f t="shared" si="5"/>
        <v/>
      </c>
      <c r="J61" s="200"/>
    </row>
    <row r="62" spans="1:17" ht="39" customHeight="1" thickBot="1" x14ac:dyDescent="0.2">
      <c r="B62" s="76" t="s">
        <v>39</v>
      </c>
      <c r="C62" s="211" t="s">
        <v>40</v>
      </c>
      <c r="D62" s="211"/>
      <c r="E62" s="203" t="s">
        <v>42</v>
      </c>
      <c r="F62" s="204"/>
      <c r="G62" s="65" t="s">
        <v>40</v>
      </c>
      <c r="H62" s="80" t="s">
        <v>41</v>
      </c>
      <c r="I62" s="258">
        <f>SUM(I57:I61)</f>
        <v>0</v>
      </c>
      <c r="J62" s="259"/>
    </row>
  </sheetData>
  <sheetProtection algorithmName="SHA-512" hashValue="SHKVt5FQIroKEtc3UUMJr0VHa5+Ocp+68FOHlUIHucWCMNPZ/mvBvt9TK0ltWXCpYnnXktVSSoEHwuwUzia1hA==" saltValue="71RwfeWiWQo5unlmhRwfhQ==" spinCount="100000" sheet="1" objects="1" scenarios="1" formatCells="0" formatRows="0"/>
  <mergeCells count="128">
    <mergeCell ref="I53:J53"/>
    <mergeCell ref="E54:F54"/>
    <mergeCell ref="E55:F55"/>
    <mergeCell ref="E56:F56"/>
    <mergeCell ref="E57:F57"/>
    <mergeCell ref="E58:F58"/>
    <mergeCell ref="E59:F59"/>
    <mergeCell ref="E60:F60"/>
    <mergeCell ref="E61:F61"/>
    <mergeCell ref="E53:F53"/>
    <mergeCell ref="G53:H53"/>
    <mergeCell ref="E62:F62"/>
    <mergeCell ref="I54:J54"/>
    <mergeCell ref="I55:J55"/>
    <mergeCell ref="I56:J56"/>
    <mergeCell ref="I57:J57"/>
    <mergeCell ref="I58:J58"/>
    <mergeCell ref="I59:J59"/>
    <mergeCell ref="I60:J60"/>
    <mergeCell ref="I61:J61"/>
    <mergeCell ref="I62:J62"/>
    <mergeCell ref="Q35:Q37"/>
    <mergeCell ref="Q38:Q40"/>
    <mergeCell ref="Q41:Q43"/>
    <mergeCell ref="Q44:Q46"/>
    <mergeCell ref="Q47:Q49"/>
    <mergeCell ref="C62:D62"/>
    <mergeCell ref="C53:D53"/>
    <mergeCell ref="C54:D54"/>
    <mergeCell ref="B57:B61"/>
    <mergeCell ref="C55:D55"/>
    <mergeCell ref="C56:D56"/>
    <mergeCell ref="C57:D57"/>
    <mergeCell ref="C58:D58"/>
    <mergeCell ref="C59:D59"/>
    <mergeCell ref="C60:D60"/>
    <mergeCell ref="C61:D61"/>
    <mergeCell ref="B53:B54"/>
    <mergeCell ref="B35:B49"/>
    <mergeCell ref="M35:M49"/>
    <mergeCell ref="J35:K37"/>
    <mergeCell ref="J38:K40"/>
    <mergeCell ref="J41:K43"/>
    <mergeCell ref="J44:K46"/>
    <mergeCell ref="J47:K49"/>
    <mergeCell ref="B6:B7"/>
    <mergeCell ref="B10:B14"/>
    <mergeCell ref="C6:D6"/>
    <mergeCell ref="E6:F6"/>
    <mergeCell ref="E7:F7"/>
    <mergeCell ref="E8:F8"/>
    <mergeCell ref="E9:F9"/>
    <mergeCell ref="E10:F10"/>
    <mergeCell ref="E11:F11"/>
    <mergeCell ref="E12:F12"/>
    <mergeCell ref="E13:F13"/>
    <mergeCell ref="E14:F14"/>
    <mergeCell ref="G6:I6"/>
    <mergeCell ref="G7:I7"/>
    <mergeCell ref="G8:I8"/>
    <mergeCell ref="G9:I9"/>
    <mergeCell ref="G10:I10"/>
    <mergeCell ref="G11:I11"/>
    <mergeCell ref="G12:I12"/>
    <mergeCell ref="G13:I13"/>
    <mergeCell ref="G14:I14"/>
    <mergeCell ref="E27:F27"/>
    <mergeCell ref="I35:I37"/>
    <mergeCell ref="I38:I40"/>
    <mergeCell ref="I41:I43"/>
    <mergeCell ref="I44:I46"/>
    <mergeCell ref="I47:I49"/>
    <mergeCell ref="I32:I33"/>
    <mergeCell ref="H27:I27"/>
    <mergeCell ref="G22:G26"/>
    <mergeCell ref="H22:I22"/>
    <mergeCell ref="H23:I23"/>
    <mergeCell ref="H24:I24"/>
    <mergeCell ref="E23:F23"/>
    <mergeCell ref="B31:B32"/>
    <mergeCell ref="J32:K32"/>
    <mergeCell ref="G15:I15"/>
    <mergeCell ref="B22:B26"/>
    <mergeCell ref="B18:B19"/>
    <mergeCell ref="C18:D18"/>
    <mergeCell ref="E24:F24"/>
    <mergeCell ref="E25:F25"/>
    <mergeCell ref="E26:F26"/>
    <mergeCell ref="E15:F15"/>
    <mergeCell ref="E19:F19"/>
    <mergeCell ref="E20:F20"/>
    <mergeCell ref="E21:F21"/>
    <mergeCell ref="E22:F22"/>
    <mergeCell ref="E18:F18"/>
    <mergeCell ref="C31:F31"/>
    <mergeCell ref="E32:F32"/>
    <mergeCell ref="G31:H31"/>
    <mergeCell ref="J31:L31"/>
    <mergeCell ref="H25:I25"/>
    <mergeCell ref="H26:I26"/>
    <mergeCell ref="G18:I18"/>
    <mergeCell ref="H19:I19"/>
    <mergeCell ref="H20:I20"/>
    <mergeCell ref="H21:I21"/>
    <mergeCell ref="N35:O37"/>
    <mergeCell ref="N38:O40"/>
    <mergeCell ref="N41:O43"/>
    <mergeCell ref="N44:O46"/>
    <mergeCell ref="N47:O49"/>
    <mergeCell ref="J50:K50"/>
    <mergeCell ref="N50:O50"/>
    <mergeCell ref="L35:L49"/>
    <mergeCell ref="N32:O32"/>
    <mergeCell ref="J33:K33"/>
    <mergeCell ref="N33:O33"/>
    <mergeCell ref="J34:K34"/>
    <mergeCell ref="N34:O34"/>
    <mergeCell ref="M31:P31"/>
    <mergeCell ref="C35:C37"/>
    <mergeCell ref="C38:C40"/>
    <mergeCell ref="C41:C43"/>
    <mergeCell ref="C44:C46"/>
    <mergeCell ref="C47:C49"/>
    <mergeCell ref="H38:H40"/>
    <mergeCell ref="H41:H43"/>
    <mergeCell ref="H44:H46"/>
    <mergeCell ref="H47:H49"/>
    <mergeCell ref="H35:H37"/>
  </mergeCells>
  <phoneticPr fontId="10"/>
  <dataValidations count="2">
    <dataValidation type="list" allowBlank="1" showInputMessage="1" showErrorMessage="1" sqref="F35:F49">
      <formula1>"Steam boiler, Hot water boiler"</formula1>
    </dataValidation>
    <dataValidation type="list" allowBlank="1" showInputMessage="1" showErrorMessage="1" sqref="C30">
      <formula1>"Yes,No"</formula1>
    </dataValidation>
  </dataValidations>
  <pageMargins left="0.70866141732283472" right="0.70866141732283472" top="0.74803149606299213" bottom="0.74803149606299213" header="0.31496062992125984" footer="0.31496062992125984"/>
  <pageSetup paperSize="9" scale="24"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J17"/>
  <sheetViews>
    <sheetView showGridLines="0" view="pageBreakPreview" zoomScale="80" zoomScaleNormal="100" zoomScaleSheetLayoutView="80" workbookViewId="0"/>
  </sheetViews>
  <sheetFormatPr defaultColWidth="9" defaultRowHeight="14.25" x14ac:dyDescent="0.15"/>
  <cols>
    <col min="1" max="4" width="3.625" style="1" customWidth="1"/>
    <col min="5" max="5" width="29.25" style="1" customWidth="1"/>
    <col min="6" max="6" width="8.625" style="1" customWidth="1"/>
    <col min="7" max="7" width="12.625" style="1" customWidth="1"/>
    <col min="8" max="8" width="20.625" style="1" customWidth="1"/>
    <col min="9" max="9" width="12.625" style="7" customWidth="1"/>
    <col min="10" max="10" width="12.625" style="1" customWidth="1"/>
    <col min="11" max="16384" width="9" style="1"/>
  </cols>
  <sheetData>
    <row r="1" spans="1:10" ht="18" customHeight="1" x14ac:dyDescent="0.15">
      <c r="I1" s="1"/>
      <c r="J1" s="12" t="str">
        <f>'MPS(input)'!K1</f>
        <v>Monitoring Spreadsheet: JCM_ID_AM016_ver01.0</v>
      </c>
    </row>
    <row r="2" spans="1:10" ht="18" customHeight="1" x14ac:dyDescent="0.15">
      <c r="I2" s="1"/>
      <c r="J2" s="12" t="str">
        <f>'MPS(input)'!K2</f>
        <v>Reference Number:</v>
      </c>
    </row>
    <row r="3" spans="1:10" ht="27.75" customHeight="1" x14ac:dyDescent="0.15">
      <c r="A3" s="263" t="s">
        <v>203</v>
      </c>
      <c r="B3" s="263"/>
      <c r="C3" s="263"/>
      <c r="D3" s="263"/>
      <c r="E3" s="263"/>
      <c r="F3" s="263"/>
      <c r="G3" s="263"/>
      <c r="H3" s="263"/>
      <c r="I3" s="263"/>
      <c r="J3" s="263"/>
    </row>
    <row r="4" spans="1:10" ht="11.25" customHeight="1" x14ac:dyDescent="0.15">
      <c r="I4" s="1"/>
      <c r="J4" s="7"/>
    </row>
    <row r="5" spans="1:10" ht="18.75" customHeight="1" thickBot="1" x14ac:dyDescent="0.2">
      <c r="A5" s="27" t="s">
        <v>2</v>
      </c>
      <c r="B5" s="32"/>
      <c r="C5" s="33"/>
      <c r="D5" s="33"/>
      <c r="E5" s="34"/>
      <c r="F5" s="35"/>
      <c r="G5" s="24" t="s">
        <v>3</v>
      </c>
      <c r="H5" s="48" t="s">
        <v>0</v>
      </c>
      <c r="I5" s="24" t="s">
        <v>1</v>
      </c>
      <c r="J5" s="25" t="s">
        <v>4</v>
      </c>
    </row>
    <row r="6" spans="1:10" ht="18.75" customHeight="1" thickBot="1" x14ac:dyDescent="0.2">
      <c r="A6" s="28"/>
      <c r="B6" s="36" t="s">
        <v>204</v>
      </c>
      <c r="C6" s="37"/>
      <c r="D6" s="37"/>
      <c r="E6" s="37"/>
      <c r="F6" s="38"/>
      <c r="G6" s="46" t="s">
        <v>155</v>
      </c>
      <c r="H6" s="52">
        <f>H8-H13</f>
        <v>0</v>
      </c>
      <c r="I6" s="47" t="s">
        <v>205</v>
      </c>
      <c r="J6" s="26" t="s">
        <v>206</v>
      </c>
    </row>
    <row r="7" spans="1:10" ht="18.75" customHeight="1" thickBot="1" x14ac:dyDescent="0.2">
      <c r="A7" s="27" t="s">
        <v>46</v>
      </c>
      <c r="B7" s="39"/>
      <c r="C7" s="33"/>
      <c r="D7" s="40"/>
      <c r="E7" s="40"/>
      <c r="F7" s="41"/>
      <c r="G7" s="24"/>
      <c r="H7" s="49"/>
      <c r="I7" s="22"/>
      <c r="J7" s="24"/>
    </row>
    <row r="8" spans="1:10" ht="18.75" customHeight="1" thickBot="1" x14ac:dyDescent="0.2">
      <c r="A8" s="29"/>
      <c r="B8" s="42" t="s">
        <v>207</v>
      </c>
      <c r="C8" s="37"/>
      <c r="D8" s="37"/>
      <c r="E8" s="37"/>
      <c r="F8" s="38"/>
      <c r="G8" s="46" t="s">
        <v>154</v>
      </c>
      <c r="H8" s="53">
        <f>SUM(H9:H10)</f>
        <v>0</v>
      </c>
      <c r="I8" s="47" t="s">
        <v>205</v>
      </c>
      <c r="J8" s="50" t="s">
        <v>208</v>
      </c>
    </row>
    <row r="9" spans="1:10" ht="37.5" customHeight="1" x14ac:dyDescent="0.15">
      <c r="A9" s="29"/>
      <c r="B9" s="30"/>
      <c r="C9" s="264" t="s">
        <v>84</v>
      </c>
      <c r="D9" s="265"/>
      <c r="E9" s="265"/>
      <c r="F9" s="266"/>
      <c r="G9" s="50" t="s">
        <v>154</v>
      </c>
      <c r="H9" s="54">
        <f>'MPS(input_separate)'!J15</f>
        <v>0</v>
      </c>
      <c r="I9" s="50" t="s">
        <v>205</v>
      </c>
      <c r="J9" s="50" t="s">
        <v>209</v>
      </c>
    </row>
    <row r="10" spans="1:10" ht="18.75" customHeight="1" x14ac:dyDescent="0.15">
      <c r="A10" s="29"/>
      <c r="B10" s="30"/>
      <c r="C10" s="264" t="s">
        <v>85</v>
      </c>
      <c r="D10" s="265"/>
      <c r="E10" s="265"/>
      <c r="F10" s="266"/>
      <c r="G10" s="262" t="s">
        <v>155</v>
      </c>
      <c r="H10" s="267">
        <f>IF('MPS(input_separate)'!C30="No",'MPS(input_separate)'!J27,
IF('MPS(input_separate)'!C30="Yes",'MPS(input_separate)'!Q50,""))</f>
        <v>0</v>
      </c>
      <c r="I10" s="262" t="s">
        <v>205</v>
      </c>
      <c r="J10" s="262" t="s">
        <v>210</v>
      </c>
    </row>
    <row r="11" spans="1:10" ht="18.75" customHeight="1" x14ac:dyDescent="0.15">
      <c r="A11" s="28"/>
      <c r="B11" s="31"/>
      <c r="C11" s="264" t="str">
        <f>"("&amp;IF('MPS(input_separate)'!C30="Yes","Option 2", IF('MPS(input_separate)'!C30="No","Option 1",""))&amp;" is selected)"</f>
        <v>(Option 1 is selected)</v>
      </c>
      <c r="D11" s="265"/>
      <c r="E11" s="265"/>
      <c r="F11" s="51"/>
      <c r="G11" s="262"/>
      <c r="H11" s="267"/>
      <c r="I11" s="262"/>
      <c r="J11" s="262"/>
    </row>
    <row r="12" spans="1:10" ht="18.75" customHeight="1" thickBot="1" x14ac:dyDescent="0.2">
      <c r="A12" s="27" t="s">
        <v>47</v>
      </c>
      <c r="B12" s="23"/>
      <c r="C12" s="23"/>
      <c r="D12" s="23"/>
      <c r="E12" s="22"/>
      <c r="F12" s="22"/>
      <c r="G12" s="24"/>
      <c r="H12" s="27"/>
      <c r="I12" s="22"/>
      <c r="J12" s="24"/>
    </row>
    <row r="13" spans="1:10" ht="18.75" customHeight="1" thickBot="1" x14ac:dyDescent="0.2">
      <c r="A13" s="28"/>
      <c r="B13" s="43" t="s">
        <v>48</v>
      </c>
      <c r="C13" s="44"/>
      <c r="D13" s="44"/>
      <c r="E13" s="44"/>
      <c r="F13" s="45"/>
      <c r="G13" s="46" t="s">
        <v>154</v>
      </c>
      <c r="H13" s="53">
        <f>'MPS(input_separate)'!I62</f>
        <v>0</v>
      </c>
      <c r="I13" s="47" t="s">
        <v>205</v>
      </c>
      <c r="J13" s="50" t="s">
        <v>211</v>
      </c>
    </row>
    <row r="14" spans="1:10" x14ac:dyDescent="0.15">
      <c r="A14" s="2"/>
      <c r="B14" s="2"/>
      <c r="C14" s="2"/>
      <c r="D14" s="2"/>
      <c r="E14" s="2"/>
      <c r="F14" s="9"/>
      <c r="G14" s="8"/>
      <c r="H14" s="8"/>
      <c r="I14" s="3"/>
    </row>
    <row r="15" spans="1:10" ht="21.75" customHeight="1" x14ac:dyDescent="0.15">
      <c r="B15" s="1" t="s">
        <v>51</v>
      </c>
      <c r="E15" s="2"/>
      <c r="F15" s="5"/>
    </row>
    <row r="16" spans="1:10" ht="21.75" customHeight="1" x14ac:dyDescent="0.15">
      <c r="B16" s="261" t="s">
        <v>212</v>
      </c>
      <c r="C16" s="261"/>
      <c r="D16" s="261" t="s">
        <v>50</v>
      </c>
      <c r="E16" s="261"/>
      <c r="F16" s="55">
        <v>89</v>
      </c>
      <c r="G16" s="21" t="s">
        <v>52</v>
      </c>
      <c r="H16" s="3"/>
    </row>
    <row r="17" spans="5:8" s="7" customFormat="1" x14ac:dyDescent="0.15">
      <c r="E17" s="2"/>
      <c r="F17" s="2"/>
      <c r="G17" s="2"/>
      <c r="H17" s="2"/>
    </row>
  </sheetData>
  <sheetProtection algorithmName="SHA-512" hashValue="loxQNGQ2NemWz9ISTO3yaiYlm/i6NGna7OVxw7L7OXy85TScbzEGax/i4jbBXJgbBqS4/KZhk19G6DxIisLK+A==" saltValue="MqMiMwUJ9/wQVIStUHdUQg==" spinCount="100000" sheet="1" objects="1" scenarios="1"/>
  <mergeCells count="10">
    <mergeCell ref="B16:C16"/>
    <mergeCell ref="D16:E16"/>
    <mergeCell ref="J10:J11"/>
    <mergeCell ref="A3:J3"/>
    <mergeCell ref="C9:F9"/>
    <mergeCell ref="C10:F10"/>
    <mergeCell ref="G10:G11"/>
    <mergeCell ref="H10:H11"/>
    <mergeCell ref="I10:I11"/>
    <mergeCell ref="C11:E11"/>
  </mergeCells>
  <phoneticPr fontId="2"/>
  <pageMargins left="0.70866141732283472" right="0.70866141732283472" top="0.74803149606299213" bottom="0.74803149606299213" header="0.31496062992125984" footer="0.31496062992125984"/>
  <pageSetup paperSize="9" scale="79" fitToHeight="2"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view="pageBreakPreview" zoomScale="80" zoomScaleNormal="80" zoomScaleSheetLayoutView="80" workbookViewId="0"/>
  </sheetViews>
  <sheetFormatPr defaultRowHeight="13.5" x14ac:dyDescent="0.15"/>
  <cols>
    <col min="1" max="1" width="3.625" style="108" customWidth="1"/>
    <col min="2" max="2" width="36.375" style="108" customWidth="1"/>
    <col min="3" max="3" width="49.125" style="108" customWidth="1"/>
    <col min="4" max="256" width="9" style="108"/>
    <col min="257" max="257" width="3.625" style="108" customWidth="1"/>
    <col min="258" max="258" width="36.375" style="108" customWidth="1"/>
    <col min="259" max="259" width="49.125" style="108" customWidth="1"/>
    <col min="260" max="512" width="9" style="108"/>
    <col min="513" max="513" width="3.625" style="108" customWidth="1"/>
    <col min="514" max="514" width="36.375" style="108" customWidth="1"/>
    <col min="515" max="515" width="49.125" style="108" customWidth="1"/>
    <col min="516" max="768" width="9" style="108"/>
    <col min="769" max="769" width="3.625" style="108" customWidth="1"/>
    <col min="770" max="770" width="36.375" style="108" customWidth="1"/>
    <col min="771" max="771" width="49.125" style="108" customWidth="1"/>
    <col min="772" max="1024" width="9" style="108"/>
    <col min="1025" max="1025" width="3.625" style="108" customWidth="1"/>
    <col min="1026" max="1026" width="36.375" style="108" customWidth="1"/>
    <col min="1027" max="1027" width="49.125" style="108" customWidth="1"/>
    <col min="1028" max="1280" width="9" style="108"/>
    <col min="1281" max="1281" width="3.625" style="108" customWidth="1"/>
    <col min="1282" max="1282" width="36.375" style="108" customWidth="1"/>
    <col min="1283" max="1283" width="49.125" style="108" customWidth="1"/>
    <col min="1284" max="1536" width="9" style="108"/>
    <col min="1537" max="1537" width="3.625" style="108" customWidth="1"/>
    <col min="1538" max="1538" width="36.375" style="108" customWidth="1"/>
    <col min="1539" max="1539" width="49.125" style="108" customWidth="1"/>
    <col min="1540" max="1792" width="9" style="108"/>
    <col min="1793" max="1793" width="3.625" style="108" customWidth="1"/>
    <col min="1794" max="1794" width="36.375" style="108" customWidth="1"/>
    <col min="1795" max="1795" width="49.125" style="108" customWidth="1"/>
    <col min="1796" max="2048" width="9" style="108"/>
    <col min="2049" max="2049" width="3.625" style="108" customWidth="1"/>
    <col min="2050" max="2050" width="36.375" style="108" customWidth="1"/>
    <col min="2051" max="2051" width="49.125" style="108" customWidth="1"/>
    <col min="2052" max="2304" width="9" style="108"/>
    <col min="2305" max="2305" width="3.625" style="108" customWidth="1"/>
    <col min="2306" max="2306" width="36.375" style="108" customWidth="1"/>
    <col min="2307" max="2307" width="49.125" style="108" customWidth="1"/>
    <col min="2308" max="2560" width="9" style="108"/>
    <col min="2561" max="2561" width="3.625" style="108" customWidth="1"/>
    <col min="2562" max="2562" width="36.375" style="108" customWidth="1"/>
    <col min="2563" max="2563" width="49.125" style="108" customWidth="1"/>
    <col min="2564" max="2816" width="9" style="108"/>
    <col min="2817" max="2817" width="3.625" style="108" customWidth="1"/>
    <col min="2818" max="2818" width="36.375" style="108" customWidth="1"/>
    <col min="2819" max="2819" width="49.125" style="108" customWidth="1"/>
    <col min="2820" max="3072" width="9" style="108"/>
    <col min="3073" max="3073" width="3.625" style="108" customWidth="1"/>
    <col min="3074" max="3074" width="36.375" style="108" customWidth="1"/>
    <col min="3075" max="3075" width="49.125" style="108" customWidth="1"/>
    <col min="3076" max="3328" width="9" style="108"/>
    <col min="3329" max="3329" width="3.625" style="108" customWidth="1"/>
    <col min="3330" max="3330" width="36.375" style="108" customWidth="1"/>
    <col min="3331" max="3331" width="49.125" style="108" customWidth="1"/>
    <col min="3332" max="3584" width="9" style="108"/>
    <col min="3585" max="3585" width="3.625" style="108" customWidth="1"/>
    <col min="3586" max="3586" width="36.375" style="108" customWidth="1"/>
    <col min="3587" max="3587" width="49.125" style="108" customWidth="1"/>
    <col min="3588" max="3840" width="9" style="108"/>
    <col min="3841" max="3841" width="3.625" style="108" customWidth="1"/>
    <col min="3842" max="3842" width="36.375" style="108" customWidth="1"/>
    <col min="3843" max="3843" width="49.125" style="108" customWidth="1"/>
    <col min="3844" max="4096" width="9" style="108"/>
    <col min="4097" max="4097" width="3.625" style="108" customWidth="1"/>
    <col min="4098" max="4098" width="36.375" style="108" customWidth="1"/>
    <col min="4099" max="4099" width="49.125" style="108" customWidth="1"/>
    <col min="4100" max="4352" width="9" style="108"/>
    <col min="4353" max="4353" width="3.625" style="108" customWidth="1"/>
    <col min="4354" max="4354" width="36.375" style="108" customWidth="1"/>
    <col min="4355" max="4355" width="49.125" style="108" customWidth="1"/>
    <col min="4356" max="4608" width="9" style="108"/>
    <col min="4609" max="4609" width="3.625" style="108" customWidth="1"/>
    <col min="4610" max="4610" width="36.375" style="108" customWidth="1"/>
    <col min="4611" max="4611" width="49.125" style="108" customWidth="1"/>
    <col min="4612" max="4864" width="9" style="108"/>
    <col min="4865" max="4865" width="3.625" style="108" customWidth="1"/>
    <col min="4866" max="4866" width="36.375" style="108" customWidth="1"/>
    <col min="4867" max="4867" width="49.125" style="108" customWidth="1"/>
    <col min="4868" max="5120" width="9" style="108"/>
    <col min="5121" max="5121" width="3.625" style="108" customWidth="1"/>
    <col min="5122" max="5122" width="36.375" style="108" customWidth="1"/>
    <col min="5123" max="5123" width="49.125" style="108" customWidth="1"/>
    <col min="5124" max="5376" width="9" style="108"/>
    <col min="5377" max="5377" width="3.625" style="108" customWidth="1"/>
    <col min="5378" max="5378" width="36.375" style="108" customWidth="1"/>
    <col min="5379" max="5379" width="49.125" style="108" customWidth="1"/>
    <col min="5380" max="5632" width="9" style="108"/>
    <col min="5633" max="5633" width="3.625" style="108" customWidth="1"/>
    <col min="5634" max="5634" width="36.375" style="108" customWidth="1"/>
    <col min="5635" max="5635" width="49.125" style="108" customWidth="1"/>
    <col min="5636" max="5888" width="9" style="108"/>
    <col min="5889" max="5889" width="3.625" style="108" customWidth="1"/>
    <col min="5890" max="5890" width="36.375" style="108" customWidth="1"/>
    <col min="5891" max="5891" width="49.125" style="108" customWidth="1"/>
    <col min="5892" max="6144" width="9" style="108"/>
    <col min="6145" max="6145" width="3.625" style="108" customWidth="1"/>
    <col min="6146" max="6146" width="36.375" style="108" customWidth="1"/>
    <col min="6147" max="6147" width="49.125" style="108" customWidth="1"/>
    <col min="6148" max="6400" width="9" style="108"/>
    <col min="6401" max="6401" width="3.625" style="108" customWidth="1"/>
    <col min="6402" max="6402" width="36.375" style="108" customWidth="1"/>
    <col min="6403" max="6403" width="49.125" style="108" customWidth="1"/>
    <col min="6404" max="6656" width="9" style="108"/>
    <col min="6657" max="6657" width="3.625" style="108" customWidth="1"/>
    <col min="6658" max="6658" width="36.375" style="108" customWidth="1"/>
    <col min="6659" max="6659" width="49.125" style="108" customWidth="1"/>
    <col min="6660" max="6912" width="9" style="108"/>
    <col min="6913" max="6913" width="3.625" style="108" customWidth="1"/>
    <col min="6914" max="6914" width="36.375" style="108" customWidth="1"/>
    <col min="6915" max="6915" width="49.125" style="108" customWidth="1"/>
    <col min="6916" max="7168" width="9" style="108"/>
    <col min="7169" max="7169" width="3.625" style="108" customWidth="1"/>
    <col min="7170" max="7170" width="36.375" style="108" customWidth="1"/>
    <col min="7171" max="7171" width="49.125" style="108" customWidth="1"/>
    <col min="7172" max="7424" width="9" style="108"/>
    <col min="7425" max="7425" width="3.625" style="108" customWidth="1"/>
    <col min="7426" max="7426" width="36.375" style="108" customWidth="1"/>
    <col min="7427" max="7427" width="49.125" style="108" customWidth="1"/>
    <col min="7428" max="7680" width="9" style="108"/>
    <col min="7681" max="7681" width="3.625" style="108" customWidth="1"/>
    <col min="7682" max="7682" width="36.375" style="108" customWidth="1"/>
    <col min="7683" max="7683" width="49.125" style="108" customWidth="1"/>
    <col min="7684" max="7936" width="9" style="108"/>
    <col min="7937" max="7937" width="3.625" style="108" customWidth="1"/>
    <col min="7938" max="7938" width="36.375" style="108" customWidth="1"/>
    <col min="7939" max="7939" width="49.125" style="108" customWidth="1"/>
    <col min="7940" max="8192" width="9" style="108"/>
    <col min="8193" max="8193" width="3.625" style="108" customWidth="1"/>
    <col min="8194" max="8194" width="36.375" style="108" customWidth="1"/>
    <col min="8195" max="8195" width="49.125" style="108" customWidth="1"/>
    <col min="8196" max="8448" width="9" style="108"/>
    <col min="8449" max="8449" width="3.625" style="108" customWidth="1"/>
    <col min="8450" max="8450" width="36.375" style="108" customWidth="1"/>
    <col min="8451" max="8451" width="49.125" style="108" customWidth="1"/>
    <col min="8452" max="8704" width="9" style="108"/>
    <col min="8705" max="8705" width="3.625" style="108" customWidth="1"/>
    <col min="8706" max="8706" width="36.375" style="108" customWidth="1"/>
    <col min="8707" max="8707" width="49.125" style="108" customWidth="1"/>
    <col min="8708" max="8960" width="9" style="108"/>
    <col min="8961" max="8961" width="3.625" style="108" customWidth="1"/>
    <col min="8962" max="8962" width="36.375" style="108" customWidth="1"/>
    <col min="8963" max="8963" width="49.125" style="108" customWidth="1"/>
    <col min="8964" max="9216" width="9" style="108"/>
    <col min="9217" max="9217" width="3.625" style="108" customWidth="1"/>
    <col min="9218" max="9218" width="36.375" style="108" customWidth="1"/>
    <col min="9219" max="9219" width="49.125" style="108" customWidth="1"/>
    <col min="9220" max="9472" width="9" style="108"/>
    <col min="9473" max="9473" width="3.625" style="108" customWidth="1"/>
    <col min="9474" max="9474" width="36.375" style="108" customWidth="1"/>
    <col min="9475" max="9475" width="49.125" style="108" customWidth="1"/>
    <col min="9476" max="9728" width="9" style="108"/>
    <col min="9729" max="9729" width="3.625" style="108" customWidth="1"/>
    <col min="9730" max="9730" width="36.375" style="108" customWidth="1"/>
    <col min="9731" max="9731" width="49.125" style="108" customWidth="1"/>
    <col min="9732" max="9984" width="9" style="108"/>
    <col min="9985" max="9985" width="3.625" style="108" customWidth="1"/>
    <col min="9986" max="9986" width="36.375" style="108" customWidth="1"/>
    <col min="9987" max="9987" width="49.125" style="108" customWidth="1"/>
    <col min="9988" max="10240" width="9" style="108"/>
    <col min="10241" max="10241" width="3.625" style="108" customWidth="1"/>
    <col min="10242" max="10242" width="36.375" style="108" customWidth="1"/>
    <col min="10243" max="10243" width="49.125" style="108" customWidth="1"/>
    <col min="10244" max="10496" width="9" style="108"/>
    <col min="10497" max="10497" width="3.625" style="108" customWidth="1"/>
    <col min="10498" max="10498" width="36.375" style="108" customWidth="1"/>
    <col min="10499" max="10499" width="49.125" style="108" customWidth="1"/>
    <col min="10500" max="10752" width="9" style="108"/>
    <col min="10753" max="10753" width="3.625" style="108" customWidth="1"/>
    <col min="10754" max="10754" width="36.375" style="108" customWidth="1"/>
    <col min="10755" max="10755" width="49.125" style="108" customWidth="1"/>
    <col min="10756" max="11008" width="9" style="108"/>
    <col min="11009" max="11009" width="3.625" style="108" customWidth="1"/>
    <col min="11010" max="11010" width="36.375" style="108" customWidth="1"/>
    <col min="11011" max="11011" width="49.125" style="108" customWidth="1"/>
    <col min="11012" max="11264" width="9" style="108"/>
    <col min="11265" max="11265" width="3.625" style="108" customWidth="1"/>
    <col min="11266" max="11266" width="36.375" style="108" customWidth="1"/>
    <col min="11267" max="11267" width="49.125" style="108" customWidth="1"/>
    <col min="11268" max="11520" width="9" style="108"/>
    <col min="11521" max="11521" width="3.625" style="108" customWidth="1"/>
    <col min="11522" max="11522" width="36.375" style="108" customWidth="1"/>
    <col min="11523" max="11523" width="49.125" style="108" customWidth="1"/>
    <col min="11524" max="11776" width="9" style="108"/>
    <col min="11777" max="11777" width="3.625" style="108" customWidth="1"/>
    <col min="11778" max="11778" width="36.375" style="108" customWidth="1"/>
    <col min="11779" max="11779" width="49.125" style="108" customWidth="1"/>
    <col min="11780" max="12032" width="9" style="108"/>
    <col min="12033" max="12033" width="3.625" style="108" customWidth="1"/>
    <col min="12034" max="12034" width="36.375" style="108" customWidth="1"/>
    <col min="12035" max="12035" width="49.125" style="108" customWidth="1"/>
    <col min="12036" max="12288" width="9" style="108"/>
    <col min="12289" max="12289" width="3.625" style="108" customWidth="1"/>
    <col min="12290" max="12290" width="36.375" style="108" customWidth="1"/>
    <col min="12291" max="12291" width="49.125" style="108" customWidth="1"/>
    <col min="12292" max="12544" width="9" style="108"/>
    <col min="12545" max="12545" width="3.625" style="108" customWidth="1"/>
    <col min="12546" max="12546" width="36.375" style="108" customWidth="1"/>
    <col min="12547" max="12547" width="49.125" style="108" customWidth="1"/>
    <col min="12548" max="12800" width="9" style="108"/>
    <col min="12801" max="12801" width="3.625" style="108" customWidth="1"/>
    <col min="12802" max="12802" width="36.375" style="108" customWidth="1"/>
    <col min="12803" max="12803" width="49.125" style="108" customWidth="1"/>
    <col min="12804" max="13056" width="9" style="108"/>
    <col min="13057" max="13057" width="3.625" style="108" customWidth="1"/>
    <col min="13058" max="13058" width="36.375" style="108" customWidth="1"/>
    <col min="13059" max="13059" width="49.125" style="108" customWidth="1"/>
    <col min="13060" max="13312" width="9" style="108"/>
    <col min="13313" max="13313" width="3.625" style="108" customWidth="1"/>
    <col min="13314" max="13314" width="36.375" style="108" customWidth="1"/>
    <col min="13315" max="13315" width="49.125" style="108" customWidth="1"/>
    <col min="13316" max="13568" width="9" style="108"/>
    <col min="13569" max="13569" width="3.625" style="108" customWidth="1"/>
    <col min="13570" max="13570" width="36.375" style="108" customWidth="1"/>
    <col min="13571" max="13571" width="49.125" style="108" customWidth="1"/>
    <col min="13572" max="13824" width="9" style="108"/>
    <col min="13825" max="13825" width="3.625" style="108" customWidth="1"/>
    <col min="13826" max="13826" width="36.375" style="108" customWidth="1"/>
    <col min="13827" max="13827" width="49.125" style="108" customWidth="1"/>
    <col min="13828" max="14080" width="9" style="108"/>
    <col min="14081" max="14081" width="3.625" style="108" customWidth="1"/>
    <col min="14082" max="14082" width="36.375" style="108" customWidth="1"/>
    <col min="14083" max="14083" width="49.125" style="108" customWidth="1"/>
    <col min="14084" max="14336" width="9" style="108"/>
    <col min="14337" max="14337" width="3.625" style="108" customWidth="1"/>
    <col min="14338" max="14338" width="36.375" style="108" customWidth="1"/>
    <col min="14339" max="14339" width="49.125" style="108" customWidth="1"/>
    <col min="14340" max="14592" width="9" style="108"/>
    <col min="14593" max="14593" width="3.625" style="108" customWidth="1"/>
    <col min="14594" max="14594" width="36.375" style="108" customWidth="1"/>
    <col min="14595" max="14595" width="49.125" style="108" customWidth="1"/>
    <col min="14596" max="14848" width="9" style="108"/>
    <col min="14849" max="14849" width="3.625" style="108" customWidth="1"/>
    <col min="14850" max="14850" width="36.375" style="108" customWidth="1"/>
    <col min="14851" max="14851" width="49.125" style="108" customWidth="1"/>
    <col min="14852" max="15104" width="9" style="108"/>
    <col min="15105" max="15105" width="3.625" style="108" customWidth="1"/>
    <col min="15106" max="15106" width="36.375" style="108" customWidth="1"/>
    <col min="15107" max="15107" width="49.125" style="108" customWidth="1"/>
    <col min="15108" max="15360" width="9" style="108"/>
    <col min="15361" max="15361" width="3.625" style="108" customWidth="1"/>
    <col min="15362" max="15362" width="36.375" style="108" customWidth="1"/>
    <col min="15363" max="15363" width="49.125" style="108" customWidth="1"/>
    <col min="15364" max="15616" width="9" style="108"/>
    <col min="15617" max="15617" width="3.625" style="108" customWidth="1"/>
    <col min="15618" max="15618" width="36.375" style="108" customWidth="1"/>
    <col min="15619" max="15619" width="49.125" style="108" customWidth="1"/>
    <col min="15620" max="15872" width="9" style="108"/>
    <col min="15873" max="15873" width="3.625" style="108" customWidth="1"/>
    <col min="15874" max="15874" width="36.375" style="108" customWidth="1"/>
    <col min="15875" max="15875" width="49.125" style="108" customWidth="1"/>
    <col min="15876" max="16128" width="9" style="108"/>
    <col min="16129" max="16129" width="3.625" style="108" customWidth="1"/>
    <col min="16130" max="16130" width="36.375" style="108" customWidth="1"/>
    <col min="16131" max="16131" width="49.125" style="108" customWidth="1"/>
    <col min="16132" max="16384" width="9" style="108"/>
  </cols>
  <sheetData>
    <row r="1" spans="1:3" ht="18" customHeight="1" x14ac:dyDescent="0.15">
      <c r="C1" s="109" t="str">
        <f>'MPS(input)'!K1</f>
        <v>Monitoring Spreadsheet: JCM_ID_AM016_ver01.0</v>
      </c>
    </row>
    <row r="2" spans="1:3" ht="18" customHeight="1" x14ac:dyDescent="0.15">
      <c r="C2" s="109" t="str">
        <f>'MPS(input)'!K2</f>
        <v>Reference Number:</v>
      </c>
    </row>
    <row r="3" spans="1:3" ht="24" customHeight="1" x14ac:dyDescent="0.15">
      <c r="A3" s="268" t="s">
        <v>213</v>
      </c>
      <c r="B3" s="268"/>
      <c r="C3" s="268"/>
    </row>
    <row r="5" spans="1:3" ht="21" customHeight="1" x14ac:dyDescent="0.15">
      <c r="B5" s="110" t="s">
        <v>214</v>
      </c>
      <c r="C5" s="110" t="s">
        <v>215</v>
      </c>
    </row>
    <row r="6" spans="1:3" ht="54" customHeight="1" x14ac:dyDescent="0.15">
      <c r="B6" s="111"/>
      <c r="C6" s="111"/>
    </row>
    <row r="7" spans="1:3" ht="54" customHeight="1" x14ac:dyDescent="0.15">
      <c r="B7" s="111"/>
      <c r="C7" s="111"/>
    </row>
    <row r="8" spans="1:3" ht="54" customHeight="1" x14ac:dyDescent="0.15">
      <c r="B8" s="111"/>
      <c r="C8" s="111"/>
    </row>
    <row r="9" spans="1:3" ht="54" customHeight="1" x14ac:dyDescent="0.15">
      <c r="B9" s="111"/>
      <c r="C9" s="111"/>
    </row>
    <row r="10" spans="1:3" ht="54" customHeight="1" x14ac:dyDescent="0.15">
      <c r="B10" s="111"/>
      <c r="C10" s="111"/>
    </row>
    <row r="11" spans="1:3" ht="54" customHeight="1" x14ac:dyDescent="0.15">
      <c r="B11" s="111"/>
      <c r="C11" s="111"/>
    </row>
    <row r="12" spans="1:3" ht="54" customHeight="1" x14ac:dyDescent="0.15">
      <c r="B12" s="111"/>
      <c r="C12" s="111"/>
    </row>
  </sheetData>
  <sheetProtection algorithmName="SHA-512" hashValue="j6icPTzP5zvisIgHgUcJ6rf4Z+n5K1F8OVpd1F7tlKAVEZjGdWoigeHleMIjwu93ge9UWRZHgOzSSaBgFmCbEA==" saltValue="7IxOlwIYExfChaqV5/pIhQ==" spinCount="100000" sheet="1" objects="1" scenarios="1" formatCells="0" formatRows="0" insertRows="0"/>
  <mergeCells count="1">
    <mergeCell ref="A3:C3"/>
  </mergeCells>
  <phoneticPr fontId="10"/>
  <pageMargins left="0.70866141732283472" right="0.70866141732283472" top="0.74803149606299213" bottom="0.74803149606299213" header="0.31496062992125984" footer="0.31496062992125984"/>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32"/>
  <sheetViews>
    <sheetView showGridLines="0" view="pageBreakPreview" zoomScale="60" zoomScaleNormal="60" workbookViewId="0"/>
  </sheetViews>
  <sheetFormatPr defaultColWidth="9" defaultRowHeight="14.25" x14ac:dyDescent="0.15"/>
  <cols>
    <col min="1" max="1" width="3.625" style="145" customWidth="1"/>
    <col min="2" max="2" width="20.625" style="145" customWidth="1"/>
    <col min="3" max="4" width="12.625" style="145" customWidth="1"/>
    <col min="5" max="6" width="20.625" style="145" customWidth="1"/>
    <col min="7" max="8" width="12.625" style="145" customWidth="1"/>
    <col min="9" max="9" width="15.625" style="145" customWidth="1"/>
    <col min="10" max="10" width="90.625" style="145" customWidth="1"/>
    <col min="11" max="11" width="13.625" style="145" customWidth="1"/>
    <col min="12" max="12" width="20.625" style="145" customWidth="1"/>
    <col min="13" max="16384" width="9" style="145"/>
  </cols>
  <sheetData>
    <row r="1" spans="1:12" ht="18" customHeight="1" x14ac:dyDescent="0.15">
      <c r="L1" s="146" t="str">
        <f>'MPS(input)'!K1</f>
        <v>Monitoring Spreadsheet: JCM_ID_AM016_ver01.0</v>
      </c>
    </row>
    <row r="2" spans="1:12" ht="18" customHeight="1" x14ac:dyDescent="0.15">
      <c r="L2" s="146" t="str">
        <f>'MPS(input)'!K2</f>
        <v>Reference Number:</v>
      </c>
    </row>
    <row r="3" spans="1:12" ht="27.75" customHeight="1" x14ac:dyDescent="0.15">
      <c r="A3" s="114" t="s">
        <v>216</v>
      </c>
      <c r="B3" s="114"/>
      <c r="C3" s="115"/>
      <c r="D3" s="115"/>
      <c r="E3" s="115"/>
      <c r="F3" s="115"/>
      <c r="G3" s="115"/>
      <c r="H3" s="115"/>
      <c r="I3" s="115"/>
      <c r="J3" s="115"/>
      <c r="K3" s="115"/>
      <c r="L3" s="116"/>
    </row>
    <row r="5" spans="1:12" ht="18.75" customHeight="1" x14ac:dyDescent="0.15">
      <c r="A5" s="147" t="s">
        <v>219</v>
      </c>
      <c r="B5" s="147"/>
      <c r="C5" s="147"/>
    </row>
    <row r="6" spans="1:12" ht="18.75" customHeight="1" x14ac:dyDescent="0.15">
      <c r="A6" s="147"/>
      <c r="B6" s="148" t="s">
        <v>92</v>
      </c>
      <c r="C6" s="148" t="s">
        <v>93</v>
      </c>
      <c r="D6" s="148" t="s">
        <v>94</v>
      </c>
      <c r="E6" s="148" t="s">
        <v>95</v>
      </c>
      <c r="F6" s="148" t="s">
        <v>96</v>
      </c>
      <c r="G6" s="148" t="s">
        <v>97</v>
      </c>
      <c r="H6" s="148" t="s">
        <v>98</v>
      </c>
      <c r="I6" s="148" t="s">
        <v>99</v>
      </c>
      <c r="J6" s="148" t="s">
        <v>100</v>
      </c>
      <c r="K6" s="148" t="s">
        <v>101</v>
      </c>
      <c r="L6" s="148" t="s">
        <v>223</v>
      </c>
    </row>
    <row r="7" spans="1:12" s="149" customFormat="1" ht="39" customHeight="1" x14ac:dyDescent="0.15">
      <c r="B7" s="148" t="s">
        <v>222</v>
      </c>
      <c r="C7" s="148" t="s">
        <v>102</v>
      </c>
      <c r="D7" s="148" t="s">
        <v>103</v>
      </c>
      <c r="E7" s="148" t="s">
        <v>104</v>
      </c>
      <c r="F7" s="148" t="s">
        <v>225</v>
      </c>
      <c r="G7" s="148" t="s">
        <v>106</v>
      </c>
      <c r="H7" s="148" t="s">
        <v>107</v>
      </c>
      <c r="I7" s="148" t="s">
        <v>108</v>
      </c>
      <c r="J7" s="148" t="s">
        <v>109</v>
      </c>
      <c r="K7" s="148" t="s">
        <v>110</v>
      </c>
      <c r="L7" s="148" t="s">
        <v>111</v>
      </c>
    </row>
    <row r="8" spans="1:12" ht="150" customHeight="1" x14ac:dyDescent="0.15">
      <c r="A8" s="162"/>
      <c r="B8" s="163"/>
      <c r="C8" s="150">
        <v>1</v>
      </c>
      <c r="D8" s="151" t="s">
        <v>116</v>
      </c>
      <c r="E8" s="152" t="s">
        <v>117</v>
      </c>
      <c r="F8" s="153" t="s">
        <v>43</v>
      </c>
      <c r="G8" s="131" t="s">
        <v>25</v>
      </c>
      <c r="H8" s="95" t="s">
        <v>27</v>
      </c>
      <c r="I8" s="96" t="s">
        <v>28</v>
      </c>
      <c r="J8" s="97" t="s">
        <v>118</v>
      </c>
      <c r="K8" s="95" t="s">
        <v>54</v>
      </c>
      <c r="L8" s="98" t="s">
        <v>234</v>
      </c>
    </row>
    <row r="9" spans="1:12" ht="409.5" customHeight="1" x14ac:dyDescent="0.15">
      <c r="A9" s="162"/>
      <c r="B9" s="274"/>
      <c r="C9" s="284">
        <v>2</v>
      </c>
      <c r="D9" s="286" t="s">
        <v>119</v>
      </c>
      <c r="E9" s="288" t="s">
        <v>120</v>
      </c>
      <c r="F9" s="290" t="s">
        <v>43</v>
      </c>
      <c r="G9" s="292" t="s">
        <v>26</v>
      </c>
      <c r="H9" s="189" t="s">
        <v>27</v>
      </c>
      <c r="I9" s="191" t="s">
        <v>56</v>
      </c>
      <c r="J9" s="193" t="s">
        <v>152</v>
      </c>
      <c r="K9" s="195" t="s">
        <v>55</v>
      </c>
      <c r="L9" s="197" t="s">
        <v>234</v>
      </c>
    </row>
    <row r="10" spans="1:12" ht="198.75" customHeight="1" x14ac:dyDescent="0.15">
      <c r="A10" s="162"/>
      <c r="B10" s="275"/>
      <c r="C10" s="285"/>
      <c r="D10" s="287"/>
      <c r="E10" s="289"/>
      <c r="F10" s="291"/>
      <c r="G10" s="293"/>
      <c r="H10" s="190"/>
      <c r="I10" s="192"/>
      <c r="J10" s="194"/>
      <c r="K10" s="196"/>
      <c r="L10" s="198"/>
    </row>
    <row r="11" spans="1:12" ht="159.94999999999999" customHeight="1" x14ac:dyDescent="0.15">
      <c r="A11" s="162"/>
      <c r="B11" s="163"/>
      <c r="C11" s="150">
        <v>3</v>
      </c>
      <c r="D11" s="151" t="s">
        <v>89</v>
      </c>
      <c r="E11" s="152" t="s">
        <v>121</v>
      </c>
      <c r="F11" s="153" t="s">
        <v>43</v>
      </c>
      <c r="G11" s="131" t="s">
        <v>26</v>
      </c>
      <c r="H11" s="95" t="s">
        <v>27</v>
      </c>
      <c r="I11" s="99" t="s">
        <v>56</v>
      </c>
      <c r="J11" s="100" t="s">
        <v>122</v>
      </c>
      <c r="K11" s="101" t="s">
        <v>54</v>
      </c>
      <c r="L11" s="102" t="s">
        <v>235</v>
      </c>
    </row>
    <row r="12" spans="1:12" ht="200.1" customHeight="1" x14ac:dyDescent="0.15">
      <c r="A12" s="162"/>
      <c r="B12" s="163"/>
      <c r="C12" s="150">
        <v>4</v>
      </c>
      <c r="D12" s="151" t="s">
        <v>123</v>
      </c>
      <c r="E12" s="152" t="s">
        <v>124</v>
      </c>
      <c r="F12" s="153" t="s">
        <v>43</v>
      </c>
      <c r="G12" s="131" t="s">
        <v>125</v>
      </c>
      <c r="H12" s="95" t="s">
        <v>58</v>
      </c>
      <c r="I12" s="103" t="s">
        <v>57</v>
      </c>
      <c r="J12" s="97" t="s">
        <v>126</v>
      </c>
      <c r="K12" s="99" t="s">
        <v>55</v>
      </c>
      <c r="L12" s="98" t="s">
        <v>234</v>
      </c>
    </row>
    <row r="13" spans="1:12" ht="99.95" customHeight="1" x14ac:dyDescent="0.15">
      <c r="A13" s="162"/>
      <c r="B13" s="163"/>
      <c r="C13" s="150" t="s">
        <v>73</v>
      </c>
      <c r="D13" s="151" t="s">
        <v>127</v>
      </c>
      <c r="E13" s="152" t="s">
        <v>128</v>
      </c>
      <c r="F13" s="107"/>
      <c r="G13" s="131" t="s">
        <v>81</v>
      </c>
      <c r="H13" s="95" t="s">
        <v>74</v>
      </c>
      <c r="I13" s="96" t="s">
        <v>75</v>
      </c>
      <c r="J13" s="104" t="s">
        <v>129</v>
      </c>
      <c r="K13" s="105" t="s">
        <v>130</v>
      </c>
      <c r="L13" s="106" t="s">
        <v>131</v>
      </c>
    </row>
    <row r="14" spans="1:12" ht="8.25" customHeight="1" x14ac:dyDescent="0.15">
      <c r="L14" s="154"/>
    </row>
    <row r="15" spans="1:12" ht="20.100000000000001" customHeight="1" x14ac:dyDescent="0.15">
      <c r="A15" s="147" t="s">
        <v>220</v>
      </c>
      <c r="B15" s="147"/>
    </row>
    <row r="16" spans="1:12" ht="20.100000000000001" customHeight="1" x14ac:dyDescent="0.15">
      <c r="B16" s="277" t="s">
        <v>6</v>
      </c>
      <c r="C16" s="278"/>
      <c r="D16" s="283" t="s">
        <v>7</v>
      </c>
      <c r="E16" s="283"/>
      <c r="F16" s="124" t="s">
        <v>8</v>
      </c>
      <c r="G16" s="124" t="s">
        <v>9</v>
      </c>
      <c r="H16" s="283" t="s">
        <v>10</v>
      </c>
      <c r="I16" s="283"/>
      <c r="J16" s="283"/>
      <c r="K16" s="283" t="s">
        <v>11</v>
      </c>
      <c r="L16" s="283"/>
    </row>
    <row r="17" spans="1:12" ht="39" customHeight="1" x14ac:dyDescent="0.15">
      <c r="B17" s="277" t="s">
        <v>12</v>
      </c>
      <c r="C17" s="278"/>
      <c r="D17" s="283" t="s">
        <v>13</v>
      </c>
      <c r="E17" s="283"/>
      <c r="F17" s="124" t="s">
        <v>14</v>
      </c>
      <c r="G17" s="124" t="s">
        <v>15</v>
      </c>
      <c r="H17" s="283" t="s">
        <v>16</v>
      </c>
      <c r="I17" s="283"/>
      <c r="J17" s="283"/>
      <c r="K17" s="283" t="s">
        <v>17</v>
      </c>
      <c r="L17" s="283"/>
    </row>
    <row r="18" spans="1:12" ht="30" customHeight="1" x14ac:dyDescent="0.15">
      <c r="B18" s="269" t="s">
        <v>133</v>
      </c>
      <c r="C18" s="270"/>
      <c r="D18" s="273" t="s">
        <v>24</v>
      </c>
      <c r="E18" s="273"/>
      <c r="F18" s="155">
        <f>'MPS(input)'!E18</f>
        <v>89</v>
      </c>
      <c r="G18" s="131" t="s">
        <v>45</v>
      </c>
      <c r="H18" s="272" t="str">
        <f>'MPS(input)'!G18</f>
        <v>Value derived from the result of survey. The default value, 89.0 [%], should be revised if necessary.</v>
      </c>
      <c r="I18" s="272"/>
      <c r="J18" s="272"/>
      <c r="K18" s="272" t="str">
        <f>'MPS(input)'!J18</f>
        <v>N/A</v>
      </c>
      <c r="L18" s="272"/>
    </row>
    <row r="19" spans="1:12" ht="99.95" customHeight="1" x14ac:dyDescent="0.15">
      <c r="B19" s="269" t="s">
        <v>134</v>
      </c>
      <c r="C19" s="270"/>
      <c r="D19" s="273" t="s">
        <v>135</v>
      </c>
      <c r="E19" s="273"/>
      <c r="F19" s="155" t="str">
        <f>'MPS(input)'!E19</f>
        <v>-</v>
      </c>
      <c r="G19" s="123" t="s">
        <v>136</v>
      </c>
      <c r="H19" s="272" t="str">
        <f>'MPS(input)'!G19</f>
        <v>In the order of preference:
a) value provided by fuel supplier;
b) value measured by the project participants;
c) regional or national default value; or
d) IPCC default value provided in table 1.2 of Ch.1 Vol.2 of 2006 IPCC Guidelines on National GHG Inventories. Upper value is applied.</v>
      </c>
      <c r="I19" s="272"/>
      <c r="J19" s="272"/>
      <c r="K19" s="272" t="str">
        <f>'MPS(input)'!J19</f>
        <v>Values are input on "MPS(input_separate)" sheet.</v>
      </c>
      <c r="L19" s="272"/>
    </row>
    <row r="20" spans="1:12" ht="129.94999999999999" customHeight="1" x14ac:dyDescent="0.15">
      <c r="B20" s="269" t="s">
        <v>137</v>
      </c>
      <c r="C20" s="270"/>
      <c r="D20" s="273" t="s">
        <v>138</v>
      </c>
      <c r="E20" s="273"/>
      <c r="F20" s="155" t="str">
        <f>'MPS(input)'!E20</f>
        <v>-</v>
      </c>
      <c r="G20" s="123" t="s">
        <v>139</v>
      </c>
      <c r="H20" s="272" t="str">
        <f>'MPS(input)'!G20</f>
        <v>[Grid electricity]
The data is sourced from “Emission Factors of Electricity Interconnection Systems”, National Committee on Clean Development Mechanism (Indonesian DNA for CDM), based on data obtained by Directorate General of Electricity, Ministry of Energy and Mineral Resources, Indonesia, unless otherwise instructed by the Joint Committee.
[Captive electricity]
CDM approved small scale methodology AMS-I.A.</v>
      </c>
      <c r="I20" s="272"/>
      <c r="J20" s="272"/>
      <c r="K20" s="272" t="str">
        <f>'MPS(input)'!J20</f>
        <v>Values are input on "MPS(input_separate)" sheet.</v>
      </c>
      <c r="L20" s="272"/>
    </row>
    <row r="21" spans="1:12" ht="99.95" customHeight="1" x14ac:dyDescent="0.15">
      <c r="B21" s="269" t="s">
        <v>140</v>
      </c>
      <c r="C21" s="270"/>
      <c r="D21" s="273" t="s">
        <v>141</v>
      </c>
      <c r="E21" s="273"/>
      <c r="F21" s="155" t="str">
        <f>'MPS(input)'!E21</f>
        <v>-</v>
      </c>
      <c r="G21" s="123" t="s">
        <v>142</v>
      </c>
      <c r="H21" s="272" t="str">
        <f>'MPS(input)'!G21</f>
        <v>In the order of preference:
a) value provided by fuel supplier;
b) value measured by the project participants;
c) regional or national default value; or
d) IPCC default value provided in table 1.4 of Ch.1 Vol.2 of 2006 IPCC Guidelines on National GHG Inventories. Lower value is applied.</v>
      </c>
      <c r="I21" s="272"/>
      <c r="J21" s="272"/>
      <c r="K21" s="272" t="str">
        <f>'MPS(input)'!J21</f>
        <v>Values are input on "MPS(input_separate)" sheet.</v>
      </c>
      <c r="L21" s="272"/>
    </row>
    <row r="22" spans="1:12" ht="99.95" customHeight="1" x14ac:dyDescent="0.15">
      <c r="B22" s="269" t="s">
        <v>143</v>
      </c>
      <c r="C22" s="270"/>
      <c r="D22" s="273" t="s">
        <v>144</v>
      </c>
      <c r="E22" s="273"/>
      <c r="F22" s="155" t="str">
        <f>'MPS(input)'!E22</f>
        <v>-</v>
      </c>
      <c r="G22" s="123" t="s">
        <v>142</v>
      </c>
      <c r="H22" s="272" t="str">
        <f>'MPS(input)'!G22</f>
        <v>In the order of preference:
a) value provided by fuel supplier;
b) value measured by the project participants;
c) regional or national default value; or
d) IPCC default value provided in table 1.4 of Ch.1 Vol.2 of 2006 IPCC Guidelines on National GHG Inventories. Higher value is applied.</v>
      </c>
      <c r="I22" s="272"/>
      <c r="J22" s="272"/>
      <c r="K22" s="272" t="str">
        <f>'MPS(input)'!J22</f>
        <v>Values are input on "MPS(input_separate)" sheet.</v>
      </c>
      <c r="L22" s="272"/>
    </row>
    <row r="23" spans="1:12" ht="99.95" customHeight="1" x14ac:dyDescent="0.15">
      <c r="B23" s="269" t="s">
        <v>145</v>
      </c>
      <c r="C23" s="270"/>
      <c r="D23" s="272" t="s">
        <v>146</v>
      </c>
      <c r="E23" s="272"/>
      <c r="F23" s="155" t="str">
        <f>'MPS(input)'!E23</f>
        <v>-</v>
      </c>
      <c r="G23" s="156" t="s">
        <v>65</v>
      </c>
      <c r="H23" s="272" t="str">
        <f>'MPS(input)'!G23</f>
        <v>Catalogs, specifications prepared for the quotation or factory acceptance test data by manufacturer.</v>
      </c>
      <c r="I23" s="272"/>
      <c r="J23" s="272"/>
      <c r="K23" s="272" t="str">
        <f>'MPS(input)'!J23</f>
        <v>Values are input on "MPS(input_separate)" sheet, if Option 2 for HGi,j,p is selected.</v>
      </c>
      <c r="L23" s="272"/>
    </row>
    <row r="24" spans="1:12" ht="6.75" customHeight="1" x14ac:dyDescent="0.15"/>
    <row r="25" spans="1:12" ht="18.75" customHeight="1" x14ac:dyDescent="0.15">
      <c r="A25" s="157" t="s">
        <v>221</v>
      </c>
      <c r="B25" s="157"/>
      <c r="C25" s="157"/>
    </row>
    <row r="26" spans="1:12" ht="17.25" thickBot="1" x14ac:dyDescent="0.2">
      <c r="B26" s="158" t="s">
        <v>224</v>
      </c>
      <c r="C26" s="279" t="s">
        <v>148</v>
      </c>
      <c r="D26" s="280"/>
      <c r="E26" s="158" t="s">
        <v>15</v>
      </c>
    </row>
    <row r="27" spans="1:12" ht="19.5" thickBot="1" x14ac:dyDescent="0.2">
      <c r="B27" s="164"/>
      <c r="C27" s="281">
        <f>ROUNDDOWN('MRS(calc_process)'!H6, 0)</f>
        <v>0</v>
      </c>
      <c r="D27" s="282"/>
      <c r="E27" s="159" t="s">
        <v>149</v>
      </c>
    </row>
    <row r="28" spans="1:12" ht="20.100000000000001" customHeight="1" x14ac:dyDescent="0.15">
      <c r="C28" s="160"/>
      <c r="D28" s="160"/>
      <c r="G28" s="161"/>
      <c r="H28" s="161"/>
    </row>
    <row r="29" spans="1:12" ht="18.75" customHeight="1" x14ac:dyDescent="0.15">
      <c r="A29" s="147" t="s">
        <v>5</v>
      </c>
      <c r="B29" s="147"/>
    </row>
    <row r="30" spans="1:12" ht="18" customHeight="1" x14ac:dyDescent="0.15">
      <c r="B30" s="276" t="s">
        <v>19</v>
      </c>
      <c r="C30" s="276"/>
      <c r="D30" s="271" t="s">
        <v>20</v>
      </c>
      <c r="E30" s="271"/>
      <c r="F30" s="271"/>
      <c r="G30" s="271"/>
      <c r="H30" s="271"/>
      <c r="I30" s="271"/>
      <c r="J30" s="271"/>
      <c r="K30" s="271"/>
      <c r="L30" s="271"/>
    </row>
    <row r="31" spans="1:12" ht="18" customHeight="1" x14ac:dyDescent="0.15">
      <c r="B31" s="276" t="s">
        <v>18</v>
      </c>
      <c r="C31" s="276"/>
      <c r="D31" s="271" t="s">
        <v>21</v>
      </c>
      <c r="E31" s="271"/>
      <c r="F31" s="271"/>
      <c r="G31" s="271"/>
      <c r="H31" s="271"/>
      <c r="I31" s="271"/>
      <c r="J31" s="271"/>
      <c r="K31" s="271"/>
      <c r="L31" s="271"/>
    </row>
    <row r="32" spans="1:12" ht="18" customHeight="1" x14ac:dyDescent="0.15">
      <c r="B32" s="276" t="s">
        <v>22</v>
      </c>
      <c r="C32" s="276"/>
      <c r="D32" s="271" t="s">
        <v>23</v>
      </c>
      <c r="E32" s="271"/>
      <c r="F32" s="271"/>
      <c r="G32" s="271"/>
      <c r="H32" s="271"/>
      <c r="I32" s="271"/>
      <c r="J32" s="271"/>
      <c r="K32" s="271"/>
      <c r="L32" s="271"/>
    </row>
  </sheetData>
  <sheetProtection algorithmName="SHA-512" hashValue="QZqEAEjkuzGvZ99hgh5bWgL6U7Q/4yspNYaNWmKfXXNBJPDX78yTC7oanVGg4jeSo5wQMyjyMMTAeMxbZrsARg==" saltValue="iyzYZK/abIEZpdpMHwhOQQ==" spinCount="100000" sheet="1" objects="1" scenarios="1" formatCells="0" formatRows="0"/>
  <mergeCells count="51">
    <mergeCell ref="C9:C10"/>
    <mergeCell ref="D9:D10"/>
    <mergeCell ref="E9:E10"/>
    <mergeCell ref="F9:F10"/>
    <mergeCell ref="G9:G10"/>
    <mergeCell ref="I9:I10"/>
    <mergeCell ref="J9:J10"/>
    <mergeCell ref="K9:K10"/>
    <mergeCell ref="L9:L10"/>
    <mergeCell ref="D16:E16"/>
    <mergeCell ref="H16:J16"/>
    <mergeCell ref="K16:L16"/>
    <mergeCell ref="H9:H10"/>
    <mergeCell ref="D17:E17"/>
    <mergeCell ref="H17:J17"/>
    <mergeCell ref="K17:L17"/>
    <mergeCell ref="D18:E18"/>
    <mergeCell ref="H18:J18"/>
    <mergeCell ref="K18:L18"/>
    <mergeCell ref="D19:E19"/>
    <mergeCell ref="H19:J19"/>
    <mergeCell ref="K19:L19"/>
    <mergeCell ref="D20:E20"/>
    <mergeCell ref="H20:J20"/>
    <mergeCell ref="K20:L20"/>
    <mergeCell ref="D32:L32"/>
    <mergeCell ref="B9:B10"/>
    <mergeCell ref="B30:C30"/>
    <mergeCell ref="B31:C31"/>
    <mergeCell ref="B32:C32"/>
    <mergeCell ref="B16:C16"/>
    <mergeCell ref="B17:C17"/>
    <mergeCell ref="B18:C18"/>
    <mergeCell ref="B19:C19"/>
    <mergeCell ref="D23:E23"/>
    <mergeCell ref="H23:J23"/>
    <mergeCell ref="K23:L23"/>
    <mergeCell ref="C26:D26"/>
    <mergeCell ref="C27:D27"/>
    <mergeCell ref="D30:L30"/>
    <mergeCell ref="D21:E21"/>
    <mergeCell ref="B20:C20"/>
    <mergeCell ref="B21:C21"/>
    <mergeCell ref="B22:C22"/>
    <mergeCell ref="B23:C23"/>
    <mergeCell ref="D31:L31"/>
    <mergeCell ref="H21:J21"/>
    <mergeCell ref="K21:L21"/>
    <mergeCell ref="D22:E22"/>
    <mergeCell ref="H22:J22"/>
    <mergeCell ref="K22:L22"/>
  </mergeCells>
  <phoneticPr fontId="10"/>
  <pageMargins left="0.70866141732283472" right="0.70866141732283472" top="0.74803149606299213" bottom="0.74803149606299213" header="0.31496062992125984" footer="0.31496062992125984"/>
  <pageSetup paperSize="9" scale="35"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T62"/>
  <sheetViews>
    <sheetView showGridLines="0" view="pageBreakPreview" zoomScale="60" zoomScaleNormal="50" workbookViewId="0"/>
  </sheetViews>
  <sheetFormatPr defaultColWidth="9" defaultRowHeight="14.25" x14ac:dyDescent="0.15"/>
  <cols>
    <col min="1" max="1" width="3.5" style="112" customWidth="1"/>
    <col min="2" max="2" width="17.25" style="112" customWidth="1"/>
    <col min="3" max="8" width="30.625" style="112" customWidth="1"/>
    <col min="9" max="9" width="7.125" style="112" customWidth="1"/>
    <col min="10" max="17" width="30.625" style="112" customWidth="1"/>
    <col min="18" max="22" width="20.625" style="112" customWidth="1"/>
    <col min="23" max="16384" width="9" style="112"/>
  </cols>
  <sheetData>
    <row r="1" spans="1:20" ht="18" customHeight="1" x14ac:dyDescent="0.15">
      <c r="J1" s="113"/>
      <c r="Q1" s="113" t="str">
        <f>'MPS(input)'!K1</f>
        <v>Monitoring Spreadsheet: JCM_ID_AM016_ver01.0</v>
      </c>
    </row>
    <row r="2" spans="1:20" ht="18" customHeight="1" x14ac:dyDescent="0.15">
      <c r="J2" s="113"/>
      <c r="Q2" s="113" t="str">
        <f>'MPS(input)'!K2</f>
        <v>Reference Number:</v>
      </c>
    </row>
    <row r="3" spans="1:20" s="117" customFormat="1" ht="27.75" customHeight="1" x14ac:dyDescent="0.15">
      <c r="A3" s="114" t="s">
        <v>217</v>
      </c>
      <c r="B3" s="115"/>
      <c r="C3" s="115"/>
      <c r="D3" s="115"/>
      <c r="E3" s="115"/>
      <c r="F3" s="115"/>
      <c r="G3" s="115"/>
      <c r="H3" s="115"/>
      <c r="I3" s="115"/>
      <c r="J3" s="115"/>
      <c r="K3" s="115"/>
      <c r="L3" s="115"/>
      <c r="M3" s="115"/>
      <c r="N3" s="115"/>
      <c r="O3" s="115"/>
      <c r="P3" s="115"/>
      <c r="Q3" s="115"/>
      <c r="R3" s="115"/>
      <c r="S3" s="115"/>
      <c r="T3" s="116"/>
    </row>
    <row r="4" spans="1:20" s="120" customFormat="1" ht="13.5" customHeight="1" x14ac:dyDescent="0.15">
      <c r="A4" s="118"/>
      <c r="B4" s="118"/>
      <c r="C4" s="118"/>
      <c r="D4" s="118"/>
      <c r="E4" s="118"/>
      <c r="F4" s="118"/>
      <c r="G4" s="118"/>
      <c r="H4" s="118"/>
      <c r="I4" s="118"/>
      <c r="J4" s="118"/>
      <c r="K4" s="118"/>
      <c r="L4" s="118"/>
      <c r="M4" s="119"/>
    </row>
    <row r="5" spans="1:20" ht="15" x14ac:dyDescent="0.15">
      <c r="A5" s="121" t="s">
        <v>86</v>
      </c>
    </row>
    <row r="6" spans="1:20" ht="96" customHeight="1" x14ac:dyDescent="0.15">
      <c r="B6" s="283" t="s">
        <v>12</v>
      </c>
      <c r="C6" s="313" t="s">
        <v>31</v>
      </c>
      <c r="D6" s="313"/>
      <c r="E6" s="314" t="s">
        <v>226</v>
      </c>
      <c r="F6" s="315"/>
      <c r="G6" s="314" t="s">
        <v>227</v>
      </c>
      <c r="H6" s="335"/>
      <c r="I6" s="315"/>
      <c r="J6" s="122" t="s">
        <v>82</v>
      </c>
    </row>
    <row r="7" spans="1:20" ht="39" customHeight="1" x14ac:dyDescent="0.15">
      <c r="B7" s="283"/>
      <c r="C7" s="123" t="s">
        <v>29</v>
      </c>
      <c r="D7" s="123" t="s">
        <v>30</v>
      </c>
      <c r="E7" s="317" t="s">
        <v>158</v>
      </c>
      <c r="F7" s="318"/>
      <c r="G7" s="269" t="s">
        <v>159</v>
      </c>
      <c r="H7" s="348"/>
      <c r="I7" s="270"/>
      <c r="J7" s="123" t="s">
        <v>160</v>
      </c>
    </row>
    <row r="8" spans="1:20" ht="99.95" customHeight="1" x14ac:dyDescent="0.15">
      <c r="B8" s="124" t="s">
        <v>13</v>
      </c>
      <c r="C8" s="125" t="s">
        <v>38</v>
      </c>
      <c r="D8" s="125" t="s">
        <v>161</v>
      </c>
      <c r="E8" s="296" t="s">
        <v>162</v>
      </c>
      <c r="F8" s="297"/>
      <c r="G8" s="296" t="s">
        <v>163</v>
      </c>
      <c r="H8" s="340"/>
      <c r="I8" s="297"/>
      <c r="J8" s="126" t="s">
        <v>164</v>
      </c>
    </row>
    <row r="9" spans="1:20" ht="39" customHeight="1" x14ac:dyDescent="0.15">
      <c r="B9" s="124" t="s">
        <v>1</v>
      </c>
      <c r="C9" s="123" t="s">
        <v>32</v>
      </c>
      <c r="D9" s="123" t="s">
        <v>33</v>
      </c>
      <c r="E9" s="269" t="s">
        <v>25</v>
      </c>
      <c r="F9" s="270"/>
      <c r="G9" s="300" t="s">
        <v>165</v>
      </c>
      <c r="H9" s="339"/>
      <c r="I9" s="301"/>
      <c r="J9" s="123" t="s">
        <v>166</v>
      </c>
    </row>
    <row r="10" spans="1:20" ht="20.100000000000001" customHeight="1" x14ac:dyDescent="0.15">
      <c r="B10" s="313" t="s">
        <v>231</v>
      </c>
      <c r="C10" s="127" t="str">
        <f>IF('MPS(input_separate)'!C10&lt;&gt;"",'MPS(input_separate)'!C10,"")</f>
        <v/>
      </c>
      <c r="D10" s="127" t="str">
        <f>IF('MPS(input_separate)'!D10&lt;&gt;"",'MPS(input_separate)'!D10,"")</f>
        <v/>
      </c>
      <c r="E10" s="227"/>
      <c r="F10" s="228"/>
      <c r="G10" s="345" t="str">
        <f>IF('MPS(input_separate)'!G10&lt;&gt;"",'MPS(input_separate)'!G10,"")</f>
        <v/>
      </c>
      <c r="H10" s="346"/>
      <c r="I10" s="347"/>
      <c r="J10" s="128" t="str">
        <f t="shared" ref="J10:J14" si="0">IF(OR(C10="",D10=""),"",E10*G10)</f>
        <v/>
      </c>
    </row>
    <row r="11" spans="1:20" ht="20.100000000000001" customHeight="1" x14ac:dyDescent="0.15">
      <c r="B11" s="313"/>
      <c r="C11" s="127" t="str">
        <f>IF('MPS(input_separate)'!C11&lt;&gt;"",'MPS(input_separate)'!C11,"")</f>
        <v/>
      </c>
      <c r="D11" s="127" t="str">
        <f>IF('MPS(input_separate)'!D11&lt;&gt;"",'MPS(input_separate)'!D11,"")</f>
        <v/>
      </c>
      <c r="E11" s="227"/>
      <c r="F11" s="228"/>
      <c r="G11" s="345" t="str">
        <f>IF('MPS(input_separate)'!G11&lt;&gt;"",'MPS(input_separate)'!G11,"")</f>
        <v/>
      </c>
      <c r="H11" s="346"/>
      <c r="I11" s="347"/>
      <c r="J11" s="128" t="str">
        <f t="shared" si="0"/>
        <v/>
      </c>
    </row>
    <row r="12" spans="1:20" ht="20.100000000000001" customHeight="1" x14ac:dyDescent="0.15">
      <c r="B12" s="313"/>
      <c r="C12" s="127" t="str">
        <f>IF('MPS(input_separate)'!C12&lt;&gt;"",'MPS(input_separate)'!C12,"")</f>
        <v/>
      </c>
      <c r="D12" s="127" t="str">
        <f>IF('MPS(input_separate)'!D12&lt;&gt;"",'MPS(input_separate)'!D12,"")</f>
        <v/>
      </c>
      <c r="E12" s="227"/>
      <c r="F12" s="228"/>
      <c r="G12" s="345" t="str">
        <f>IF('MPS(input_separate)'!G12&lt;&gt;"",'MPS(input_separate)'!G12,"")</f>
        <v/>
      </c>
      <c r="H12" s="346"/>
      <c r="I12" s="347"/>
      <c r="J12" s="128" t="str">
        <f t="shared" si="0"/>
        <v/>
      </c>
    </row>
    <row r="13" spans="1:20" ht="20.100000000000001" customHeight="1" x14ac:dyDescent="0.15">
      <c r="B13" s="313"/>
      <c r="C13" s="127" t="str">
        <f>IF('MPS(input_separate)'!C13&lt;&gt;"",'MPS(input_separate)'!C13,"")</f>
        <v/>
      </c>
      <c r="D13" s="127" t="str">
        <f>IF('MPS(input_separate)'!D13&lt;&gt;"",'MPS(input_separate)'!D13,"")</f>
        <v/>
      </c>
      <c r="E13" s="227"/>
      <c r="F13" s="228"/>
      <c r="G13" s="345" t="str">
        <f>IF('MPS(input_separate)'!G13&lt;&gt;"",'MPS(input_separate)'!G13,"")</f>
        <v/>
      </c>
      <c r="H13" s="346"/>
      <c r="I13" s="347"/>
      <c r="J13" s="128" t="str">
        <f t="shared" si="0"/>
        <v/>
      </c>
    </row>
    <row r="14" spans="1:20" ht="20.100000000000001" customHeight="1" thickBot="1" x14ac:dyDescent="0.2">
      <c r="B14" s="313"/>
      <c r="C14" s="127" t="str">
        <f>IF('MPS(input_separate)'!C14&lt;&gt;"",'MPS(input_separate)'!C14,"")</f>
        <v/>
      </c>
      <c r="D14" s="127" t="str">
        <f>IF('MPS(input_separate)'!D14&lt;&gt;"",'MPS(input_separate)'!D14,"")</f>
        <v/>
      </c>
      <c r="E14" s="227"/>
      <c r="F14" s="228"/>
      <c r="G14" s="345" t="str">
        <f>IF('MPS(input_separate)'!G14&lt;&gt;"",'MPS(input_separate)'!G14,"")</f>
        <v/>
      </c>
      <c r="H14" s="346"/>
      <c r="I14" s="347"/>
      <c r="J14" s="128" t="str">
        <f t="shared" si="0"/>
        <v/>
      </c>
    </row>
    <row r="15" spans="1:20" ht="39" customHeight="1" thickBot="1" x14ac:dyDescent="0.2">
      <c r="B15" s="129" t="s">
        <v>39</v>
      </c>
      <c r="C15" s="123" t="s">
        <v>40</v>
      </c>
      <c r="D15" s="123" t="s">
        <v>40</v>
      </c>
      <c r="E15" s="300" t="s">
        <v>42</v>
      </c>
      <c r="F15" s="301"/>
      <c r="G15" s="300" t="s">
        <v>40</v>
      </c>
      <c r="H15" s="339"/>
      <c r="I15" s="334"/>
      <c r="J15" s="130">
        <f>SUM(J10:J14)</f>
        <v>0</v>
      </c>
    </row>
    <row r="16" spans="1:20" ht="13.5" customHeight="1" x14ac:dyDescent="0.15"/>
    <row r="17" spans="1:17" ht="15" x14ac:dyDescent="0.15">
      <c r="A17" s="121" t="s">
        <v>87</v>
      </c>
    </row>
    <row r="18" spans="1:17" ht="96" customHeight="1" x14ac:dyDescent="0.15">
      <c r="B18" s="283" t="s">
        <v>12</v>
      </c>
      <c r="C18" s="313" t="s">
        <v>31</v>
      </c>
      <c r="D18" s="313"/>
      <c r="E18" s="327" t="s">
        <v>226</v>
      </c>
      <c r="F18" s="328"/>
      <c r="G18" s="327" t="s">
        <v>228</v>
      </c>
      <c r="H18" s="336"/>
      <c r="I18" s="328"/>
      <c r="J18" s="122" t="s">
        <v>83</v>
      </c>
    </row>
    <row r="19" spans="1:17" ht="39" customHeight="1" x14ac:dyDescent="0.15">
      <c r="B19" s="283"/>
      <c r="C19" s="123" t="s">
        <v>29</v>
      </c>
      <c r="D19" s="123" t="s">
        <v>30</v>
      </c>
      <c r="E19" s="317" t="s">
        <v>169</v>
      </c>
      <c r="F19" s="318"/>
      <c r="G19" s="131" t="s">
        <v>170</v>
      </c>
      <c r="H19" s="269" t="s">
        <v>171</v>
      </c>
      <c r="I19" s="270"/>
      <c r="J19" s="123" t="s">
        <v>172</v>
      </c>
    </row>
    <row r="20" spans="1:17" ht="99.95" customHeight="1" x14ac:dyDescent="0.15">
      <c r="B20" s="124" t="s">
        <v>13</v>
      </c>
      <c r="C20" s="125" t="s">
        <v>37</v>
      </c>
      <c r="D20" s="125" t="s">
        <v>161</v>
      </c>
      <c r="E20" s="296" t="s">
        <v>173</v>
      </c>
      <c r="F20" s="297"/>
      <c r="G20" s="126" t="s">
        <v>49</v>
      </c>
      <c r="H20" s="296" t="s">
        <v>174</v>
      </c>
      <c r="I20" s="297"/>
      <c r="J20" s="126" t="s">
        <v>175</v>
      </c>
    </row>
    <row r="21" spans="1:17" ht="39" customHeight="1" x14ac:dyDescent="0.15">
      <c r="B21" s="124" t="s">
        <v>1</v>
      </c>
      <c r="C21" s="123" t="s">
        <v>32</v>
      </c>
      <c r="D21" s="123" t="s">
        <v>33</v>
      </c>
      <c r="E21" s="269" t="s">
        <v>26</v>
      </c>
      <c r="F21" s="270"/>
      <c r="G21" s="131" t="s">
        <v>35</v>
      </c>
      <c r="H21" s="300" t="s">
        <v>176</v>
      </c>
      <c r="I21" s="301"/>
      <c r="J21" s="123" t="s">
        <v>166</v>
      </c>
    </row>
    <row r="22" spans="1:17" ht="20.100000000000001" customHeight="1" x14ac:dyDescent="0.15">
      <c r="B22" s="313" t="s">
        <v>231</v>
      </c>
      <c r="C22" s="127" t="str">
        <f>IF('MPS(input_separate)'!C22&lt;&gt;"",'MPS(input_separate)'!C22,"")</f>
        <v/>
      </c>
      <c r="D22" s="127" t="str">
        <f>IF('MPS(input_separate)'!D22&lt;&gt;"",'MPS(input_separate)'!D22,"")</f>
        <v/>
      </c>
      <c r="E22" s="227"/>
      <c r="F22" s="228"/>
      <c r="G22" s="341">
        <f>'MRS(calc_process)'!F16</f>
        <v>89</v>
      </c>
      <c r="H22" s="343" t="str">
        <f>IF('MPS(input_separate)'!H22&lt;&gt;"",'MPS(input_separate)'!H22,"")</f>
        <v/>
      </c>
      <c r="I22" s="344"/>
      <c r="J22" s="128" t="str">
        <f>IF(OR(C22="",D22=""),"",E22*(100/$G$22)*H22)</f>
        <v/>
      </c>
    </row>
    <row r="23" spans="1:17" ht="20.100000000000001" customHeight="1" x14ac:dyDescent="0.15">
      <c r="B23" s="313"/>
      <c r="C23" s="127" t="str">
        <f>IF('MPS(input_separate)'!C23&lt;&gt;"",'MPS(input_separate)'!C23,"")</f>
        <v/>
      </c>
      <c r="D23" s="127" t="str">
        <f>IF('MPS(input_separate)'!D23&lt;&gt;"",'MPS(input_separate)'!D23,"")</f>
        <v/>
      </c>
      <c r="E23" s="227"/>
      <c r="F23" s="228"/>
      <c r="G23" s="342"/>
      <c r="H23" s="343" t="str">
        <f>IF('MPS(input_separate)'!H23&lt;&gt;"",'MPS(input_separate)'!H23,"")</f>
        <v/>
      </c>
      <c r="I23" s="344"/>
      <c r="J23" s="128" t="str">
        <f>IF(OR(C23="",D23=""),"",E23*(100/$G$22)*H23)</f>
        <v/>
      </c>
    </row>
    <row r="24" spans="1:17" ht="20.100000000000001" customHeight="1" x14ac:dyDescent="0.15">
      <c r="B24" s="313"/>
      <c r="C24" s="127" t="str">
        <f>IF('MPS(input_separate)'!C24&lt;&gt;"",'MPS(input_separate)'!C24,"")</f>
        <v/>
      </c>
      <c r="D24" s="127" t="str">
        <f>IF('MPS(input_separate)'!D24&lt;&gt;"",'MPS(input_separate)'!D24,"")</f>
        <v/>
      </c>
      <c r="E24" s="227"/>
      <c r="F24" s="228"/>
      <c r="G24" s="342"/>
      <c r="H24" s="343" t="str">
        <f>IF('MPS(input_separate)'!H24&lt;&gt;"",'MPS(input_separate)'!H24,"")</f>
        <v/>
      </c>
      <c r="I24" s="344"/>
      <c r="J24" s="128" t="str">
        <f>IF(OR(C24="",D24=""),"",E24*(100/$G$22)*H24)</f>
        <v/>
      </c>
    </row>
    <row r="25" spans="1:17" ht="20.100000000000001" customHeight="1" x14ac:dyDescent="0.15">
      <c r="B25" s="313"/>
      <c r="C25" s="127" t="str">
        <f>IF('MPS(input_separate)'!C25&lt;&gt;"",'MPS(input_separate)'!C25,"")</f>
        <v/>
      </c>
      <c r="D25" s="127" t="str">
        <f>IF('MPS(input_separate)'!D25&lt;&gt;"",'MPS(input_separate)'!D25,"")</f>
        <v/>
      </c>
      <c r="E25" s="227"/>
      <c r="F25" s="228"/>
      <c r="G25" s="342"/>
      <c r="H25" s="343" t="str">
        <f>IF('MPS(input_separate)'!H25&lt;&gt;"",'MPS(input_separate)'!H25,"")</f>
        <v/>
      </c>
      <c r="I25" s="344"/>
      <c r="J25" s="128" t="str">
        <f>IF(OR(C25="",D25=""),"",E25*(100/$G$22)*H25)</f>
        <v/>
      </c>
    </row>
    <row r="26" spans="1:17" ht="20.100000000000001" customHeight="1" thickBot="1" x14ac:dyDescent="0.2">
      <c r="B26" s="313"/>
      <c r="C26" s="127" t="str">
        <f>IF('MPS(input_separate)'!C26&lt;&gt;"",'MPS(input_separate)'!C26,"")</f>
        <v/>
      </c>
      <c r="D26" s="127" t="str">
        <f>IF('MPS(input_separate)'!D26&lt;&gt;"",'MPS(input_separate)'!D26,"")</f>
        <v/>
      </c>
      <c r="E26" s="227"/>
      <c r="F26" s="228"/>
      <c r="G26" s="342"/>
      <c r="H26" s="343" t="str">
        <f>IF('MPS(input_separate)'!H26&lt;&gt;"",'MPS(input_separate)'!H26,"")</f>
        <v/>
      </c>
      <c r="I26" s="344"/>
      <c r="J26" s="128" t="str">
        <f>IF(OR(C26="",D26=""),"",E26*(100/$G$22)*H26)</f>
        <v/>
      </c>
    </row>
    <row r="27" spans="1:17" ht="39" customHeight="1" thickBot="1" x14ac:dyDescent="0.2">
      <c r="B27" s="129" t="s">
        <v>39</v>
      </c>
      <c r="C27" s="123" t="s">
        <v>40</v>
      </c>
      <c r="D27" s="123" t="s">
        <v>40</v>
      </c>
      <c r="E27" s="300" t="s">
        <v>42</v>
      </c>
      <c r="F27" s="301"/>
      <c r="G27" s="123" t="s">
        <v>40</v>
      </c>
      <c r="H27" s="300" t="s">
        <v>40</v>
      </c>
      <c r="I27" s="334"/>
      <c r="J27" s="130">
        <f>SUM(J22:J26)</f>
        <v>0</v>
      </c>
    </row>
    <row r="28" spans="1:17" ht="13.5" customHeight="1" x14ac:dyDescent="0.15"/>
    <row r="29" spans="1:17" ht="15" x14ac:dyDescent="0.15">
      <c r="A29" s="132" t="s">
        <v>88</v>
      </c>
    </row>
    <row r="30" spans="1:17" ht="15" x14ac:dyDescent="0.15">
      <c r="A30" s="132"/>
      <c r="B30" s="133" t="s">
        <v>91</v>
      </c>
      <c r="C30" s="167" t="s">
        <v>112</v>
      </c>
    </row>
    <row r="31" spans="1:17" ht="96" customHeight="1" x14ac:dyDescent="0.15">
      <c r="B31" s="283" t="s">
        <v>12</v>
      </c>
      <c r="C31" s="314" t="s">
        <v>31</v>
      </c>
      <c r="D31" s="335"/>
      <c r="E31" s="335"/>
      <c r="F31" s="315"/>
      <c r="G31" s="314" t="s">
        <v>62</v>
      </c>
      <c r="H31" s="315"/>
      <c r="I31" s="134"/>
      <c r="J31" s="327" t="s">
        <v>229</v>
      </c>
      <c r="K31" s="336"/>
      <c r="L31" s="328"/>
      <c r="M31" s="327" t="s">
        <v>227</v>
      </c>
      <c r="N31" s="336"/>
      <c r="O31" s="336"/>
      <c r="P31" s="328"/>
      <c r="Q31" s="122" t="s">
        <v>83</v>
      </c>
    </row>
    <row r="32" spans="1:17" ht="39" customHeight="1" x14ac:dyDescent="0.15">
      <c r="B32" s="283"/>
      <c r="C32" s="123" t="s">
        <v>30</v>
      </c>
      <c r="D32" s="123" t="s">
        <v>29</v>
      </c>
      <c r="E32" s="300" t="s">
        <v>61</v>
      </c>
      <c r="F32" s="301"/>
      <c r="G32" s="135" t="s">
        <v>177</v>
      </c>
      <c r="H32" s="135" t="s">
        <v>178</v>
      </c>
      <c r="I32" s="337"/>
      <c r="J32" s="317" t="s">
        <v>179</v>
      </c>
      <c r="K32" s="318"/>
      <c r="L32" s="131" t="s">
        <v>180</v>
      </c>
      <c r="M32" s="131" t="s">
        <v>170</v>
      </c>
      <c r="N32" s="269" t="s">
        <v>171</v>
      </c>
      <c r="O32" s="270"/>
      <c r="P32" s="131" t="s">
        <v>181</v>
      </c>
      <c r="Q32" s="123" t="s">
        <v>172</v>
      </c>
    </row>
    <row r="33" spans="2:17" ht="99.75" customHeight="1" x14ac:dyDescent="0.15">
      <c r="B33" s="124" t="s">
        <v>13</v>
      </c>
      <c r="C33" s="125" t="s">
        <v>161</v>
      </c>
      <c r="D33" s="125" t="s">
        <v>37</v>
      </c>
      <c r="E33" s="136" t="s">
        <v>182</v>
      </c>
      <c r="F33" s="137" t="s">
        <v>69</v>
      </c>
      <c r="G33" s="136" t="s">
        <v>183</v>
      </c>
      <c r="H33" s="136" t="s">
        <v>184</v>
      </c>
      <c r="I33" s="338"/>
      <c r="J33" s="296" t="s">
        <v>185</v>
      </c>
      <c r="K33" s="297"/>
      <c r="L33" s="138" t="s">
        <v>186</v>
      </c>
      <c r="M33" s="126" t="s">
        <v>24</v>
      </c>
      <c r="N33" s="296" t="s">
        <v>174</v>
      </c>
      <c r="O33" s="297"/>
      <c r="P33" s="138" t="s">
        <v>67</v>
      </c>
      <c r="Q33" s="125" t="s">
        <v>187</v>
      </c>
    </row>
    <row r="34" spans="2:17" ht="39" customHeight="1" x14ac:dyDescent="0.15">
      <c r="B34" s="124" t="s">
        <v>1</v>
      </c>
      <c r="C34" s="123" t="s">
        <v>32</v>
      </c>
      <c r="D34" s="123" t="s">
        <v>32</v>
      </c>
      <c r="E34" s="135" t="s">
        <v>40</v>
      </c>
      <c r="F34" s="135" t="s">
        <v>40</v>
      </c>
      <c r="G34" s="135" t="s">
        <v>63</v>
      </c>
      <c r="H34" s="135" t="s">
        <v>63</v>
      </c>
      <c r="I34" s="139" t="s">
        <v>71</v>
      </c>
      <c r="J34" s="269" t="s">
        <v>26</v>
      </c>
      <c r="K34" s="270"/>
      <c r="L34" s="140" t="s">
        <v>80</v>
      </c>
      <c r="M34" s="131" t="s">
        <v>35</v>
      </c>
      <c r="N34" s="300" t="s">
        <v>142</v>
      </c>
      <c r="O34" s="301"/>
      <c r="P34" s="141" t="s">
        <v>68</v>
      </c>
      <c r="Q34" s="123" t="s">
        <v>188</v>
      </c>
    </row>
    <row r="35" spans="2:17" ht="20.100000000000001" customHeight="1" x14ac:dyDescent="0.15">
      <c r="B35" s="313" t="s">
        <v>232</v>
      </c>
      <c r="C35" s="319" t="str">
        <f>IF('MPS(input_separate)'!C35&lt;&gt;"",'MPS(input_separate)'!C35,"")</f>
        <v/>
      </c>
      <c r="D35" s="127" t="str">
        <f>IF('MPS(input_separate)'!D35&lt;&gt;"",'MPS(input_separate)'!D35,"")</f>
        <v/>
      </c>
      <c r="E35" s="127" t="str">
        <f>IF('MPS(input_separate)'!E35&lt;&gt;"",'MPS(input_separate)'!E35,"")</f>
        <v/>
      </c>
      <c r="F35" s="127" t="str">
        <f>IF('MPS(input_separate)'!F35&lt;&gt;"",'MPS(input_separate)'!F35,"")</f>
        <v/>
      </c>
      <c r="G35" s="142" t="str">
        <f>IF(AND(F35="Steam boiler",P35&lt;&gt;"",E35&lt;&gt;""),P35*24*$L$35*2257/10^6,
     IF(AND(F35="Hot water boiler",P35&lt;&gt;"",E35&lt;&gt;""),P35*24*$L$35*3.6/10^3,""))</f>
        <v/>
      </c>
      <c r="H35" s="312" t="str">
        <f>IF(AND(G35="",G36="",G37=""),"",SUM(G35:G37))</f>
        <v/>
      </c>
      <c r="I35" s="324" t="s">
        <v>71</v>
      </c>
      <c r="J35" s="250"/>
      <c r="K35" s="251"/>
      <c r="L35" s="329">
        <f>'MRS(input)'!F13</f>
        <v>0</v>
      </c>
      <c r="M35" s="332">
        <f>'MRS(calc_process)'!F16</f>
        <v>89</v>
      </c>
      <c r="N35" s="302" t="str">
        <f>IF('MPS(input_separate)'!N35&lt;&gt;"",'MPS(input_separate)'!N35,"")</f>
        <v/>
      </c>
      <c r="O35" s="303"/>
      <c r="P35" s="143" t="str">
        <f>IF('MPS(input_separate)'!P35&lt;&gt;"",'MPS(input_separate)'!P35,"")</f>
        <v/>
      </c>
      <c r="Q35" s="312" t="str">
        <f>IF(OR(C35="",D35=""),"",
     MIN(J35,H35)*(100/$M$35)*N35)</f>
        <v/>
      </c>
    </row>
    <row r="36" spans="2:17" ht="20.100000000000001" customHeight="1" x14ac:dyDescent="0.15">
      <c r="B36" s="313"/>
      <c r="C36" s="320"/>
      <c r="D36" s="127" t="str">
        <f>IF('MPS(input_separate)'!D36&lt;&gt;"",'MPS(input_separate)'!D36,"")</f>
        <v/>
      </c>
      <c r="E36" s="127" t="str">
        <f>IF('MPS(input_separate)'!E36&lt;&gt;"",'MPS(input_separate)'!E36,"")</f>
        <v/>
      </c>
      <c r="F36" s="127" t="str">
        <f>IF('MPS(input_separate)'!F36&lt;&gt;"",'MPS(input_separate)'!F36,"")</f>
        <v/>
      </c>
      <c r="G36" s="142" t="str">
        <f t="shared" ref="G36:G49" si="1">IF(AND(F36="Steam boiler",P36&lt;&gt;"",E36&lt;&gt;""),P36*24*$L$35*2257/10^6,
     IF(AND(F36="Hot water boiler",P36&lt;&gt;"",E36&lt;&gt;""),P36*24*$L$35*3.6/10^3,""))</f>
        <v/>
      </c>
      <c r="H36" s="322"/>
      <c r="I36" s="325"/>
      <c r="J36" s="252"/>
      <c r="K36" s="253"/>
      <c r="L36" s="330"/>
      <c r="M36" s="333"/>
      <c r="N36" s="304"/>
      <c r="O36" s="305"/>
      <c r="P36" s="143" t="str">
        <f>IF('MPS(input_separate)'!P36&lt;&gt;"",'MPS(input_separate)'!P36,"")</f>
        <v/>
      </c>
      <c r="Q36" s="322"/>
    </row>
    <row r="37" spans="2:17" ht="20.100000000000001" customHeight="1" x14ac:dyDescent="0.15">
      <c r="B37" s="313"/>
      <c r="C37" s="321"/>
      <c r="D37" s="127" t="str">
        <f>IF('MPS(input_separate)'!D37&lt;&gt;"",'MPS(input_separate)'!D37,"")</f>
        <v/>
      </c>
      <c r="E37" s="127" t="str">
        <f>IF('MPS(input_separate)'!E37&lt;&gt;"",'MPS(input_separate)'!E37,"")</f>
        <v/>
      </c>
      <c r="F37" s="127" t="str">
        <f>IF('MPS(input_separate)'!F37&lt;&gt;"",'MPS(input_separate)'!F37,"")</f>
        <v/>
      </c>
      <c r="G37" s="142" t="str">
        <f t="shared" si="1"/>
        <v/>
      </c>
      <c r="H37" s="323"/>
      <c r="I37" s="326"/>
      <c r="J37" s="254"/>
      <c r="K37" s="255"/>
      <c r="L37" s="330"/>
      <c r="M37" s="333"/>
      <c r="N37" s="306"/>
      <c r="O37" s="307"/>
      <c r="P37" s="143" t="str">
        <f>IF('MPS(input_separate)'!P37&lt;&gt;"",'MPS(input_separate)'!P37,"")</f>
        <v/>
      </c>
      <c r="Q37" s="323"/>
    </row>
    <row r="38" spans="2:17" ht="20.100000000000001" customHeight="1" x14ac:dyDescent="0.15">
      <c r="B38" s="313"/>
      <c r="C38" s="319" t="str">
        <f>IF('MPS(input_separate)'!C38&lt;&gt;"",'MPS(input_separate)'!C38,"")</f>
        <v/>
      </c>
      <c r="D38" s="127" t="str">
        <f>IF('MPS(input_separate)'!D38&lt;&gt;"",'MPS(input_separate)'!D38,"")</f>
        <v/>
      </c>
      <c r="E38" s="127" t="str">
        <f>IF('MPS(input_separate)'!E38&lt;&gt;"",'MPS(input_separate)'!E38,"")</f>
        <v/>
      </c>
      <c r="F38" s="127" t="str">
        <f>IF('MPS(input_separate)'!F38&lt;&gt;"",'MPS(input_separate)'!F38,"")</f>
        <v/>
      </c>
      <c r="G38" s="142" t="str">
        <f t="shared" si="1"/>
        <v/>
      </c>
      <c r="H38" s="312" t="str">
        <f t="shared" ref="H38" si="2">IF(AND(G38="",G39="",G40=""),"",SUM(G38:G40))</f>
        <v/>
      </c>
      <c r="I38" s="324" t="s">
        <v>71</v>
      </c>
      <c r="J38" s="250"/>
      <c r="K38" s="251"/>
      <c r="L38" s="330"/>
      <c r="M38" s="333"/>
      <c r="N38" s="302" t="str">
        <f>IF('MPS(input_separate)'!N38&lt;&gt;"",'MPS(input_separate)'!N38,"")</f>
        <v/>
      </c>
      <c r="O38" s="303"/>
      <c r="P38" s="143" t="str">
        <f>IF('MPS(input_separate)'!P38&lt;&gt;"",'MPS(input_separate)'!P38,"")</f>
        <v/>
      </c>
      <c r="Q38" s="312" t="str">
        <f>IF(OR(C38="",D38=""),"",
     MIN(J38,H38)*(100/$M$35)*N38)</f>
        <v/>
      </c>
    </row>
    <row r="39" spans="2:17" ht="20.100000000000001" customHeight="1" x14ac:dyDescent="0.15">
      <c r="B39" s="313"/>
      <c r="C39" s="320"/>
      <c r="D39" s="127" t="str">
        <f>IF('MPS(input_separate)'!D39&lt;&gt;"",'MPS(input_separate)'!D39,"")</f>
        <v/>
      </c>
      <c r="E39" s="127" t="str">
        <f>IF('MPS(input_separate)'!E39&lt;&gt;"",'MPS(input_separate)'!E39,"")</f>
        <v/>
      </c>
      <c r="F39" s="127" t="str">
        <f>IF('MPS(input_separate)'!F39&lt;&gt;"",'MPS(input_separate)'!F39,"")</f>
        <v/>
      </c>
      <c r="G39" s="142" t="str">
        <f t="shared" si="1"/>
        <v/>
      </c>
      <c r="H39" s="322"/>
      <c r="I39" s="325"/>
      <c r="J39" s="252"/>
      <c r="K39" s="253"/>
      <c r="L39" s="330"/>
      <c r="M39" s="333"/>
      <c r="N39" s="304"/>
      <c r="O39" s="305"/>
      <c r="P39" s="143" t="str">
        <f>IF('MPS(input_separate)'!P39&lt;&gt;"",'MPS(input_separate)'!P39,"")</f>
        <v/>
      </c>
      <c r="Q39" s="322"/>
    </row>
    <row r="40" spans="2:17" ht="20.100000000000001" customHeight="1" x14ac:dyDescent="0.15">
      <c r="B40" s="313"/>
      <c r="C40" s="321"/>
      <c r="D40" s="127" t="str">
        <f>IF('MPS(input_separate)'!D40&lt;&gt;"",'MPS(input_separate)'!D40,"")</f>
        <v/>
      </c>
      <c r="E40" s="127" t="str">
        <f>IF('MPS(input_separate)'!E40&lt;&gt;"",'MPS(input_separate)'!E40,"")</f>
        <v/>
      </c>
      <c r="F40" s="127" t="str">
        <f>IF('MPS(input_separate)'!F40&lt;&gt;"",'MPS(input_separate)'!F40,"")</f>
        <v/>
      </c>
      <c r="G40" s="142" t="str">
        <f t="shared" si="1"/>
        <v/>
      </c>
      <c r="H40" s="323"/>
      <c r="I40" s="326"/>
      <c r="J40" s="254"/>
      <c r="K40" s="255"/>
      <c r="L40" s="330"/>
      <c r="M40" s="333"/>
      <c r="N40" s="306"/>
      <c r="O40" s="307"/>
      <c r="P40" s="143" t="str">
        <f>IF('MPS(input_separate)'!P40&lt;&gt;"",'MPS(input_separate)'!P40,"")</f>
        <v/>
      </c>
      <c r="Q40" s="323"/>
    </row>
    <row r="41" spans="2:17" ht="20.100000000000001" customHeight="1" x14ac:dyDescent="0.15">
      <c r="B41" s="313"/>
      <c r="C41" s="319" t="str">
        <f>IF('MPS(input_separate)'!C41&lt;&gt;"",'MPS(input_separate)'!C41,"")</f>
        <v/>
      </c>
      <c r="D41" s="127" t="str">
        <f>IF('MPS(input_separate)'!D41&lt;&gt;"",'MPS(input_separate)'!D41,"")</f>
        <v/>
      </c>
      <c r="E41" s="127" t="str">
        <f>IF('MPS(input_separate)'!E41&lt;&gt;"",'MPS(input_separate)'!E41,"")</f>
        <v/>
      </c>
      <c r="F41" s="127" t="str">
        <f>IF('MPS(input_separate)'!F41&lt;&gt;"",'MPS(input_separate)'!F41,"")</f>
        <v/>
      </c>
      <c r="G41" s="142" t="str">
        <f t="shared" si="1"/>
        <v/>
      </c>
      <c r="H41" s="312" t="str">
        <f t="shared" ref="H41" si="3">IF(AND(G41="",G42="",G43=""),"",SUM(G41:G43))</f>
        <v/>
      </c>
      <c r="I41" s="324" t="s">
        <v>71</v>
      </c>
      <c r="J41" s="250"/>
      <c r="K41" s="251"/>
      <c r="L41" s="330"/>
      <c r="M41" s="333"/>
      <c r="N41" s="302" t="str">
        <f>IF('MPS(input_separate)'!N41&lt;&gt;"",'MPS(input_separate)'!N41,"")</f>
        <v/>
      </c>
      <c r="O41" s="303"/>
      <c r="P41" s="143" t="str">
        <f>IF('MPS(input_separate)'!P41&lt;&gt;"",'MPS(input_separate)'!P41,"")</f>
        <v/>
      </c>
      <c r="Q41" s="312" t="str">
        <f>IF(OR(C41="",D41=""),"",
     MIN(J41,H41)*(100/$M$35)*N41)</f>
        <v/>
      </c>
    </row>
    <row r="42" spans="2:17" ht="20.100000000000001" customHeight="1" x14ac:dyDescent="0.15">
      <c r="B42" s="313"/>
      <c r="C42" s="320"/>
      <c r="D42" s="127" t="str">
        <f>IF('MPS(input_separate)'!D42&lt;&gt;"",'MPS(input_separate)'!D42,"")</f>
        <v/>
      </c>
      <c r="E42" s="127" t="str">
        <f>IF('MPS(input_separate)'!E42&lt;&gt;"",'MPS(input_separate)'!E42,"")</f>
        <v/>
      </c>
      <c r="F42" s="127" t="str">
        <f>IF('MPS(input_separate)'!F42&lt;&gt;"",'MPS(input_separate)'!F42,"")</f>
        <v/>
      </c>
      <c r="G42" s="142" t="str">
        <f t="shared" si="1"/>
        <v/>
      </c>
      <c r="H42" s="322"/>
      <c r="I42" s="325"/>
      <c r="J42" s="252"/>
      <c r="K42" s="253"/>
      <c r="L42" s="330"/>
      <c r="M42" s="333"/>
      <c r="N42" s="304"/>
      <c r="O42" s="305"/>
      <c r="P42" s="143" t="str">
        <f>IF('MPS(input_separate)'!P42&lt;&gt;"",'MPS(input_separate)'!P42,"")</f>
        <v/>
      </c>
      <c r="Q42" s="322"/>
    </row>
    <row r="43" spans="2:17" ht="20.100000000000001" customHeight="1" x14ac:dyDescent="0.15">
      <c r="B43" s="313"/>
      <c r="C43" s="321"/>
      <c r="D43" s="127" t="str">
        <f>IF('MPS(input_separate)'!D43&lt;&gt;"",'MPS(input_separate)'!D43,"")</f>
        <v/>
      </c>
      <c r="E43" s="127" t="str">
        <f>IF('MPS(input_separate)'!E43&lt;&gt;"",'MPS(input_separate)'!E43,"")</f>
        <v/>
      </c>
      <c r="F43" s="127" t="str">
        <f>IF('MPS(input_separate)'!F43&lt;&gt;"",'MPS(input_separate)'!F43,"")</f>
        <v/>
      </c>
      <c r="G43" s="142" t="str">
        <f t="shared" si="1"/>
        <v/>
      </c>
      <c r="H43" s="323"/>
      <c r="I43" s="326"/>
      <c r="J43" s="254"/>
      <c r="K43" s="255"/>
      <c r="L43" s="330"/>
      <c r="M43" s="333"/>
      <c r="N43" s="306"/>
      <c r="O43" s="307"/>
      <c r="P43" s="143" t="str">
        <f>IF('MPS(input_separate)'!P43&lt;&gt;"",'MPS(input_separate)'!P43,"")</f>
        <v/>
      </c>
      <c r="Q43" s="323"/>
    </row>
    <row r="44" spans="2:17" ht="20.100000000000001" customHeight="1" x14ac:dyDescent="0.15">
      <c r="B44" s="313"/>
      <c r="C44" s="319" t="str">
        <f>IF('MPS(input_separate)'!C44&lt;&gt;"",'MPS(input_separate)'!C44,"")</f>
        <v/>
      </c>
      <c r="D44" s="127" t="str">
        <f>IF('MPS(input_separate)'!D44&lt;&gt;"",'MPS(input_separate)'!D44,"")</f>
        <v/>
      </c>
      <c r="E44" s="127" t="str">
        <f>IF('MPS(input_separate)'!E44&lt;&gt;"",'MPS(input_separate)'!E44,"")</f>
        <v/>
      </c>
      <c r="F44" s="127" t="str">
        <f>IF('MPS(input_separate)'!F44&lt;&gt;"",'MPS(input_separate)'!F44,"")</f>
        <v/>
      </c>
      <c r="G44" s="142" t="str">
        <f t="shared" si="1"/>
        <v/>
      </c>
      <c r="H44" s="312" t="str">
        <f t="shared" ref="H44" si="4">IF(AND(G44="",G45="",G46=""),"",SUM(G44:G46))</f>
        <v/>
      </c>
      <c r="I44" s="324" t="s">
        <v>71</v>
      </c>
      <c r="J44" s="250"/>
      <c r="K44" s="251"/>
      <c r="L44" s="330"/>
      <c r="M44" s="333"/>
      <c r="N44" s="302" t="str">
        <f>IF('MPS(input_separate)'!N44&lt;&gt;"",'MPS(input_separate)'!N44,"")</f>
        <v/>
      </c>
      <c r="O44" s="303"/>
      <c r="P44" s="143" t="str">
        <f>IF('MPS(input_separate)'!P44&lt;&gt;"",'MPS(input_separate)'!P44,"")</f>
        <v/>
      </c>
      <c r="Q44" s="312" t="str">
        <f>IF(OR(C44="",D44=""),"",
     MIN(J44,H44)*(100/$M$35)*N44)</f>
        <v/>
      </c>
    </row>
    <row r="45" spans="2:17" ht="20.100000000000001" customHeight="1" x14ac:dyDescent="0.15">
      <c r="B45" s="313"/>
      <c r="C45" s="320"/>
      <c r="D45" s="127" t="str">
        <f>IF('MPS(input_separate)'!D45&lt;&gt;"",'MPS(input_separate)'!D45,"")</f>
        <v/>
      </c>
      <c r="E45" s="127" t="str">
        <f>IF('MPS(input_separate)'!E45&lt;&gt;"",'MPS(input_separate)'!E45,"")</f>
        <v/>
      </c>
      <c r="F45" s="127" t="str">
        <f>IF('MPS(input_separate)'!F45&lt;&gt;"",'MPS(input_separate)'!F45,"")</f>
        <v/>
      </c>
      <c r="G45" s="142" t="str">
        <f t="shared" si="1"/>
        <v/>
      </c>
      <c r="H45" s="322"/>
      <c r="I45" s="325"/>
      <c r="J45" s="252"/>
      <c r="K45" s="253"/>
      <c r="L45" s="330"/>
      <c r="M45" s="333"/>
      <c r="N45" s="304"/>
      <c r="O45" s="305"/>
      <c r="P45" s="143" t="str">
        <f>IF('MPS(input_separate)'!P45&lt;&gt;"",'MPS(input_separate)'!P45,"")</f>
        <v/>
      </c>
      <c r="Q45" s="322"/>
    </row>
    <row r="46" spans="2:17" ht="20.100000000000001" customHeight="1" x14ac:dyDescent="0.15">
      <c r="B46" s="313"/>
      <c r="C46" s="321"/>
      <c r="D46" s="127" t="str">
        <f>IF('MPS(input_separate)'!D46&lt;&gt;"",'MPS(input_separate)'!D46,"")</f>
        <v/>
      </c>
      <c r="E46" s="127" t="str">
        <f>IF('MPS(input_separate)'!E46&lt;&gt;"",'MPS(input_separate)'!E46,"")</f>
        <v/>
      </c>
      <c r="F46" s="127" t="str">
        <f>IF('MPS(input_separate)'!F46&lt;&gt;"",'MPS(input_separate)'!F46,"")</f>
        <v/>
      </c>
      <c r="G46" s="142" t="str">
        <f t="shared" si="1"/>
        <v/>
      </c>
      <c r="H46" s="323"/>
      <c r="I46" s="326"/>
      <c r="J46" s="254"/>
      <c r="K46" s="255"/>
      <c r="L46" s="330"/>
      <c r="M46" s="333"/>
      <c r="N46" s="306"/>
      <c r="O46" s="307"/>
      <c r="P46" s="143" t="str">
        <f>IF('MPS(input_separate)'!P46&lt;&gt;"",'MPS(input_separate)'!P46,"")</f>
        <v/>
      </c>
      <c r="Q46" s="323"/>
    </row>
    <row r="47" spans="2:17" ht="20.100000000000001" customHeight="1" x14ac:dyDescent="0.15">
      <c r="B47" s="313"/>
      <c r="C47" s="319" t="str">
        <f>IF('MPS(input_separate)'!C47&lt;&gt;"",'MPS(input_separate)'!C47,"")</f>
        <v/>
      </c>
      <c r="D47" s="127" t="str">
        <f>IF('MPS(input_separate)'!D47&lt;&gt;"",'MPS(input_separate)'!D47,"")</f>
        <v/>
      </c>
      <c r="E47" s="127" t="str">
        <f>IF('MPS(input_separate)'!E47&lt;&gt;"",'MPS(input_separate)'!E47,"")</f>
        <v/>
      </c>
      <c r="F47" s="127" t="str">
        <f>IF('MPS(input_separate)'!F47&lt;&gt;"",'MPS(input_separate)'!F47,"")</f>
        <v/>
      </c>
      <c r="G47" s="142" t="str">
        <f t="shared" si="1"/>
        <v/>
      </c>
      <c r="H47" s="312" t="str">
        <f>IF(AND(G47="",G48="",G49=""),"",SUM(G47:G49))</f>
        <v/>
      </c>
      <c r="I47" s="324" t="s">
        <v>71</v>
      </c>
      <c r="J47" s="250"/>
      <c r="K47" s="251"/>
      <c r="L47" s="330"/>
      <c r="M47" s="333"/>
      <c r="N47" s="302" t="str">
        <f>IF('MPS(input_separate)'!N47&lt;&gt;"",'MPS(input_separate)'!N47,"")</f>
        <v/>
      </c>
      <c r="O47" s="303"/>
      <c r="P47" s="143" t="str">
        <f>IF('MPS(input_separate)'!P47&lt;&gt;"",'MPS(input_separate)'!P47,"")</f>
        <v/>
      </c>
      <c r="Q47" s="312" t="str">
        <f>IF(OR(C47="",D47=""),"",
     MIN(J47,H47)*(100/$M$35)*N47)</f>
        <v/>
      </c>
    </row>
    <row r="48" spans="2:17" ht="20.100000000000001" customHeight="1" x14ac:dyDescent="0.15">
      <c r="B48" s="313"/>
      <c r="C48" s="320"/>
      <c r="D48" s="127" t="str">
        <f>IF('MPS(input_separate)'!D48&lt;&gt;"",'MPS(input_separate)'!D48,"")</f>
        <v/>
      </c>
      <c r="E48" s="127" t="str">
        <f>IF('MPS(input_separate)'!E48&lt;&gt;"",'MPS(input_separate)'!E48,"")</f>
        <v/>
      </c>
      <c r="F48" s="127" t="str">
        <f>IF('MPS(input_separate)'!F48&lt;&gt;"",'MPS(input_separate)'!F48,"")</f>
        <v/>
      </c>
      <c r="G48" s="142" t="str">
        <f t="shared" si="1"/>
        <v/>
      </c>
      <c r="H48" s="322"/>
      <c r="I48" s="325"/>
      <c r="J48" s="252"/>
      <c r="K48" s="253"/>
      <c r="L48" s="330"/>
      <c r="M48" s="333"/>
      <c r="N48" s="304"/>
      <c r="O48" s="305"/>
      <c r="P48" s="143" t="str">
        <f>IF('MPS(input_separate)'!P48&lt;&gt;"",'MPS(input_separate)'!P48,"")</f>
        <v/>
      </c>
      <c r="Q48" s="322"/>
    </row>
    <row r="49" spans="1:17" ht="20.100000000000001" customHeight="1" thickBot="1" x14ac:dyDescent="0.2">
      <c r="B49" s="313"/>
      <c r="C49" s="321"/>
      <c r="D49" s="127" t="str">
        <f>IF('MPS(input_separate)'!D49&lt;&gt;"",'MPS(input_separate)'!D49,"")</f>
        <v/>
      </c>
      <c r="E49" s="127" t="str">
        <f>IF('MPS(input_separate)'!E49&lt;&gt;"",'MPS(input_separate)'!E49,"")</f>
        <v/>
      </c>
      <c r="F49" s="127" t="str">
        <f>IF('MPS(input_separate)'!F49&lt;&gt;"",'MPS(input_separate)'!F49,"")</f>
        <v/>
      </c>
      <c r="G49" s="142" t="str">
        <f t="shared" si="1"/>
        <v/>
      </c>
      <c r="H49" s="323"/>
      <c r="I49" s="326"/>
      <c r="J49" s="254"/>
      <c r="K49" s="255"/>
      <c r="L49" s="331"/>
      <c r="M49" s="333"/>
      <c r="N49" s="306"/>
      <c r="O49" s="307"/>
      <c r="P49" s="143" t="str">
        <f>IF('MPS(input_separate)'!P49&lt;&gt;"",'MPS(input_separate)'!P49,"")</f>
        <v/>
      </c>
      <c r="Q49" s="323"/>
    </row>
    <row r="50" spans="1:17" ht="39" customHeight="1" thickBot="1" x14ac:dyDescent="0.2">
      <c r="B50" s="129" t="s">
        <v>39</v>
      </c>
      <c r="C50" s="123" t="s">
        <v>32</v>
      </c>
      <c r="D50" s="123" t="s">
        <v>32</v>
      </c>
      <c r="E50" s="135" t="s">
        <v>40</v>
      </c>
      <c r="F50" s="135" t="s">
        <v>40</v>
      </c>
      <c r="G50" s="135" t="s">
        <v>40</v>
      </c>
      <c r="H50" s="135" t="s">
        <v>40</v>
      </c>
      <c r="I50" s="135" t="s">
        <v>40</v>
      </c>
      <c r="J50" s="300" t="s">
        <v>32</v>
      </c>
      <c r="K50" s="301"/>
      <c r="L50" s="144" t="s">
        <v>40</v>
      </c>
      <c r="M50" s="123" t="s">
        <v>32</v>
      </c>
      <c r="N50" s="299" t="s">
        <v>32</v>
      </c>
      <c r="O50" s="299"/>
      <c r="P50" s="123" t="s">
        <v>40</v>
      </c>
      <c r="Q50" s="130">
        <f>SUM(Q35:Q49)</f>
        <v>0</v>
      </c>
    </row>
    <row r="51" spans="1:17" ht="13.5" customHeight="1" x14ac:dyDescent="0.15"/>
    <row r="52" spans="1:17" ht="15" x14ac:dyDescent="0.15">
      <c r="A52" s="121" t="s">
        <v>60</v>
      </c>
    </row>
    <row r="53" spans="1:17" ht="96" customHeight="1" x14ac:dyDescent="0.15">
      <c r="B53" s="283" t="s">
        <v>12</v>
      </c>
      <c r="C53" s="314" t="s">
        <v>31</v>
      </c>
      <c r="D53" s="315"/>
      <c r="E53" s="314" t="s">
        <v>230</v>
      </c>
      <c r="F53" s="315"/>
      <c r="G53" s="327" t="s">
        <v>228</v>
      </c>
      <c r="H53" s="328"/>
      <c r="I53" s="316" t="s">
        <v>36</v>
      </c>
      <c r="J53" s="316"/>
    </row>
    <row r="54" spans="1:17" ht="39" customHeight="1" x14ac:dyDescent="0.15">
      <c r="B54" s="283"/>
      <c r="C54" s="300" t="s">
        <v>29</v>
      </c>
      <c r="D54" s="301"/>
      <c r="E54" s="317" t="s">
        <v>191</v>
      </c>
      <c r="F54" s="318"/>
      <c r="G54" s="131" t="s">
        <v>192</v>
      </c>
      <c r="H54" s="131" t="s">
        <v>193</v>
      </c>
      <c r="I54" s="299" t="s">
        <v>194</v>
      </c>
      <c r="J54" s="299"/>
    </row>
    <row r="55" spans="1:17" ht="84.75" customHeight="1" x14ac:dyDescent="0.15">
      <c r="B55" s="124" t="s">
        <v>13</v>
      </c>
      <c r="C55" s="294" t="s">
        <v>37</v>
      </c>
      <c r="D55" s="295"/>
      <c r="E55" s="296" t="s">
        <v>195</v>
      </c>
      <c r="F55" s="297"/>
      <c r="G55" s="126" t="s">
        <v>196</v>
      </c>
      <c r="H55" s="126" t="s">
        <v>197</v>
      </c>
      <c r="I55" s="298" t="s">
        <v>198</v>
      </c>
      <c r="J55" s="298"/>
    </row>
    <row r="56" spans="1:17" ht="39" customHeight="1" x14ac:dyDescent="0.15">
      <c r="B56" s="124" t="s">
        <v>1</v>
      </c>
      <c r="C56" s="299" t="s">
        <v>32</v>
      </c>
      <c r="D56" s="299"/>
      <c r="E56" s="269" t="s">
        <v>199</v>
      </c>
      <c r="F56" s="270"/>
      <c r="G56" s="123" t="s">
        <v>200</v>
      </c>
      <c r="H56" s="123" t="s">
        <v>142</v>
      </c>
      <c r="I56" s="299" t="s">
        <v>166</v>
      </c>
      <c r="J56" s="299"/>
    </row>
    <row r="57" spans="1:17" ht="19.5" customHeight="1" x14ac:dyDescent="0.15">
      <c r="B57" s="313" t="s">
        <v>233</v>
      </c>
      <c r="C57" s="310" t="str">
        <f>IF('MPS(input_separate)'!C57&lt;&gt;"",'MPS(input_separate)'!C57,"")</f>
        <v/>
      </c>
      <c r="D57" s="310"/>
      <c r="E57" s="227"/>
      <c r="F57" s="228"/>
      <c r="G57" s="165" t="str">
        <f>IF('MPS(input_separate)'!G57&lt;&gt;"",'MPS(input_separate)'!G57,"")</f>
        <v/>
      </c>
      <c r="H57" s="166" t="str">
        <f>IF('MPS(input_separate)'!H57&lt;&gt;"",'MPS(input_separate)'!H57,"")</f>
        <v/>
      </c>
      <c r="I57" s="311" t="str">
        <f>IF(C57="","",(E57*G57*10^(-3)*H57))</f>
        <v/>
      </c>
      <c r="J57" s="311"/>
    </row>
    <row r="58" spans="1:17" ht="20.100000000000001" customHeight="1" x14ac:dyDescent="0.15">
      <c r="B58" s="313"/>
      <c r="C58" s="310" t="str">
        <f>IF('MPS(input_separate)'!C58&lt;&gt;"",'MPS(input_separate)'!C58,"")</f>
        <v/>
      </c>
      <c r="D58" s="310"/>
      <c r="E58" s="227"/>
      <c r="F58" s="228"/>
      <c r="G58" s="165" t="str">
        <f>IF('MPS(input_separate)'!G58&lt;&gt;"",'MPS(input_separate)'!G58,"")</f>
        <v/>
      </c>
      <c r="H58" s="166" t="str">
        <f>IF('MPS(input_separate)'!H58&lt;&gt;"",'MPS(input_separate)'!H58,"")</f>
        <v/>
      </c>
      <c r="I58" s="311" t="str">
        <f t="shared" ref="I58:I61" si="5">IF(C58="","",(E58*G58*10^(-3)*H58))</f>
        <v/>
      </c>
      <c r="J58" s="311"/>
    </row>
    <row r="59" spans="1:17" ht="20.100000000000001" customHeight="1" x14ac:dyDescent="0.15">
      <c r="B59" s="313"/>
      <c r="C59" s="310" t="str">
        <f>IF('MPS(input_separate)'!C59&lt;&gt;"",'MPS(input_separate)'!C59,"")</f>
        <v/>
      </c>
      <c r="D59" s="310"/>
      <c r="E59" s="227"/>
      <c r="F59" s="228"/>
      <c r="G59" s="165" t="str">
        <f>IF('MPS(input_separate)'!G59&lt;&gt;"",'MPS(input_separate)'!G59,"")</f>
        <v/>
      </c>
      <c r="H59" s="166" t="str">
        <f>IF('MPS(input_separate)'!H59&lt;&gt;"",'MPS(input_separate)'!H59,"")</f>
        <v/>
      </c>
      <c r="I59" s="311" t="str">
        <f t="shared" si="5"/>
        <v/>
      </c>
      <c r="J59" s="311"/>
    </row>
    <row r="60" spans="1:17" ht="20.100000000000001" customHeight="1" x14ac:dyDescent="0.15">
      <c r="B60" s="313"/>
      <c r="C60" s="310" t="str">
        <f>IF('MPS(input_separate)'!C60&lt;&gt;"",'MPS(input_separate)'!C60,"")</f>
        <v/>
      </c>
      <c r="D60" s="310"/>
      <c r="E60" s="227"/>
      <c r="F60" s="228"/>
      <c r="G60" s="165" t="str">
        <f>IF('MPS(input_separate)'!G60&lt;&gt;"",'MPS(input_separate)'!G60,"")</f>
        <v/>
      </c>
      <c r="H60" s="166" t="str">
        <f>IF('MPS(input_separate)'!H60&lt;&gt;"",'MPS(input_separate)'!H60,"")</f>
        <v/>
      </c>
      <c r="I60" s="311" t="str">
        <f t="shared" si="5"/>
        <v/>
      </c>
      <c r="J60" s="311"/>
    </row>
    <row r="61" spans="1:17" ht="20.100000000000001" customHeight="1" thickBot="1" x14ac:dyDescent="0.2">
      <c r="B61" s="313"/>
      <c r="C61" s="310" t="str">
        <f>IF('MPS(input_separate)'!C61&lt;&gt;"",'MPS(input_separate)'!C61,"")</f>
        <v/>
      </c>
      <c r="D61" s="310"/>
      <c r="E61" s="227"/>
      <c r="F61" s="228"/>
      <c r="G61" s="165" t="str">
        <f>IF('MPS(input_separate)'!G61&lt;&gt;"",'MPS(input_separate)'!G61,"")</f>
        <v/>
      </c>
      <c r="H61" s="166" t="str">
        <f>IF('MPS(input_separate)'!H61&lt;&gt;"",'MPS(input_separate)'!H61,"")</f>
        <v/>
      </c>
      <c r="I61" s="312" t="str">
        <f t="shared" si="5"/>
        <v/>
      </c>
      <c r="J61" s="312"/>
    </row>
    <row r="62" spans="1:17" ht="39" customHeight="1" thickBot="1" x14ac:dyDescent="0.2">
      <c r="B62" s="129" t="s">
        <v>39</v>
      </c>
      <c r="C62" s="299" t="s">
        <v>40</v>
      </c>
      <c r="D62" s="299"/>
      <c r="E62" s="300" t="s">
        <v>42</v>
      </c>
      <c r="F62" s="301"/>
      <c r="G62" s="123" t="s">
        <v>40</v>
      </c>
      <c r="H62" s="135" t="s">
        <v>40</v>
      </c>
      <c r="I62" s="308">
        <f>SUM(I57:I61)</f>
        <v>0</v>
      </c>
      <c r="J62" s="309"/>
    </row>
  </sheetData>
  <sheetProtection algorithmName="SHA-512" hashValue="k9cIzo7FsttWdb/cP/xZ3RQjQHBnsyj3hVwa3zk6jjre/CsTND6WbGuMEVrryTmZqHtpt31hZqzttIKIYBGUeQ==" saltValue="sFca8vGIKzP7pwC/3InCQg==" spinCount="100000" sheet="1" objects="1" scenarios="1" formatCells="0" formatRows="0"/>
  <mergeCells count="128">
    <mergeCell ref="B10:B14"/>
    <mergeCell ref="E10:F10"/>
    <mergeCell ref="G10:I10"/>
    <mergeCell ref="E11:F11"/>
    <mergeCell ref="G11:I11"/>
    <mergeCell ref="E12:F12"/>
    <mergeCell ref="B6:B7"/>
    <mergeCell ref="C6:D6"/>
    <mergeCell ref="E6:F6"/>
    <mergeCell ref="G6:I6"/>
    <mergeCell ref="E7:F7"/>
    <mergeCell ref="G7:I7"/>
    <mergeCell ref="G12:I12"/>
    <mergeCell ref="E13:F13"/>
    <mergeCell ref="G13:I13"/>
    <mergeCell ref="E14:F14"/>
    <mergeCell ref="G14:I14"/>
    <mergeCell ref="E15:F15"/>
    <mergeCell ref="G15:I15"/>
    <mergeCell ref="E8:F8"/>
    <mergeCell ref="G8:I8"/>
    <mergeCell ref="E9:F9"/>
    <mergeCell ref="G9:I9"/>
    <mergeCell ref="B22:B26"/>
    <mergeCell ref="E22:F22"/>
    <mergeCell ref="G22:G26"/>
    <mergeCell ref="H22:I22"/>
    <mergeCell ref="E23:F23"/>
    <mergeCell ref="H23:I23"/>
    <mergeCell ref="B18:B19"/>
    <mergeCell ref="C18:D18"/>
    <mergeCell ref="E18:F18"/>
    <mergeCell ref="G18:I18"/>
    <mergeCell ref="E19:F19"/>
    <mergeCell ref="H19:I19"/>
    <mergeCell ref="E24:F24"/>
    <mergeCell ref="H24:I24"/>
    <mergeCell ref="E25:F25"/>
    <mergeCell ref="H25:I25"/>
    <mergeCell ref="E26:F26"/>
    <mergeCell ref="H26:I26"/>
    <mergeCell ref="E20:F20"/>
    <mergeCell ref="H20:I20"/>
    <mergeCell ref="E21:F21"/>
    <mergeCell ref="H21:I21"/>
    <mergeCell ref="N34:O34"/>
    <mergeCell ref="B35:B49"/>
    <mergeCell ref="C35:C37"/>
    <mergeCell ref="H35:H37"/>
    <mergeCell ref="I35:I37"/>
    <mergeCell ref="J35:K37"/>
    <mergeCell ref="E27:F27"/>
    <mergeCell ref="H27:I27"/>
    <mergeCell ref="B31:B32"/>
    <mergeCell ref="C31:F31"/>
    <mergeCell ref="G31:H31"/>
    <mergeCell ref="J31:L31"/>
    <mergeCell ref="E32:F32"/>
    <mergeCell ref="I32:I33"/>
    <mergeCell ref="J32:K32"/>
    <mergeCell ref="M31:P31"/>
    <mergeCell ref="N32:O32"/>
    <mergeCell ref="J33:K33"/>
    <mergeCell ref="N33:O33"/>
    <mergeCell ref="J34:K34"/>
    <mergeCell ref="Q47:Q49"/>
    <mergeCell ref="C44:C46"/>
    <mergeCell ref="H44:H46"/>
    <mergeCell ref="I44:I46"/>
    <mergeCell ref="J44:K46"/>
    <mergeCell ref="N44:O46"/>
    <mergeCell ref="Q44:Q46"/>
    <mergeCell ref="C41:C43"/>
    <mergeCell ref="H41:H43"/>
    <mergeCell ref="I41:I43"/>
    <mergeCell ref="J41:K43"/>
    <mergeCell ref="N41:O43"/>
    <mergeCell ref="Q41:Q43"/>
    <mergeCell ref="L35:L49"/>
    <mergeCell ref="M35:M49"/>
    <mergeCell ref="N35:O37"/>
    <mergeCell ref="Q35:Q37"/>
    <mergeCell ref="C38:C40"/>
    <mergeCell ref="H38:H40"/>
    <mergeCell ref="I38:I40"/>
    <mergeCell ref="J38:K40"/>
    <mergeCell ref="N38:O40"/>
    <mergeCell ref="Q38:Q40"/>
    <mergeCell ref="B53:B54"/>
    <mergeCell ref="C53:D53"/>
    <mergeCell ref="E53:F53"/>
    <mergeCell ref="I53:J53"/>
    <mergeCell ref="C54:D54"/>
    <mergeCell ref="E54:F54"/>
    <mergeCell ref="I54:J54"/>
    <mergeCell ref="C47:C49"/>
    <mergeCell ref="H47:H49"/>
    <mergeCell ref="I47:I49"/>
    <mergeCell ref="J47:K49"/>
    <mergeCell ref="G53:H53"/>
    <mergeCell ref="B57:B61"/>
    <mergeCell ref="C57:D57"/>
    <mergeCell ref="E57:F57"/>
    <mergeCell ref="I57:J57"/>
    <mergeCell ref="C58:D58"/>
    <mergeCell ref="E58:F58"/>
    <mergeCell ref="I58:J58"/>
    <mergeCell ref="C59:D59"/>
    <mergeCell ref="E59:F59"/>
    <mergeCell ref="I59:J59"/>
    <mergeCell ref="C62:D62"/>
    <mergeCell ref="E62:F62"/>
    <mergeCell ref="I62:J62"/>
    <mergeCell ref="C60:D60"/>
    <mergeCell ref="E60:F60"/>
    <mergeCell ref="I60:J60"/>
    <mergeCell ref="C61:D61"/>
    <mergeCell ref="E61:F61"/>
    <mergeCell ref="I61:J61"/>
    <mergeCell ref="C55:D55"/>
    <mergeCell ref="E55:F55"/>
    <mergeCell ref="I55:J55"/>
    <mergeCell ref="C56:D56"/>
    <mergeCell ref="E56:F56"/>
    <mergeCell ref="I56:J56"/>
    <mergeCell ref="J50:K50"/>
    <mergeCell ref="N50:O50"/>
    <mergeCell ref="N47:O49"/>
  </mergeCells>
  <phoneticPr fontId="10"/>
  <dataValidations count="1">
    <dataValidation type="list" allowBlank="1" showInputMessage="1" showErrorMessage="1" sqref="C30">
      <formula1>"Yes,No"</formula1>
    </dataValidation>
  </dataValidations>
  <pageMargins left="0.70866141732283472" right="0.70866141732283472" top="0.74803149606299213" bottom="0.74803149606299213" header="0.31496062992125984" footer="0.31496062992125984"/>
  <pageSetup paperSize="9" scale="24"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J17"/>
  <sheetViews>
    <sheetView showGridLines="0" view="pageBreakPreview" zoomScale="80" zoomScaleNormal="100" zoomScaleSheetLayoutView="80" workbookViewId="0"/>
  </sheetViews>
  <sheetFormatPr defaultColWidth="9" defaultRowHeight="14.25" x14ac:dyDescent="0.15"/>
  <cols>
    <col min="1" max="4" width="3.625" style="1" customWidth="1"/>
    <col min="5" max="5" width="29.25" style="1" customWidth="1"/>
    <col min="6" max="6" width="8.625" style="1" customWidth="1"/>
    <col min="7" max="7" width="12.625" style="1" customWidth="1"/>
    <col min="8" max="8" width="20.625" style="1" customWidth="1"/>
    <col min="9" max="9" width="12.625" style="7" customWidth="1"/>
    <col min="10" max="10" width="12.625" style="1" customWidth="1"/>
    <col min="11" max="16384" width="9" style="1"/>
  </cols>
  <sheetData>
    <row r="1" spans="1:10" ht="18" customHeight="1" x14ac:dyDescent="0.15">
      <c r="I1" s="1"/>
      <c r="J1" s="12" t="str">
        <f>'MPS(input)'!K1</f>
        <v>Monitoring Spreadsheet: JCM_ID_AM016_ver01.0</v>
      </c>
    </row>
    <row r="2" spans="1:10" ht="18" customHeight="1" x14ac:dyDescent="0.15">
      <c r="I2" s="1"/>
      <c r="J2" s="12" t="str">
        <f>'MPS(input)'!K2</f>
        <v>Reference Number:</v>
      </c>
    </row>
    <row r="3" spans="1:10" ht="27.75" customHeight="1" x14ac:dyDescent="0.15">
      <c r="A3" s="263" t="s">
        <v>218</v>
      </c>
      <c r="B3" s="263"/>
      <c r="C3" s="263"/>
      <c r="D3" s="263"/>
      <c r="E3" s="263"/>
      <c r="F3" s="263"/>
      <c r="G3" s="263"/>
      <c r="H3" s="263"/>
      <c r="I3" s="263"/>
      <c r="J3" s="263"/>
    </row>
    <row r="4" spans="1:10" ht="11.25" customHeight="1" x14ac:dyDescent="0.15">
      <c r="I4" s="1"/>
      <c r="J4" s="7"/>
    </row>
    <row r="5" spans="1:10" ht="18.75" customHeight="1" thickBot="1" x14ac:dyDescent="0.2">
      <c r="A5" s="27" t="s">
        <v>2</v>
      </c>
      <c r="B5" s="32"/>
      <c r="C5" s="33"/>
      <c r="D5" s="33"/>
      <c r="E5" s="34"/>
      <c r="F5" s="35"/>
      <c r="G5" s="24" t="s">
        <v>3</v>
      </c>
      <c r="H5" s="48" t="s">
        <v>0</v>
      </c>
      <c r="I5" s="24" t="s">
        <v>1</v>
      </c>
      <c r="J5" s="25" t="s">
        <v>4</v>
      </c>
    </row>
    <row r="6" spans="1:10" ht="18.75" customHeight="1" thickBot="1" x14ac:dyDescent="0.2">
      <c r="A6" s="28"/>
      <c r="B6" s="36" t="s">
        <v>204</v>
      </c>
      <c r="C6" s="37"/>
      <c r="D6" s="37"/>
      <c r="E6" s="37"/>
      <c r="F6" s="38"/>
      <c r="G6" s="46" t="s">
        <v>155</v>
      </c>
      <c r="H6" s="52">
        <f>H8-H13</f>
        <v>0</v>
      </c>
      <c r="I6" s="47" t="s">
        <v>205</v>
      </c>
      <c r="J6" s="26" t="s">
        <v>206</v>
      </c>
    </row>
    <row r="7" spans="1:10" ht="18.75" customHeight="1" thickBot="1" x14ac:dyDescent="0.2">
      <c r="A7" s="27" t="s">
        <v>46</v>
      </c>
      <c r="B7" s="39"/>
      <c r="C7" s="33"/>
      <c r="D7" s="40"/>
      <c r="E7" s="40"/>
      <c r="F7" s="41"/>
      <c r="G7" s="24"/>
      <c r="H7" s="49"/>
      <c r="I7" s="22"/>
      <c r="J7" s="24"/>
    </row>
    <row r="8" spans="1:10" ht="18.75" customHeight="1" thickBot="1" x14ac:dyDescent="0.2">
      <c r="A8" s="29"/>
      <c r="B8" s="42" t="s">
        <v>207</v>
      </c>
      <c r="C8" s="37"/>
      <c r="D8" s="37"/>
      <c r="E8" s="37"/>
      <c r="F8" s="38"/>
      <c r="G8" s="46" t="s">
        <v>154</v>
      </c>
      <c r="H8" s="53">
        <f>SUM(H9:H10)</f>
        <v>0</v>
      </c>
      <c r="I8" s="47" t="s">
        <v>205</v>
      </c>
      <c r="J8" s="50" t="s">
        <v>208</v>
      </c>
    </row>
    <row r="9" spans="1:10" ht="37.5" customHeight="1" x14ac:dyDescent="0.15">
      <c r="A9" s="29"/>
      <c r="B9" s="30"/>
      <c r="C9" s="264" t="s">
        <v>84</v>
      </c>
      <c r="D9" s="265"/>
      <c r="E9" s="265"/>
      <c r="F9" s="266"/>
      <c r="G9" s="50" t="s">
        <v>154</v>
      </c>
      <c r="H9" s="54">
        <f>'MRS(input_separate)'!J15</f>
        <v>0</v>
      </c>
      <c r="I9" s="50" t="s">
        <v>205</v>
      </c>
      <c r="J9" s="50" t="s">
        <v>209</v>
      </c>
    </row>
    <row r="10" spans="1:10" ht="18.75" customHeight="1" x14ac:dyDescent="0.15">
      <c r="A10" s="29"/>
      <c r="B10" s="30"/>
      <c r="C10" s="264" t="s">
        <v>85</v>
      </c>
      <c r="D10" s="265"/>
      <c r="E10" s="265"/>
      <c r="F10" s="266"/>
      <c r="G10" s="262" t="s">
        <v>155</v>
      </c>
      <c r="H10" s="267">
        <f>IF('MRS(input_separate)'!C30="No",'MRS(input_separate)'!J27,
IF('MRS(input_separate)'!C30="Yes",'MRS(input_separate)'!Q50,""))</f>
        <v>0</v>
      </c>
      <c r="I10" s="262" t="s">
        <v>205</v>
      </c>
      <c r="J10" s="262" t="s">
        <v>210</v>
      </c>
    </row>
    <row r="11" spans="1:10" ht="18.75" customHeight="1" x14ac:dyDescent="0.15">
      <c r="A11" s="28"/>
      <c r="B11" s="31"/>
      <c r="C11" s="264" t="str">
        <f>"("&amp;IF('MRS(input_separate)'!C30="Yes","Option 2", IF('MRS(input_separate)'!C30="No","Option 1",""))&amp;" is selected)"</f>
        <v>(Option 1 is selected)</v>
      </c>
      <c r="D11" s="265"/>
      <c r="E11" s="265"/>
      <c r="F11" s="51"/>
      <c r="G11" s="262"/>
      <c r="H11" s="267"/>
      <c r="I11" s="262"/>
      <c r="J11" s="262"/>
    </row>
    <row r="12" spans="1:10" ht="18.75" customHeight="1" thickBot="1" x14ac:dyDescent="0.2">
      <c r="A12" s="27" t="s">
        <v>47</v>
      </c>
      <c r="B12" s="23"/>
      <c r="C12" s="23"/>
      <c r="D12" s="23"/>
      <c r="E12" s="22"/>
      <c r="F12" s="22"/>
      <c r="G12" s="24"/>
      <c r="H12" s="27"/>
      <c r="I12" s="22"/>
      <c r="J12" s="24"/>
    </row>
    <row r="13" spans="1:10" ht="18.75" customHeight="1" thickBot="1" x14ac:dyDescent="0.2">
      <c r="A13" s="28"/>
      <c r="B13" s="43" t="s">
        <v>48</v>
      </c>
      <c r="C13" s="44"/>
      <c r="D13" s="44"/>
      <c r="E13" s="44"/>
      <c r="F13" s="45"/>
      <c r="G13" s="46" t="s">
        <v>154</v>
      </c>
      <c r="H13" s="53">
        <f>'MRS(input_separate)'!I62</f>
        <v>0</v>
      </c>
      <c r="I13" s="47" t="s">
        <v>205</v>
      </c>
      <c r="J13" s="50" t="s">
        <v>211</v>
      </c>
    </row>
    <row r="14" spans="1:10" x14ac:dyDescent="0.15">
      <c r="A14" s="2"/>
      <c r="B14" s="2"/>
      <c r="C14" s="2"/>
      <c r="D14" s="2"/>
      <c r="E14" s="2"/>
      <c r="F14" s="9"/>
      <c r="G14" s="8"/>
      <c r="H14" s="8"/>
      <c r="I14" s="3"/>
    </row>
    <row r="15" spans="1:10" ht="21.75" customHeight="1" x14ac:dyDescent="0.15">
      <c r="B15" s="1" t="s">
        <v>51</v>
      </c>
      <c r="E15" s="2"/>
      <c r="F15" s="5"/>
    </row>
    <row r="16" spans="1:10" ht="21.75" customHeight="1" x14ac:dyDescent="0.15">
      <c r="B16" s="261" t="s">
        <v>212</v>
      </c>
      <c r="C16" s="261"/>
      <c r="D16" s="261" t="s">
        <v>50</v>
      </c>
      <c r="E16" s="261"/>
      <c r="F16" s="55">
        <v>89</v>
      </c>
      <c r="G16" s="21" t="s">
        <v>52</v>
      </c>
      <c r="H16" s="3"/>
    </row>
    <row r="17" spans="5:8" s="7" customFormat="1" x14ac:dyDescent="0.15">
      <c r="E17" s="2"/>
      <c r="F17" s="2"/>
      <c r="G17" s="2"/>
      <c r="H17" s="2"/>
    </row>
  </sheetData>
  <sheetProtection algorithmName="SHA-512" hashValue="YA3SR+84jbs1M7jlxn71BjDcViVgi4zpII5rlpIkxZv9USZOpomsZycRD660aeeaXe9wJUXi7DD2lvQvgOXDfA==" saltValue="X5jGcOWxlfK+Sj5Wiwv4vg==" spinCount="100000" sheet="1" objects="1" scenarios="1"/>
  <mergeCells count="10">
    <mergeCell ref="B16:C16"/>
    <mergeCell ref="D16:E16"/>
    <mergeCell ref="A3:J3"/>
    <mergeCell ref="C9:F9"/>
    <mergeCell ref="C10:F10"/>
    <mergeCell ref="G10:G11"/>
    <mergeCell ref="H10:H11"/>
    <mergeCell ref="I10:I11"/>
    <mergeCell ref="J10:J11"/>
    <mergeCell ref="C11:E11"/>
  </mergeCells>
  <phoneticPr fontId="10"/>
  <pageMargins left="0.70866141732283472" right="0.70866141732283472" top="0.74803149606299213" bottom="0.74803149606299213" header="0.31496062992125984" footer="0.31496062992125984"/>
  <pageSetup paperSize="9" scale="79" fitToHeight="2"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7</vt:i4>
      </vt:variant>
      <vt:variant>
        <vt:lpstr>名前付き一覧</vt:lpstr>
      </vt:variant>
      <vt:variant>
        <vt:i4>6</vt:i4>
      </vt:variant>
    </vt:vector>
  </HeadingPairs>
  <TitlesOfParts>
    <vt:vector size="13" baseType="lpstr">
      <vt:lpstr>MPS(input)</vt:lpstr>
      <vt:lpstr>MPS(input_separate)</vt:lpstr>
      <vt:lpstr>MPS(calc_process)</vt:lpstr>
      <vt:lpstr>MSS</vt:lpstr>
      <vt:lpstr>MRS(input)</vt:lpstr>
      <vt:lpstr>MRS(input_separate)</vt:lpstr>
      <vt:lpstr>MRS(calc_process)</vt:lpstr>
      <vt:lpstr>'MPS(calc_process)'!Print_Area</vt:lpstr>
      <vt:lpstr>'MPS(input)'!Print_Area</vt:lpstr>
      <vt:lpstr>'MPS(input_separate)'!Print_Area</vt:lpstr>
      <vt:lpstr>'MRS(calc_process)'!Print_Area</vt:lpstr>
      <vt:lpstr>'MRS(input)'!Print_Area</vt:lpstr>
      <vt:lpstr>'MRS(input_separate)'!Print_Area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2018-07-12T07:05:17Z</cp:lastPrinted>
  <dcterms:created xsi:type="dcterms:W3CDTF">2012-01-13T02:28:29Z</dcterms:created>
  <dcterms:modified xsi:type="dcterms:W3CDTF">2018-07-12T08:20:48Z</dcterms:modified>
</cp:coreProperties>
</file>