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15" yWindow="-255" windowWidth="17715" windowHeight="9360" tabRatio="674"/>
  </bookViews>
  <sheets>
    <sheet name="MPS(input)" sheetId="30" r:id="rId1"/>
    <sheet name="MPS(calc_process)" sheetId="31" r:id="rId2"/>
    <sheet name="MSS" sheetId="33" r:id="rId3"/>
    <sheet name="MRS(input)" sheetId="36" r:id="rId4"/>
    <sheet name="MRS(calc_process)" sheetId="35" r:id="rId5"/>
  </sheets>
  <definedNames>
    <definedName name="_xlnm.Print_Area" localSheetId="1">'MPS(calc_process)'!$A$1:$I$37</definedName>
    <definedName name="_xlnm.Print_Area" localSheetId="0">'MPS(input)'!$A$1:$K$31</definedName>
    <definedName name="_xlnm.Print_Area" localSheetId="4">'MRS(calc_process)'!$A$1:$I$37</definedName>
    <definedName name="_xlnm.Print_Area" localSheetId="3">'MRS(input)'!$A$1:$L$31</definedName>
  </definedNames>
  <calcPr calcId="145621"/>
</workbook>
</file>

<file path=xl/calcChain.xml><?xml version="1.0" encoding="utf-8"?>
<calcChain xmlns="http://schemas.openxmlformats.org/spreadsheetml/2006/main">
  <c r="G6" i="35" l="1"/>
  <c r="D26" i="36"/>
  <c r="G6" i="31"/>
  <c r="B26" i="30"/>
  <c r="G26" i="35" l="1"/>
  <c r="G16" i="35"/>
  <c r="H22" i="36"/>
  <c r="H20" i="36"/>
  <c r="H19" i="36"/>
  <c r="H18" i="36"/>
  <c r="H17" i="36"/>
  <c r="H16" i="36"/>
  <c r="H15" i="36"/>
  <c r="K22" i="36"/>
  <c r="K21" i="36"/>
  <c r="K20" i="36"/>
  <c r="K19" i="36"/>
  <c r="K18" i="36"/>
  <c r="K17" i="36"/>
  <c r="K16" i="36"/>
  <c r="K15" i="36"/>
  <c r="F22" i="36"/>
  <c r="F20" i="36"/>
  <c r="F19" i="36"/>
  <c r="G17" i="35"/>
  <c r="F18" i="36"/>
  <c r="F17" i="36"/>
  <c r="F16" i="36"/>
  <c r="G23" i="35" s="1"/>
  <c r="F15" i="36"/>
  <c r="G22" i="35" s="1"/>
  <c r="G20" i="35" s="1"/>
  <c r="L2" i="36"/>
  <c r="I2" i="35"/>
  <c r="L1" i="36"/>
  <c r="I1" i="35"/>
  <c r="G13" i="35"/>
  <c r="G24" i="35"/>
  <c r="G25" i="35"/>
  <c r="G14" i="35"/>
  <c r="G8" i="35"/>
  <c r="C2" i="33"/>
  <c r="C1" i="33"/>
  <c r="G15" i="35"/>
  <c r="I2" i="31"/>
  <c r="F21" i="36"/>
  <c r="G18" i="35" s="1"/>
  <c r="G8" i="31"/>
  <c r="G17" i="31"/>
  <c r="G18" i="31"/>
  <c r="G24" i="31"/>
  <c r="G25" i="31" s="1"/>
  <c r="G20" i="31" s="1"/>
  <c r="G14" i="31"/>
  <c r="G15" i="31" s="1"/>
  <c r="G23" i="31"/>
  <c r="G13" i="31"/>
  <c r="G22" i="31"/>
  <c r="G12" i="31"/>
  <c r="G16" i="31"/>
  <c r="G10" i="31" s="1"/>
  <c r="G26" i="31"/>
  <c r="I1" i="31"/>
  <c r="G10" i="35" l="1"/>
  <c r="G12" i="35"/>
</calcChain>
</file>

<file path=xl/sharedStrings.xml><?xml version="1.0" encoding="utf-8"?>
<sst xmlns="http://schemas.openxmlformats.org/spreadsheetml/2006/main" count="399" uniqueCount="169">
  <si>
    <t>Units</t>
    <phoneticPr fontId="2"/>
  </si>
  <si>
    <t>Parameter</t>
  </si>
  <si>
    <t>MWh/p</t>
    <phoneticPr fontId="2"/>
  </si>
  <si>
    <t>1. Calculations for emission reductions</t>
    <phoneticPr fontId="2"/>
  </si>
  <si>
    <t>Fuel type</t>
    <phoneticPr fontId="2"/>
  </si>
  <si>
    <t>Value</t>
    <phoneticPr fontId="2"/>
  </si>
  <si>
    <t>Units</t>
    <phoneticPr fontId="2"/>
  </si>
  <si>
    <t>Emission reductions during the period p</t>
    <phoneticPr fontId="2"/>
  </si>
  <si>
    <t>2. Selected default values, etc.</t>
    <phoneticPr fontId="2"/>
  </si>
  <si>
    <t>-</t>
    <phoneticPr fontId="2"/>
  </si>
  <si>
    <t>3. Calculations for reference emissions</t>
    <phoneticPr fontId="2"/>
  </si>
  <si>
    <t>Reference emissions during the period p</t>
    <phoneticPr fontId="2"/>
  </si>
  <si>
    <t>4. Calculations of the project emissions</t>
    <phoneticPr fontId="2"/>
  </si>
  <si>
    <t>[List of Default Values]</t>
    <phoneticPr fontId="2"/>
  </si>
  <si>
    <r>
      <t>tCO</t>
    </r>
    <r>
      <rPr>
        <vertAlign val="subscript"/>
        <sz val="11"/>
        <color indexed="8"/>
        <rFont val="Arial"/>
        <family val="2"/>
      </rPr>
      <t>2</t>
    </r>
    <r>
      <rPr>
        <sz val="11"/>
        <color indexed="8"/>
        <rFont val="Arial"/>
        <family val="2"/>
      </rPr>
      <t>/p</t>
    </r>
    <phoneticPr fontId="2"/>
  </si>
  <si>
    <r>
      <t>RE</t>
    </r>
    <r>
      <rPr>
        <vertAlign val="subscript"/>
        <sz val="11"/>
        <color indexed="8"/>
        <rFont val="Arial"/>
        <family val="2"/>
      </rPr>
      <t>p</t>
    </r>
    <phoneticPr fontId="2"/>
  </si>
  <si>
    <r>
      <t>EC</t>
    </r>
    <r>
      <rPr>
        <vertAlign val="subscript"/>
        <sz val="11"/>
        <rFont val="Arial"/>
        <family val="2"/>
      </rPr>
      <t>PJ,i,p</t>
    </r>
    <phoneticPr fontId="2"/>
  </si>
  <si>
    <t>degree Celsius</t>
    <phoneticPr fontId="2"/>
  </si>
  <si>
    <t>Reference emissions</t>
    <phoneticPr fontId="2"/>
  </si>
  <si>
    <r>
      <t>TD</t>
    </r>
    <r>
      <rPr>
        <vertAlign val="subscript"/>
        <sz val="11"/>
        <rFont val="Arial"/>
        <family val="2"/>
      </rPr>
      <t>cooling</t>
    </r>
    <phoneticPr fontId="2"/>
  </si>
  <si>
    <r>
      <t>TD</t>
    </r>
    <r>
      <rPr>
        <vertAlign val="subscript"/>
        <sz val="11"/>
        <rFont val="Arial"/>
        <family val="2"/>
      </rPr>
      <t>chilled</t>
    </r>
    <phoneticPr fontId="2"/>
  </si>
  <si>
    <r>
      <t>CO</t>
    </r>
    <r>
      <rPr>
        <vertAlign val="subscript"/>
        <sz val="11"/>
        <rFont val="Arial"/>
        <family val="2"/>
      </rPr>
      <t>2</t>
    </r>
    <r>
      <rPr>
        <sz val="11"/>
        <rFont val="Arial"/>
        <family val="2"/>
      </rPr>
      <t xml:space="preserve"> emission factor for consumed electricity [grid]</t>
    </r>
    <phoneticPr fontId="2"/>
  </si>
  <si>
    <t>Electricity</t>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</si>
  <si>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</si>
  <si>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</si>
  <si>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 [captive]</t>
    </r>
    <phoneticPr fontId="2"/>
  </si>
  <si>
    <t>Proportion of grid electricity over total electricity consumed at the project site</t>
    <phoneticPr fontId="2"/>
  </si>
  <si>
    <t>-</t>
    <phoneticPr fontId="2"/>
  </si>
  <si>
    <t>Proportion of captive electricity over total electricity consumed at the project site</t>
    <phoneticPr fontId="2"/>
  </si>
  <si>
    <t>Power consumption of project chiller i</t>
    <phoneticPr fontId="2"/>
  </si>
  <si>
    <t>MWh/p</t>
    <phoneticPr fontId="2"/>
  </si>
  <si>
    <r>
      <t>EC</t>
    </r>
    <r>
      <rPr>
        <vertAlign val="subscript"/>
        <sz val="11"/>
        <rFont val="Arial"/>
        <family val="2"/>
      </rPr>
      <t>PJ,i,p</t>
    </r>
    <phoneticPr fontId="2"/>
  </si>
  <si>
    <r>
      <t>COP</t>
    </r>
    <r>
      <rPr>
        <vertAlign val="subscript"/>
        <sz val="11"/>
        <rFont val="Arial"/>
        <family val="2"/>
      </rPr>
      <t>RE,i</t>
    </r>
    <phoneticPr fontId="2"/>
  </si>
  <si>
    <t>Project emissions during the period p</t>
    <phoneticPr fontId="2"/>
  </si>
  <si>
    <r>
      <t>tCO</t>
    </r>
    <r>
      <rPr>
        <vertAlign val="subscript"/>
        <sz val="11"/>
        <rFont val="Arial"/>
        <family val="2"/>
      </rPr>
      <t>2</t>
    </r>
    <r>
      <rPr>
        <sz val="11"/>
        <rFont val="Arial"/>
        <family val="2"/>
      </rPr>
      <t>/p</t>
    </r>
    <phoneticPr fontId="2"/>
  </si>
  <si>
    <r>
      <t>PE</t>
    </r>
    <r>
      <rPr>
        <vertAlign val="subscript"/>
        <sz val="11"/>
        <rFont val="Arial"/>
        <family val="2"/>
      </rPr>
      <t>p</t>
    </r>
    <phoneticPr fontId="2"/>
  </si>
  <si>
    <t>Project emissions</t>
    <phoneticPr fontId="2"/>
  </si>
  <si>
    <t xml:space="preserve">Monitoring Plan Sheet (Input Sheet) [Attachment to Project Design Document]  </t>
  </si>
  <si>
    <t>(a)</t>
  </si>
  <si>
    <t>(b)</t>
  </si>
  <si>
    <t>(c)</t>
  </si>
  <si>
    <t>(d)</t>
  </si>
  <si>
    <t>(e)</t>
  </si>
  <si>
    <t>(f)</t>
  </si>
  <si>
    <t>(g)</t>
  </si>
  <si>
    <t>(h)</t>
  </si>
  <si>
    <t>(i)</t>
  </si>
  <si>
    <t>(j)</t>
  </si>
  <si>
    <t>Monitoring point No.</t>
  </si>
  <si>
    <t>Parameters</t>
  </si>
  <si>
    <t>Description of data</t>
  </si>
  <si>
    <t>Estimated Values</t>
  </si>
  <si>
    <t>Units</t>
  </si>
  <si>
    <t>Monitoring option</t>
  </si>
  <si>
    <t>Source of data</t>
  </si>
  <si>
    <t>Measurement methods and procedures</t>
  </si>
  <si>
    <t>Monitoring frequency</t>
  </si>
  <si>
    <t>Other comments</t>
  </si>
  <si>
    <t>(1)</t>
  </si>
  <si>
    <t>(2)</t>
  </si>
  <si>
    <t>(3)</t>
  </si>
  <si>
    <r>
      <t xml:space="preserve">Table 1: Parameters to be monitored </t>
    </r>
    <r>
      <rPr>
        <b/>
        <i/>
        <sz val="11"/>
        <rFont val="Arial"/>
        <family val="2"/>
      </rPr>
      <t>ex post</t>
    </r>
    <phoneticPr fontId="2"/>
  </si>
  <si>
    <r>
      <t>EC</t>
    </r>
    <r>
      <rPr>
        <vertAlign val="subscript"/>
        <sz val="11"/>
        <rFont val="Arial"/>
        <family val="2"/>
      </rPr>
      <t>PJ,i,p</t>
    </r>
    <phoneticPr fontId="2"/>
  </si>
  <si>
    <r>
      <t xml:space="preserve">Power consumption of project chiller </t>
    </r>
    <r>
      <rPr>
        <i/>
        <sz val="11"/>
        <rFont val="Arial"/>
        <family val="2"/>
      </rPr>
      <t>i</t>
    </r>
    <r>
      <rPr>
        <sz val="11"/>
        <rFont val="Arial"/>
        <family val="2"/>
      </rPr>
      <t xml:space="preserve"> during the period </t>
    </r>
    <r>
      <rPr>
        <i/>
        <sz val="11"/>
        <rFont val="Arial"/>
        <family val="2"/>
      </rPr>
      <t>p</t>
    </r>
    <phoneticPr fontId="2"/>
  </si>
  <si>
    <t>MWh/p</t>
    <phoneticPr fontId="2"/>
  </si>
  <si>
    <r>
      <t>EI</t>
    </r>
    <r>
      <rPr>
        <vertAlign val="subscript"/>
        <sz val="11"/>
        <rFont val="Arial"/>
        <family val="2"/>
      </rPr>
      <t>grid,p</t>
    </r>
    <phoneticPr fontId="2"/>
  </si>
  <si>
    <r>
      <t xml:space="preserve">Electricity imported from the grid to the project site during the period </t>
    </r>
    <r>
      <rPr>
        <i/>
        <sz val="11"/>
        <rFont val="Arial"/>
        <family val="2"/>
      </rPr>
      <t>p</t>
    </r>
    <phoneticPr fontId="2"/>
  </si>
  <si>
    <t>Option B or Option C</t>
    <phoneticPr fontId="2"/>
  </si>
  <si>
    <t>Invoice from the power company for Option B or monitored data for Option C</t>
    <phoneticPr fontId="2"/>
  </si>
  <si>
    <t>Every month</t>
    <phoneticPr fontId="2"/>
  </si>
  <si>
    <r>
      <t>h</t>
    </r>
    <r>
      <rPr>
        <vertAlign val="subscript"/>
        <sz val="11"/>
        <rFont val="Arial"/>
        <family val="2"/>
      </rPr>
      <t>gen,p</t>
    </r>
    <phoneticPr fontId="2"/>
  </si>
  <si>
    <r>
      <t xml:space="preserve">Operating time of captive electricity generator during the period </t>
    </r>
    <r>
      <rPr>
        <i/>
        <sz val="11"/>
        <rFont val="Arial"/>
        <family val="2"/>
      </rPr>
      <t>p</t>
    </r>
    <phoneticPr fontId="2"/>
  </si>
  <si>
    <t>hours/p</t>
    <phoneticPr fontId="2"/>
  </si>
  <si>
    <t>Option C</t>
    <phoneticPr fontId="2"/>
  </si>
  <si>
    <t>Monitored data</t>
    <phoneticPr fontId="2"/>
  </si>
  <si>
    <t>Data is measured by meter equipped to a generator.</t>
    <phoneticPr fontId="2"/>
  </si>
  <si>
    <t>Continuously</t>
    <phoneticPr fontId="2"/>
  </si>
  <si>
    <r>
      <t xml:space="preserve">Table 2: Project-specific parameters to be fixed </t>
    </r>
    <r>
      <rPr>
        <b/>
        <i/>
        <sz val="11"/>
        <rFont val="Arial"/>
        <family val="2"/>
      </rPr>
      <t>ex ante</t>
    </r>
    <phoneticPr fontId="2"/>
  </si>
  <si>
    <r>
      <t>EF</t>
    </r>
    <r>
      <rPr>
        <vertAlign val="subscript"/>
        <sz val="11"/>
        <rFont val="Arial"/>
        <family val="2"/>
      </rPr>
      <t>elec</t>
    </r>
    <phoneticPr fontId="2"/>
  </si>
  <si>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2"/>
  </si>
  <si>
    <t>CDM approved small scale methodology: AMS-I.A</t>
    <phoneticPr fontId="2"/>
  </si>
  <si>
    <r>
      <t>T</t>
    </r>
    <r>
      <rPr>
        <vertAlign val="subscript"/>
        <sz val="11"/>
        <rFont val="Arial"/>
        <family val="2"/>
      </rPr>
      <t>cooling-out,i</t>
    </r>
    <phoneticPr fontId="2"/>
  </si>
  <si>
    <t>Output cooling water temperature of project chiller i set under the project specific condition</t>
    <phoneticPr fontId="2"/>
  </si>
  <si>
    <t>degree Celsius</t>
    <phoneticPr fontId="2"/>
  </si>
  <si>
    <t>Specifications of project chiller i prepared for the quotation or factory acceptance test data by manufacturer</t>
    <phoneticPr fontId="2"/>
  </si>
  <si>
    <r>
      <t>T</t>
    </r>
    <r>
      <rPr>
        <vertAlign val="subscript"/>
        <sz val="11"/>
        <rFont val="Arial"/>
        <family val="2"/>
      </rPr>
      <t>chilled-out,i</t>
    </r>
    <phoneticPr fontId="2"/>
  </si>
  <si>
    <t>Output chilled water temperature of project chiller i set under the project specific condition</t>
    <phoneticPr fontId="2"/>
  </si>
  <si>
    <r>
      <t>COP</t>
    </r>
    <r>
      <rPr>
        <vertAlign val="subscript"/>
        <sz val="11"/>
        <rFont val="Arial"/>
        <family val="2"/>
      </rPr>
      <t>RE,i</t>
    </r>
    <phoneticPr fontId="2"/>
  </si>
  <si>
    <t>COP of reference chiller i under the standardizing temperature conditions</t>
    <phoneticPr fontId="2"/>
  </si>
  <si>
    <t>-</t>
    <phoneticPr fontId="2"/>
  </si>
  <si>
    <r>
      <t>COP</t>
    </r>
    <r>
      <rPr>
        <vertAlign val="subscript"/>
        <sz val="11"/>
        <rFont val="Arial"/>
        <family val="2"/>
      </rPr>
      <t>PJ,i</t>
    </r>
    <phoneticPr fontId="2"/>
  </si>
  <si>
    <t>COP of project chiller i under the project specific conditions</t>
    <phoneticPr fontId="2"/>
  </si>
  <si>
    <r>
      <t>COP</t>
    </r>
    <r>
      <rPr>
        <vertAlign val="subscript"/>
        <sz val="11"/>
        <rFont val="Arial"/>
        <family val="2"/>
      </rPr>
      <t>PJ,tc,i</t>
    </r>
    <phoneticPr fontId="2"/>
  </si>
  <si>
    <t>COP of project chiller i calculated under the standardizing temperature conditions</t>
    <phoneticPr fontId="2"/>
  </si>
  <si>
    <r>
      <t>Calculated with the following equation;
COP</t>
    </r>
    <r>
      <rPr>
        <vertAlign val="subscript"/>
        <sz val="11"/>
        <rFont val="Arial"/>
        <family val="2"/>
      </rPr>
      <t>PJ,tc,i</t>
    </r>
    <r>
      <rPr>
        <sz val="11"/>
        <rFont val="Arial"/>
        <family val="2"/>
      </rPr>
      <t>= COP</t>
    </r>
    <r>
      <rPr>
        <vertAlign val="subscript"/>
        <sz val="11"/>
        <rFont val="Arial"/>
        <family val="2"/>
      </rPr>
      <t>PJ,i</t>
    </r>
    <r>
      <rPr>
        <sz val="11"/>
        <rFont val="Arial"/>
        <family val="2"/>
      </rPr>
      <t xml:space="preserve"> × [(T</t>
    </r>
    <r>
      <rPr>
        <vertAlign val="subscript"/>
        <sz val="11"/>
        <rFont val="Arial"/>
        <family val="2"/>
      </rPr>
      <t>cooling-out,i</t>
    </r>
    <r>
      <rPr>
        <sz val="11"/>
        <rFont val="Arial"/>
        <family val="2"/>
      </rPr>
      <t xml:space="preserve"> - T</t>
    </r>
    <r>
      <rPr>
        <vertAlign val="subscript"/>
        <sz val="11"/>
        <rFont val="Arial"/>
        <family val="2"/>
      </rPr>
      <t>chilled-out,i</t>
    </r>
    <r>
      <rPr>
        <sz val="11"/>
        <rFont val="Arial"/>
        <family val="2"/>
      </rPr>
      <t xml:space="preserve">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 ÷ (37 - 7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t>
    </r>
    <phoneticPr fontId="2"/>
  </si>
  <si>
    <r>
      <t>RC</t>
    </r>
    <r>
      <rPr>
        <vertAlign val="subscript"/>
        <sz val="11"/>
        <rFont val="Arial"/>
        <family val="2"/>
      </rPr>
      <t>gen</t>
    </r>
    <phoneticPr fontId="2"/>
  </si>
  <si>
    <t>Rated capacity of generator</t>
    <phoneticPr fontId="2"/>
  </si>
  <si>
    <t>kW</t>
    <phoneticPr fontId="2"/>
  </si>
  <si>
    <t>Specification of generator for captive electricity</t>
    <phoneticPr fontId="2"/>
  </si>
  <si>
    <r>
      <t xml:space="preserve">Table3: </t>
    </r>
    <r>
      <rPr>
        <b/>
        <i/>
        <sz val="11"/>
        <rFont val="Arial"/>
        <family val="2"/>
      </rPr>
      <t>Ex-ante</t>
    </r>
    <r>
      <rPr>
        <b/>
        <sz val="11"/>
        <rFont val="Arial"/>
        <family val="2"/>
      </rPr>
      <t xml:space="preserve"> estimation of CO</t>
    </r>
    <r>
      <rPr>
        <b/>
        <vertAlign val="subscript"/>
        <sz val="11"/>
        <rFont val="Arial"/>
        <family val="2"/>
      </rPr>
      <t>2</t>
    </r>
    <r>
      <rPr>
        <b/>
        <sz val="11"/>
        <rFont val="Arial"/>
        <family val="2"/>
      </rPr>
      <t xml:space="preserve"> emission reductions</t>
    </r>
    <phoneticPr fontId="2"/>
  </si>
  <si>
    <r>
      <t>tCO</t>
    </r>
    <r>
      <rPr>
        <vertAlign val="subscript"/>
        <sz val="11"/>
        <rFont val="Arial"/>
        <family val="2"/>
      </rPr>
      <t>2</t>
    </r>
    <r>
      <rPr>
        <sz val="11"/>
        <rFont val="Arial"/>
        <family val="2"/>
      </rPr>
      <t>/p</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</si>
  <si>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</si>
  <si>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</si>
  <si>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</si>
  <si>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</si>
  <si>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</si>
  <si>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</si>
  <si>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t>Selected from the default values set in the methodology</t>
  </si>
  <si>
    <r>
      <t>CO</t>
    </r>
    <r>
      <rPr>
        <b/>
        <vertAlign val="subscript"/>
        <sz val="11"/>
        <color indexed="9"/>
        <rFont val="Arial"/>
        <family val="2"/>
      </rPr>
      <t>2</t>
    </r>
    <r>
      <rPr>
        <b/>
        <sz val="11"/>
        <color indexed="9"/>
        <rFont val="Arial"/>
        <family val="2"/>
      </rPr>
      <t xml:space="preserve"> emission reductions</t>
    </r>
  </si>
  <si>
    <t>Monitoring Structure Sheet [Attachment to Project Design Document]</t>
    <phoneticPr fontId="2"/>
  </si>
  <si>
    <t>Responsible personnel</t>
  </si>
  <si>
    <t>Role</t>
    <phoneticPr fontId="2"/>
  </si>
  <si>
    <t>Monitoring period</t>
    <phoneticPr fontId="2"/>
  </si>
  <si>
    <r>
      <t>tCO</t>
    </r>
    <r>
      <rPr>
        <vertAlign val="subscript"/>
        <sz val="11"/>
        <rFont val="Arial"/>
        <family val="2"/>
      </rPr>
      <t>2</t>
    </r>
    <r>
      <rPr>
        <sz val="11"/>
        <rFont val="Arial"/>
        <family val="2"/>
      </rPr>
      <t>/MWh</t>
    </r>
    <phoneticPr fontId="2"/>
  </si>
  <si>
    <r>
      <t>[For grid electricity]
CO</t>
    </r>
    <r>
      <rPr>
        <vertAlign val="subscript"/>
        <sz val="11"/>
        <rFont val="Arial"/>
        <family val="2"/>
      </rPr>
      <t>2</t>
    </r>
    <r>
      <rPr>
        <sz val="11"/>
        <rFont val="Arial"/>
        <family val="2"/>
      </rPr>
      <t xml:space="preserve"> emission factor for consumed electricity</t>
    </r>
    <phoneticPr fontId="2"/>
  </si>
  <si>
    <r>
      <t>[For captive electricity]
CO</t>
    </r>
    <r>
      <rPr>
        <vertAlign val="subscript"/>
        <sz val="11"/>
        <rFont val="Arial"/>
        <family val="2"/>
      </rPr>
      <t>2</t>
    </r>
    <r>
      <rPr>
        <sz val="11"/>
        <rFont val="Arial"/>
        <family val="2"/>
      </rPr>
      <t xml:space="preserve"> emission factor for consumed electricity</t>
    </r>
    <phoneticPr fontId="2"/>
  </si>
  <si>
    <t>COP of project chiller i calculated under the standardizing temperature conditions</t>
    <phoneticPr fontId="2"/>
  </si>
  <si>
    <t>COP of reference chiller i under the standardizing temperature conditions</t>
    <phoneticPr fontId="2"/>
  </si>
  <si>
    <t>COP of reference chiller i under the standardizing temperature conditions</t>
    <phoneticPr fontId="2"/>
  </si>
  <si>
    <r>
      <t>COP</t>
    </r>
    <r>
      <rPr>
        <vertAlign val="subscript"/>
        <sz val="11"/>
        <rFont val="Arial"/>
        <family val="2"/>
      </rPr>
      <t>RE,i</t>
    </r>
    <r>
      <rPr>
        <sz val="11"/>
        <rFont val="Arial"/>
        <family val="2"/>
      </rPr>
      <t xml:space="preserve"> (x&lt;300USRt)</t>
    </r>
    <phoneticPr fontId="2"/>
  </si>
  <si>
    <t xml:space="preserve">Monitoring Report Sheet (Input Sheet) [For Verification]  </t>
    <phoneticPr fontId="16"/>
  </si>
  <si>
    <t>Monitoring Report Sheet (Calculation Process Sheet) [For Verification]</t>
    <phoneticPr fontId="16"/>
  </si>
  <si>
    <r>
      <t>COP</t>
    </r>
    <r>
      <rPr>
        <vertAlign val="subscript"/>
        <sz val="11"/>
        <rFont val="Arial"/>
        <family val="2"/>
      </rPr>
      <t>RE,i</t>
    </r>
    <phoneticPr fontId="2"/>
  </si>
  <si>
    <r>
      <t>COP</t>
    </r>
    <r>
      <rPr>
        <vertAlign val="subscript"/>
        <sz val="11"/>
        <rFont val="Arial"/>
        <family val="2"/>
      </rPr>
      <t>PJ,tc,i</t>
    </r>
    <phoneticPr fontId="2"/>
  </si>
  <si>
    <r>
      <t>COP</t>
    </r>
    <r>
      <rPr>
        <vertAlign val="subscript"/>
        <sz val="11"/>
        <rFont val="Arial"/>
        <family val="2"/>
      </rPr>
      <t>PJ,tc,i</t>
    </r>
    <phoneticPr fontId="2"/>
  </si>
  <si>
    <r>
      <t>COP</t>
    </r>
    <r>
      <rPr>
        <vertAlign val="subscript"/>
        <sz val="11"/>
        <rFont val="Arial"/>
        <family val="2"/>
      </rPr>
      <t>RE,i</t>
    </r>
    <phoneticPr fontId="2"/>
  </si>
  <si>
    <t>(b)</t>
    <phoneticPr fontId="16"/>
  </si>
  <si>
    <t>(c)</t>
    <phoneticPr fontId="16"/>
  </si>
  <si>
    <t>(d)</t>
    <phoneticPr fontId="16"/>
  </si>
  <si>
    <t>(e)</t>
    <phoneticPr fontId="16"/>
  </si>
  <si>
    <t>(f)</t>
    <phoneticPr fontId="16"/>
  </si>
  <si>
    <t>(g)</t>
    <phoneticPr fontId="16"/>
  </si>
  <si>
    <t>(h)</t>
    <phoneticPr fontId="16"/>
  </si>
  <si>
    <t>(i)</t>
    <phoneticPr fontId="16"/>
  </si>
  <si>
    <t>Monitoring Period</t>
    <phoneticPr fontId="21"/>
  </si>
  <si>
    <t>(j)</t>
    <phoneticPr fontId="16"/>
  </si>
  <si>
    <t>(k)</t>
    <phoneticPr fontId="16"/>
  </si>
  <si>
    <t>N/A</t>
  </si>
  <si>
    <t>N/A</t>
    <phoneticPr fontId="2"/>
  </si>
  <si>
    <t>N/A</t>
    <phoneticPr fontId="16"/>
  </si>
  <si>
    <r>
      <t xml:space="preserve">Table 2: Project-specific parameters fixed </t>
    </r>
    <r>
      <rPr>
        <b/>
        <i/>
        <sz val="11"/>
        <rFont val="Arial"/>
        <family val="2"/>
      </rPr>
      <t>ex ante</t>
    </r>
    <phoneticPr fontId="2"/>
  </si>
  <si>
    <t>Monitored Values</t>
    <phoneticPr fontId="16"/>
  </si>
  <si>
    <r>
      <t xml:space="preserve">Table3: </t>
    </r>
    <r>
      <rPr>
        <b/>
        <i/>
        <sz val="11"/>
        <rFont val="Arial"/>
        <family val="2"/>
      </rPr>
      <t>Ex-post</t>
    </r>
    <r>
      <rPr>
        <b/>
        <sz val="11"/>
        <rFont val="Arial"/>
        <family val="2"/>
      </rPr>
      <t xml:space="preserve"> estimation of CO</t>
    </r>
    <r>
      <rPr>
        <b/>
        <vertAlign val="subscript"/>
        <sz val="11"/>
        <rFont val="Arial"/>
        <family val="2"/>
      </rPr>
      <t>2</t>
    </r>
    <r>
      <rPr>
        <b/>
        <sz val="11"/>
        <rFont val="Arial"/>
        <family val="2"/>
      </rPr>
      <t xml:space="preserve"> emission reductions</t>
    </r>
    <phoneticPr fontId="2"/>
  </si>
  <si>
    <r>
      <t xml:space="preserve">Table 1: Parameters monitored </t>
    </r>
    <r>
      <rPr>
        <b/>
        <i/>
        <sz val="11"/>
        <rFont val="Arial"/>
        <family val="2"/>
      </rPr>
      <t>ex post</t>
    </r>
    <phoneticPr fontId="2"/>
  </si>
  <si>
    <r>
      <t>Calculated with the following equation;
COP</t>
    </r>
    <r>
      <rPr>
        <vertAlign val="subscript"/>
        <sz val="11"/>
        <rFont val="Arial"/>
        <family val="2"/>
      </rPr>
      <t>PJ,tc,i</t>
    </r>
    <r>
      <rPr>
        <sz val="11"/>
        <rFont val="Arial"/>
        <family val="2"/>
      </rPr>
      <t>= COP</t>
    </r>
    <r>
      <rPr>
        <vertAlign val="subscript"/>
        <sz val="11"/>
        <rFont val="Arial"/>
        <family val="2"/>
      </rPr>
      <t>PJ,i</t>
    </r>
    <r>
      <rPr>
        <sz val="11"/>
        <rFont val="Arial"/>
        <family val="2"/>
      </rPr>
      <t xml:space="preserve"> × [(T</t>
    </r>
    <r>
      <rPr>
        <vertAlign val="subscript"/>
        <sz val="11"/>
        <rFont val="Arial"/>
        <family val="2"/>
      </rPr>
      <t>cooling-out,i</t>
    </r>
    <r>
      <rPr>
        <sz val="11"/>
        <rFont val="Arial"/>
        <family val="2"/>
      </rPr>
      <t xml:space="preserve"> - T</t>
    </r>
    <r>
      <rPr>
        <vertAlign val="subscript"/>
        <sz val="11"/>
        <rFont val="Arial"/>
        <family val="2"/>
      </rPr>
      <t>chilled-out,i</t>
    </r>
    <r>
      <rPr>
        <sz val="11"/>
        <rFont val="Arial"/>
        <family val="2"/>
      </rPr>
      <t xml:space="preserve">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 ÷ (37 - 7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t>
    </r>
    <phoneticPr fontId="2"/>
  </si>
  <si>
    <r>
      <t>ER</t>
    </r>
    <r>
      <rPr>
        <vertAlign val="subscript"/>
        <sz val="11"/>
        <color indexed="8"/>
        <rFont val="Arial"/>
        <family val="2"/>
      </rPr>
      <t>p</t>
    </r>
    <phoneticPr fontId="2"/>
  </si>
  <si>
    <t>Plant Manager</t>
  </si>
  <si>
    <t xml:space="preserve">Responsible for project planning, implementation, monitoring results and reporting.
</t>
  </si>
  <si>
    <t xml:space="preserve">Appointed to be in charge of confirming the archived data that are manually recorded / collected and provided by auto data collection system (the system) after being checked and corrected when necessary. Also, appointed to be in charge of monitoring procedure (data collection/storage and data sharing with manufacturer), including monitoring equipments and calibrations, and training of monitoring.
</t>
    <phoneticPr fontId="16"/>
  </si>
  <si>
    <t>Appointed to be in charge of manual data recording and direct checking of the archived data for irregularity and lack, in order for cross checking of data collected by the system.</t>
    <phoneticPr fontId="16"/>
  </si>
  <si>
    <t>Data is measured by meter equipped to a generator.</t>
    <phoneticPr fontId="2"/>
  </si>
  <si>
    <t>Option B</t>
    <phoneticPr fontId="2"/>
  </si>
  <si>
    <t xml:space="preserve">Invoice from the power company for Option B </t>
    <phoneticPr fontId="2"/>
  </si>
  <si>
    <t>In the project, there is no generator for captive electricity.</t>
  </si>
  <si>
    <t>Monitoring Spreadsheet: JCM_ID_AM002_ver02.0</t>
    <phoneticPr fontId="2"/>
  </si>
  <si>
    <t>[for Option B] 
Data is collected and recorded from invoices from the power company.</t>
    <phoneticPr fontId="2"/>
  </si>
  <si>
    <t>In the project, no captive electricity is used for the project chiller. Thus, this parameter is not applicable for this project.</t>
    <phoneticPr fontId="2"/>
  </si>
  <si>
    <r>
      <t>Data is measured by measuring equipments in the factory.
- Specification of measuring equipments</t>
    </r>
    <r>
      <rPr>
        <sz val="11"/>
        <rFont val="ＭＳ Ｐゴシック"/>
        <family val="3"/>
        <charset val="128"/>
      </rPr>
      <t xml:space="preserve">：
</t>
    </r>
    <r>
      <rPr>
        <sz val="11"/>
        <rFont val="Arial"/>
        <family val="2"/>
      </rPr>
      <t xml:space="preserve">  1) Electrical power meter is applied for measurement of electrical power consumption of project chiller.
  2) Meter is certified in compliance with national/international standards on electrical power meter.
- Measuring and recording</t>
    </r>
    <r>
      <rPr>
        <sz val="11"/>
        <rFont val="ＭＳ Ｐゴシック"/>
        <family val="3"/>
        <charset val="128"/>
      </rPr>
      <t>：　
　</t>
    </r>
    <r>
      <rPr>
        <sz val="11"/>
        <rFont val="Arial"/>
        <family val="2"/>
      </rPr>
      <t xml:space="preserve">1) Measured data is automatically sent to a server where data is recorded and stored. Measured data is manually recorded by responsible staff for calculation of emission reduction. 
</t>
    </r>
    <r>
      <rPr>
        <sz val="11"/>
        <rFont val="ＭＳ Ｐゴシック"/>
        <family val="3"/>
        <charset val="128"/>
      </rPr>
      <t>　</t>
    </r>
    <r>
      <rPr>
        <sz val="11"/>
        <rFont val="Arial"/>
        <family val="2"/>
      </rPr>
      <t>2) Recorded data is checked its integrity once a month by responsible staff.
The accuracy level of electric meter is ±0.5%.
The data monitored and required for verification and issuance will be kept and archived electronically for two years after the final issuance of credits.
- Calibration</t>
    </r>
    <r>
      <rPr>
        <sz val="11"/>
        <rFont val="ＭＳ Ｐゴシック"/>
        <family val="3"/>
        <charset val="128"/>
      </rPr>
      <t xml:space="preserve">：
</t>
    </r>
    <r>
      <rPr>
        <sz val="11"/>
        <rFont val="Arial"/>
        <family val="2"/>
      </rPr>
      <t xml:space="preserve">Calibration was conducted by the Manufacturer at the time of Manufacturer's inspection. Next calibration is required after 10 years. </t>
    </r>
    <phoneticPr fontId="2"/>
  </si>
  <si>
    <t>Continuously</t>
    <phoneticPr fontId="2"/>
  </si>
  <si>
    <t>Automatic collected data is also recorded and stored.
Since the project period is 7 years, no calibration will be conducted during the project period.</t>
    <phoneticPr fontId="2"/>
  </si>
  <si>
    <t>Utility Manager and Assistant Utility Manager</t>
    <phoneticPr fontId="16"/>
  </si>
  <si>
    <t>Utility Staff, Foremen, Leaders and Operators</t>
    <phoneticPr fontId="16"/>
  </si>
  <si>
    <t>2014/12/20-2015/7/31</t>
    <phoneticPr fontId="16"/>
  </si>
  <si>
    <t>Reference Number: ID004</t>
    <phoneticPr fontId="2"/>
  </si>
  <si>
    <t>Monitoring Plan Sheet (Calculation Process Sheet) [Attachment to Project Design Document]</t>
    <phoneticPr fontId="2"/>
  </si>
  <si>
    <r>
      <t>COP</t>
    </r>
    <r>
      <rPr>
        <vertAlign val="subscript"/>
        <sz val="11"/>
        <rFont val="Arial"/>
        <family val="2"/>
      </rPr>
      <t>RE,i</t>
    </r>
    <r>
      <rPr>
        <sz val="11"/>
        <rFont val="Arial"/>
        <family val="2"/>
      </rPr>
      <t xml:space="preserve"> (300</t>
    </r>
    <r>
      <rPr>
        <sz val="11"/>
        <rFont val="Arial Unicode MS"/>
        <family val="3"/>
        <charset val="128"/>
      </rPr>
      <t>≤</t>
    </r>
    <r>
      <rPr>
        <sz val="11"/>
        <rFont val="Arial"/>
        <family val="2"/>
      </rPr>
      <t>x&lt;450USRt)</t>
    </r>
  </si>
  <si>
    <r>
      <t>COP</t>
    </r>
    <r>
      <rPr>
        <vertAlign val="subscript"/>
        <sz val="11"/>
        <rFont val="Arial"/>
        <family val="2"/>
      </rPr>
      <t>RE,i</t>
    </r>
    <r>
      <rPr>
        <sz val="11"/>
        <rFont val="Arial"/>
        <family val="2"/>
      </rPr>
      <t xml:space="preserve"> (450</t>
    </r>
    <r>
      <rPr>
        <sz val="11"/>
        <rFont val="Arial Unicode MS"/>
        <family val="3"/>
        <charset val="128"/>
      </rPr>
      <t>≤</t>
    </r>
    <r>
      <rPr>
        <sz val="11"/>
        <rFont val="Arial"/>
        <family val="2"/>
      </rPr>
      <t>x&lt;500USRt)</t>
    </r>
  </si>
  <si>
    <r>
      <t>COP</t>
    </r>
    <r>
      <rPr>
        <vertAlign val="subscript"/>
        <sz val="11"/>
        <rFont val="Arial"/>
        <family val="2"/>
      </rPr>
      <t>RE,i</t>
    </r>
    <r>
      <rPr>
        <sz val="11"/>
        <rFont val="Arial"/>
        <family val="2"/>
      </rPr>
      <t xml:space="preserve"> (500</t>
    </r>
    <r>
      <rPr>
        <sz val="11"/>
        <rFont val="Arial Unicode MS"/>
        <family val="3"/>
        <charset val="128"/>
      </rPr>
      <t>≤</t>
    </r>
    <r>
      <rPr>
        <sz val="11"/>
        <rFont val="Arial"/>
        <family val="2"/>
      </rPr>
      <t>x&lt;700USRt)</t>
    </r>
  </si>
  <si>
    <r>
      <t>COP</t>
    </r>
    <r>
      <rPr>
        <vertAlign val="subscript"/>
        <sz val="11"/>
        <rFont val="Arial"/>
        <family val="2"/>
      </rPr>
      <t>RE,i</t>
    </r>
    <r>
      <rPr>
        <sz val="11"/>
        <rFont val="Arial"/>
        <family val="2"/>
      </rPr>
      <t xml:space="preserve"> (700</t>
    </r>
    <r>
      <rPr>
        <sz val="11"/>
        <rFont val="Arial Unicode MS"/>
        <family val="3"/>
        <charset val="128"/>
      </rPr>
      <t>≤</t>
    </r>
    <r>
      <rPr>
        <sz val="11"/>
        <rFont val="Arial"/>
        <family val="2"/>
      </rPr>
      <t>x&lt;1250USRt)</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</si>
</sst>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0;[Red]\-#,##0.000"/>
    <numFmt numFmtId="177" formatCode="0.00_ "/>
    <numFmt numFmtId="178" formatCode="#,##0.0;[Red]\-#,##0.0"/>
    <numFmt numFmtId="179" formatCode="0.0_ "/>
  </numFmts>
  <fonts count="25"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sz val="11"/>
      <name val="Arial"/>
      <family val="2"/>
    </font>
    <font>
      <sz val="11"/>
      <color theme="1"/>
      <name val="ＭＳ Ｐゴシック"/>
      <family val="3"/>
      <charset val="128"/>
      <scheme val="minor"/>
    </font>
    <font>
      <vertAlign val="subscript"/>
      <sz val="11"/>
      <name val="Arial"/>
      <family val="2"/>
    </font>
    <font>
      <sz val="11"/>
      <name val="ＭＳ Ｐゴシック"/>
      <family val="3"/>
      <charset val="128"/>
    </font>
    <font>
      <b/>
      <vertAlign val="subscript"/>
      <sz val="11"/>
      <color indexed="9"/>
      <name val="Arial"/>
      <family val="2"/>
    </font>
    <font>
      <b/>
      <sz val="11"/>
      <name val="Arial"/>
      <family val="2"/>
    </font>
    <font>
      <sz val="9"/>
      <name val="Arial"/>
      <family val="2"/>
    </font>
    <font>
      <sz val="11"/>
      <name val="ＭＳ Ｐゴシック"/>
      <family val="3"/>
      <charset val="128"/>
      <scheme val="minor"/>
    </font>
    <font>
      <i/>
      <sz val="11"/>
      <name val="Arial"/>
      <family val="2"/>
    </font>
    <font>
      <b/>
      <sz val="12"/>
      <color indexed="9"/>
      <name val="Arial"/>
      <family val="2"/>
    </font>
    <font>
      <sz val="6"/>
      <name val="ＭＳ Ｐゴシック"/>
      <family val="3"/>
      <charset val="128"/>
      <scheme val="minor"/>
    </font>
    <font>
      <b/>
      <i/>
      <sz val="11"/>
      <name val="Arial"/>
      <family val="2"/>
    </font>
    <font>
      <b/>
      <vertAlign val="subscript"/>
      <sz val="11"/>
      <name val="Arial"/>
      <family val="2"/>
    </font>
    <font>
      <b/>
      <sz val="12"/>
      <color theme="0"/>
      <name val="Arial"/>
      <family val="2"/>
    </font>
    <font>
      <b/>
      <sz val="11"/>
      <color theme="0"/>
      <name val="Arial"/>
      <family val="2"/>
    </font>
    <font>
      <sz val="6"/>
      <name val="ＭＳ Ｐゴシック"/>
      <family val="2"/>
      <charset val="128"/>
      <scheme val="minor"/>
    </font>
    <font>
      <sz val="11"/>
      <color rgb="FFFF0000"/>
      <name val="Arial"/>
      <family val="2"/>
    </font>
    <font>
      <sz val="10"/>
      <name val="Arial"/>
      <family val="2"/>
    </font>
    <font>
      <sz val="11"/>
      <name val="Arial Unicode MS"/>
      <family val="3"/>
      <charset val="128"/>
    </font>
  </fonts>
  <fills count="10">
    <fill>
      <patternFill patternType="none"/>
    </fill>
    <fill>
      <patternFill patternType="gray125"/>
    </fill>
    <fill>
      <patternFill patternType="solid">
        <fgColor indexed="9"/>
        <bgColor indexed="64"/>
      </patternFill>
    </fill>
    <fill>
      <patternFill patternType="solid">
        <fgColor theme="9" tint="0.59999389629810485"/>
        <bgColor indexed="65"/>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79998168889431442"/>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medium">
        <color indexed="60"/>
      </left>
      <right style="medium">
        <color indexed="60"/>
      </right>
      <top style="medium">
        <color indexed="60"/>
      </top>
      <bottom style="medium">
        <color indexed="60"/>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style="thin">
        <color indexed="23"/>
      </left>
      <right style="thin">
        <color indexed="23"/>
      </right>
      <top/>
      <bottom/>
      <diagonal/>
    </border>
    <border>
      <left style="thin">
        <color indexed="23"/>
      </left>
      <right/>
      <top/>
      <bottom/>
      <diagonal/>
    </border>
    <border>
      <left/>
      <right/>
      <top style="thin">
        <color indexed="23"/>
      </top>
      <bottom style="thin">
        <color indexed="23"/>
      </bottom>
      <diagonal/>
    </border>
    <border>
      <left style="thin">
        <color indexed="23"/>
      </left>
      <right/>
      <top/>
      <bottom style="thin">
        <color indexed="23"/>
      </bottom>
      <diagonal/>
    </border>
    <border>
      <left/>
      <right style="thin">
        <color indexed="23"/>
      </right>
      <top/>
      <bottom style="thin">
        <color indexed="23"/>
      </bottom>
      <diagonal/>
    </border>
    <border>
      <left/>
      <right/>
      <top/>
      <bottom style="thin">
        <color indexed="23"/>
      </bottom>
      <diagonal/>
    </border>
    <border>
      <left style="medium">
        <color indexed="10"/>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indexed="64"/>
      </left>
      <right/>
      <top style="thin">
        <color indexed="23"/>
      </top>
      <bottom style="thin">
        <color theme="1" tint="0.499984740745262"/>
      </bottom>
      <diagonal/>
    </border>
    <border>
      <left/>
      <right/>
      <top style="thin">
        <color indexed="23"/>
      </top>
      <bottom style="thin">
        <color theme="1" tint="0.499984740745262"/>
      </bottom>
      <diagonal/>
    </border>
    <border>
      <left/>
      <right style="thin">
        <color indexed="23"/>
      </right>
      <top style="thin">
        <color indexed="23"/>
      </top>
      <bottom style="thin">
        <color theme="1" tint="0.499984740745262"/>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indexed="23"/>
      </left>
      <right/>
      <top style="thin">
        <color theme="1" tint="0.34998626667073579"/>
      </top>
      <bottom style="thin">
        <color indexed="23"/>
      </bottom>
      <diagonal/>
    </border>
    <border>
      <left/>
      <right style="thin">
        <color indexed="23"/>
      </right>
      <top style="thin">
        <color theme="1" tint="0.34998626667073579"/>
      </top>
      <bottom style="thin">
        <color indexed="23"/>
      </bottom>
      <diagonal/>
    </border>
    <border>
      <left/>
      <right/>
      <top style="thin">
        <color theme="1" tint="0.34998626667073579"/>
      </top>
      <bottom style="thin">
        <color indexed="23"/>
      </bottom>
      <diagonal/>
    </border>
    <border>
      <left style="thin">
        <color theme="1" tint="0.499984740745262"/>
      </left>
      <right/>
      <top/>
      <bottom style="thin">
        <color theme="1" tint="0.499984740745262"/>
      </bottom>
      <diagonal/>
    </border>
    <border>
      <left style="thin">
        <color indexed="23"/>
      </left>
      <right style="thin">
        <color indexed="23"/>
      </right>
      <top/>
      <bottom style="thin">
        <color theme="1" tint="0.499984740745262"/>
      </bottom>
      <diagonal/>
    </border>
    <border>
      <left style="thin">
        <color indexed="23"/>
      </left>
      <right/>
      <top style="thin">
        <color indexed="23"/>
      </top>
      <bottom style="thin">
        <color theme="1" tint="0.499984740745262"/>
      </bottom>
      <diagonal/>
    </border>
    <border>
      <left style="thin">
        <color indexed="23"/>
      </left>
      <right style="thin">
        <color indexed="23"/>
      </right>
      <top style="thin">
        <color indexed="23"/>
      </top>
      <bottom style="thin">
        <color theme="1" tint="0.499984740745262"/>
      </bottom>
      <diagonal/>
    </border>
    <border>
      <left style="thin">
        <color indexed="23"/>
      </left>
      <right style="thin">
        <color theme="1" tint="0.499984740745262"/>
      </right>
      <top style="thin">
        <color indexed="23"/>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style="thin">
        <color indexed="23"/>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indexed="23"/>
      </right>
      <top/>
      <bottom style="thin">
        <color indexed="23"/>
      </bottom>
      <diagonal/>
    </border>
    <border>
      <left style="thin">
        <color indexed="23"/>
      </left>
      <right style="thin">
        <color theme="1" tint="0.499984740745262"/>
      </right>
      <top style="thin">
        <color indexed="23"/>
      </top>
      <bottom style="thin">
        <color indexed="23"/>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indexed="23"/>
      </right>
      <top/>
      <bottom/>
      <diagonal/>
    </border>
    <border>
      <left/>
      <right style="thin">
        <color theme="1" tint="0.499984740745262"/>
      </right>
      <top/>
      <bottom style="thin">
        <color indexed="23"/>
      </bottom>
      <diagonal/>
    </border>
    <border>
      <left style="medium">
        <color rgb="FFFF0000"/>
      </left>
      <right style="medium">
        <color rgb="FFFF0000"/>
      </right>
      <top style="medium">
        <color rgb="FFFF0000"/>
      </top>
      <bottom style="medium">
        <color rgb="FFFF0000"/>
      </bottom>
      <diagonal/>
    </border>
    <border>
      <left/>
      <right style="medium">
        <color indexed="10"/>
      </right>
      <top style="thin">
        <color theme="1" tint="0.34998626667073579"/>
      </top>
      <bottom style="thin">
        <color theme="1" tint="0.34998626667073579"/>
      </bottom>
      <diagonal/>
    </border>
  </borders>
  <cellStyleXfs count="3">
    <xf numFmtId="0" fontId="0" fillId="0" borderId="0">
      <alignment vertical="center"/>
    </xf>
    <xf numFmtId="0" fontId="7" fillId="3" borderId="0" applyNumberFormat="0" applyBorder="0" applyAlignment="0" applyProtection="0">
      <alignment vertical="center"/>
    </xf>
    <xf numFmtId="38" fontId="1" fillId="0" borderId="0" applyFont="0" applyFill="0" applyBorder="0" applyAlignment="0" applyProtection="0">
      <alignment vertical="center"/>
    </xf>
  </cellStyleXfs>
  <cellXfs count="192">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3" fillId="0" borderId="0" xfId="0" applyFont="1" applyBorder="1">
      <alignment vertical="center"/>
    </xf>
    <xf numFmtId="0" fontId="3" fillId="0" borderId="0" xfId="0" applyFont="1" applyAlignment="1">
      <alignment horizontal="center" vertical="center"/>
    </xf>
    <xf numFmtId="0" fontId="6" fillId="0" borderId="0" xfId="0" applyFont="1" applyFill="1" applyBorder="1">
      <alignment vertical="center"/>
    </xf>
    <xf numFmtId="0" fontId="6" fillId="0" borderId="0" xfId="0" applyFont="1" applyFill="1" applyBorder="1" applyAlignment="1">
      <alignment horizontal="left" vertical="center"/>
    </xf>
    <xf numFmtId="0" fontId="3" fillId="0" borderId="0" xfId="0" applyFont="1" applyAlignment="1">
      <alignment horizontal="right" vertical="center"/>
    </xf>
    <xf numFmtId="0" fontId="3" fillId="0" borderId="4" xfId="0" applyFont="1" applyBorder="1" applyAlignment="1">
      <alignment horizontal="center" vertical="center"/>
    </xf>
    <xf numFmtId="0" fontId="6" fillId="0"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1" xfId="0" applyFont="1" applyBorder="1" applyAlignment="1">
      <alignment horizontal="center" vertical="center"/>
    </xf>
    <xf numFmtId="177" fontId="3" fillId="0" borderId="5" xfId="0" applyNumberFormat="1" applyFont="1" applyBorder="1">
      <alignment vertical="center"/>
    </xf>
    <xf numFmtId="177" fontId="6" fillId="0" borderId="1" xfId="0" applyNumberFormat="1" applyFont="1" applyFill="1" applyBorder="1">
      <alignment vertical="center"/>
    </xf>
    <xf numFmtId="0" fontId="5" fillId="0" borderId="0" xfId="0" applyFont="1">
      <alignment vertical="center"/>
    </xf>
    <xf numFmtId="0" fontId="6" fillId="0" borderId="1" xfId="0" applyFont="1" applyFill="1" applyBorder="1">
      <alignment vertical="center"/>
    </xf>
    <xf numFmtId="0" fontId="6" fillId="0" borderId="0" xfId="0" applyFont="1">
      <alignment vertical="center"/>
    </xf>
    <xf numFmtId="177" fontId="3" fillId="0" borderId="0" xfId="0" applyNumberFormat="1" applyFont="1" applyFill="1" applyBorder="1" applyAlignment="1">
      <alignment horizontal="center" vertical="center"/>
    </xf>
    <xf numFmtId="0" fontId="6" fillId="0" borderId="1" xfId="0" applyFont="1" applyBorder="1" applyAlignment="1">
      <alignment horizontal="center" vertical="center"/>
    </xf>
    <xf numFmtId="0" fontId="6" fillId="0" borderId="6" xfId="0" applyFont="1" applyFill="1" applyBorder="1" applyAlignment="1">
      <alignment horizontal="center" vertical="center"/>
    </xf>
    <xf numFmtId="177" fontId="6" fillId="0" borderId="5" xfId="0" applyNumberFormat="1" applyFont="1" applyBorder="1">
      <alignment vertical="center"/>
    </xf>
    <xf numFmtId="0" fontId="6" fillId="0" borderId="4" xfId="0" applyFont="1" applyBorder="1" applyAlignment="1">
      <alignment horizontal="center" vertical="center"/>
    </xf>
    <xf numFmtId="177" fontId="6" fillId="0" borderId="5" xfId="0" applyNumberFormat="1" applyFont="1" applyBorder="1" applyAlignment="1">
      <alignment vertical="center" wrapText="1"/>
    </xf>
    <xf numFmtId="0" fontId="6" fillId="0" borderId="3" xfId="0" applyFont="1" applyBorder="1" applyAlignment="1">
      <alignment horizontal="center" vertical="center"/>
    </xf>
    <xf numFmtId="0" fontId="6" fillId="0" borderId="2" xfId="0" applyFont="1" applyFill="1" applyBorder="1">
      <alignment vertical="center"/>
    </xf>
    <xf numFmtId="0" fontId="6" fillId="6" borderId="16" xfId="0" quotePrefix="1" applyFont="1" applyFill="1" applyBorder="1" applyAlignment="1">
      <alignment horizontal="center" vertical="center"/>
    </xf>
    <xf numFmtId="0" fontId="6" fillId="6" borderId="1" xfId="0" applyFont="1" applyFill="1" applyBorder="1" applyAlignment="1">
      <alignment vertical="center" wrapText="1"/>
    </xf>
    <xf numFmtId="0" fontId="6" fillId="6" borderId="1" xfId="0" applyFont="1" applyFill="1" applyBorder="1" applyAlignment="1">
      <alignment horizontal="center" vertical="center"/>
    </xf>
    <xf numFmtId="0" fontId="6" fillId="6" borderId="1" xfId="0" applyFont="1" applyFill="1" applyBorder="1" applyAlignment="1">
      <alignment vertical="center" wrapText="1"/>
    </xf>
    <xf numFmtId="0" fontId="3" fillId="6" borderId="4" xfId="0" applyFont="1" applyFill="1" applyBorder="1">
      <alignment vertical="center"/>
    </xf>
    <xf numFmtId="0" fontId="6" fillId="0" borderId="0" xfId="0" applyFont="1" applyAlignment="1">
      <alignment horizontal="right" vertical="center"/>
    </xf>
    <xf numFmtId="0" fontId="11" fillId="4" borderId="0" xfId="0" applyFont="1" applyFill="1" applyAlignment="1">
      <alignment vertical="center"/>
    </xf>
    <xf numFmtId="0" fontId="11" fillId="4" borderId="0" xfId="0" applyFont="1" applyFill="1" applyAlignment="1">
      <alignment horizontal="right" vertical="center"/>
    </xf>
    <xf numFmtId="0" fontId="11" fillId="0" borderId="0" xfId="0" applyFont="1" applyFill="1" applyBorder="1">
      <alignment vertical="center"/>
    </xf>
    <xf numFmtId="0" fontId="6" fillId="0" borderId="0" xfId="0" applyFont="1" applyAlignment="1">
      <alignment vertical="center" wrapText="1"/>
    </xf>
    <xf numFmtId="0" fontId="11" fillId="0" borderId="0" xfId="0" applyFont="1">
      <alignment vertical="center"/>
    </xf>
    <xf numFmtId="0" fontId="6" fillId="6" borderId="4" xfId="0" applyFont="1" applyFill="1" applyBorder="1">
      <alignment vertical="center"/>
    </xf>
    <xf numFmtId="0" fontId="6" fillId="0" borderId="0" xfId="0" applyFont="1" applyBorder="1">
      <alignment vertical="center"/>
    </xf>
    <xf numFmtId="38" fontId="6" fillId="0" borderId="0" xfId="2" applyFont="1">
      <alignment vertical="center"/>
    </xf>
    <xf numFmtId="0" fontId="6" fillId="0" borderId="0" xfId="0" applyFont="1" applyFill="1" applyBorder="1" applyAlignment="1">
      <alignment horizontal="left" vertical="center" wrapText="1"/>
    </xf>
    <xf numFmtId="0" fontId="5" fillId="5" borderId="16" xfId="0" applyFont="1" applyFill="1" applyBorder="1" applyAlignment="1">
      <alignment horizontal="center" vertical="center" wrapText="1"/>
    </xf>
    <xf numFmtId="0" fontId="5" fillId="5" borderId="16" xfId="0" applyFont="1" applyFill="1" applyBorder="1" applyAlignment="1">
      <alignment horizontal="center" vertical="center" wrapText="1"/>
    </xf>
    <xf numFmtId="0" fontId="3" fillId="0" borderId="0" xfId="0" applyFont="1">
      <alignment vertical="center"/>
    </xf>
    <xf numFmtId="0" fontId="3" fillId="0" borderId="0" xfId="0" applyFont="1" applyAlignment="1">
      <alignment horizontal="right" vertical="center"/>
    </xf>
    <xf numFmtId="0" fontId="5" fillId="5" borderId="16" xfId="0" applyFont="1" applyFill="1" applyBorder="1" applyAlignment="1">
      <alignment horizontal="center" vertical="center"/>
    </xf>
    <xf numFmtId="0" fontId="3" fillId="7" borderId="2" xfId="0" applyFont="1" applyFill="1" applyBorder="1">
      <alignment vertical="center"/>
    </xf>
    <xf numFmtId="0" fontId="3" fillId="7" borderId="11" xfId="0" applyFont="1" applyFill="1" applyBorder="1">
      <alignment vertical="center"/>
    </xf>
    <xf numFmtId="0" fontId="3" fillId="7" borderId="12" xfId="0" applyFont="1" applyFill="1" applyBorder="1">
      <alignment vertical="center"/>
    </xf>
    <xf numFmtId="0" fontId="3" fillId="7" borderId="9" xfId="0" applyFont="1" applyFill="1" applyBorder="1">
      <alignment vertical="center"/>
    </xf>
    <xf numFmtId="0" fontId="6" fillId="7" borderId="0" xfId="0" applyFont="1" applyFill="1" applyBorder="1">
      <alignment vertical="center"/>
    </xf>
    <xf numFmtId="0" fontId="3" fillId="7" borderId="1" xfId="0" applyFont="1" applyFill="1" applyBorder="1">
      <alignment vertical="center"/>
    </xf>
    <xf numFmtId="0" fontId="6" fillId="7" borderId="9" xfId="0" applyFont="1" applyFill="1" applyBorder="1">
      <alignment vertical="center"/>
    </xf>
    <xf numFmtId="0" fontId="6" fillId="7" borderId="6" xfId="0" applyFont="1" applyFill="1" applyBorder="1" applyAlignment="1">
      <alignment vertical="center"/>
    </xf>
    <xf numFmtId="0" fontId="6" fillId="7" borderId="1" xfId="0" applyFont="1" applyFill="1" applyBorder="1" applyAlignment="1">
      <alignment vertical="center"/>
    </xf>
    <xf numFmtId="0" fontId="6" fillId="7" borderId="8" xfId="0" applyFont="1" applyFill="1" applyBorder="1">
      <alignment vertical="center"/>
    </xf>
    <xf numFmtId="0" fontId="6" fillId="6" borderId="6" xfId="0" applyFont="1" applyFill="1" applyBorder="1">
      <alignment vertical="center"/>
    </xf>
    <xf numFmtId="0" fontId="6" fillId="6" borderId="10" xfId="0" applyFont="1" applyFill="1" applyBorder="1">
      <alignment vertical="center"/>
    </xf>
    <xf numFmtId="0" fontId="6" fillId="6" borderId="7" xfId="0" applyFont="1" applyFill="1" applyBorder="1">
      <alignment vertical="center"/>
    </xf>
    <xf numFmtId="0" fontId="6" fillId="6" borderId="8" xfId="0" applyFont="1" applyFill="1" applyBorder="1">
      <alignment vertical="center"/>
    </xf>
    <xf numFmtId="0" fontId="3" fillId="4" borderId="1" xfId="0" applyFont="1" applyFill="1" applyBorder="1">
      <alignment vertical="center"/>
    </xf>
    <xf numFmtId="0" fontId="6" fillId="4" borderId="1" xfId="0" applyFont="1" applyFill="1" applyBorder="1">
      <alignment vertical="center"/>
    </xf>
    <xf numFmtId="0" fontId="6" fillId="4" borderId="3" xfId="0" applyFont="1" applyFill="1" applyBorder="1">
      <alignment vertical="center"/>
    </xf>
    <xf numFmtId="0" fontId="5" fillId="4" borderId="4" xfId="0" applyFont="1" applyFill="1" applyBorder="1">
      <alignment vertical="center"/>
    </xf>
    <xf numFmtId="0" fontId="5" fillId="4" borderId="1" xfId="0" applyFont="1" applyFill="1" applyBorder="1" applyAlignment="1">
      <alignment horizontal="center" vertical="center"/>
    </xf>
    <xf numFmtId="0" fontId="5" fillId="4" borderId="2" xfId="0" applyFont="1" applyFill="1" applyBorder="1">
      <alignment vertical="center"/>
    </xf>
    <xf numFmtId="0" fontId="5" fillId="4" borderId="13" xfId="0" applyFont="1" applyFill="1" applyBorder="1">
      <alignment vertical="center"/>
    </xf>
    <xf numFmtId="0" fontId="5" fillId="4" borderId="0" xfId="0" applyFont="1" applyFill="1" applyBorder="1" applyAlignment="1">
      <alignment horizontal="center" vertical="center"/>
    </xf>
    <xf numFmtId="0" fontId="5" fillId="4" borderId="0" xfId="0" applyFont="1" applyFill="1" applyBorder="1">
      <alignment vertical="center"/>
    </xf>
    <xf numFmtId="0" fontId="3" fillId="4" borderId="0" xfId="0" applyFont="1" applyFill="1" applyBorder="1">
      <alignment vertical="center"/>
    </xf>
    <xf numFmtId="0" fontId="5" fillId="4" borderId="11" xfId="0" applyFont="1" applyFill="1" applyBorder="1">
      <alignment vertical="center"/>
    </xf>
    <xf numFmtId="0" fontId="5" fillId="4" borderId="13" xfId="0" applyFont="1" applyFill="1" applyBorder="1" applyAlignment="1">
      <alignment horizontal="center" vertical="center"/>
    </xf>
    <xf numFmtId="0" fontId="3" fillId="4" borderId="13" xfId="0" applyFont="1" applyFill="1" applyBorder="1">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Border="1">
      <alignment vertical="center"/>
    </xf>
    <xf numFmtId="0" fontId="3" fillId="0" borderId="0" xfId="0" applyFont="1" applyAlignment="1">
      <alignment horizontal="center" vertical="center"/>
    </xf>
    <xf numFmtId="0" fontId="3" fillId="0" borderId="0" xfId="0" applyFont="1" applyAlignment="1">
      <alignment horizontal="right" vertical="center"/>
    </xf>
    <xf numFmtId="0" fontId="5" fillId="5" borderId="16" xfId="0" applyFont="1" applyFill="1" applyBorder="1" applyAlignment="1">
      <alignment horizontal="center" vertical="center" wrapText="1"/>
    </xf>
    <xf numFmtId="0" fontId="6" fillId="6" borderId="16" xfId="0" quotePrefix="1" applyFont="1" applyFill="1" applyBorder="1" applyAlignment="1">
      <alignment horizontal="center" vertical="center"/>
    </xf>
    <xf numFmtId="0" fontId="5" fillId="5" borderId="16" xfId="0" applyFont="1" applyFill="1" applyBorder="1" applyAlignment="1">
      <alignment horizontal="center" vertical="center"/>
    </xf>
    <xf numFmtId="0" fontId="5" fillId="0" borderId="0" xfId="0" applyFont="1">
      <alignment vertical="center"/>
    </xf>
    <xf numFmtId="0" fontId="0" fillId="0" borderId="0" xfId="0" applyFont="1">
      <alignment vertical="center"/>
    </xf>
    <xf numFmtId="0" fontId="6" fillId="0" borderId="16" xfId="0" applyFont="1" applyFill="1" applyBorder="1" applyAlignment="1" applyProtection="1">
      <alignment vertical="center" wrapText="1"/>
      <protection locked="0"/>
    </xf>
    <xf numFmtId="0" fontId="6" fillId="0" borderId="16" xfId="0" applyFont="1" applyFill="1" applyBorder="1" applyAlignment="1" applyProtection="1">
      <alignment horizontal="center" vertical="center" wrapText="1"/>
      <protection locked="0"/>
    </xf>
    <xf numFmtId="0" fontId="19" fillId="4" borderId="0" xfId="0" applyFont="1" applyFill="1" applyAlignment="1">
      <alignment vertical="center"/>
    </xf>
    <xf numFmtId="176" fontId="6" fillId="6" borderId="1" xfId="2" applyNumberFormat="1" applyFont="1" applyFill="1" applyBorder="1">
      <alignment vertical="center"/>
    </xf>
    <xf numFmtId="178" fontId="6" fillId="6" borderId="1" xfId="2" applyNumberFormat="1" applyFont="1" applyFill="1" applyBorder="1">
      <alignment vertical="center"/>
    </xf>
    <xf numFmtId="0" fontId="6" fillId="6" borderId="1" xfId="0" applyFont="1" applyFill="1" applyBorder="1">
      <alignment vertical="center"/>
    </xf>
    <xf numFmtId="177" fontId="6" fillId="6" borderId="1" xfId="0" applyNumberFormat="1" applyFont="1" applyFill="1" applyBorder="1">
      <alignment vertical="center"/>
    </xf>
    <xf numFmtId="179" fontId="6" fillId="6" borderId="1" xfId="0" applyNumberFormat="1" applyFont="1" applyFill="1" applyBorder="1">
      <alignment vertical="center"/>
    </xf>
    <xf numFmtId="0" fontId="6" fillId="6" borderId="1" xfId="0" applyFont="1" applyFill="1" applyBorder="1" applyAlignment="1">
      <alignment vertical="center"/>
    </xf>
    <xf numFmtId="0" fontId="12" fillId="6" borderId="1" xfId="0" applyFont="1" applyFill="1" applyBorder="1" applyAlignment="1">
      <alignment vertical="center"/>
    </xf>
    <xf numFmtId="0" fontId="6" fillId="6" borderId="1" xfId="0" quotePrefix="1" applyFont="1" applyFill="1" applyBorder="1" applyAlignment="1">
      <alignment vertical="center"/>
    </xf>
    <xf numFmtId="0" fontId="3" fillId="4" borderId="27" xfId="0" applyFont="1" applyFill="1" applyBorder="1">
      <alignment vertical="center"/>
    </xf>
    <xf numFmtId="0" fontId="6" fillId="7" borderId="28" xfId="0" applyFont="1" applyFill="1" applyBorder="1">
      <alignment vertical="center"/>
    </xf>
    <xf numFmtId="0" fontId="6" fillId="6" borderId="28" xfId="0" applyFont="1" applyFill="1" applyBorder="1">
      <alignment vertical="center"/>
    </xf>
    <xf numFmtId="0" fontId="6" fillId="6" borderId="29" xfId="0" applyFont="1" applyFill="1" applyBorder="1">
      <alignment vertical="center"/>
    </xf>
    <xf numFmtId="0" fontId="6" fillId="6" borderId="20" xfId="0" applyFont="1" applyFill="1" applyBorder="1">
      <alignment vertical="center"/>
    </xf>
    <xf numFmtId="0" fontId="6" fillId="0" borderId="30" xfId="0" applyFont="1" applyFill="1" applyBorder="1" applyAlignment="1">
      <alignment horizontal="center" vertical="center"/>
    </xf>
    <xf numFmtId="0" fontId="6" fillId="0" borderId="31" xfId="0" applyFont="1" applyBorder="1" applyAlignment="1">
      <alignment horizontal="center" vertical="center"/>
    </xf>
    <xf numFmtId="0" fontId="5" fillId="4" borderId="32" xfId="0" applyFont="1" applyFill="1" applyBorder="1">
      <alignment vertical="center"/>
    </xf>
    <xf numFmtId="0" fontId="3" fillId="4" borderId="33" xfId="0" applyFont="1" applyFill="1" applyBorder="1">
      <alignment vertical="center"/>
    </xf>
    <xf numFmtId="0" fontId="5" fillId="4" borderId="33" xfId="0" applyFont="1" applyFill="1" applyBorder="1">
      <alignment vertical="center"/>
    </xf>
    <xf numFmtId="0" fontId="5" fillId="4" borderId="33" xfId="0" applyFont="1" applyFill="1" applyBorder="1" applyAlignment="1">
      <alignment horizontal="center" vertical="center"/>
    </xf>
    <xf numFmtId="0" fontId="5" fillId="4" borderId="34" xfId="0" applyFont="1" applyFill="1" applyBorder="1" applyAlignment="1">
      <alignment horizontal="center" vertical="center"/>
    </xf>
    <xf numFmtId="0" fontId="5" fillId="4" borderId="35" xfId="0" applyFont="1" applyFill="1" applyBorder="1" applyAlignment="1">
      <alignment horizontal="center" vertical="center" shrinkToFit="1"/>
    </xf>
    <xf numFmtId="0" fontId="3" fillId="4" borderId="36" xfId="0" applyFont="1" applyFill="1" applyBorder="1">
      <alignment vertical="center"/>
    </xf>
    <xf numFmtId="0" fontId="3" fillId="0" borderId="37" xfId="0" applyFont="1" applyFill="1" applyBorder="1" applyAlignment="1">
      <alignment horizontal="center" vertical="center"/>
    </xf>
    <xf numFmtId="0" fontId="5" fillId="4" borderId="38" xfId="0" applyFont="1" applyFill="1" applyBorder="1">
      <alignment vertical="center"/>
    </xf>
    <xf numFmtId="0" fontId="11" fillId="4" borderId="37" xfId="0" applyFont="1" applyFill="1" applyBorder="1" applyAlignment="1">
      <alignment horizontal="center" vertical="center"/>
    </xf>
    <xf numFmtId="0" fontId="3" fillId="4" borderId="38" xfId="0" applyFont="1" applyFill="1" applyBorder="1">
      <alignment vertical="center"/>
    </xf>
    <xf numFmtId="0" fontId="6" fillId="0" borderId="37" xfId="0" applyFont="1" applyBorder="1" applyAlignment="1">
      <alignment horizontal="center" vertical="center"/>
    </xf>
    <xf numFmtId="0" fontId="5" fillId="4" borderId="39" xfId="0" applyFont="1" applyFill="1" applyBorder="1" applyAlignment="1">
      <alignment horizontal="center" vertical="center"/>
    </xf>
    <xf numFmtId="0" fontId="3" fillId="4" borderId="40" xfId="0" applyFont="1" applyFill="1" applyBorder="1">
      <alignment vertical="center"/>
    </xf>
    <xf numFmtId="0" fontId="3" fillId="0" borderId="37" xfId="0" applyFont="1" applyBorder="1" applyAlignment="1">
      <alignment horizontal="center" vertical="center"/>
    </xf>
    <xf numFmtId="0" fontId="6" fillId="2" borderId="37" xfId="0" applyFont="1" applyFill="1" applyBorder="1" applyAlignment="1">
      <alignment horizontal="center" vertical="center"/>
    </xf>
    <xf numFmtId="0" fontId="5" fillId="4" borderId="41" xfId="0" applyFont="1" applyFill="1" applyBorder="1" applyAlignment="1">
      <alignment horizontal="center" vertical="center"/>
    </xf>
    <xf numFmtId="0" fontId="6" fillId="8" borderId="16" xfId="0" applyFont="1" applyFill="1" applyBorder="1">
      <alignment vertical="center"/>
    </xf>
    <xf numFmtId="177" fontId="3" fillId="8" borderId="16" xfId="0" applyNumberFormat="1" applyFont="1" applyFill="1" applyBorder="1" applyAlignment="1">
      <alignment horizontal="center" vertical="center"/>
    </xf>
    <xf numFmtId="0" fontId="3" fillId="8" borderId="16" xfId="0" applyFont="1" applyFill="1" applyBorder="1" applyAlignment="1">
      <alignment horizontal="center" vertical="center"/>
    </xf>
    <xf numFmtId="177" fontId="6" fillId="8" borderId="16" xfId="0" applyNumberFormat="1" applyFont="1" applyFill="1" applyBorder="1" applyAlignment="1">
      <alignment horizontal="center" vertical="center"/>
    </xf>
    <xf numFmtId="0" fontId="12" fillId="8" borderId="16" xfId="0" applyFont="1" applyFill="1" applyBorder="1" applyAlignment="1">
      <alignment horizontal="center" vertical="center"/>
    </xf>
    <xf numFmtId="0" fontId="3" fillId="0" borderId="3" xfId="0" applyFont="1" applyBorder="1" applyAlignment="1">
      <alignment horizontal="center" vertical="center"/>
    </xf>
    <xf numFmtId="177" fontId="3" fillId="0" borderId="42" xfId="0" applyNumberFormat="1" applyFont="1" applyBorder="1">
      <alignment vertical="center"/>
    </xf>
    <xf numFmtId="177" fontId="6" fillId="0" borderId="42" xfId="0" applyNumberFormat="1" applyFont="1" applyBorder="1" applyAlignment="1">
      <alignment vertical="center" wrapText="1"/>
    </xf>
    <xf numFmtId="177" fontId="6" fillId="0" borderId="42" xfId="0" applyNumberFormat="1" applyFont="1" applyBorder="1">
      <alignment vertical="center"/>
    </xf>
    <xf numFmtId="177" fontId="6" fillId="9" borderId="1" xfId="0" applyNumberFormat="1" applyFont="1" applyFill="1" applyBorder="1">
      <alignment vertical="center"/>
    </xf>
    <xf numFmtId="0" fontId="6" fillId="9" borderId="1" xfId="0" applyFont="1" applyFill="1" applyBorder="1" applyAlignment="1">
      <alignment horizontal="center" vertical="center"/>
    </xf>
    <xf numFmtId="179" fontId="6" fillId="9" borderId="1" xfId="0" applyNumberFormat="1" applyFont="1" applyFill="1" applyBorder="1">
      <alignment vertical="center"/>
    </xf>
    <xf numFmtId="177" fontId="6" fillId="8" borderId="1" xfId="0" applyNumberFormat="1" applyFont="1" applyFill="1" applyBorder="1">
      <alignment vertical="center"/>
    </xf>
    <xf numFmtId="0" fontId="6" fillId="8" borderId="1" xfId="0" applyFont="1" applyFill="1" applyBorder="1" applyAlignment="1">
      <alignment horizontal="center" vertical="center"/>
    </xf>
    <xf numFmtId="40" fontId="6" fillId="6" borderId="30" xfId="2" applyNumberFormat="1" applyFont="1" applyFill="1" applyBorder="1">
      <alignment vertical="center"/>
    </xf>
    <xf numFmtId="0" fontId="6" fillId="6" borderId="30" xfId="0" applyFont="1" applyFill="1" applyBorder="1" applyAlignment="1">
      <alignment horizontal="center" vertical="center"/>
    </xf>
    <xf numFmtId="177" fontId="6" fillId="9" borderId="1" xfId="1" applyNumberFormat="1" applyFont="1" applyFill="1" applyBorder="1">
      <alignment vertical="center"/>
    </xf>
    <xf numFmtId="0" fontId="6" fillId="9" borderId="1" xfId="1" applyFont="1" applyFill="1" applyBorder="1" applyAlignment="1">
      <alignment horizontal="center" vertical="center"/>
    </xf>
    <xf numFmtId="38" fontId="6" fillId="2" borderId="1" xfId="2" applyFont="1" applyFill="1" applyBorder="1" applyProtection="1">
      <alignment vertical="center"/>
      <protection locked="0"/>
    </xf>
    <xf numFmtId="0" fontId="6" fillId="0" borderId="1" xfId="0" applyFont="1" applyFill="1" applyBorder="1" applyAlignment="1" applyProtection="1">
      <alignment vertical="center" wrapText="1"/>
      <protection locked="0"/>
    </xf>
    <xf numFmtId="0" fontId="6" fillId="2" borderId="1" xfId="0" applyFont="1" applyFill="1" applyBorder="1" applyAlignment="1" applyProtection="1">
      <alignment vertical="center" wrapText="1"/>
      <protection locked="0"/>
    </xf>
    <xf numFmtId="176" fontId="6" fillId="2" borderId="1" xfId="2" applyNumberFormat="1" applyFont="1" applyFill="1" applyBorder="1" applyProtection="1">
      <alignment vertical="center"/>
      <protection locked="0"/>
    </xf>
    <xf numFmtId="178" fontId="6" fillId="2" borderId="1" xfId="2" applyNumberFormat="1" applyFont="1" applyFill="1" applyBorder="1" applyProtection="1">
      <alignment vertical="center"/>
      <protection locked="0"/>
    </xf>
    <xf numFmtId="0" fontId="6" fillId="0" borderId="1" xfId="0" applyFont="1" applyBorder="1" applyProtection="1">
      <alignment vertical="center"/>
      <protection locked="0"/>
    </xf>
    <xf numFmtId="177" fontId="6" fillId="0" borderId="1" xfId="0" applyNumberFormat="1" applyFont="1" applyBorder="1" applyProtection="1">
      <alignment vertical="center"/>
      <protection locked="0"/>
    </xf>
    <xf numFmtId="179" fontId="6" fillId="0" borderId="1" xfId="0" applyNumberFormat="1" applyFont="1" applyBorder="1" applyProtection="1">
      <alignment vertical="center"/>
      <protection locked="0"/>
    </xf>
    <xf numFmtId="0" fontId="23" fillId="2" borderId="1" xfId="0" applyFont="1" applyFill="1" applyBorder="1" applyAlignment="1" applyProtection="1">
      <alignment vertical="center" wrapText="1"/>
      <protection locked="0"/>
    </xf>
    <xf numFmtId="38" fontId="22" fillId="2" borderId="1" xfId="2" applyFont="1" applyFill="1" applyBorder="1" applyProtection="1">
      <alignment vertical="center"/>
      <protection locked="0"/>
    </xf>
    <xf numFmtId="177" fontId="6" fillId="0" borderId="1" xfId="0" applyNumberFormat="1" applyFont="1" applyFill="1" applyBorder="1" applyProtection="1">
      <alignment vertical="center"/>
    </xf>
    <xf numFmtId="0" fontId="6" fillId="0" borderId="1" xfId="0" applyFont="1" applyBorder="1" applyAlignment="1" applyProtection="1">
      <alignment horizontal="center" vertical="center" wrapText="1"/>
      <protection locked="0"/>
    </xf>
    <xf numFmtId="0" fontId="6" fillId="6" borderId="1" xfId="0" applyFont="1" applyFill="1" applyBorder="1" applyAlignment="1">
      <alignment vertical="center" wrapText="1"/>
    </xf>
    <xf numFmtId="0" fontId="6" fillId="0" borderId="1" xfId="0" applyFont="1" applyBorder="1" applyAlignment="1" applyProtection="1">
      <alignment horizontal="left" vertical="center" wrapText="1"/>
      <protection locked="0"/>
    </xf>
    <xf numFmtId="0" fontId="5" fillId="5" borderId="16" xfId="0" applyFont="1" applyFill="1" applyBorder="1" applyAlignment="1">
      <alignment horizontal="center" vertical="center" wrapText="1"/>
    </xf>
    <xf numFmtId="0" fontId="6" fillId="0" borderId="1" xfId="0" applyFont="1" applyFill="1" applyBorder="1" applyAlignment="1">
      <alignment vertical="center" wrapText="1"/>
    </xf>
    <xf numFmtId="38" fontId="6" fillId="2" borderId="14" xfId="2" applyNumberFormat="1" applyFont="1" applyFill="1" applyBorder="1" applyAlignment="1">
      <alignment horizontal="right" vertical="center"/>
    </xf>
    <xf numFmtId="38" fontId="6" fillId="2" borderId="15" xfId="2" applyNumberFormat="1" applyFont="1" applyFill="1" applyBorder="1" applyAlignment="1">
      <alignment horizontal="right" vertical="center"/>
    </xf>
    <xf numFmtId="0" fontId="5" fillId="5" borderId="17" xfId="0" applyFont="1" applyFill="1" applyBorder="1" applyAlignment="1">
      <alignment horizontal="center" vertical="center"/>
    </xf>
    <xf numFmtId="0" fontId="6" fillId="0" borderId="3" xfId="0" applyFont="1" applyBorder="1" applyAlignment="1" applyProtection="1">
      <alignment horizontal="left" vertical="center" wrapText="1"/>
      <protection locked="0"/>
    </xf>
    <xf numFmtId="0" fontId="6" fillId="0" borderId="4" xfId="0" applyFont="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5" fillId="4" borderId="0" xfId="0" applyFont="1" applyFill="1" applyAlignment="1">
      <alignment vertical="center"/>
    </xf>
    <xf numFmtId="0" fontId="6" fillId="6" borderId="3"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8" xfId="0" applyFont="1" applyFill="1" applyBorder="1" applyAlignment="1">
      <alignment horizontal="center" vertical="center"/>
    </xf>
    <xf numFmtId="0" fontId="3" fillId="6" borderId="8" xfId="0" applyFont="1" applyFill="1" applyBorder="1" applyAlignment="1">
      <alignment horizontal="center" vertical="center"/>
    </xf>
    <xf numFmtId="0" fontId="3" fillId="6" borderId="2" xfId="0" applyFont="1" applyFill="1" applyBorder="1" applyAlignment="1">
      <alignment horizontal="center" vertical="center"/>
    </xf>
    <xf numFmtId="0" fontId="6" fillId="7" borderId="18" xfId="0" applyFont="1" applyFill="1" applyBorder="1" applyAlignment="1">
      <alignment vertical="center" wrapText="1"/>
    </xf>
    <xf numFmtId="0" fontId="13" fillId="7" borderId="19" xfId="0" applyFont="1" applyFill="1" applyBorder="1" applyAlignment="1">
      <alignment vertical="center" wrapText="1"/>
    </xf>
    <xf numFmtId="0" fontId="13" fillId="7" borderId="20" xfId="0" applyFont="1" applyFill="1" applyBorder="1" applyAlignment="1">
      <alignment vertical="center" wrapText="1"/>
    </xf>
    <xf numFmtId="0" fontId="15" fillId="4" borderId="0" xfId="0" applyFont="1" applyFill="1" applyAlignment="1">
      <alignment horizontal="left" vertical="center"/>
    </xf>
    <xf numFmtId="0" fontId="20" fillId="5" borderId="16" xfId="0" applyFont="1" applyFill="1" applyBorder="1" applyAlignment="1">
      <alignment horizontal="center" vertical="center"/>
    </xf>
    <xf numFmtId="49" fontId="6" fillId="0" borderId="21" xfId="0" applyNumberFormat="1" applyFont="1" applyBorder="1" applyAlignment="1" applyProtection="1">
      <alignment horizontal="center" vertical="center" wrapText="1"/>
      <protection locked="0"/>
    </xf>
    <xf numFmtId="49" fontId="6" fillId="0" borderId="43" xfId="0" applyNumberFormat="1" applyFont="1" applyBorder="1" applyAlignment="1" applyProtection="1">
      <alignment horizontal="center" vertical="center" wrapText="1"/>
      <protection locked="0"/>
    </xf>
    <xf numFmtId="0" fontId="6" fillId="6" borderId="3" xfId="0" applyFont="1" applyFill="1" applyBorder="1" applyAlignment="1">
      <alignment vertical="center"/>
    </xf>
    <xf numFmtId="0" fontId="6" fillId="6" borderId="4" xfId="0" applyFont="1" applyFill="1" applyBorder="1" applyAlignment="1">
      <alignment vertical="center"/>
    </xf>
    <xf numFmtId="0" fontId="6" fillId="6" borderId="3" xfId="0" applyFont="1" applyFill="1" applyBorder="1" applyAlignment="1">
      <alignment vertical="center" wrapText="1"/>
    </xf>
    <xf numFmtId="0" fontId="6" fillId="6" borderId="4" xfId="0" applyFont="1" applyFill="1" applyBorder="1" applyAlignment="1">
      <alignment vertical="center" wrapText="1"/>
    </xf>
    <xf numFmtId="0" fontId="6" fillId="6" borderId="11" xfId="0" applyFont="1" applyFill="1" applyBorder="1" applyAlignment="1">
      <alignment vertical="center" wrapText="1"/>
    </xf>
    <xf numFmtId="0" fontId="6" fillId="6" borderId="12" xfId="0" applyFont="1" applyFill="1" applyBorder="1" applyAlignment="1">
      <alignment vertical="center" wrapText="1"/>
    </xf>
    <xf numFmtId="0" fontId="6" fillId="6" borderId="11" xfId="0" applyFont="1" applyFill="1" applyBorder="1" applyAlignment="1">
      <alignment vertical="center"/>
    </xf>
    <xf numFmtId="0" fontId="6" fillId="6" borderId="12" xfId="0" applyFont="1" applyFill="1" applyBorder="1" applyAlignment="1">
      <alignment vertical="center"/>
    </xf>
    <xf numFmtId="0" fontId="5" fillId="5" borderId="21" xfId="0" applyFont="1" applyFill="1" applyBorder="1" applyAlignment="1">
      <alignment horizontal="center" vertical="center" wrapText="1"/>
    </xf>
    <xf numFmtId="0" fontId="5" fillId="5" borderId="22" xfId="0" applyFont="1" applyFill="1" applyBorder="1" applyAlignment="1">
      <alignment horizontal="center" vertical="center" wrapText="1"/>
    </xf>
    <xf numFmtId="0" fontId="5" fillId="5" borderId="23" xfId="0" applyFont="1" applyFill="1" applyBorder="1" applyAlignment="1">
      <alignment horizontal="center" vertical="center" wrapText="1"/>
    </xf>
    <xf numFmtId="0" fontId="6" fillId="6" borderId="24" xfId="0" applyFont="1" applyFill="1" applyBorder="1" applyAlignment="1">
      <alignment vertical="center" wrapText="1"/>
    </xf>
    <xf numFmtId="0" fontId="6" fillId="6" borderId="26" xfId="0" applyFont="1" applyFill="1" applyBorder="1" applyAlignment="1">
      <alignment vertical="center" wrapText="1"/>
    </xf>
    <xf numFmtId="0" fontId="6" fillId="6" borderId="25" xfId="0" applyFont="1" applyFill="1" applyBorder="1" applyAlignment="1">
      <alignment vertical="center" wrapText="1"/>
    </xf>
    <xf numFmtId="0" fontId="6" fillId="6" borderId="10" xfId="0" applyFont="1" applyFill="1" applyBorder="1" applyAlignment="1">
      <alignment vertical="center" wrapText="1"/>
    </xf>
    <xf numFmtId="0" fontId="6" fillId="6" borderId="24" xfId="0" applyFont="1" applyFill="1" applyBorder="1" applyAlignment="1">
      <alignment horizontal="center" vertical="center" wrapText="1"/>
    </xf>
    <xf numFmtId="0" fontId="6" fillId="6" borderId="25"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8" borderId="16" xfId="0" applyFont="1" applyFill="1" applyBorder="1">
      <alignment vertical="center"/>
    </xf>
    <xf numFmtId="0" fontId="6" fillId="8" borderId="16" xfId="0" applyFont="1" applyFill="1" applyBorder="1">
      <alignment vertical="center"/>
    </xf>
  </cellXfs>
  <cellStyles count="3">
    <cellStyle name="40% - アクセント 6" xfId="1" builtinId="51"/>
    <cellStyle name="桁区切り" xfId="2" builtinId="6"/>
    <cellStyle name="標準" xfId="0" builtinId="0"/>
  </cellStyles>
  <dxfs count="0"/>
  <tableStyles count="0" defaultTableStyle="TableStyleMedium9" defaultPivotStyle="PivotStyleLight16"/>
  <colors>
    <mruColors>
      <color rgb="FF66CCFF"/>
      <color rgb="FF00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tabSelected="1" view="pageBreakPreview" zoomScale="60" zoomScaleNormal="60" workbookViewId="0"/>
  </sheetViews>
  <sheetFormatPr defaultColWidth="9" defaultRowHeight="14.25" x14ac:dyDescent="0.15"/>
  <cols>
    <col min="1" max="1" width="2.5" style="17" customWidth="1"/>
    <col min="2" max="2" width="11.875" style="17" customWidth="1"/>
    <col min="3" max="3" width="12.625" style="17" customWidth="1"/>
    <col min="4" max="4" width="29" style="17" customWidth="1"/>
    <col min="5" max="5" width="11.25" style="17" customWidth="1"/>
    <col min="6" max="6" width="13.125" style="17" customWidth="1"/>
    <col min="7" max="7" width="11.5" style="17" customWidth="1"/>
    <col min="8" max="8" width="11.875" style="17" customWidth="1"/>
    <col min="9" max="9" width="62.625" style="17" customWidth="1"/>
    <col min="10" max="10" width="13.625" style="17" customWidth="1"/>
    <col min="11" max="11" width="11.625" style="17" customWidth="1"/>
    <col min="12" max="16384" width="9" style="17"/>
  </cols>
  <sheetData>
    <row r="1" spans="1:11" ht="18" customHeight="1" x14ac:dyDescent="0.15">
      <c r="K1" s="31" t="s">
        <v>154</v>
      </c>
    </row>
    <row r="2" spans="1:11" ht="18" customHeight="1" x14ac:dyDescent="0.15">
      <c r="K2" s="31" t="s">
        <v>163</v>
      </c>
    </row>
    <row r="3" spans="1:11" ht="27.75" customHeight="1" x14ac:dyDescent="0.15">
      <c r="A3" s="85" t="s">
        <v>37</v>
      </c>
      <c r="B3" s="32"/>
      <c r="C3" s="32"/>
      <c r="D3" s="32"/>
      <c r="E3" s="32"/>
      <c r="F3" s="32"/>
      <c r="G3" s="32"/>
      <c r="H3" s="32"/>
      <c r="I3" s="32"/>
      <c r="J3" s="32"/>
      <c r="K3" s="33"/>
    </row>
    <row r="5" spans="1:11" ht="15" customHeight="1" x14ac:dyDescent="0.15">
      <c r="A5" s="34" t="s">
        <v>61</v>
      </c>
      <c r="B5" s="34"/>
    </row>
    <row r="6" spans="1:11" ht="15" customHeight="1" x14ac:dyDescent="0.15">
      <c r="A6" s="34"/>
      <c r="B6" s="41" t="s">
        <v>38</v>
      </c>
      <c r="C6" s="41" t="s">
        <v>39</v>
      </c>
      <c r="D6" s="41" t="s">
        <v>40</v>
      </c>
      <c r="E6" s="41" t="s">
        <v>41</v>
      </c>
      <c r="F6" s="41" t="s">
        <v>42</v>
      </c>
      <c r="G6" s="41" t="s">
        <v>43</v>
      </c>
      <c r="H6" s="41" t="s">
        <v>44</v>
      </c>
      <c r="I6" s="41" t="s">
        <v>45</v>
      </c>
      <c r="J6" s="41" t="s">
        <v>46</v>
      </c>
      <c r="K6" s="41" t="s">
        <v>47</v>
      </c>
    </row>
    <row r="7" spans="1:11" s="35" customFormat="1" ht="30" customHeight="1" x14ac:dyDescent="0.15">
      <c r="B7" s="41" t="s">
        <v>48</v>
      </c>
      <c r="C7" s="41" t="s">
        <v>49</v>
      </c>
      <c r="D7" s="41" t="s">
        <v>50</v>
      </c>
      <c r="E7" s="41" t="s">
        <v>51</v>
      </c>
      <c r="F7" s="41" t="s">
        <v>52</v>
      </c>
      <c r="G7" s="41" t="s">
        <v>53</v>
      </c>
      <c r="H7" s="41" t="s">
        <v>54</v>
      </c>
      <c r="I7" s="41" t="s">
        <v>55</v>
      </c>
      <c r="J7" s="41" t="s">
        <v>56</v>
      </c>
      <c r="K7" s="41" t="s">
        <v>57</v>
      </c>
    </row>
    <row r="8" spans="1:11" ht="302.25" customHeight="1" x14ac:dyDescent="0.15">
      <c r="B8" s="26" t="s">
        <v>58</v>
      </c>
      <c r="C8" s="29" t="s">
        <v>16</v>
      </c>
      <c r="D8" s="27" t="s">
        <v>63</v>
      </c>
      <c r="E8" s="136">
        <v>2061</v>
      </c>
      <c r="F8" s="91" t="s">
        <v>64</v>
      </c>
      <c r="G8" s="137" t="s">
        <v>73</v>
      </c>
      <c r="H8" s="137" t="s">
        <v>74</v>
      </c>
      <c r="I8" s="138" t="s">
        <v>157</v>
      </c>
      <c r="J8" s="138" t="s">
        <v>158</v>
      </c>
      <c r="K8" s="138" t="s">
        <v>159</v>
      </c>
    </row>
    <row r="9" spans="1:11" ht="120" customHeight="1" x14ac:dyDescent="0.15">
      <c r="B9" s="26" t="s">
        <v>59</v>
      </c>
      <c r="C9" s="29" t="s">
        <v>65</v>
      </c>
      <c r="D9" s="27" t="s">
        <v>66</v>
      </c>
      <c r="E9" s="136">
        <v>48909</v>
      </c>
      <c r="F9" s="91" t="s">
        <v>64</v>
      </c>
      <c r="G9" s="137" t="s">
        <v>151</v>
      </c>
      <c r="H9" s="137" t="s">
        <v>152</v>
      </c>
      <c r="I9" s="138" t="s">
        <v>155</v>
      </c>
      <c r="J9" s="138" t="s">
        <v>69</v>
      </c>
      <c r="K9" s="138"/>
    </row>
    <row r="10" spans="1:11" ht="162.75" customHeight="1" x14ac:dyDescent="0.15">
      <c r="B10" s="26" t="s">
        <v>60</v>
      </c>
      <c r="C10" s="29" t="s">
        <v>70</v>
      </c>
      <c r="D10" s="27" t="s">
        <v>71</v>
      </c>
      <c r="E10" s="136">
        <v>0</v>
      </c>
      <c r="F10" s="91" t="s">
        <v>72</v>
      </c>
      <c r="G10" s="137" t="s">
        <v>73</v>
      </c>
      <c r="H10" s="137" t="s">
        <v>74</v>
      </c>
      <c r="I10" s="138" t="s">
        <v>150</v>
      </c>
      <c r="J10" s="138" t="s">
        <v>76</v>
      </c>
      <c r="K10" s="144" t="s">
        <v>156</v>
      </c>
    </row>
    <row r="11" spans="1:11" ht="8.25" customHeight="1" x14ac:dyDescent="0.15"/>
    <row r="12" spans="1:11" ht="15" customHeight="1" x14ac:dyDescent="0.15">
      <c r="A12" s="34" t="s">
        <v>77</v>
      </c>
    </row>
    <row r="13" spans="1:11" ht="15" customHeight="1" x14ac:dyDescent="0.15">
      <c r="B13" s="42" t="s">
        <v>38</v>
      </c>
      <c r="C13" s="150" t="s">
        <v>39</v>
      </c>
      <c r="D13" s="150"/>
      <c r="E13" s="42" t="s">
        <v>40</v>
      </c>
      <c r="F13" s="42" t="s">
        <v>41</v>
      </c>
      <c r="G13" s="150" t="s">
        <v>42</v>
      </c>
      <c r="H13" s="150"/>
      <c r="I13" s="150"/>
      <c r="J13" s="150" t="s">
        <v>43</v>
      </c>
      <c r="K13" s="150"/>
    </row>
    <row r="14" spans="1:11" ht="30" customHeight="1" x14ac:dyDescent="0.15">
      <c r="B14" s="42" t="s">
        <v>49</v>
      </c>
      <c r="C14" s="150" t="s">
        <v>50</v>
      </c>
      <c r="D14" s="150"/>
      <c r="E14" s="42" t="s">
        <v>51</v>
      </c>
      <c r="F14" s="42" t="s">
        <v>52</v>
      </c>
      <c r="G14" s="150" t="s">
        <v>54</v>
      </c>
      <c r="H14" s="150"/>
      <c r="I14" s="150"/>
      <c r="J14" s="150" t="s">
        <v>57</v>
      </c>
      <c r="K14" s="150"/>
    </row>
    <row r="15" spans="1:11" ht="68.25" customHeight="1" x14ac:dyDescent="0.15">
      <c r="B15" s="91" t="s">
        <v>78</v>
      </c>
      <c r="C15" s="148" t="s">
        <v>114</v>
      </c>
      <c r="D15" s="148"/>
      <c r="E15" s="139">
        <v>0.84299999999999997</v>
      </c>
      <c r="F15" s="91" t="s">
        <v>113</v>
      </c>
      <c r="G15" s="149" t="s">
        <v>79</v>
      </c>
      <c r="H15" s="149"/>
      <c r="I15" s="149"/>
      <c r="J15" s="147"/>
      <c r="K15" s="147"/>
    </row>
    <row r="16" spans="1:11" ht="69" customHeight="1" x14ac:dyDescent="0.15">
      <c r="B16" s="91" t="s">
        <v>78</v>
      </c>
      <c r="C16" s="148" t="s">
        <v>115</v>
      </c>
      <c r="D16" s="148"/>
      <c r="E16" s="140">
        <v>0.8</v>
      </c>
      <c r="F16" s="91" t="s">
        <v>113</v>
      </c>
      <c r="G16" s="149" t="s">
        <v>80</v>
      </c>
      <c r="H16" s="149"/>
      <c r="I16" s="149"/>
      <c r="J16" s="155" t="s">
        <v>153</v>
      </c>
      <c r="K16" s="156"/>
    </row>
    <row r="17" spans="1:11" ht="51" customHeight="1" x14ac:dyDescent="0.15">
      <c r="B17" s="91" t="s">
        <v>81</v>
      </c>
      <c r="C17" s="148" t="s">
        <v>82</v>
      </c>
      <c r="D17" s="148"/>
      <c r="E17" s="141">
        <v>36.9</v>
      </c>
      <c r="F17" s="92" t="s">
        <v>83</v>
      </c>
      <c r="G17" s="149" t="s">
        <v>84</v>
      </c>
      <c r="H17" s="149"/>
      <c r="I17" s="149"/>
      <c r="J17" s="147"/>
      <c r="K17" s="147"/>
    </row>
    <row r="18" spans="1:11" ht="51" customHeight="1" x14ac:dyDescent="0.15">
      <c r="B18" s="91" t="s">
        <v>85</v>
      </c>
      <c r="C18" s="148" t="s">
        <v>86</v>
      </c>
      <c r="D18" s="148"/>
      <c r="E18" s="141">
        <v>11</v>
      </c>
      <c r="F18" s="92" t="s">
        <v>83</v>
      </c>
      <c r="G18" s="149" t="s">
        <v>84</v>
      </c>
      <c r="H18" s="149"/>
      <c r="I18" s="149"/>
      <c r="J18" s="147"/>
      <c r="K18" s="147"/>
    </row>
    <row r="19" spans="1:11" ht="33" customHeight="1" x14ac:dyDescent="0.15">
      <c r="B19" s="91" t="s">
        <v>87</v>
      </c>
      <c r="C19" s="148" t="s">
        <v>88</v>
      </c>
      <c r="D19" s="148"/>
      <c r="E19" s="142">
        <v>5.59</v>
      </c>
      <c r="F19" s="93" t="s">
        <v>89</v>
      </c>
      <c r="G19" s="149" t="s">
        <v>107</v>
      </c>
      <c r="H19" s="149"/>
      <c r="I19" s="149"/>
      <c r="J19" s="147"/>
      <c r="K19" s="147"/>
    </row>
    <row r="20" spans="1:11" ht="33" customHeight="1" x14ac:dyDescent="0.15">
      <c r="B20" s="91" t="s">
        <v>90</v>
      </c>
      <c r="C20" s="148" t="s">
        <v>91</v>
      </c>
      <c r="D20" s="148"/>
      <c r="E20" s="142">
        <v>7.14</v>
      </c>
      <c r="F20" s="93" t="s">
        <v>89</v>
      </c>
      <c r="G20" s="149" t="s">
        <v>84</v>
      </c>
      <c r="H20" s="149"/>
      <c r="I20" s="149"/>
      <c r="J20" s="147"/>
      <c r="K20" s="147"/>
    </row>
    <row r="21" spans="1:11" ht="33" customHeight="1" x14ac:dyDescent="0.15">
      <c r="B21" s="91" t="s">
        <v>92</v>
      </c>
      <c r="C21" s="148" t="s">
        <v>93</v>
      </c>
      <c r="D21" s="148"/>
      <c r="E21" s="146">
        <v>6.25</v>
      </c>
      <c r="F21" s="93" t="s">
        <v>89</v>
      </c>
      <c r="G21" s="157" t="s">
        <v>144</v>
      </c>
      <c r="H21" s="157"/>
      <c r="I21" s="157"/>
      <c r="J21" s="147"/>
      <c r="K21" s="147"/>
    </row>
    <row r="22" spans="1:11" ht="21" customHeight="1" x14ac:dyDescent="0.15">
      <c r="B22" s="91" t="s">
        <v>95</v>
      </c>
      <c r="C22" s="148" t="s">
        <v>96</v>
      </c>
      <c r="D22" s="148"/>
      <c r="E22" s="143">
        <v>0</v>
      </c>
      <c r="F22" s="91" t="s">
        <v>97</v>
      </c>
      <c r="G22" s="149" t="s">
        <v>98</v>
      </c>
      <c r="H22" s="149"/>
      <c r="I22" s="149"/>
      <c r="J22" s="147"/>
      <c r="K22" s="147"/>
    </row>
    <row r="23" spans="1:11" ht="6.75" customHeight="1" x14ac:dyDescent="0.15"/>
    <row r="24" spans="1:11" ht="17.25" customHeight="1" x14ac:dyDescent="0.15">
      <c r="A24" s="36" t="s">
        <v>99</v>
      </c>
      <c r="B24" s="36"/>
    </row>
    <row r="25" spans="1:11" ht="17.25" customHeight="1" thickBot="1" x14ac:dyDescent="0.2">
      <c r="B25" s="154" t="s">
        <v>108</v>
      </c>
      <c r="C25" s="154"/>
      <c r="D25" s="45" t="s">
        <v>52</v>
      </c>
    </row>
    <row r="26" spans="1:11" ht="19.5" thickBot="1" x14ac:dyDescent="0.2">
      <c r="B26" s="152">
        <f>ROUNDDOWN('MPS(calc_process)'!G6,0)</f>
        <v>205</v>
      </c>
      <c r="C26" s="153"/>
      <c r="D26" s="37" t="s">
        <v>100</v>
      </c>
    </row>
    <row r="27" spans="1:11" ht="20.100000000000001" customHeight="1" x14ac:dyDescent="0.15">
      <c r="B27" s="38"/>
      <c r="C27" s="38"/>
      <c r="F27" s="39"/>
      <c r="G27" s="39"/>
    </row>
    <row r="28" spans="1:11" ht="15" customHeight="1" x14ac:dyDescent="0.15">
      <c r="A28" s="34" t="s">
        <v>101</v>
      </c>
    </row>
    <row r="29" spans="1:11" ht="15" customHeight="1" x14ac:dyDescent="0.15">
      <c r="B29" s="16" t="s">
        <v>102</v>
      </c>
      <c r="C29" s="151" t="s">
        <v>103</v>
      </c>
      <c r="D29" s="151"/>
      <c r="E29" s="151"/>
      <c r="F29" s="151"/>
      <c r="G29" s="151"/>
      <c r="H29" s="151"/>
      <c r="I29" s="151"/>
      <c r="J29" s="40"/>
    </row>
    <row r="30" spans="1:11" ht="15" customHeight="1" x14ac:dyDescent="0.15">
      <c r="B30" s="16" t="s">
        <v>104</v>
      </c>
      <c r="C30" s="151" t="s">
        <v>105</v>
      </c>
      <c r="D30" s="151"/>
      <c r="E30" s="151"/>
      <c r="F30" s="151"/>
      <c r="G30" s="151"/>
      <c r="H30" s="151"/>
      <c r="I30" s="151"/>
      <c r="J30" s="40"/>
    </row>
    <row r="31" spans="1:11" ht="15" customHeight="1" x14ac:dyDescent="0.15">
      <c r="B31" s="16" t="s">
        <v>73</v>
      </c>
      <c r="C31" s="151" t="s">
        <v>106</v>
      </c>
      <c r="D31" s="151"/>
      <c r="E31" s="151"/>
      <c r="F31" s="151"/>
      <c r="G31" s="151"/>
      <c r="H31" s="151"/>
      <c r="I31" s="151"/>
      <c r="J31" s="40"/>
    </row>
  </sheetData>
  <sheetProtection password="C7C3" sheet="1" objects="1" scenarios="1" formatCells="0" formatRows="0"/>
  <mergeCells count="35">
    <mergeCell ref="J22:K22"/>
    <mergeCell ref="C16:D16"/>
    <mergeCell ref="G16:I16"/>
    <mergeCell ref="J16:K16"/>
    <mergeCell ref="C20:D20"/>
    <mergeCell ref="G20:I20"/>
    <mergeCell ref="J20:K20"/>
    <mergeCell ref="C21:D21"/>
    <mergeCell ref="G21:I21"/>
    <mergeCell ref="J21:K21"/>
    <mergeCell ref="J19:K19"/>
    <mergeCell ref="C30:I30"/>
    <mergeCell ref="C31:I31"/>
    <mergeCell ref="B26:C26"/>
    <mergeCell ref="C19:D19"/>
    <mergeCell ref="C29:I29"/>
    <mergeCell ref="C22:D22"/>
    <mergeCell ref="G22:I22"/>
    <mergeCell ref="G19:I19"/>
    <mergeCell ref="B25:C25"/>
    <mergeCell ref="C13:D13"/>
    <mergeCell ref="C14:D14"/>
    <mergeCell ref="J13:K13"/>
    <mergeCell ref="J14:K14"/>
    <mergeCell ref="G13:I13"/>
    <mergeCell ref="G14:I14"/>
    <mergeCell ref="J15:K15"/>
    <mergeCell ref="J18:K18"/>
    <mergeCell ref="C15:D15"/>
    <mergeCell ref="G15:I15"/>
    <mergeCell ref="C18:D18"/>
    <mergeCell ref="G18:I18"/>
    <mergeCell ref="C17:D17"/>
    <mergeCell ref="G17:I17"/>
    <mergeCell ref="J17:K17"/>
  </mergeCells>
  <phoneticPr fontId="2"/>
  <pageMargins left="0.70866141732283472" right="0.70866141732283472" top="0.74803149606299213" bottom="0.74803149606299213" header="0.31496062992125984" footer="0.31496062992125984"/>
  <pageSetup paperSize="9" scale="69" fitToHeight="2" orientation="landscape" r:id="rId1"/>
  <headerFooter>
    <oddFooter>&amp;C&amp;"Arial,標準"II-1</oddFooter>
  </headerFooter>
  <rowBreaks count="1" manualBreakCount="1">
    <brk id="11"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7"/>
  <sheetViews>
    <sheetView showGridLines="0" view="pageBreakPreview" zoomScale="90" zoomScaleNormal="100" zoomScaleSheetLayoutView="90" workbookViewId="0"/>
  </sheetViews>
  <sheetFormatPr defaultColWidth="9" defaultRowHeight="14.25" x14ac:dyDescent="0.15"/>
  <cols>
    <col min="1" max="4" width="3.625" style="1" customWidth="1"/>
    <col min="5" max="5" width="47.125" style="1" customWidth="1"/>
    <col min="6" max="7" width="12.625" style="1" customWidth="1"/>
    <col min="8" max="8" width="14.625" style="1" customWidth="1"/>
    <col min="9" max="9" width="12.75" style="5" customWidth="1"/>
    <col min="10" max="16384" width="9" style="1"/>
  </cols>
  <sheetData>
    <row r="1" spans="1:11" ht="18" customHeight="1" x14ac:dyDescent="0.15">
      <c r="I1" s="8" t="str">
        <f>'MPS(input)'!K1</f>
        <v>Monitoring Spreadsheet: JCM_ID_AM002_ver02.0</v>
      </c>
    </row>
    <row r="2" spans="1:11" s="43" customFormat="1" ht="18" customHeight="1" x14ac:dyDescent="0.15">
      <c r="I2" s="44" t="str">
        <f>'MPS(input)'!K2</f>
        <v>Reference Number: ID004</v>
      </c>
    </row>
    <row r="3" spans="1:11" ht="27.75" customHeight="1" x14ac:dyDescent="0.15">
      <c r="A3" s="158" t="s">
        <v>164</v>
      </c>
      <c r="B3" s="158"/>
      <c r="C3" s="158"/>
      <c r="D3" s="158"/>
      <c r="E3" s="158"/>
      <c r="F3" s="158"/>
      <c r="G3" s="158"/>
      <c r="H3" s="158"/>
      <c r="I3" s="158"/>
    </row>
    <row r="4" spans="1:11" ht="11.25" customHeight="1" x14ac:dyDescent="0.15"/>
    <row r="5" spans="1:11" ht="18.75" customHeight="1" thickBot="1" x14ac:dyDescent="0.2">
      <c r="A5" s="101" t="s">
        <v>3</v>
      </c>
      <c r="B5" s="102"/>
      <c r="C5" s="102"/>
      <c r="D5" s="102"/>
      <c r="E5" s="103"/>
      <c r="F5" s="104" t="s">
        <v>4</v>
      </c>
      <c r="G5" s="105" t="s">
        <v>5</v>
      </c>
      <c r="H5" s="105" t="s">
        <v>6</v>
      </c>
      <c r="I5" s="106" t="s">
        <v>1</v>
      </c>
    </row>
    <row r="6" spans="1:11" ht="18.75" customHeight="1" thickBot="1" x14ac:dyDescent="0.2">
      <c r="A6" s="107"/>
      <c r="B6" s="46" t="s">
        <v>7</v>
      </c>
      <c r="C6" s="46"/>
      <c r="D6" s="47"/>
      <c r="E6" s="48"/>
      <c r="F6" s="12" t="s">
        <v>138</v>
      </c>
      <c r="G6" s="124">
        <f>G10-G20</f>
        <v>205.13402146690532</v>
      </c>
      <c r="H6" s="9" t="s">
        <v>14</v>
      </c>
      <c r="I6" s="108" t="s">
        <v>145</v>
      </c>
    </row>
    <row r="7" spans="1:11" ht="18.75" customHeight="1" x14ac:dyDescent="0.15">
      <c r="A7" s="109" t="s">
        <v>8</v>
      </c>
      <c r="B7" s="60"/>
      <c r="C7" s="61"/>
      <c r="D7" s="62"/>
      <c r="E7" s="63"/>
      <c r="F7" s="64"/>
      <c r="G7" s="65"/>
      <c r="H7" s="64"/>
      <c r="I7" s="110"/>
      <c r="J7" s="15"/>
      <c r="K7" s="15"/>
    </row>
    <row r="8" spans="1:11" ht="33" customHeight="1" x14ac:dyDescent="0.15">
      <c r="A8" s="111"/>
      <c r="B8" s="164" t="s">
        <v>117</v>
      </c>
      <c r="C8" s="165"/>
      <c r="D8" s="165"/>
      <c r="E8" s="166"/>
      <c r="F8" s="10" t="s">
        <v>137</v>
      </c>
      <c r="G8" s="130">
        <f>'MPS(input)'!E19</f>
        <v>5.59</v>
      </c>
      <c r="H8" s="131" t="s">
        <v>9</v>
      </c>
      <c r="I8" s="112" t="s">
        <v>125</v>
      </c>
    </row>
    <row r="9" spans="1:11" ht="18.75" customHeight="1" thickBot="1" x14ac:dyDescent="0.2">
      <c r="A9" s="109" t="s">
        <v>10</v>
      </c>
      <c r="B9" s="66"/>
      <c r="C9" s="72"/>
      <c r="D9" s="67"/>
      <c r="E9" s="67"/>
      <c r="F9" s="67"/>
      <c r="G9" s="68"/>
      <c r="H9" s="67"/>
      <c r="I9" s="113"/>
    </row>
    <row r="10" spans="1:11" ht="19.5" customHeight="1" thickBot="1" x14ac:dyDescent="0.2">
      <c r="A10" s="114"/>
      <c r="B10" s="49" t="s">
        <v>11</v>
      </c>
      <c r="C10" s="50"/>
      <c r="D10" s="51"/>
      <c r="E10" s="51"/>
      <c r="F10" s="123" t="s">
        <v>137</v>
      </c>
      <c r="G10" s="125">
        <f>(G16*G14*(G18/G17)*G12)+(G16*G15*(G18/G17)*G13)</f>
        <v>1942.5570214669053</v>
      </c>
      <c r="H10" s="9" t="s">
        <v>14</v>
      </c>
      <c r="I10" s="115" t="s">
        <v>15</v>
      </c>
    </row>
    <row r="11" spans="1:11" ht="18.75" customHeight="1" x14ac:dyDescent="0.15">
      <c r="A11" s="114"/>
      <c r="B11" s="52"/>
      <c r="C11" s="56" t="s">
        <v>18</v>
      </c>
      <c r="D11" s="57"/>
      <c r="E11" s="30"/>
      <c r="F11" s="11" t="s">
        <v>137</v>
      </c>
      <c r="G11" s="25"/>
      <c r="H11" s="19"/>
      <c r="I11" s="112"/>
    </row>
    <row r="12" spans="1:11" ht="18.75" customHeight="1" x14ac:dyDescent="0.15">
      <c r="A12" s="114"/>
      <c r="B12" s="52"/>
      <c r="C12" s="161"/>
      <c r="D12" s="57" t="s">
        <v>21</v>
      </c>
      <c r="E12" s="37"/>
      <c r="F12" s="10" t="s">
        <v>22</v>
      </c>
      <c r="G12" s="127">
        <f>'MPS(input)'!E15</f>
        <v>0.84299999999999997</v>
      </c>
      <c r="H12" s="128" t="s">
        <v>23</v>
      </c>
      <c r="I12" s="112" t="s">
        <v>24</v>
      </c>
    </row>
    <row r="13" spans="1:11" ht="18.75" customHeight="1" x14ac:dyDescent="0.15">
      <c r="A13" s="114"/>
      <c r="B13" s="52"/>
      <c r="C13" s="161"/>
      <c r="D13" s="57" t="s">
        <v>25</v>
      </c>
      <c r="E13" s="37"/>
      <c r="F13" s="10" t="s">
        <v>22</v>
      </c>
      <c r="G13" s="129">
        <f>'MPS(input)'!$E$16</f>
        <v>0.8</v>
      </c>
      <c r="H13" s="128" t="s">
        <v>23</v>
      </c>
      <c r="I13" s="112" t="s">
        <v>24</v>
      </c>
    </row>
    <row r="14" spans="1:11" ht="39" customHeight="1" x14ac:dyDescent="0.15">
      <c r="A14" s="114"/>
      <c r="B14" s="52"/>
      <c r="C14" s="161"/>
      <c r="D14" s="159" t="s">
        <v>26</v>
      </c>
      <c r="E14" s="160"/>
      <c r="F14" s="20" t="s">
        <v>137</v>
      </c>
      <c r="G14" s="14">
        <f>'MPS(input)'!$E$9/('MPS(input)'!$E$9+'MPS(input)'!$E$10*'MPS(input)'!$E$22/1000)</f>
        <v>1</v>
      </c>
      <c r="H14" s="10" t="s">
        <v>27</v>
      </c>
      <c r="I14" s="112" t="s">
        <v>27</v>
      </c>
    </row>
    <row r="15" spans="1:11" ht="39" customHeight="1" x14ac:dyDescent="0.15">
      <c r="A15" s="114"/>
      <c r="B15" s="52"/>
      <c r="C15" s="161"/>
      <c r="D15" s="159" t="s">
        <v>28</v>
      </c>
      <c r="E15" s="160"/>
      <c r="F15" s="20" t="s">
        <v>137</v>
      </c>
      <c r="G15" s="14">
        <f>1-G14</f>
        <v>0</v>
      </c>
      <c r="H15" s="10" t="s">
        <v>27</v>
      </c>
      <c r="I15" s="112" t="s">
        <v>27</v>
      </c>
    </row>
    <row r="16" spans="1:11" ht="18.75" customHeight="1" x14ac:dyDescent="0.15">
      <c r="A16" s="114"/>
      <c r="B16" s="52"/>
      <c r="C16" s="161"/>
      <c r="D16" s="57" t="s">
        <v>29</v>
      </c>
      <c r="E16" s="37"/>
      <c r="F16" s="20" t="s">
        <v>22</v>
      </c>
      <c r="G16" s="89">
        <f>'MPS(input)'!E8</f>
        <v>2061</v>
      </c>
      <c r="H16" s="28" t="s">
        <v>30</v>
      </c>
      <c r="I16" s="116" t="s">
        <v>31</v>
      </c>
    </row>
    <row r="17" spans="1:9" ht="39" customHeight="1" x14ac:dyDescent="0.15">
      <c r="A17" s="114"/>
      <c r="B17" s="49"/>
      <c r="C17" s="162"/>
      <c r="D17" s="159" t="s">
        <v>118</v>
      </c>
      <c r="E17" s="160"/>
      <c r="F17" s="10" t="s">
        <v>137</v>
      </c>
      <c r="G17" s="130">
        <f>'MPS(input)'!E19</f>
        <v>5.59</v>
      </c>
      <c r="H17" s="131" t="s">
        <v>27</v>
      </c>
      <c r="I17" s="112" t="s">
        <v>32</v>
      </c>
    </row>
    <row r="18" spans="1:9" ht="39" customHeight="1" x14ac:dyDescent="0.15">
      <c r="A18" s="107"/>
      <c r="B18" s="47"/>
      <c r="C18" s="163"/>
      <c r="D18" s="159" t="s">
        <v>116</v>
      </c>
      <c r="E18" s="160"/>
      <c r="F18" s="10" t="s">
        <v>137</v>
      </c>
      <c r="G18" s="134">
        <f>'MPS(input)'!E21</f>
        <v>6.25</v>
      </c>
      <c r="H18" s="135" t="s">
        <v>27</v>
      </c>
      <c r="I18" s="116" t="s">
        <v>124</v>
      </c>
    </row>
    <row r="19" spans="1:9" ht="18.75" customHeight="1" thickBot="1" x14ac:dyDescent="0.2">
      <c r="A19" s="109" t="s">
        <v>12</v>
      </c>
      <c r="B19" s="69"/>
      <c r="C19" s="69"/>
      <c r="D19" s="69"/>
      <c r="E19" s="70"/>
      <c r="F19" s="71"/>
      <c r="G19" s="68"/>
      <c r="H19" s="71"/>
      <c r="I19" s="117"/>
    </row>
    <row r="20" spans="1:9" ht="18.75" customHeight="1" thickBot="1" x14ac:dyDescent="0.2">
      <c r="A20" s="111"/>
      <c r="B20" s="53" t="s">
        <v>33</v>
      </c>
      <c r="C20" s="53"/>
      <c r="D20" s="53"/>
      <c r="E20" s="54"/>
      <c r="F20" s="24" t="s">
        <v>137</v>
      </c>
      <c r="G20" s="126">
        <f>(G26*G22*G24)+(G26*G23*G25)</f>
        <v>1737.423</v>
      </c>
      <c r="H20" s="22" t="s">
        <v>34</v>
      </c>
      <c r="I20" s="112" t="s">
        <v>35</v>
      </c>
    </row>
    <row r="21" spans="1:9" ht="18.75" customHeight="1" x14ac:dyDescent="0.15">
      <c r="A21" s="111"/>
      <c r="B21" s="55"/>
      <c r="C21" s="58" t="s">
        <v>36</v>
      </c>
      <c r="D21" s="57"/>
      <c r="E21" s="37"/>
      <c r="F21" s="19" t="s">
        <v>137</v>
      </c>
      <c r="G21" s="25"/>
      <c r="H21" s="22"/>
      <c r="I21" s="112"/>
    </row>
    <row r="22" spans="1:9" ht="18.75" customHeight="1" x14ac:dyDescent="0.15">
      <c r="A22" s="111"/>
      <c r="B22" s="55"/>
      <c r="C22" s="59"/>
      <c r="D22" s="57" t="s">
        <v>21</v>
      </c>
      <c r="E22" s="37"/>
      <c r="F22" s="10" t="s">
        <v>22</v>
      </c>
      <c r="G22" s="127">
        <f>'MPS(input)'!E15</f>
        <v>0.84299999999999997</v>
      </c>
      <c r="H22" s="128" t="s">
        <v>23</v>
      </c>
      <c r="I22" s="112" t="s">
        <v>24</v>
      </c>
    </row>
    <row r="23" spans="1:9" ht="18.75" customHeight="1" x14ac:dyDescent="0.15">
      <c r="A23" s="111"/>
      <c r="B23" s="55"/>
      <c r="C23" s="59"/>
      <c r="D23" s="57" t="s">
        <v>25</v>
      </c>
      <c r="E23" s="37"/>
      <c r="F23" s="10" t="s">
        <v>22</v>
      </c>
      <c r="G23" s="129">
        <f>'MPS(input)'!$E$16</f>
        <v>0.8</v>
      </c>
      <c r="H23" s="128" t="s">
        <v>23</v>
      </c>
      <c r="I23" s="112" t="s">
        <v>24</v>
      </c>
    </row>
    <row r="24" spans="1:9" ht="39" customHeight="1" x14ac:dyDescent="0.15">
      <c r="A24" s="111"/>
      <c r="B24" s="55"/>
      <c r="C24" s="59"/>
      <c r="D24" s="159" t="s">
        <v>26</v>
      </c>
      <c r="E24" s="160"/>
      <c r="F24" s="20" t="s">
        <v>137</v>
      </c>
      <c r="G24" s="14">
        <f>'MPS(input)'!$E$9/('MPS(input)'!$E$9+'MPS(input)'!$E$10*'MPS(input)'!$E$22/1000)</f>
        <v>1</v>
      </c>
      <c r="H24" s="10" t="s">
        <v>27</v>
      </c>
      <c r="I24" s="112" t="s">
        <v>27</v>
      </c>
    </row>
    <row r="25" spans="1:9" ht="39" customHeight="1" x14ac:dyDescent="0.15">
      <c r="A25" s="111"/>
      <c r="B25" s="55"/>
      <c r="C25" s="59"/>
      <c r="D25" s="159" t="s">
        <v>28</v>
      </c>
      <c r="E25" s="160"/>
      <c r="F25" s="20" t="s">
        <v>137</v>
      </c>
      <c r="G25" s="14">
        <f>1-G24</f>
        <v>0</v>
      </c>
      <c r="H25" s="10" t="s">
        <v>27</v>
      </c>
      <c r="I25" s="112" t="s">
        <v>27</v>
      </c>
    </row>
    <row r="26" spans="1:9" ht="18.75" customHeight="1" x14ac:dyDescent="0.15">
      <c r="A26" s="94"/>
      <c r="B26" s="95"/>
      <c r="C26" s="96"/>
      <c r="D26" s="97" t="s">
        <v>29</v>
      </c>
      <c r="E26" s="98"/>
      <c r="F26" s="99" t="s">
        <v>22</v>
      </c>
      <c r="G26" s="132">
        <f>'MPS(input)'!E8</f>
        <v>2061</v>
      </c>
      <c r="H26" s="133" t="s">
        <v>30</v>
      </c>
      <c r="I26" s="100" t="s">
        <v>31</v>
      </c>
    </row>
    <row r="27" spans="1:9" x14ac:dyDescent="0.15">
      <c r="A27" s="2"/>
      <c r="B27" s="2"/>
      <c r="C27" s="2"/>
      <c r="D27" s="2"/>
      <c r="E27" s="2"/>
      <c r="F27" s="7"/>
      <c r="G27" s="6"/>
      <c r="H27" s="6"/>
      <c r="I27" s="3"/>
    </row>
    <row r="28" spans="1:9" ht="21.75" customHeight="1" x14ac:dyDescent="0.15">
      <c r="E28" s="2" t="s">
        <v>13</v>
      </c>
      <c r="F28" s="4"/>
    </row>
    <row r="29" spans="1:9" ht="21.75" customHeight="1" x14ac:dyDescent="0.15">
      <c r="E29" s="118" t="s">
        <v>119</v>
      </c>
      <c r="F29" s="119">
        <v>4.92</v>
      </c>
      <c r="G29" s="120" t="s">
        <v>9</v>
      </c>
    </row>
    <row r="30" spans="1:9" ht="21.75" customHeight="1" x14ac:dyDescent="0.15">
      <c r="E30" s="191" t="s">
        <v>165</v>
      </c>
      <c r="F30" s="121">
        <v>5.33</v>
      </c>
      <c r="G30" s="120" t="s">
        <v>9</v>
      </c>
      <c r="H30" s="2"/>
    </row>
    <row r="31" spans="1:9" ht="21.75" customHeight="1" x14ac:dyDescent="0.15">
      <c r="E31" s="191" t="s">
        <v>166</v>
      </c>
      <c r="F31" s="119">
        <v>5.59</v>
      </c>
      <c r="G31" s="120" t="s">
        <v>9</v>
      </c>
      <c r="H31" s="2"/>
    </row>
    <row r="32" spans="1:9" ht="21.75" customHeight="1" x14ac:dyDescent="0.15">
      <c r="E32" s="191" t="s">
        <v>167</v>
      </c>
      <c r="F32" s="119">
        <v>5.85</v>
      </c>
      <c r="G32" s="120" t="s">
        <v>9</v>
      </c>
      <c r="H32" s="2"/>
    </row>
    <row r="33" spans="5:8" s="5" customFormat="1" ht="21.75" customHeight="1" x14ac:dyDescent="0.15">
      <c r="E33" s="191" t="s">
        <v>168</v>
      </c>
      <c r="F33" s="119">
        <v>5.94</v>
      </c>
      <c r="G33" s="120" t="s">
        <v>9</v>
      </c>
      <c r="H33" s="2"/>
    </row>
    <row r="34" spans="5:8" s="5" customFormat="1" ht="21.75" customHeight="1" x14ac:dyDescent="0.15">
      <c r="E34" s="2"/>
      <c r="F34" s="18"/>
      <c r="G34" s="3"/>
      <c r="H34" s="2"/>
    </row>
    <row r="35" spans="5:8" s="5" customFormat="1" ht="21.75" customHeight="1" x14ac:dyDescent="0.15">
      <c r="E35" s="118" t="s">
        <v>19</v>
      </c>
      <c r="F35" s="121">
        <v>1.5</v>
      </c>
      <c r="G35" s="122" t="s">
        <v>17</v>
      </c>
      <c r="H35" s="2"/>
    </row>
    <row r="36" spans="5:8" s="5" customFormat="1" ht="21.75" customHeight="1" x14ac:dyDescent="0.15">
      <c r="E36" s="118" t="s">
        <v>20</v>
      </c>
      <c r="F36" s="121">
        <v>1.5</v>
      </c>
      <c r="G36" s="122" t="s">
        <v>17</v>
      </c>
      <c r="H36" s="2"/>
    </row>
    <row r="37" spans="5:8" s="5" customFormat="1" x14ac:dyDescent="0.15">
      <c r="E37" s="2"/>
      <c r="F37" s="2"/>
      <c r="G37" s="2"/>
      <c r="H37" s="2"/>
    </row>
  </sheetData>
  <sheetProtection password="C7C3" sheet="1" objects="1" scenarios="1"/>
  <mergeCells count="9">
    <mergeCell ref="A3:I3"/>
    <mergeCell ref="D24:E24"/>
    <mergeCell ref="D25:E25"/>
    <mergeCell ref="C12:C18"/>
    <mergeCell ref="D17:E17"/>
    <mergeCell ref="D18:E18"/>
    <mergeCell ref="B8:E8"/>
    <mergeCell ref="D14:E14"/>
    <mergeCell ref="D15:E15"/>
  </mergeCells>
  <phoneticPr fontId="2"/>
  <pageMargins left="0.70866141732283472" right="0.70866141732283472" top="0.74803149606299213" bottom="0.74803149606299213" header="0.31496062992125984" footer="0.31496062992125984"/>
  <pageSetup paperSize="9" scale="76" orientation="portrait" r:id="rId1"/>
  <headerFooter>
    <oddFooter>&amp;C&amp;"Arial,標準"II-2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Normal="80" zoomScaleSheetLayoutView="100" workbookViewId="0"/>
  </sheetViews>
  <sheetFormatPr defaultRowHeight="13.5" x14ac:dyDescent="0.15"/>
  <cols>
    <col min="1" max="1" width="3.625" style="82" customWidth="1"/>
    <col min="2" max="2" width="36.375" style="82" customWidth="1"/>
    <col min="3" max="3" width="49.125" style="82" customWidth="1"/>
    <col min="4" max="256" width="9" style="82"/>
    <col min="257" max="257" width="3.625" style="82" customWidth="1"/>
    <col min="258" max="258" width="36.375" style="82" customWidth="1"/>
    <col min="259" max="259" width="49.125" style="82" customWidth="1"/>
    <col min="260" max="512" width="9" style="82"/>
    <col min="513" max="513" width="3.625" style="82" customWidth="1"/>
    <col min="514" max="514" width="36.375" style="82" customWidth="1"/>
    <col min="515" max="515" width="49.125" style="82" customWidth="1"/>
    <col min="516" max="768" width="9" style="82"/>
    <col min="769" max="769" width="3.625" style="82" customWidth="1"/>
    <col min="770" max="770" width="36.375" style="82" customWidth="1"/>
    <col min="771" max="771" width="49.125" style="82" customWidth="1"/>
    <col min="772" max="1024" width="9" style="82"/>
    <col min="1025" max="1025" width="3.625" style="82" customWidth="1"/>
    <col min="1026" max="1026" width="36.375" style="82" customWidth="1"/>
    <col min="1027" max="1027" width="49.125" style="82" customWidth="1"/>
    <col min="1028" max="1280" width="9" style="82"/>
    <col min="1281" max="1281" width="3.625" style="82" customWidth="1"/>
    <col min="1282" max="1282" width="36.375" style="82" customWidth="1"/>
    <col min="1283" max="1283" width="49.125" style="82" customWidth="1"/>
    <col min="1284" max="1536" width="9" style="82"/>
    <col min="1537" max="1537" width="3.625" style="82" customWidth="1"/>
    <col min="1538" max="1538" width="36.375" style="82" customWidth="1"/>
    <col min="1539" max="1539" width="49.125" style="82" customWidth="1"/>
    <col min="1540" max="1792" width="9" style="82"/>
    <col min="1793" max="1793" width="3.625" style="82" customWidth="1"/>
    <col min="1794" max="1794" width="36.375" style="82" customWidth="1"/>
    <col min="1795" max="1795" width="49.125" style="82" customWidth="1"/>
    <col min="1796" max="2048" width="9" style="82"/>
    <col min="2049" max="2049" width="3.625" style="82" customWidth="1"/>
    <col min="2050" max="2050" width="36.375" style="82" customWidth="1"/>
    <col min="2051" max="2051" width="49.125" style="82" customWidth="1"/>
    <col min="2052" max="2304" width="9" style="82"/>
    <col min="2305" max="2305" width="3.625" style="82" customWidth="1"/>
    <col min="2306" max="2306" width="36.375" style="82" customWidth="1"/>
    <col min="2307" max="2307" width="49.125" style="82" customWidth="1"/>
    <col min="2308" max="2560" width="9" style="82"/>
    <col min="2561" max="2561" width="3.625" style="82" customWidth="1"/>
    <col min="2562" max="2562" width="36.375" style="82" customWidth="1"/>
    <col min="2563" max="2563" width="49.125" style="82" customWidth="1"/>
    <col min="2564" max="2816" width="9" style="82"/>
    <col min="2817" max="2817" width="3.625" style="82" customWidth="1"/>
    <col min="2818" max="2818" width="36.375" style="82" customWidth="1"/>
    <col min="2819" max="2819" width="49.125" style="82" customWidth="1"/>
    <col min="2820" max="3072" width="9" style="82"/>
    <col min="3073" max="3073" width="3.625" style="82" customWidth="1"/>
    <col min="3074" max="3074" width="36.375" style="82" customWidth="1"/>
    <col min="3075" max="3075" width="49.125" style="82" customWidth="1"/>
    <col min="3076" max="3328" width="9" style="82"/>
    <col min="3329" max="3329" width="3.625" style="82" customWidth="1"/>
    <col min="3330" max="3330" width="36.375" style="82" customWidth="1"/>
    <col min="3331" max="3331" width="49.125" style="82" customWidth="1"/>
    <col min="3332" max="3584" width="9" style="82"/>
    <col min="3585" max="3585" width="3.625" style="82" customWidth="1"/>
    <col min="3586" max="3586" width="36.375" style="82" customWidth="1"/>
    <col min="3587" max="3587" width="49.125" style="82" customWidth="1"/>
    <col min="3588" max="3840" width="9" style="82"/>
    <col min="3841" max="3841" width="3.625" style="82" customWidth="1"/>
    <col min="3842" max="3842" width="36.375" style="82" customWidth="1"/>
    <col min="3843" max="3843" width="49.125" style="82" customWidth="1"/>
    <col min="3844" max="4096" width="9" style="82"/>
    <col min="4097" max="4097" width="3.625" style="82" customWidth="1"/>
    <col min="4098" max="4098" width="36.375" style="82" customWidth="1"/>
    <col min="4099" max="4099" width="49.125" style="82" customWidth="1"/>
    <col min="4100" max="4352" width="9" style="82"/>
    <col min="4353" max="4353" width="3.625" style="82" customWidth="1"/>
    <col min="4354" max="4354" width="36.375" style="82" customWidth="1"/>
    <col min="4355" max="4355" width="49.125" style="82" customWidth="1"/>
    <col min="4356" max="4608" width="9" style="82"/>
    <col min="4609" max="4609" width="3.625" style="82" customWidth="1"/>
    <col min="4610" max="4610" width="36.375" style="82" customWidth="1"/>
    <col min="4611" max="4611" width="49.125" style="82" customWidth="1"/>
    <col min="4612" max="4864" width="9" style="82"/>
    <col min="4865" max="4865" width="3.625" style="82" customWidth="1"/>
    <col min="4866" max="4866" width="36.375" style="82" customWidth="1"/>
    <col min="4867" max="4867" width="49.125" style="82" customWidth="1"/>
    <col min="4868" max="5120" width="9" style="82"/>
    <col min="5121" max="5121" width="3.625" style="82" customWidth="1"/>
    <col min="5122" max="5122" width="36.375" style="82" customWidth="1"/>
    <col min="5123" max="5123" width="49.125" style="82" customWidth="1"/>
    <col min="5124" max="5376" width="9" style="82"/>
    <col min="5377" max="5377" width="3.625" style="82" customWidth="1"/>
    <col min="5378" max="5378" width="36.375" style="82" customWidth="1"/>
    <col min="5379" max="5379" width="49.125" style="82" customWidth="1"/>
    <col min="5380" max="5632" width="9" style="82"/>
    <col min="5633" max="5633" width="3.625" style="82" customWidth="1"/>
    <col min="5634" max="5634" width="36.375" style="82" customWidth="1"/>
    <col min="5635" max="5635" width="49.125" style="82" customWidth="1"/>
    <col min="5636" max="5888" width="9" style="82"/>
    <col min="5889" max="5889" width="3.625" style="82" customWidth="1"/>
    <col min="5890" max="5890" width="36.375" style="82" customWidth="1"/>
    <col min="5891" max="5891" width="49.125" style="82" customWidth="1"/>
    <col min="5892" max="6144" width="9" style="82"/>
    <col min="6145" max="6145" width="3.625" style="82" customWidth="1"/>
    <col min="6146" max="6146" width="36.375" style="82" customWidth="1"/>
    <col min="6147" max="6147" width="49.125" style="82" customWidth="1"/>
    <col min="6148" max="6400" width="9" style="82"/>
    <col min="6401" max="6401" width="3.625" style="82" customWidth="1"/>
    <col min="6402" max="6402" width="36.375" style="82" customWidth="1"/>
    <col min="6403" max="6403" width="49.125" style="82" customWidth="1"/>
    <col min="6404" max="6656" width="9" style="82"/>
    <col min="6657" max="6657" width="3.625" style="82" customWidth="1"/>
    <col min="6658" max="6658" width="36.375" style="82" customWidth="1"/>
    <col min="6659" max="6659" width="49.125" style="82" customWidth="1"/>
    <col min="6660" max="6912" width="9" style="82"/>
    <col min="6913" max="6913" width="3.625" style="82" customWidth="1"/>
    <col min="6914" max="6914" width="36.375" style="82" customWidth="1"/>
    <col min="6915" max="6915" width="49.125" style="82" customWidth="1"/>
    <col min="6916" max="7168" width="9" style="82"/>
    <col min="7169" max="7169" width="3.625" style="82" customWidth="1"/>
    <col min="7170" max="7170" width="36.375" style="82" customWidth="1"/>
    <col min="7171" max="7171" width="49.125" style="82" customWidth="1"/>
    <col min="7172" max="7424" width="9" style="82"/>
    <col min="7425" max="7425" width="3.625" style="82" customWidth="1"/>
    <col min="7426" max="7426" width="36.375" style="82" customWidth="1"/>
    <col min="7427" max="7427" width="49.125" style="82" customWidth="1"/>
    <col min="7428" max="7680" width="9" style="82"/>
    <col min="7681" max="7681" width="3.625" style="82" customWidth="1"/>
    <col min="7682" max="7682" width="36.375" style="82" customWidth="1"/>
    <col min="7683" max="7683" width="49.125" style="82" customWidth="1"/>
    <col min="7684" max="7936" width="9" style="82"/>
    <col min="7937" max="7937" width="3.625" style="82" customWidth="1"/>
    <col min="7938" max="7938" width="36.375" style="82" customWidth="1"/>
    <col min="7939" max="7939" width="49.125" style="82" customWidth="1"/>
    <col min="7940" max="8192" width="9" style="82"/>
    <col min="8193" max="8193" width="3.625" style="82" customWidth="1"/>
    <col min="8194" max="8194" width="36.375" style="82" customWidth="1"/>
    <col min="8195" max="8195" width="49.125" style="82" customWidth="1"/>
    <col min="8196" max="8448" width="9" style="82"/>
    <col min="8449" max="8449" width="3.625" style="82" customWidth="1"/>
    <col min="8450" max="8450" width="36.375" style="82" customWidth="1"/>
    <col min="8451" max="8451" width="49.125" style="82" customWidth="1"/>
    <col min="8452" max="8704" width="9" style="82"/>
    <col min="8705" max="8705" width="3.625" style="82" customWidth="1"/>
    <col min="8706" max="8706" width="36.375" style="82" customWidth="1"/>
    <col min="8707" max="8707" width="49.125" style="82" customWidth="1"/>
    <col min="8708" max="8960" width="9" style="82"/>
    <col min="8961" max="8961" width="3.625" style="82" customWidth="1"/>
    <col min="8962" max="8962" width="36.375" style="82" customWidth="1"/>
    <col min="8963" max="8963" width="49.125" style="82" customWidth="1"/>
    <col min="8964" max="9216" width="9" style="82"/>
    <col min="9217" max="9217" width="3.625" style="82" customWidth="1"/>
    <col min="9218" max="9218" width="36.375" style="82" customWidth="1"/>
    <col min="9219" max="9219" width="49.125" style="82" customWidth="1"/>
    <col min="9220" max="9472" width="9" style="82"/>
    <col min="9473" max="9473" width="3.625" style="82" customWidth="1"/>
    <col min="9474" max="9474" width="36.375" style="82" customWidth="1"/>
    <col min="9475" max="9475" width="49.125" style="82" customWidth="1"/>
    <col min="9476" max="9728" width="9" style="82"/>
    <col min="9729" max="9729" width="3.625" style="82" customWidth="1"/>
    <col min="9730" max="9730" width="36.375" style="82" customWidth="1"/>
    <col min="9731" max="9731" width="49.125" style="82" customWidth="1"/>
    <col min="9732" max="9984" width="9" style="82"/>
    <col min="9985" max="9985" width="3.625" style="82" customWidth="1"/>
    <col min="9986" max="9986" width="36.375" style="82" customWidth="1"/>
    <col min="9987" max="9987" width="49.125" style="82" customWidth="1"/>
    <col min="9988" max="10240" width="9" style="82"/>
    <col min="10241" max="10241" width="3.625" style="82" customWidth="1"/>
    <col min="10242" max="10242" width="36.375" style="82" customWidth="1"/>
    <col min="10243" max="10243" width="49.125" style="82" customWidth="1"/>
    <col min="10244" max="10496" width="9" style="82"/>
    <col min="10497" max="10497" width="3.625" style="82" customWidth="1"/>
    <col min="10498" max="10498" width="36.375" style="82" customWidth="1"/>
    <col min="10499" max="10499" width="49.125" style="82" customWidth="1"/>
    <col min="10500" max="10752" width="9" style="82"/>
    <col min="10753" max="10753" width="3.625" style="82" customWidth="1"/>
    <col min="10754" max="10754" width="36.375" style="82" customWidth="1"/>
    <col min="10755" max="10755" width="49.125" style="82" customWidth="1"/>
    <col min="10756" max="11008" width="9" style="82"/>
    <col min="11009" max="11009" width="3.625" style="82" customWidth="1"/>
    <col min="11010" max="11010" width="36.375" style="82" customWidth="1"/>
    <col min="11011" max="11011" width="49.125" style="82" customWidth="1"/>
    <col min="11012" max="11264" width="9" style="82"/>
    <col min="11265" max="11265" width="3.625" style="82" customWidth="1"/>
    <col min="11266" max="11266" width="36.375" style="82" customWidth="1"/>
    <col min="11267" max="11267" width="49.125" style="82" customWidth="1"/>
    <col min="11268" max="11520" width="9" style="82"/>
    <col min="11521" max="11521" width="3.625" style="82" customWidth="1"/>
    <col min="11522" max="11522" width="36.375" style="82" customWidth="1"/>
    <col min="11523" max="11523" width="49.125" style="82" customWidth="1"/>
    <col min="11524" max="11776" width="9" style="82"/>
    <col min="11777" max="11777" width="3.625" style="82" customWidth="1"/>
    <col min="11778" max="11778" width="36.375" style="82" customWidth="1"/>
    <col min="11779" max="11779" width="49.125" style="82" customWidth="1"/>
    <col min="11780" max="12032" width="9" style="82"/>
    <col min="12033" max="12033" width="3.625" style="82" customWidth="1"/>
    <col min="12034" max="12034" width="36.375" style="82" customWidth="1"/>
    <col min="12035" max="12035" width="49.125" style="82" customWidth="1"/>
    <col min="12036" max="12288" width="9" style="82"/>
    <col min="12289" max="12289" width="3.625" style="82" customWidth="1"/>
    <col min="12290" max="12290" width="36.375" style="82" customWidth="1"/>
    <col min="12291" max="12291" width="49.125" style="82" customWidth="1"/>
    <col min="12292" max="12544" width="9" style="82"/>
    <col min="12545" max="12545" width="3.625" style="82" customWidth="1"/>
    <col min="12546" max="12546" width="36.375" style="82" customWidth="1"/>
    <col min="12547" max="12547" width="49.125" style="82" customWidth="1"/>
    <col min="12548" max="12800" width="9" style="82"/>
    <col min="12801" max="12801" width="3.625" style="82" customWidth="1"/>
    <col min="12802" max="12802" width="36.375" style="82" customWidth="1"/>
    <col min="12803" max="12803" width="49.125" style="82" customWidth="1"/>
    <col min="12804" max="13056" width="9" style="82"/>
    <col min="13057" max="13057" width="3.625" style="82" customWidth="1"/>
    <col min="13058" max="13058" width="36.375" style="82" customWidth="1"/>
    <col min="13059" max="13059" width="49.125" style="82" customWidth="1"/>
    <col min="13060" max="13312" width="9" style="82"/>
    <col min="13313" max="13313" width="3.625" style="82" customWidth="1"/>
    <col min="13314" max="13314" width="36.375" style="82" customWidth="1"/>
    <col min="13315" max="13315" width="49.125" style="82" customWidth="1"/>
    <col min="13316" max="13568" width="9" style="82"/>
    <col min="13569" max="13569" width="3.625" style="82" customWidth="1"/>
    <col min="13570" max="13570" width="36.375" style="82" customWidth="1"/>
    <col min="13571" max="13571" width="49.125" style="82" customWidth="1"/>
    <col min="13572" max="13824" width="9" style="82"/>
    <col min="13825" max="13825" width="3.625" style="82" customWidth="1"/>
    <col min="13826" max="13826" width="36.375" style="82" customWidth="1"/>
    <col min="13827" max="13827" width="49.125" style="82" customWidth="1"/>
    <col min="13828" max="14080" width="9" style="82"/>
    <col min="14081" max="14081" width="3.625" style="82" customWidth="1"/>
    <col min="14082" max="14082" width="36.375" style="82" customWidth="1"/>
    <col min="14083" max="14083" width="49.125" style="82" customWidth="1"/>
    <col min="14084" max="14336" width="9" style="82"/>
    <col min="14337" max="14337" width="3.625" style="82" customWidth="1"/>
    <col min="14338" max="14338" width="36.375" style="82" customWidth="1"/>
    <col min="14339" max="14339" width="49.125" style="82" customWidth="1"/>
    <col min="14340" max="14592" width="9" style="82"/>
    <col min="14593" max="14593" width="3.625" style="82" customWidth="1"/>
    <col min="14594" max="14594" width="36.375" style="82" customWidth="1"/>
    <col min="14595" max="14595" width="49.125" style="82" customWidth="1"/>
    <col min="14596" max="14848" width="9" style="82"/>
    <col min="14849" max="14849" width="3.625" style="82" customWidth="1"/>
    <col min="14850" max="14850" width="36.375" style="82" customWidth="1"/>
    <col min="14851" max="14851" width="49.125" style="82" customWidth="1"/>
    <col min="14852" max="15104" width="9" style="82"/>
    <col min="15105" max="15105" width="3.625" style="82" customWidth="1"/>
    <col min="15106" max="15106" width="36.375" style="82" customWidth="1"/>
    <col min="15107" max="15107" width="49.125" style="82" customWidth="1"/>
    <col min="15108" max="15360" width="9" style="82"/>
    <col min="15361" max="15361" width="3.625" style="82" customWidth="1"/>
    <col min="15362" max="15362" width="36.375" style="82" customWidth="1"/>
    <col min="15363" max="15363" width="49.125" style="82" customWidth="1"/>
    <col min="15364" max="15616" width="9" style="82"/>
    <col min="15617" max="15617" width="3.625" style="82" customWidth="1"/>
    <col min="15618" max="15618" width="36.375" style="82" customWidth="1"/>
    <col min="15619" max="15619" width="49.125" style="82" customWidth="1"/>
    <col min="15620" max="15872" width="9" style="82"/>
    <col min="15873" max="15873" width="3.625" style="82" customWidth="1"/>
    <col min="15874" max="15874" width="36.375" style="82" customWidth="1"/>
    <col min="15875" max="15875" width="49.125" style="82" customWidth="1"/>
    <col min="15876" max="16128" width="9" style="82"/>
    <col min="16129" max="16129" width="3.625" style="82" customWidth="1"/>
    <col min="16130" max="16130" width="36.375" style="82" customWidth="1"/>
    <col min="16131" max="16131" width="49.125" style="82" customWidth="1"/>
    <col min="16132" max="16384" width="9" style="82"/>
  </cols>
  <sheetData>
    <row r="1" spans="1:3" ht="18" customHeight="1" x14ac:dyDescent="0.15">
      <c r="C1" s="77" t="str">
        <f>'MPS(input)'!K1</f>
        <v>Monitoring Spreadsheet: JCM_ID_AM002_ver02.0</v>
      </c>
    </row>
    <row r="2" spans="1:3" ht="18" customHeight="1" x14ac:dyDescent="0.15">
      <c r="C2" s="77" t="str">
        <f>'MPS(input)'!K2</f>
        <v>Reference Number: ID004</v>
      </c>
    </row>
    <row r="3" spans="1:3" ht="24" customHeight="1" x14ac:dyDescent="0.15">
      <c r="A3" s="167" t="s">
        <v>109</v>
      </c>
      <c r="B3" s="167"/>
      <c r="C3" s="167"/>
    </row>
    <row r="5" spans="1:3" ht="21" customHeight="1" x14ac:dyDescent="0.15">
      <c r="B5" s="78" t="s">
        <v>110</v>
      </c>
      <c r="C5" s="78" t="s">
        <v>111</v>
      </c>
    </row>
    <row r="6" spans="1:3" ht="54" customHeight="1" x14ac:dyDescent="0.15">
      <c r="B6" s="83" t="s">
        <v>146</v>
      </c>
      <c r="C6" s="83" t="s">
        <v>147</v>
      </c>
    </row>
    <row r="7" spans="1:3" ht="129.75" customHeight="1" x14ac:dyDescent="0.15">
      <c r="B7" s="83" t="s">
        <v>160</v>
      </c>
      <c r="C7" s="83" t="s">
        <v>148</v>
      </c>
    </row>
    <row r="8" spans="1:3" ht="66" customHeight="1" x14ac:dyDescent="0.15">
      <c r="B8" s="83" t="s">
        <v>161</v>
      </c>
      <c r="C8" s="83" t="s">
        <v>149</v>
      </c>
    </row>
    <row r="9" spans="1:3" ht="54" customHeight="1" x14ac:dyDescent="0.15">
      <c r="B9" s="83"/>
      <c r="C9" s="83"/>
    </row>
    <row r="10" spans="1:3" ht="54" customHeight="1" x14ac:dyDescent="0.15">
      <c r="B10" s="83"/>
      <c r="C10" s="83"/>
    </row>
    <row r="11" spans="1:3" ht="54" customHeight="1" x14ac:dyDescent="0.15">
      <c r="B11" s="83"/>
      <c r="C11" s="83"/>
    </row>
    <row r="12" spans="1:3" ht="54" customHeight="1" x14ac:dyDescent="0.15">
      <c r="B12" s="83"/>
      <c r="C12" s="83"/>
    </row>
  </sheetData>
  <sheetProtection password="C7C3" sheet="1" objects="1" scenarios="1" formatCells="0" formatRows="0" insertRows="0"/>
  <mergeCells count="1">
    <mergeCell ref="A3:C3"/>
  </mergeCells>
  <phoneticPr fontId="16"/>
  <pageMargins left="0.70866141732283472" right="0.70866141732283472" top="0.74803149606299213" bottom="0.74803149606299213" header="0.31496062992125984" footer="0.31496062992125984"/>
  <pageSetup paperSize="9" scale="99" orientation="portrait" r:id="rId1"/>
  <headerFooter>
    <oddFooter>&amp;C&amp;"Arial,標準"II-3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31"/>
  <sheetViews>
    <sheetView showGridLines="0" view="pageBreakPreview" zoomScale="60" zoomScaleNormal="60" workbookViewId="0"/>
  </sheetViews>
  <sheetFormatPr defaultColWidth="9" defaultRowHeight="14.25" x14ac:dyDescent="0.15"/>
  <cols>
    <col min="1" max="1" width="1.5" style="17" customWidth="1"/>
    <col min="2" max="2" width="11.125" style="17" customWidth="1"/>
    <col min="3" max="3" width="11.375" style="17" customWidth="1"/>
    <col min="4" max="4" width="12.125" style="17" customWidth="1"/>
    <col min="5" max="5" width="15.75" style="17" customWidth="1"/>
    <col min="6" max="6" width="11.5" style="17" customWidth="1"/>
    <col min="7" max="7" width="13.25" style="17" customWidth="1"/>
    <col min="8" max="8" width="12.875" style="17" customWidth="1"/>
    <col min="9" max="9" width="15.375" style="17" customWidth="1"/>
    <col min="10" max="10" width="58.625" style="17" customWidth="1"/>
    <col min="11" max="11" width="13.125" style="17" customWidth="1"/>
    <col min="12" max="12" width="11.875" style="17" customWidth="1"/>
    <col min="13" max="16384" width="9" style="17"/>
  </cols>
  <sheetData>
    <row r="1" spans="1:12" ht="18" customHeight="1" x14ac:dyDescent="0.15">
      <c r="L1" s="77" t="str">
        <f>'MPS(input)'!K1</f>
        <v>Monitoring Spreadsheet: JCM_ID_AM002_ver02.0</v>
      </c>
    </row>
    <row r="2" spans="1:12" ht="18" customHeight="1" x14ac:dyDescent="0.15">
      <c r="L2" s="77" t="str">
        <f>'MPS(input)'!K2</f>
        <v>Reference Number: ID004</v>
      </c>
    </row>
    <row r="3" spans="1:12" ht="27.75" customHeight="1" x14ac:dyDescent="0.15">
      <c r="A3" s="85" t="s">
        <v>120</v>
      </c>
      <c r="B3" s="32"/>
      <c r="C3" s="32"/>
      <c r="D3" s="32"/>
      <c r="E3" s="32"/>
      <c r="F3" s="32"/>
      <c r="G3" s="32"/>
      <c r="H3" s="32"/>
      <c r="I3" s="32"/>
      <c r="J3" s="32"/>
      <c r="K3" s="33"/>
      <c r="L3" s="33"/>
    </row>
    <row r="4" spans="1:12" ht="14.25" customHeight="1" x14ac:dyDescent="0.15"/>
    <row r="5" spans="1:12" ht="15" customHeight="1" x14ac:dyDescent="0.15">
      <c r="A5" s="34" t="s">
        <v>143</v>
      </c>
      <c r="B5" s="34"/>
    </row>
    <row r="6" spans="1:12" ht="15" customHeight="1" x14ac:dyDescent="0.15">
      <c r="A6" s="34"/>
      <c r="B6" s="78" t="s">
        <v>38</v>
      </c>
      <c r="C6" s="78" t="s">
        <v>126</v>
      </c>
      <c r="D6" s="78" t="s">
        <v>127</v>
      </c>
      <c r="E6" s="78" t="s">
        <v>128</v>
      </c>
      <c r="F6" s="78" t="s">
        <v>129</v>
      </c>
      <c r="G6" s="78" t="s">
        <v>130</v>
      </c>
      <c r="H6" s="78" t="s">
        <v>131</v>
      </c>
      <c r="I6" s="78" t="s">
        <v>132</v>
      </c>
      <c r="J6" s="78" t="s">
        <v>133</v>
      </c>
      <c r="K6" s="78" t="s">
        <v>135</v>
      </c>
      <c r="L6" s="78" t="s">
        <v>136</v>
      </c>
    </row>
    <row r="7" spans="1:12" s="35" customFormat="1" ht="30" customHeight="1" x14ac:dyDescent="0.15">
      <c r="B7" s="78" t="s">
        <v>112</v>
      </c>
      <c r="C7" s="78" t="s">
        <v>48</v>
      </c>
      <c r="D7" s="78" t="s">
        <v>49</v>
      </c>
      <c r="E7" s="78" t="s">
        <v>50</v>
      </c>
      <c r="F7" s="78" t="s">
        <v>141</v>
      </c>
      <c r="G7" s="78" t="s">
        <v>52</v>
      </c>
      <c r="H7" s="78" t="s">
        <v>53</v>
      </c>
      <c r="I7" s="78" t="s">
        <v>54</v>
      </c>
      <c r="J7" s="78" t="s">
        <v>55</v>
      </c>
      <c r="K7" s="78" t="s">
        <v>56</v>
      </c>
      <c r="L7" s="78" t="s">
        <v>57</v>
      </c>
    </row>
    <row r="8" spans="1:12" ht="306" customHeight="1" x14ac:dyDescent="0.15">
      <c r="B8" s="84"/>
      <c r="C8" s="79" t="s">
        <v>58</v>
      </c>
      <c r="D8" s="29" t="s">
        <v>62</v>
      </c>
      <c r="E8" s="27" t="s">
        <v>63</v>
      </c>
      <c r="F8" s="145">
        <v>940</v>
      </c>
      <c r="G8" s="91" t="s">
        <v>64</v>
      </c>
      <c r="H8" s="137" t="s">
        <v>73</v>
      </c>
      <c r="I8" s="137" t="s">
        <v>74</v>
      </c>
      <c r="J8" s="138" t="s">
        <v>157</v>
      </c>
      <c r="K8" s="138" t="s">
        <v>76</v>
      </c>
      <c r="L8" s="138"/>
    </row>
    <row r="9" spans="1:12" ht="144" customHeight="1" x14ac:dyDescent="0.15">
      <c r="B9" s="84"/>
      <c r="C9" s="79" t="s">
        <v>59</v>
      </c>
      <c r="D9" s="29" t="s">
        <v>65</v>
      </c>
      <c r="E9" s="27" t="s">
        <v>66</v>
      </c>
      <c r="F9" s="145">
        <v>28530</v>
      </c>
      <c r="G9" s="91" t="s">
        <v>64</v>
      </c>
      <c r="H9" s="137" t="s">
        <v>67</v>
      </c>
      <c r="I9" s="137" t="s">
        <v>68</v>
      </c>
      <c r="J9" s="138" t="s">
        <v>155</v>
      </c>
      <c r="K9" s="138" t="s">
        <v>69</v>
      </c>
      <c r="L9" s="138"/>
    </row>
    <row r="10" spans="1:12" ht="92.25" customHeight="1" x14ac:dyDescent="0.15">
      <c r="B10" s="84"/>
      <c r="C10" s="79" t="s">
        <v>60</v>
      </c>
      <c r="D10" s="29" t="s">
        <v>70</v>
      </c>
      <c r="E10" s="27" t="s">
        <v>71</v>
      </c>
      <c r="F10" s="136">
        <v>0</v>
      </c>
      <c r="G10" s="91" t="s">
        <v>72</v>
      </c>
      <c r="H10" s="137" t="s">
        <v>73</v>
      </c>
      <c r="I10" s="137" t="s">
        <v>74</v>
      </c>
      <c r="J10" s="138" t="s">
        <v>75</v>
      </c>
      <c r="K10" s="138" t="s">
        <v>76</v>
      </c>
      <c r="L10" s="138"/>
    </row>
    <row r="11" spans="1:12" ht="8.25" customHeight="1" x14ac:dyDescent="0.15"/>
    <row r="12" spans="1:12" ht="20.100000000000001" customHeight="1" x14ac:dyDescent="0.15">
      <c r="A12" s="34" t="s">
        <v>140</v>
      </c>
    </row>
    <row r="13" spans="1:12" ht="20.100000000000001" customHeight="1" x14ac:dyDescent="0.15">
      <c r="B13" s="150" t="s">
        <v>38</v>
      </c>
      <c r="C13" s="150"/>
      <c r="D13" s="150" t="s">
        <v>39</v>
      </c>
      <c r="E13" s="150"/>
      <c r="F13" s="78" t="s">
        <v>40</v>
      </c>
      <c r="G13" s="78" t="s">
        <v>41</v>
      </c>
      <c r="H13" s="179" t="s">
        <v>42</v>
      </c>
      <c r="I13" s="180"/>
      <c r="J13" s="181"/>
      <c r="K13" s="179" t="s">
        <v>43</v>
      </c>
      <c r="L13" s="181"/>
    </row>
    <row r="14" spans="1:12" ht="39" customHeight="1" x14ac:dyDescent="0.15">
      <c r="B14" s="150" t="s">
        <v>49</v>
      </c>
      <c r="C14" s="150"/>
      <c r="D14" s="150" t="s">
        <v>50</v>
      </c>
      <c r="E14" s="150"/>
      <c r="F14" s="78" t="s">
        <v>51</v>
      </c>
      <c r="G14" s="78" t="s">
        <v>52</v>
      </c>
      <c r="H14" s="179" t="s">
        <v>54</v>
      </c>
      <c r="I14" s="180"/>
      <c r="J14" s="181"/>
      <c r="K14" s="179" t="s">
        <v>57</v>
      </c>
      <c r="L14" s="181"/>
    </row>
    <row r="15" spans="1:12" ht="81" customHeight="1" x14ac:dyDescent="0.15">
      <c r="B15" s="177" t="s">
        <v>78</v>
      </c>
      <c r="C15" s="178"/>
      <c r="D15" s="175" t="s">
        <v>114</v>
      </c>
      <c r="E15" s="176"/>
      <c r="F15" s="86">
        <f>'MPS(input)'!E15</f>
        <v>0.84299999999999997</v>
      </c>
      <c r="G15" s="91" t="s">
        <v>113</v>
      </c>
      <c r="H15" s="182" t="str">
        <f>'MPS(input)'!G15</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5" s="183"/>
      <c r="J15" s="184"/>
      <c r="K15" s="186" t="str">
        <f>IF('MPS(input)'!J15&gt;0,'MPS(input)'!J15,"")</f>
        <v/>
      </c>
      <c r="L15" s="187"/>
    </row>
    <row r="16" spans="1:12" ht="63" customHeight="1" x14ac:dyDescent="0.15">
      <c r="B16" s="171" t="s">
        <v>78</v>
      </c>
      <c r="C16" s="172"/>
      <c r="D16" s="173" t="s">
        <v>115</v>
      </c>
      <c r="E16" s="174"/>
      <c r="F16" s="87">
        <f>'MPS(input)'!E16</f>
        <v>0.8</v>
      </c>
      <c r="G16" s="91" t="s">
        <v>113</v>
      </c>
      <c r="H16" s="173" t="str">
        <f>'MPS(input)'!G16</f>
        <v>CDM approved small scale methodology: AMS-I.A</v>
      </c>
      <c r="I16" s="185"/>
      <c r="J16" s="174"/>
      <c r="K16" s="188" t="str">
        <f>IF('MPS(input)'!J16&gt;0,'MPS(input)'!J16,"")</f>
        <v>In the project, there is no generator for captive electricity.</v>
      </c>
      <c r="L16" s="189"/>
    </row>
    <row r="17" spans="1:12" ht="64.5" customHeight="1" x14ac:dyDescent="0.15">
      <c r="B17" s="171" t="s">
        <v>81</v>
      </c>
      <c r="C17" s="172"/>
      <c r="D17" s="173" t="s">
        <v>82</v>
      </c>
      <c r="E17" s="174"/>
      <c r="F17" s="88">
        <f>'MPS(input)'!E17</f>
        <v>36.9</v>
      </c>
      <c r="G17" s="92" t="s">
        <v>83</v>
      </c>
      <c r="H17" s="173" t="str">
        <f>'MPS(input)'!G17</f>
        <v>Specifications of project chiller i prepared for the quotation or factory acceptance test data by manufacturer</v>
      </c>
      <c r="I17" s="185"/>
      <c r="J17" s="174"/>
      <c r="K17" s="188" t="str">
        <f>IF('MPS(input)'!J17&gt;0,'MPS(input)'!J17,"")</f>
        <v/>
      </c>
      <c r="L17" s="189"/>
    </row>
    <row r="18" spans="1:12" ht="64.5" customHeight="1" x14ac:dyDescent="0.15">
      <c r="B18" s="171" t="s">
        <v>85</v>
      </c>
      <c r="C18" s="172"/>
      <c r="D18" s="173" t="s">
        <v>86</v>
      </c>
      <c r="E18" s="174"/>
      <c r="F18" s="88">
        <f>'MPS(input)'!E18</f>
        <v>11</v>
      </c>
      <c r="G18" s="92" t="s">
        <v>83</v>
      </c>
      <c r="H18" s="173" t="str">
        <f>'MPS(input)'!G18</f>
        <v>Specifications of project chiller i prepared for the quotation or factory acceptance test data by manufacturer</v>
      </c>
      <c r="I18" s="185"/>
      <c r="J18" s="174"/>
      <c r="K18" s="188" t="str">
        <f>IF('MPS(input)'!J18&gt;0,'MPS(input)'!J18,"")</f>
        <v/>
      </c>
      <c r="L18" s="189"/>
    </row>
    <row r="19" spans="1:12" ht="63" customHeight="1" x14ac:dyDescent="0.15">
      <c r="B19" s="171" t="s">
        <v>87</v>
      </c>
      <c r="C19" s="172"/>
      <c r="D19" s="173" t="s">
        <v>88</v>
      </c>
      <c r="E19" s="174"/>
      <c r="F19" s="89">
        <f>'MPS(input)'!E19</f>
        <v>5.59</v>
      </c>
      <c r="G19" s="93" t="s">
        <v>89</v>
      </c>
      <c r="H19" s="173" t="str">
        <f>'MPS(input)'!G19</f>
        <v>Selected from the default values set in the methodology</v>
      </c>
      <c r="I19" s="185"/>
      <c r="J19" s="174"/>
      <c r="K19" s="188" t="str">
        <f>IF('MPS(input)'!J19&gt;0,'MPS(input)'!J19,"")</f>
        <v/>
      </c>
      <c r="L19" s="189"/>
    </row>
    <row r="20" spans="1:12" ht="48" customHeight="1" x14ac:dyDescent="0.15">
      <c r="B20" s="171" t="s">
        <v>90</v>
      </c>
      <c r="C20" s="172"/>
      <c r="D20" s="173" t="s">
        <v>91</v>
      </c>
      <c r="E20" s="174"/>
      <c r="F20" s="89">
        <f>'MPS(input)'!E20</f>
        <v>7.14</v>
      </c>
      <c r="G20" s="93" t="s">
        <v>89</v>
      </c>
      <c r="H20" s="173" t="str">
        <f>'MPS(input)'!G20</f>
        <v>Specifications of project chiller i prepared for the quotation or factory acceptance test data by manufacturer</v>
      </c>
      <c r="I20" s="185"/>
      <c r="J20" s="174"/>
      <c r="K20" s="188" t="str">
        <f>IF('MPS(input)'!J20&gt;0,'MPS(input)'!J20,"")</f>
        <v/>
      </c>
      <c r="L20" s="189"/>
    </row>
    <row r="21" spans="1:12" ht="63" customHeight="1" x14ac:dyDescent="0.15">
      <c r="B21" s="171" t="s">
        <v>92</v>
      </c>
      <c r="C21" s="172"/>
      <c r="D21" s="173" t="s">
        <v>93</v>
      </c>
      <c r="E21" s="174"/>
      <c r="F21" s="89">
        <f>'MPS(input)'!E21</f>
        <v>6.25</v>
      </c>
      <c r="G21" s="93" t="s">
        <v>89</v>
      </c>
      <c r="H21" s="173" t="s">
        <v>94</v>
      </c>
      <c r="I21" s="185"/>
      <c r="J21" s="174"/>
      <c r="K21" s="188" t="str">
        <f>IF('MPS(input)'!J21&gt;0,'MPS(input)'!J21,"")</f>
        <v/>
      </c>
      <c r="L21" s="189"/>
    </row>
    <row r="22" spans="1:12" ht="27" customHeight="1" x14ac:dyDescent="0.15">
      <c r="B22" s="171" t="s">
        <v>95</v>
      </c>
      <c r="C22" s="172"/>
      <c r="D22" s="173" t="s">
        <v>96</v>
      </c>
      <c r="E22" s="174"/>
      <c r="F22" s="90">
        <f>'MPS(input)'!E22</f>
        <v>0</v>
      </c>
      <c r="G22" s="91" t="s">
        <v>97</v>
      </c>
      <c r="H22" s="173" t="str">
        <f>'MPS(input)'!G22</f>
        <v>Specification of generator for captive electricity</v>
      </c>
      <c r="I22" s="185"/>
      <c r="J22" s="174"/>
      <c r="K22" s="188" t="str">
        <f>IF('MPS(input)'!J22&gt;0,'MPS(input)'!J22,"")</f>
        <v/>
      </c>
      <c r="L22" s="189"/>
    </row>
    <row r="23" spans="1:12" ht="6.75" customHeight="1" x14ac:dyDescent="0.15"/>
    <row r="24" spans="1:12" ht="18.75" customHeight="1" x14ac:dyDescent="0.15">
      <c r="A24" s="36" t="s">
        <v>142</v>
      </c>
      <c r="B24" s="36"/>
    </row>
    <row r="25" spans="1:12" ht="17.25" thickBot="1" x14ac:dyDescent="0.2">
      <c r="B25" s="168" t="s">
        <v>134</v>
      </c>
      <c r="C25" s="168"/>
      <c r="D25" s="154" t="s">
        <v>108</v>
      </c>
      <c r="E25" s="154"/>
      <c r="F25" s="80" t="s">
        <v>52</v>
      </c>
    </row>
    <row r="26" spans="1:12" ht="19.5" thickBot="1" x14ac:dyDescent="0.2">
      <c r="B26" s="169" t="s">
        <v>162</v>
      </c>
      <c r="C26" s="170"/>
      <c r="D26" s="152">
        <f>ROUNDDOWN('MRS(calc_process)'!G6,0)</f>
        <v>93</v>
      </c>
      <c r="E26" s="153"/>
      <c r="F26" s="37" t="s">
        <v>100</v>
      </c>
    </row>
    <row r="27" spans="1:12" ht="20.100000000000001" customHeight="1" x14ac:dyDescent="0.15">
      <c r="B27" s="38"/>
      <c r="C27" s="38"/>
      <c r="F27" s="39"/>
      <c r="G27" s="39"/>
    </row>
    <row r="28" spans="1:12" ht="15" customHeight="1" x14ac:dyDescent="0.15">
      <c r="A28" s="34" t="s">
        <v>101</v>
      </c>
    </row>
    <row r="29" spans="1:12" ht="15" customHeight="1" x14ac:dyDescent="0.15">
      <c r="B29" s="16" t="s">
        <v>102</v>
      </c>
      <c r="C29" s="151" t="s">
        <v>103</v>
      </c>
      <c r="D29" s="151"/>
      <c r="E29" s="151"/>
      <c r="F29" s="151"/>
      <c r="G29" s="151"/>
      <c r="H29" s="151"/>
      <c r="I29" s="151"/>
      <c r="J29" s="40"/>
    </row>
    <row r="30" spans="1:12" ht="15" customHeight="1" x14ac:dyDescent="0.15">
      <c r="B30" s="16" t="s">
        <v>104</v>
      </c>
      <c r="C30" s="151" t="s">
        <v>105</v>
      </c>
      <c r="D30" s="151"/>
      <c r="E30" s="151"/>
      <c r="F30" s="151"/>
      <c r="G30" s="151"/>
      <c r="H30" s="151"/>
      <c r="I30" s="151"/>
      <c r="J30" s="40"/>
    </row>
    <row r="31" spans="1:12" ht="15" customHeight="1" x14ac:dyDescent="0.15">
      <c r="B31" s="16" t="s">
        <v>73</v>
      </c>
      <c r="C31" s="151" t="s">
        <v>106</v>
      </c>
      <c r="D31" s="151"/>
      <c r="E31" s="151"/>
      <c r="F31" s="151"/>
      <c r="G31" s="151"/>
      <c r="H31" s="151"/>
      <c r="I31" s="151"/>
      <c r="J31" s="40"/>
    </row>
  </sheetData>
  <sheetProtection password="C7C3" sheet="1" objects="1" scenarios="1" formatCells="0" formatRows="0"/>
  <mergeCells count="47">
    <mergeCell ref="K18:L18"/>
    <mergeCell ref="K19:L19"/>
    <mergeCell ref="K20:L20"/>
    <mergeCell ref="K21:L21"/>
    <mergeCell ref="K22:L22"/>
    <mergeCell ref="K13:L13"/>
    <mergeCell ref="K14:L14"/>
    <mergeCell ref="K15:L15"/>
    <mergeCell ref="K16:L16"/>
    <mergeCell ref="K17:L17"/>
    <mergeCell ref="H18:J18"/>
    <mergeCell ref="H19:J19"/>
    <mergeCell ref="H20:J20"/>
    <mergeCell ref="H21:J21"/>
    <mergeCell ref="H22:J22"/>
    <mergeCell ref="H13:J13"/>
    <mergeCell ref="H14:J14"/>
    <mergeCell ref="H15:J15"/>
    <mergeCell ref="H16:J16"/>
    <mergeCell ref="H17:J17"/>
    <mergeCell ref="B13:C13"/>
    <mergeCell ref="B14:C14"/>
    <mergeCell ref="D14:E14"/>
    <mergeCell ref="D13:E13"/>
    <mergeCell ref="B15:C15"/>
    <mergeCell ref="B16:C16"/>
    <mergeCell ref="D15:E15"/>
    <mergeCell ref="D16:E16"/>
    <mergeCell ref="B17:C17"/>
    <mergeCell ref="B18:C18"/>
    <mergeCell ref="D17:E17"/>
    <mergeCell ref="D18:E18"/>
    <mergeCell ref="B19:C19"/>
    <mergeCell ref="B20:C20"/>
    <mergeCell ref="D19:E19"/>
    <mergeCell ref="D20:E20"/>
    <mergeCell ref="B21:C21"/>
    <mergeCell ref="B22:C22"/>
    <mergeCell ref="D21:E21"/>
    <mergeCell ref="D22:E22"/>
    <mergeCell ref="D25:E25"/>
    <mergeCell ref="D26:E26"/>
    <mergeCell ref="C29:I29"/>
    <mergeCell ref="C30:I30"/>
    <mergeCell ref="C31:I31"/>
    <mergeCell ref="B25:C25"/>
    <mergeCell ref="B26:C26"/>
  </mergeCells>
  <phoneticPr fontId="16"/>
  <pageMargins left="0.70866141732283472" right="0.70866141732283472" top="0.74803149606299213" bottom="0.74803149606299213" header="0.31496062992125984" footer="0.31496062992125984"/>
  <pageSetup paperSize="9" scale="68" fitToHeight="2" orientation="landscape" r:id="rId1"/>
  <headerFooter>
    <oddFooter>&amp;C&amp;"Arial,標準"II-1</oddFooter>
  </headerFooter>
  <rowBreaks count="1" manualBreakCount="1">
    <brk id="11" max="1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37"/>
  <sheetViews>
    <sheetView showGridLines="0" view="pageBreakPreview" zoomScale="90" zoomScaleNormal="100" zoomScaleSheetLayoutView="90" workbookViewId="0"/>
  </sheetViews>
  <sheetFormatPr defaultColWidth="9" defaultRowHeight="14.25" x14ac:dyDescent="0.15"/>
  <cols>
    <col min="1" max="4" width="3.625" style="73" customWidth="1"/>
    <col min="5" max="5" width="47.125" style="73" customWidth="1"/>
    <col min="6" max="7" width="12.625" style="73" customWidth="1"/>
    <col min="8" max="8" width="14.625" style="73" customWidth="1"/>
    <col min="9" max="9" width="12.75" style="76" customWidth="1"/>
    <col min="10" max="16384" width="9" style="73"/>
  </cols>
  <sheetData>
    <row r="1" spans="1:11" ht="18" customHeight="1" x14ac:dyDescent="0.15">
      <c r="I1" s="77" t="str">
        <f>'MPS(input)'!K1</f>
        <v>Monitoring Spreadsheet: JCM_ID_AM002_ver02.0</v>
      </c>
    </row>
    <row r="2" spans="1:11" ht="18" customHeight="1" x14ac:dyDescent="0.15">
      <c r="I2" s="77" t="str">
        <f>'MPS(input)'!K2</f>
        <v>Reference Number: ID004</v>
      </c>
    </row>
    <row r="3" spans="1:11" ht="27.75" customHeight="1" x14ac:dyDescent="0.15">
      <c r="A3" s="158" t="s">
        <v>121</v>
      </c>
      <c r="B3" s="158"/>
      <c r="C3" s="158"/>
      <c r="D3" s="158"/>
      <c r="E3" s="158"/>
      <c r="F3" s="158"/>
      <c r="G3" s="158"/>
      <c r="H3" s="158"/>
      <c r="I3" s="158"/>
    </row>
    <row r="4" spans="1:11" ht="11.25" customHeight="1" x14ac:dyDescent="0.15"/>
    <row r="5" spans="1:11" ht="18.75" customHeight="1" thickBot="1" x14ac:dyDescent="0.2">
      <c r="A5" s="101" t="s">
        <v>3</v>
      </c>
      <c r="B5" s="102"/>
      <c r="C5" s="102"/>
      <c r="D5" s="102"/>
      <c r="E5" s="103"/>
      <c r="F5" s="104" t="s">
        <v>4</v>
      </c>
      <c r="G5" s="105" t="s">
        <v>5</v>
      </c>
      <c r="H5" s="105" t="s">
        <v>0</v>
      </c>
      <c r="I5" s="106" t="s">
        <v>1</v>
      </c>
    </row>
    <row r="6" spans="1:11" ht="18.75" customHeight="1" thickBot="1" x14ac:dyDescent="0.2">
      <c r="A6" s="107"/>
      <c r="B6" s="46" t="s">
        <v>7</v>
      </c>
      <c r="C6" s="46"/>
      <c r="D6" s="47"/>
      <c r="E6" s="48"/>
      <c r="F6" s="12" t="s">
        <v>139</v>
      </c>
      <c r="G6" s="13">
        <f>G10-G20</f>
        <v>93.559427549194993</v>
      </c>
      <c r="H6" s="9" t="s">
        <v>14</v>
      </c>
      <c r="I6" s="108" t="s">
        <v>145</v>
      </c>
    </row>
    <row r="7" spans="1:11" ht="18.75" customHeight="1" x14ac:dyDescent="0.15">
      <c r="A7" s="109" t="s">
        <v>8</v>
      </c>
      <c r="B7" s="60"/>
      <c r="C7" s="61"/>
      <c r="D7" s="62"/>
      <c r="E7" s="63"/>
      <c r="F7" s="64"/>
      <c r="G7" s="65"/>
      <c r="H7" s="64"/>
      <c r="I7" s="110"/>
      <c r="J7" s="81"/>
      <c r="K7" s="81"/>
    </row>
    <row r="8" spans="1:11" ht="33" customHeight="1" x14ac:dyDescent="0.15">
      <c r="A8" s="111"/>
      <c r="B8" s="164" t="s">
        <v>88</v>
      </c>
      <c r="C8" s="165"/>
      <c r="D8" s="165"/>
      <c r="E8" s="166"/>
      <c r="F8" s="10" t="s">
        <v>137</v>
      </c>
      <c r="G8" s="130">
        <f>'MPS(input)'!E19</f>
        <v>5.59</v>
      </c>
      <c r="H8" s="131" t="s">
        <v>9</v>
      </c>
      <c r="I8" s="112" t="s">
        <v>122</v>
      </c>
    </row>
    <row r="9" spans="1:11" ht="18.75" customHeight="1" thickBot="1" x14ac:dyDescent="0.2">
      <c r="A9" s="109" t="s">
        <v>10</v>
      </c>
      <c r="B9" s="66"/>
      <c r="C9" s="72"/>
      <c r="D9" s="67"/>
      <c r="E9" s="67"/>
      <c r="F9" s="67"/>
      <c r="G9" s="68"/>
      <c r="H9" s="67"/>
      <c r="I9" s="113"/>
    </row>
    <row r="10" spans="1:11" ht="19.5" customHeight="1" thickBot="1" x14ac:dyDescent="0.2">
      <c r="A10" s="114"/>
      <c r="B10" s="49" t="s">
        <v>11</v>
      </c>
      <c r="C10" s="50"/>
      <c r="D10" s="51"/>
      <c r="E10" s="51"/>
      <c r="F10" s="11" t="s">
        <v>137</v>
      </c>
      <c r="G10" s="23">
        <f>(G16*G14*(G18/G17)*G12)+(G16*G15*(G18/G17)*G13)</f>
        <v>885.97942754919495</v>
      </c>
      <c r="H10" s="11" t="s">
        <v>14</v>
      </c>
      <c r="I10" s="115" t="s">
        <v>15</v>
      </c>
    </row>
    <row r="11" spans="1:11" ht="18.75" customHeight="1" x14ac:dyDescent="0.15">
      <c r="A11" s="114"/>
      <c r="B11" s="52"/>
      <c r="C11" s="56" t="s">
        <v>18</v>
      </c>
      <c r="D11" s="57"/>
      <c r="E11" s="30"/>
      <c r="F11" s="11" t="s">
        <v>137</v>
      </c>
      <c r="G11" s="16"/>
      <c r="H11" s="19"/>
      <c r="I11" s="112"/>
    </row>
    <row r="12" spans="1:11" ht="18.75" customHeight="1" x14ac:dyDescent="0.15">
      <c r="A12" s="114"/>
      <c r="B12" s="52"/>
      <c r="C12" s="161"/>
      <c r="D12" s="57" t="s">
        <v>21</v>
      </c>
      <c r="E12" s="37"/>
      <c r="F12" s="10" t="s">
        <v>22</v>
      </c>
      <c r="G12" s="127">
        <f>'MRS(input)'!F15</f>
        <v>0.84299999999999997</v>
      </c>
      <c r="H12" s="128" t="s">
        <v>23</v>
      </c>
      <c r="I12" s="112" t="s">
        <v>24</v>
      </c>
    </row>
    <row r="13" spans="1:11" ht="18.75" customHeight="1" x14ac:dyDescent="0.15">
      <c r="A13" s="114"/>
      <c r="B13" s="52"/>
      <c r="C13" s="161"/>
      <c r="D13" s="57" t="s">
        <v>25</v>
      </c>
      <c r="E13" s="37"/>
      <c r="F13" s="10" t="s">
        <v>22</v>
      </c>
      <c r="G13" s="129">
        <f>'MRS(input)'!F16</f>
        <v>0.8</v>
      </c>
      <c r="H13" s="128" t="s">
        <v>23</v>
      </c>
      <c r="I13" s="112" t="s">
        <v>24</v>
      </c>
    </row>
    <row r="14" spans="1:11" ht="39" customHeight="1" x14ac:dyDescent="0.15">
      <c r="A14" s="114"/>
      <c r="B14" s="52"/>
      <c r="C14" s="161"/>
      <c r="D14" s="159" t="s">
        <v>26</v>
      </c>
      <c r="E14" s="160"/>
      <c r="F14" s="20" t="s">
        <v>137</v>
      </c>
      <c r="G14" s="14">
        <f>'MRS(input)'!F$9/('MRS(input)'!F$9+'MRS(input)'!F$10*'MRS(input)'!F$22/1000)</f>
        <v>1</v>
      </c>
      <c r="H14" s="10" t="s">
        <v>9</v>
      </c>
      <c r="I14" s="112" t="s">
        <v>9</v>
      </c>
    </row>
    <row r="15" spans="1:11" ht="39" customHeight="1" x14ac:dyDescent="0.15">
      <c r="A15" s="114"/>
      <c r="B15" s="52"/>
      <c r="C15" s="161"/>
      <c r="D15" s="159" t="s">
        <v>28</v>
      </c>
      <c r="E15" s="160"/>
      <c r="F15" s="20" t="s">
        <v>137</v>
      </c>
      <c r="G15" s="14">
        <f>1-G14</f>
        <v>0</v>
      </c>
      <c r="H15" s="10" t="s">
        <v>9</v>
      </c>
      <c r="I15" s="112" t="s">
        <v>9</v>
      </c>
    </row>
    <row r="16" spans="1:11" ht="18.75" customHeight="1" x14ac:dyDescent="0.15">
      <c r="A16" s="114"/>
      <c r="B16" s="52"/>
      <c r="C16" s="161"/>
      <c r="D16" s="57" t="s">
        <v>29</v>
      </c>
      <c r="E16" s="37"/>
      <c r="F16" s="20" t="s">
        <v>22</v>
      </c>
      <c r="G16" s="89">
        <f>'MRS(input)'!F8</f>
        <v>940</v>
      </c>
      <c r="H16" s="28" t="s">
        <v>2</v>
      </c>
      <c r="I16" s="116" t="s">
        <v>16</v>
      </c>
    </row>
    <row r="17" spans="1:9" ht="39" customHeight="1" x14ac:dyDescent="0.15">
      <c r="A17" s="114"/>
      <c r="B17" s="49"/>
      <c r="C17" s="162"/>
      <c r="D17" s="159" t="s">
        <v>118</v>
      </c>
      <c r="E17" s="160"/>
      <c r="F17" s="10" t="s">
        <v>137</v>
      </c>
      <c r="G17" s="130">
        <f>'MRS(input)'!F19</f>
        <v>5.59</v>
      </c>
      <c r="H17" s="131" t="s">
        <v>9</v>
      </c>
      <c r="I17" s="112" t="s">
        <v>32</v>
      </c>
    </row>
    <row r="18" spans="1:9" ht="39" customHeight="1" x14ac:dyDescent="0.15">
      <c r="A18" s="107"/>
      <c r="B18" s="47"/>
      <c r="C18" s="163"/>
      <c r="D18" s="159" t="s">
        <v>116</v>
      </c>
      <c r="E18" s="160"/>
      <c r="F18" s="10" t="s">
        <v>137</v>
      </c>
      <c r="G18" s="134">
        <f>'MRS(input)'!F21</f>
        <v>6.25</v>
      </c>
      <c r="H18" s="135" t="s">
        <v>9</v>
      </c>
      <c r="I18" s="116" t="s">
        <v>123</v>
      </c>
    </row>
    <row r="19" spans="1:9" ht="18.75" customHeight="1" thickBot="1" x14ac:dyDescent="0.2">
      <c r="A19" s="109" t="s">
        <v>12</v>
      </c>
      <c r="B19" s="69"/>
      <c r="C19" s="69"/>
      <c r="D19" s="69"/>
      <c r="E19" s="70"/>
      <c r="F19" s="71"/>
      <c r="G19" s="68"/>
      <c r="H19" s="71"/>
      <c r="I19" s="117"/>
    </row>
    <row r="20" spans="1:9" ht="18.75" customHeight="1" thickBot="1" x14ac:dyDescent="0.2">
      <c r="A20" s="111"/>
      <c r="B20" s="53" t="s">
        <v>33</v>
      </c>
      <c r="C20" s="53"/>
      <c r="D20" s="53"/>
      <c r="E20" s="54"/>
      <c r="F20" s="24" t="s">
        <v>137</v>
      </c>
      <c r="G20" s="21">
        <f>(G26*G22*G24)+(G26*G23*G25)</f>
        <v>792.42</v>
      </c>
      <c r="H20" s="22" t="s">
        <v>34</v>
      </c>
      <c r="I20" s="112" t="s">
        <v>35</v>
      </c>
    </row>
    <row r="21" spans="1:9" ht="18.75" customHeight="1" x14ac:dyDescent="0.15">
      <c r="A21" s="111"/>
      <c r="B21" s="55"/>
      <c r="C21" s="58" t="s">
        <v>36</v>
      </c>
      <c r="D21" s="57"/>
      <c r="E21" s="37"/>
      <c r="F21" s="19" t="s">
        <v>137</v>
      </c>
      <c r="G21" s="25"/>
      <c r="H21" s="22"/>
      <c r="I21" s="112"/>
    </row>
    <row r="22" spans="1:9" ht="18.75" customHeight="1" x14ac:dyDescent="0.15">
      <c r="A22" s="111"/>
      <c r="B22" s="55"/>
      <c r="C22" s="59"/>
      <c r="D22" s="57" t="s">
        <v>21</v>
      </c>
      <c r="E22" s="37"/>
      <c r="F22" s="10" t="s">
        <v>22</v>
      </c>
      <c r="G22" s="127">
        <f>'MRS(input)'!F15</f>
        <v>0.84299999999999997</v>
      </c>
      <c r="H22" s="128" t="s">
        <v>23</v>
      </c>
      <c r="I22" s="112" t="s">
        <v>24</v>
      </c>
    </row>
    <row r="23" spans="1:9" ht="18.75" customHeight="1" x14ac:dyDescent="0.15">
      <c r="A23" s="111"/>
      <c r="B23" s="55"/>
      <c r="C23" s="59"/>
      <c r="D23" s="57" t="s">
        <v>25</v>
      </c>
      <c r="E23" s="37"/>
      <c r="F23" s="10" t="s">
        <v>22</v>
      </c>
      <c r="G23" s="129">
        <f>'MRS(input)'!$F$16</f>
        <v>0.8</v>
      </c>
      <c r="H23" s="128" t="s">
        <v>23</v>
      </c>
      <c r="I23" s="112" t="s">
        <v>24</v>
      </c>
    </row>
    <row r="24" spans="1:9" ht="39" customHeight="1" x14ac:dyDescent="0.15">
      <c r="A24" s="111"/>
      <c r="B24" s="55"/>
      <c r="C24" s="59"/>
      <c r="D24" s="159" t="s">
        <v>26</v>
      </c>
      <c r="E24" s="160"/>
      <c r="F24" s="20" t="s">
        <v>137</v>
      </c>
      <c r="G24" s="14">
        <f>'MRS(input)'!F$9/('MRS(input)'!F$9+'MRS(input)'!F$10*'MRS(input)'!F$22/1000)</f>
        <v>1</v>
      </c>
      <c r="H24" s="10" t="s">
        <v>9</v>
      </c>
      <c r="I24" s="112" t="s">
        <v>9</v>
      </c>
    </row>
    <row r="25" spans="1:9" ht="39" customHeight="1" x14ac:dyDescent="0.15">
      <c r="A25" s="111"/>
      <c r="B25" s="55"/>
      <c r="C25" s="59"/>
      <c r="D25" s="159" t="s">
        <v>28</v>
      </c>
      <c r="E25" s="160"/>
      <c r="F25" s="20" t="s">
        <v>137</v>
      </c>
      <c r="G25" s="14">
        <f>1-G24</f>
        <v>0</v>
      </c>
      <c r="H25" s="10" t="s">
        <v>9</v>
      </c>
      <c r="I25" s="112" t="s">
        <v>9</v>
      </c>
    </row>
    <row r="26" spans="1:9" ht="18.75" customHeight="1" x14ac:dyDescent="0.15">
      <c r="A26" s="94"/>
      <c r="B26" s="95"/>
      <c r="C26" s="96"/>
      <c r="D26" s="97" t="s">
        <v>29</v>
      </c>
      <c r="E26" s="98"/>
      <c r="F26" s="99" t="s">
        <v>22</v>
      </c>
      <c r="G26" s="132">
        <f>'MRS(input)'!F8</f>
        <v>940</v>
      </c>
      <c r="H26" s="133" t="s">
        <v>2</v>
      </c>
      <c r="I26" s="100" t="s">
        <v>16</v>
      </c>
    </row>
    <row r="27" spans="1:9" x14ac:dyDescent="0.15">
      <c r="A27" s="74"/>
      <c r="B27" s="74"/>
      <c r="C27" s="74"/>
      <c r="D27" s="74"/>
      <c r="E27" s="74"/>
      <c r="F27" s="7"/>
      <c r="G27" s="6"/>
      <c r="H27" s="6"/>
      <c r="I27" s="3"/>
    </row>
    <row r="28" spans="1:9" ht="21.75" customHeight="1" x14ac:dyDescent="0.15">
      <c r="E28" s="74" t="s">
        <v>13</v>
      </c>
      <c r="F28" s="75"/>
    </row>
    <row r="29" spans="1:9" ht="21.75" customHeight="1" x14ac:dyDescent="0.15">
      <c r="E29" s="118" t="s">
        <v>119</v>
      </c>
      <c r="F29" s="119">
        <v>4.92</v>
      </c>
      <c r="G29" s="120" t="s">
        <v>9</v>
      </c>
    </row>
    <row r="30" spans="1:9" ht="21.75" customHeight="1" x14ac:dyDescent="0.15">
      <c r="E30" s="190" t="s">
        <v>165</v>
      </c>
      <c r="F30" s="121">
        <v>5.33</v>
      </c>
      <c r="G30" s="120" t="s">
        <v>9</v>
      </c>
      <c r="H30" s="74"/>
    </row>
    <row r="31" spans="1:9" ht="21.75" customHeight="1" x14ac:dyDescent="0.15">
      <c r="E31" s="190" t="s">
        <v>166</v>
      </c>
      <c r="F31" s="119">
        <v>5.59</v>
      </c>
      <c r="G31" s="120" t="s">
        <v>9</v>
      </c>
      <c r="H31" s="74"/>
    </row>
    <row r="32" spans="1:9" ht="21.75" customHeight="1" x14ac:dyDescent="0.15">
      <c r="E32" s="190" t="s">
        <v>167</v>
      </c>
      <c r="F32" s="119">
        <v>5.85</v>
      </c>
      <c r="G32" s="120" t="s">
        <v>9</v>
      </c>
      <c r="H32" s="74"/>
    </row>
    <row r="33" spans="5:8" s="76" customFormat="1" ht="21.75" customHeight="1" x14ac:dyDescent="0.15">
      <c r="E33" s="190" t="s">
        <v>168</v>
      </c>
      <c r="F33" s="119">
        <v>5.94</v>
      </c>
      <c r="G33" s="120" t="s">
        <v>9</v>
      </c>
      <c r="H33" s="74"/>
    </row>
    <row r="34" spans="5:8" s="76" customFormat="1" ht="21.75" customHeight="1" x14ac:dyDescent="0.15">
      <c r="E34" s="74"/>
      <c r="F34" s="18"/>
      <c r="G34" s="3"/>
      <c r="H34" s="74"/>
    </row>
    <row r="35" spans="5:8" s="76" customFormat="1" ht="21.75" customHeight="1" x14ac:dyDescent="0.15">
      <c r="E35" s="118" t="s">
        <v>19</v>
      </c>
      <c r="F35" s="121">
        <v>1.5</v>
      </c>
      <c r="G35" s="122" t="s">
        <v>17</v>
      </c>
      <c r="H35" s="74"/>
    </row>
    <row r="36" spans="5:8" s="76" customFormat="1" ht="21.75" customHeight="1" x14ac:dyDescent="0.15">
      <c r="E36" s="118" t="s">
        <v>20</v>
      </c>
      <c r="F36" s="121">
        <v>1.5</v>
      </c>
      <c r="G36" s="122" t="s">
        <v>17</v>
      </c>
      <c r="H36" s="74"/>
    </row>
    <row r="37" spans="5:8" s="76" customFormat="1" x14ac:dyDescent="0.15">
      <c r="E37" s="74"/>
      <c r="F37" s="74"/>
      <c r="G37" s="74"/>
      <c r="H37" s="74"/>
    </row>
  </sheetData>
  <sheetProtection password="C7C3" sheet="1" objects="1" scenarios="1"/>
  <mergeCells count="9">
    <mergeCell ref="D24:E24"/>
    <mergeCell ref="D25:E25"/>
    <mergeCell ref="A3:I3"/>
    <mergeCell ref="B8:E8"/>
    <mergeCell ref="C12:C18"/>
    <mergeCell ref="D14:E14"/>
    <mergeCell ref="D15:E15"/>
    <mergeCell ref="D17:E17"/>
    <mergeCell ref="D18:E18"/>
  </mergeCells>
  <phoneticPr fontId="16"/>
  <pageMargins left="0.70866141732283472" right="0.70866141732283472" top="0.74803149606299213" bottom="0.74803149606299213" header="0.31496062992125984" footer="0.31496062992125984"/>
  <pageSetup paperSize="9" scale="76" orientation="portrait" r:id="rId1"/>
  <headerFooter>
    <oddFooter>&amp;C&amp;"Arial,標準"II-2</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2015-12-25T14:17:41Z</cp:lastPrinted>
  <dcterms:created xsi:type="dcterms:W3CDTF">2012-01-13T02:28:29Z</dcterms:created>
  <dcterms:modified xsi:type="dcterms:W3CDTF">2017-08-02T11:10:13Z</dcterms:modified>
</cp:coreProperties>
</file>