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4335" windowWidth="19230" windowHeight="6975" tabRatio="587"/>
  </bookViews>
  <sheets>
    <sheet name="MPS(input)" sheetId="30" r:id="rId1"/>
    <sheet name="MPS(calc_process)" sheetId="31" r:id="rId2"/>
    <sheet name="MSS" sheetId="32" r:id="rId3"/>
    <sheet name="MRS(input)" sheetId="33" r:id="rId4"/>
    <sheet name="MRS(calc_process)" sheetId="34" r:id="rId5"/>
  </sheets>
  <definedNames>
    <definedName name="_xlnm.Print_Area" localSheetId="1">'MPS(calc_process)'!$A$1:$I$56</definedName>
    <definedName name="_xlnm.Print_Area" localSheetId="0">'MPS(input)'!$A$1:$K$38</definedName>
    <definedName name="_xlnm.Print_Area" localSheetId="4">'MRS(calc_process)'!$A$1:$I$56</definedName>
    <definedName name="_xlnm.Print_Area" localSheetId="3">'MRS(input)'!$A$1:$L$38</definedName>
  </definedNames>
  <calcPr calcId="145621"/>
</workbook>
</file>

<file path=xl/calcChain.xml><?xml version="1.0" encoding="utf-8"?>
<calcChain xmlns="http://schemas.openxmlformats.org/spreadsheetml/2006/main">
  <c r="G24" i="33" l="1"/>
  <c r="G23" i="33"/>
  <c r="G22" i="33"/>
  <c r="G21" i="33"/>
  <c r="G20" i="33"/>
  <c r="G12" i="33"/>
  <c r="G11" i="33"/>
  <c r="G10" i="33"/>
  <c r="G9" i="33"/>
  <c r="G8" i="33"/>
  <c r="H39" i="31"/>
  <c r="H39" i="34" s="1"/>
  <c r="H35" i="31"/>
  <c r="H35" i="34" s="1"/>
  <c r="H31" i="31"/>
  <c r="H31" i="34" s="1"/>
  <c r="H27" i="31"/>
  <c r="H27" i="34" s="1"/>
  <c r="H23" i="31"/>
  <c r="H23" i="34" s="1"/>
  <c r="H12" i="31"/>
  <c r="H12" i="34" s="1"/>
  <c r="H11" i="31"/>
  <c r="H11" i="34" s="1"/>
  <c r="H10" i="31"/>
  <c r="H10" i="34" s="1"/>
  <c r="H9" i="31"/>
  <c r="H9" i="34" s="1"/>
  <c r="H8" i="31"/>
  <c r="H8" i="34" s="1"/>
  <c r="K29" i="33"/>
  <c r="K28" i="33"/>
  <c r="K27" i="33"/>
  <c r="K26" i="33"/>
  <c r="K25" i="33"/>
  <c r="K24" i="33"/>
  <c r="K23" i="33"/>
  <c r="K22" i="33"/>
  <c r="K21" i="33"/>
  <c r="K20" i="33"/>
  <c r="K19" i="33"/>
  <c r="K18" i="33"/>
  <c r="H29" i="33"/>
  <c r="H28" i="33"/>
  <c r="H27" i="33"/>
  <c r="H26" i="33"/>
  <c r="H25" i="33"/>
  <c r="H24" i="33"/>
  <c r="H23" i="33"/>
  <c r="H22" i="33"/>
  <c r="H21" i="33"/>
  <c r="H20" i="33"/>
  <c r="H19" i="33"/>
  <c r="H18" i="33"/>
  <c r="F29" i="33"/>
  <c r="G17" i="34" s="1"/>
  <c r="G41" i="34" s="1"/>
  <c r="F28" i="33"/>
  <c r="G16" i="34" s="1"/>
  <c r="G37" i="34" s="1"/>
  <c r="F27" i="33"/>
  <c r="G15" i="34" s="1"/>
  <c r="G33" i="34" s="1"/>
  <c r="F26" i="33"/>
  <c r="G14" i="34" s="1"/>
  <c r="G29" i="34" s="1"/>
  <c r="F25" i="33"/>
  <c r="G13" i="34" s="1"/>
  <c r="G25" i="34" s="1"/>
  <c r="F24" i="33"/>
  <c r="G12" i="34" s="1"/>
  <c r="G40" i="34" s="1"/>
  <c r="F23" i="33"/>
  <c r="G11" i="34" s="1"/>
  <c r="G36" i="34" s="1"/>
  <c r="F22" i="33"/>
  <c r="G10" i="34" s="1"/>
  <c r="G32" i="34" s="1"/>
  <c r="F21" i="33"/>
  <c r="G9" i="34" s="1"/>
  <c r="G28" i="34" s="1"/>
  <c r="F20" i="33"/>
  <c r="G8" i="34" s="1"/>
  <c r="G24" i="34" s="1"/>
  <c r="F19" i="33"/>
  <c r="F18" i="33"/>
  <c r="L2" i="33"/>
  <c r="L1" i="33"/>
  <c r="I1" i="34"/>
  <c r="I2" i="34"/>
  <c r="G39" i="34"/>
  <c r="G35" i="34"/>
  <c r="G31" i="34"/>
  <c r="G27" i="34"/>
  <c r="G23" i="34"/>
  <c r="C2" i="32"/>
  <c r="C1" i="32"/>
  <c r="I1" i="31"/>
  <c r="H36" i="31" l="1"/>
  <c r="H36" i="34" s="1"/>
  <c r="H24" i="31"/>
  <c r="H24" i="34" s="1"/>
  <c r="H40" i="31"/>
  <c r="H40" i="34" s="1"/>
  <c r="H28" i="31"/>
  <c r="H28" i="34" s="1"/>
  <c r="H32" i="31"/>
  <c r="H32" i="34" s="1"/>
  <c r="G19" i="34"/>
  <c r="G34" i="34"/>
  <c r="G26" i="34"/>
  <c r="G22" i="34"/>
  <c r="G30" i="34"/>
  <c r="G38" i="34"/>
  <c r="G21" i="34" l="1"/>
  <c r="G6" i="34" s="1"/>
  <c r="D33" i="33" s="1"/>
  <c r="G14" i="31" l="1"/>
  <c r="G29" i="31" s="1"/>
  <c r="G15" i="31"/>
  <c r="G33" i="31" s="1"/>
  <c r="G16" i="31"/>
  <c r="G37" i="31" s="1"/>
  <c r="G17" i="31"/>
  <c r="G41" i="31" s="1"/>
  <c r="G13" i="31"/>
  <c r="G25" i="31" s="1"/>
  <c r="G9" i="31" l="1"/>
  <c r="G28" i="31" s="1"/>
  <c r="G10" i="31"/>
  <c r="G32" i="31" s="1"/>
  <c r="G11" i="31"/>
  <c r="G36" i="31" s="1"/>
  <c r="G12" i="31"/>
  <c r="G40" i="31" s="1"/>
  <c r="G8" i="31"/>
  <c r="G24" i="31" s="1"/>
  <c r="G27" i="31"/>
  <c r="G23" i="31"/>
  <c r="G26" i="31" l="1"/>
  <c r="G22" i="31"/>
  <c r="G19" i="31"/>
  <c r="G39" i="31" l="1"/>
  <c r="G31" i="31"/>
  <c r="G35" i="31"/>
  <c r="G38" i="31" l="1"/>
  <c r="I2" i="31"/>
  <c r="G30" i="31" l="1"/>
  <c r="G34" i="31"/>
  <c r="G21" i="31" l="1"/>
  <c r="G6" i="31" s="1"/>
  <c r="B33" i="30" s="1"/>
</calcChain>
</file>

<file path=xl/comments1.xml><?xml version="1.0" encoding="utf-8"?>
<comments xmlns="http://schemas.openxmlformats.org/spreadsheetml/2006/main">
  <authors>
    <author>MURC</author>
  </authors>
  <commentList>
    <comment ref="F8" authorId="0">
      <text>
        <r>
          <rPr>
            <sz val="11"/>
            <color indexed="81"/>
            <rFont val="Arial"/>
            <family val="2"/>
          </rPr>
          <t>Project participants specify unit of the parameter here.</t>
        </r>
      </text>
    </comment>
    <comment ref="F9" authorId="0">
      <text>
        <r>
          <rPr>
            <sz val="11"/>
            <color indexed="81"/>
            <rFont val="Arial"/>
            <family val="2"/>
          </rPr>
          <t>Project participants specify unit of the parameter here.</t>
        </r>
      </text>
    </comment>
    <comment ref="F10" authorId="0">
      <text>
        <r>
          <rPr>
            <sz val="11"/>
            <color indexed="81"/>
            <rFont val="Arial"/>
            <family val="2"/>
          </rPr>
          <t>Project participants specify unit of the parameter here.</t>
        </r>
      </text>
    </comment>
    <comment ref="F11" authorId="0">
      <text>
        <r>
          <rPr>
            <sz val="11"/>
            <color indexed="81"/>
            <rFont val="Arial"/>
            <family val="2"/>
          </rPr>
          <t>Project participants specify unit of the parameter here.</t>
        </r>
      </text>
    </comment>
    <comment ref="F12" authorId="0">
      <text>
        <r>
          <rPr>
            <sz val="11"/>
            <color indexed="81"/>
            <rFont val="Arial"/>
            <family val="2"/>
          </rPr>
          <t>Project participants specify unit of the parameter here.</t>
        </r>
      </text>
    </comment>
    <comment ref="F20" authorId="0">
      <text>
        <r>
          <rPr>
            <sz val="11"/>
            <color indexed="81"/>
            <rFont val="Arial"/>
            <family val="2"/>
          </rPr>
          <t>Project participants specify unit of the parameter here.</t>
        </r>
      </text>
    </comment>
    <comment ref="F21" authorId="0">
      <text>
        <r>
          <rPr>
            <sz val="11"/>
            <color indexed="81"/>
            <rFont val="Arial"/>
            <family val="2"/>
          </rPr>
          <t>Project participants specify unit of the parameter here.</t>
        </r>
      </text>
    </comment>
    <comment ref="F22" authorId="0">
      <text>
        <r>
          <rPr>
            <sz val="11"/>
            <color indexed="81"/>
            <rFont val="Arial"/>
            <family val="2"/>
          </rPr>
          <t>Project participants specify unit of the parameter here.</t>
        </r>
      </text>
    </comment>
    <comment ref="F23" authorId="0">
      <text>
        <r>
          <rPr>
            <sz val="11"/>
            <color indexed="81"/>
            <rFont val="Arial"/>
            <family val="2"/>
          </rPr>
          <t>Project participants specify unit of the parameter here.</t>
        </r>
      </text>
    </comment>
    <comment ref="F24" authorId="0">
      <text>
        <r>
          <rPr>
            <sz val="11"/>
            <color indexed="81"/>
            <rFont val="Arial"/>
            <family val="2"/>
          </rPr>
          <t>Project participants specify unit of the parameter here.</t>
        </r>
      </text>
    </comment>
  </commentList>
</comments>
</file>

<file path=xl/sharedStrings.xml><?xml version="1.0" encoding="utf-8"?>
<sst xmlns="http://schemas.openxmlformats.org/spreadsheetml/2006/main" count="565" uniqueCount="173">
  <si>
    <t>Value</t>
    <phoneticPr fontId="2"/>
  </si>
  <si>
    <t>Units</t>
    <phoneticPr fontId="2"/>
  </si>
  <si>
    <t>1. Calculations for emission reductions</t>
    <phoneticPr fontId="2"/>
  </si>
  <si>
    <t>2. Selected default values, etc.</t>
    <phoneticPr fontId="2"/>
  </si>
  <si>
    <t>3. Calculations for reference emissions</t>
    <phoneticPr fontId="2"/>
  </si>
  <si>
    <t>4. Calculations of the project emissions</t>
    <phoneticPr fontId="2"/>
  </si>
  <si>
    <t>Fuel type</t>
    <phoneticPr fontId="2"/>
  </si>
  <si>
    <t>Parameter</t>
  </si>
  <si>
    <t>[List of Default Values]</t>
    <phoneticPr fontId="2"/>
  </si>
  <si>
    <t>[Monitoring option]</t>
    <phoneticPr fontId="2"/>
  </si>
  <si>
    <t>(a)</t>
    <phoneticPr fontId="2"/>
  </si>
  <si>
    <t>(b)</t>
    <phoneticPr fontId="2"/>
  </si>
  <si>
    <t>(c)</t>
    <phoneticPr fontId="2"/>
  </si>
  <si>
    <t>(d)</t>
    <phoneticPr fontId="2"/>
  </si>
  <si>
    <t>(e)</t>
    <phoneticPr fontId="2"/>
  </si>
  <si>
    <t>(f)</t>
    <phoneticPr fontId="2"/>
  </si>
  <si>
    <t>(g)</t>
    <phoneticPr fontId="2"/>
  </si>
  <si>
    <t>(h)</t>
    <phoneticPr fontId="2"/>
  </si>
  <si>
    <t>(i)</t>
    <phoneticPr fontId="2"/>
  </si>
  <si>
    <t>(j)</t>
    <phoneticPr fontId="2"/>
  </si>
  <si>
    <t>Monitoring point No.</t>
    <phoneticPr fontId="2"/>
  </si>
  <si>
    <t>Parameters</t>
    <phoneticPr fontId="2"/>
  </si>
  <si>
    <t>Description of data</t>
    <phoneticPr fontId="2"/>
  </si>
  <si>
    <t>Estimated Values</t>
    <phoneticPr fontId="2"/>
  </si>
  <si>
    <t>Monitoring option</t>
    <phoneticPr fontId="2"/>
  </si>
  <si>
    <t>Source of data</t>
    <phoneticPr fontId="2"/>
  </si>
  <si>
    <t>Measurement methods and procedures</t>
    <phoneticPr fontId="2"/>
  </si>
  <si>
    <t>Monitoring frequency</t>
    <phoneticPr fontId="2"/>
  </si>
  <si>
    <t>Other comments</t>
    <phoneticPr fontId="2"/>
  </si>
  <si>
    <t>Option B</t>
    <phoneticPr fontId="2"/>
  </si>
  <si>
    <t>Option A</t>
    <phoneticPr fontId="2"/>
  </si>
  <si>
    <t>Based on public data which is measured by entities other than the project participants (Data used: publicly recognized data such as statistical data and specifications)</t>
    <phoneticPr fontId="2"/>
  </si>
  <si>
    <t>Based on the amount of transaction which is measured directly using measuring equipments (Data used: commercial evidence such as invoices)</t>
    <phoneticPr fontId="2"/>
  </si>
  <si>
    <t>Option C</t>
    <phoneticPr fontId="2"/>
  </si>
  <si>
    <t>Based on the actual measurement using measuring equipments (Data used: measured values)</t>
    <phoneticPr fontId="2"/>
  </si>
  <si>
    <t>Net calorific value of fossil fuel</t>
    <phoneticPr fontId="2"/>
  </si>
  <si>
    <t>Natural gas</t>
    <phoneticPr fontId="2"/>
  </si>
  <si>
    <t>GJ/t</t>
  </si>
  <si>
    <t>HFO</t>
    <phoneticPr fontId="2"/>
  </si>
  <si>
    <t>Diesel</t>
    <phoneticPr fontId="2"/>
  </si>
  <si>
    <t>Coal</t>
    <phoneticPr fontId="2"/>
  </si>
  <si>
    <t>LPG</t>
    <phoneticPr fontId="2"/>
  </si>
  <si>
    <t>Calculated according to steps 1 and 2 of section F2</t>
    <phoneticPr fontId="2"/>
  </si>
  <si>
    <t>a</t>
    <phoneticPr fontId="2"/>
  </si>
  <si>
    <t>b</t>
    <phoneticPr fontId="2"/>
  </si>
  <si>
    <t>C</t>
    <phoneticPr fontId="2"/>
  </si>
  <si>
    <t>On-site measurements.</t>
    <phoneticPr fontId="2"/>
  </si>
  <si>
    <t>On-site measurement by flow meter. Calibrated according to API MPMS 14.3 or by manufacturer's specification</t>
    <phoneticPr fontId="2"/>
  </si>
  <si>
    <t>Hourly</t>
    <phoneticPr fontId="2"/>
  </si>
  <si>
    <t>On-site measurement by flow meter, thermometers and pressure gauges (if necessary) to calculate the enthalpy of produced steam and feed water.  Calibrated according to API MPMS 14.3 or by manufacturer's specification.</t>
    <phoneticPr fontId="2"/>
  </si>
  <si>
    <t>Net calorific value of LPG</t>
  </si>
  <si>
    <t>Net calorific value of natural gas</t>
  </si>
  <si>
    <t>CO2 emission factor of coal</t>
  </si>
  <si>
    <t>CO2 emission factor of HFO</t>
  </si>
  <si>
    <t>CO2 emission factor of diesel</t>
  </si>
  <si>
    <t>CO2 emission factor of LPG</t>
  </si>
  <si>
    <t>CO2 emission factor of natural gas</t>
  </si>
  <si>
    <t>Net calorific value of coal</t>
    <phoneticPr fontId="2"/>
  </si>
  <si>
    <t>Net calorific value of HFO</t>
    <phoneticPr fontId="2"/>
  </si>
  <si>
    <t>Net calorific value of diesel</t>
    <phoneticPr fontId="2"/>
  </si>
  <si>
    <t>Default net calorific value of coal</t>
  </si>
  <si>
    <t xml:space="preserve">Default net calorific value of heavy fuel oil </t>
  </si>
  <si>
    <t xml:space="preserve">Default net calorific value of diesel oil </t>
  </si>
  <si>
    <t>Default net calorific value of LPG</t>
  </si>
  <si>
    <t>Default net calorific value of natural gas</t>
  </si>
  <si>
    <t xml:space="preserve">Default emission factor of coal </t>
  </si>
  <si>
    <t xml:space="preserve">Default emission factor of heavy fuel oil </t>
  </si>
  <si>
    <t xml:space="preserve">Default emission factor of diesel oil </t>
  </si>
  <si>
    <t xml:space="preserve">Default emission factor of LPG </t>
  </si>
  <si>
    <t>Default emission factor of natural gas</t>
  </si>
  <si>
    <t>tonnes steam/h</t>
    <phoneticPr fontId="2"/>
  </si>
  <si>
    <t>Parameter derived as a result of linear regression analysis (specific emission factor).</t>
    <phoneticPr fontId="2"/>
  </si>
  <si>
    <t>Parameter derived as a result of linear regression analysis (y-intercept).</t>
    <phoneticPr fontId="2"/>
  </si>
  <si>
    <r>
      <t xml:space="preserve">Table 1: Parameters to be monitored </t>
    </r>
    <r>
      <rPr>
        <b/>
        <i/>
        <sz val="11"/>
        <color indexed="8"/>
        <rFont val="Arial"/>
        <family val="2"/>
      </rPr>
      <t>ex post</t>
    </r>
    <phoneticPr fontId="2"/>
  </si>
  <si>
    <r>
      <t>FC</t>
    </r>
    <r>
      <rPr>
        <vertAlign val="subscript"/>
        <sz val="11"/>
        <rFont val="Arial"/>
        <family val="2"/>
      </rPr>
      <t>coal,p</t>
    </r>
    <phoneticPr fontId="2"/>
  </si>
  <si>
    <r>
      <t xml:space="preserve">Consumption of coal by the boiler during the period </t>
    </r>
    <r>
      <rPr>
        <i/>
        <sz val="11"/>
        <rFont val="Arial"/>
        <family val="2"/>
      </rPr>
      <t>p</t>
    </r>
    <r>
      <rPr>
        <sz val="11"/>
        <rFont val="Arial"/>
        <family val="2"/>
      </rPr>
      <t>.</t>
    </r>
    <phoneticPr fontId="2"/>
  </si>
  <si>
    <r>
      <t>FC</t>
    </r>
    <r>
      <rPr>
        <vertAlign val="subscript"/>
        <sz val="11"/>
        <rFont val="Arial"/>
        <family val="2"/>
      </rPr>
      <t>HFO,p</t>
    </r>
    <phoneticPr fontId="2"/>
  </si>
  <si>
    <r>
      <t xml:space="preserve">Consumption of HFO by the boiler during the period </t>
    </r>
    <r>
      <rPr>
        <i/>
        <sz val="11"/>
        <rFont val="Arial"/>
        <family val="2"/>
      </rPr>
      <t>p</t>
    </r>
    <r>
      <rPr>
        <sz val="11"/>
        <rFont val="Arial"/>
        <family val="2"/>
      </rPr>
      <t>.</t>
    </r>
    <phoneticPr fontId="2"/>
  </si>
  <si>
    <r>
      <t>FC</t>
    </r>
    <r>
      <rPr>
        <vertAlign val="subscript"/>
        <sz val="11"/>
        <rFont val="Arial"/>
        <family val="2"/>
      </rPr>
      <t>diesel,p</t>
    </r>
    <phoneticPr fontId="2"/>
  </si>
  <si>
    <r>
      <t xml:space="preserve">Consumption of diesel by the boiler during the period </t>
    </r>
    <r>
      <rPr>
        <i/>
        <sz val="11"/>
        <rFont val="Arial"/>
        <family val="2"/>
      </rPr>
      <t>p</t>
    </r>
    <r>
      <rPr>
        <sz val="11"/>
        <rFont val="Arial"/>
        <family val="2"/>
      </rPr>
      <t>.</t>
    </r>
    <phoneticPr fontId="2"/>
  </si>
  <si>
    <r>
      <t>FC</t>
    </r>
    <r>
      <rPr>
        <vertAlign val="subscript"/>
        <sz val="11"/>
        <rFont val="Arial"/>
        <family val="2"/>
      </rPr>
      <t>LPG,p</t>
    </r>
    <phoneticPr fontId="2"/>
  </si>
  <si>
    <r>
      <t xml:space="preserve">Consumption of LPG by the boiler during the period </t>
    </r>
    <r>
      <rPr>
        <i/>
        <sz val="11"/>
        <rFont val="Arial"/>
        <family val="2"/>
      </rPr>
      <t>p</t>
    </r>
    <r>
      <rPr>
        <sz val="11"/>
        <rFont val="Arial"/>
        <family val="2"/>
      </rPr>
      <t>.</t>
    </r>
    <phoneticPr fontId="2"/>
  </si>
  <si>
    <r>
      <t>FC</t>
    </r>
    <r>
      <rPr>
        <vertAlign val="subscript"/>
        <sz val="11"/>
        <rFont val="Arial"/>
        <family val="2"/>
      </rPr>
      <t>gas,p</t>
    </r>
    <phoneticPr fontId="2"/>
  </si>
  <si>
    <r>
      <t xml:space="preserve">Consumption of by the boiler natural gas during the period </t>
    </r>
    <r>
      <rPr>
        <i/>
        <sz val="11"/>
        <rFont val="Arial"/>
        <family val="2"/>
      </rPr>
      <t>p</t>
    </r>
    <r>
      <rPr>
        <sz val="11"/>
        <rFont val="Arial"/>
        <family val="2"/>
      </rPr>
      <t>.</t>
    </r>
    <phoneticPr fontId="2"/>
  </si>
  <si>
    <r>
      <t>ST</t>
    </r>
    <r>
      <rPr>
        <vertAlign val="subscript"/>
        <sz val="11"/>
        <rFont val="Arial"/>
        <family val="2"/>
      </rPr>
      <t>p,h</t>
    </r>
    <phoneticPr fontId="2"/>
  </si>
  <si>
    <r>
      <t xml:space="preserve">Process steam generation on hour </t>
    </r>
    <r>
      <rPr>
        <i/>
        <sz val="11"/>
        <rFont val="Arial"/>
        <family val="2"/>
      </rPr>
      <t>h</t>
    </r>
    <r>
      <rPr>
        <sz val="11"/>
        <rFont val="Arial"/>
        <family val="2"/>
      </rPr>
      <t xml:space="preserve"> during the period </t>
    </r>
    <r>
      <rPr>
        <i/>
        <sz val="11"/>
        <rFont val="Arial"/>
        <family val="2"/>
      </rPr>
      <t>p</t>
    </r>
    <r>
      <rPr>
        <sz val="11"/>
        <rFont val="Arial"/>
        <family val="2"/>
      </rPr>
      <t>.</t>
    </r>
    <phoneticPr fontId="2"/>
  </si>
  <si>
    <r>
      <t xml:space="preserve">Table 2: Project-specific parameters to be fixed </t>
    </r>
    <r>
      <rPr>
        <b/>
        <i/>
        <sz val="11"/>
        <color indexed="8"/>
        <rFont val="Arial"/>
        <family val="2"/>
      </rPr>
      <t>ex ante</t>
    </r>
    <phoneticPr fontId="2"/>
  </si>
  <si>
    <r>
      <t>tCO</t>
    </r>
    <r>
      <rPr>
        <vertAlign val="subscript"/>
        <sz val="11"/>
        <rFont val="Arial"/>
        <family val="2"/>
      </rPr>
      <t>2</t>
    </r>
    <r>
      <rPr>
        <sz val="11"/>
        <rFont val="Arial"/>
        <family val="2"/>
      </rPr>
      <t>/tonnes steam</t>
    </r>
    <phoneticPr fontId="2"/>
  </si>
  <si>
    <r>
      <t>tCO</t>
    </r>
    <r>
      <rPr>
        <vertAlign val="subscript"/>
        <sz val="11"/>
        <rFont val="Arial"/>
        <family val="2"/>
      </rPr>
      <t>2</t>
    </r>
    <r>
      <rPr>
        <sz val="11"/>
        <rFont val="Arial"/>
        <family val="2"/>
      </rPr>
      <t>/h</t>
    </r>
    <phoneticPr fontId="2"/>
  </si>
  <si>
    <r>
      <t>NCV</t>
    </r>
    <r>
      <rPr>
        <vertAlign val="subscript"/>
        <sz val="11"/>
        <rFont val="Arial"/>
        <family val="2"/>
      </rPr>
      <t>coal</t>
    </r>
    <phoneticPr fontId="2"/>
  </si>
  <si>
    <r>
      <t>NCV</t>
    </r>
    <r>
      <rPr>
        <vertAlign val="subscript"/>
        <sz val="11"/>
        <rFont val="Arial"/>
        <family val="2"/>
      </rPr>
      <t>HFO</t>
    </r>
    <phoneticPr fontId="2"/>
  </si>
  <si>
    <r>
      <t>NCV</t>
    </r>
    <r>
      <rPr>
        <vertAlign val="subscript"/>
        <sz val="11"/>
        <rFont val="Arial"/>
        <family val="2"/>
      </rPr>
      <t>diesel</t>
    </r>
    <phoneticPr fontId="2"/>
  </si>
  <si>
    <r>
      <t>NCV</t>
    </r>
    <r>
      <rPr>
        <vertAlign val="subscript"/>
        <sz val="11"/>
        <rFont val="Arial"/>
        <family val="2"/>
      </rPr>
      <t>LPG</t>
    </r>
    <phoneticPr fontId="2"/>
  </si>
  <si>
    <r>
      <t>NCV</t>
    </r>
    <r>
      <rPr>
        <vertAlign val="subscript"/>
        <sz val="11"/>
        <rFont val="Arial"/>
        <family val="2"/>
      </rPr>
      <t>gas</t>
    </r>
    <phoneticPr fontId="2"/>
  </si>
  <si>
    <r>
      <t>EF</t>
    </r>
    <r>
      <rPr>
        <vertAlign val="subscript"/>
        <sz val="11"/>
        <rFont val="Arial"/>
        <family val="2"/>
      </rPr>
      <t>coal</t>
    </r>
    <phoneticPr fontId="2"/>
  </si>
  <si>
    <r>
      <t>CO</t>
    </r>
    <r>
      <rPr>
        <vertAlign val="subscript"/>
        <sz val="11"/>
        <rFont val="Arial"/>
        <family val="2"/>
      </rPr>
      <t>2</t>
    </r>
    <r>
      <rPr>
        <sz val="11"/>
        <rFont val="Arial"/>
        <family val="2"/>
      </rPr>
      <t xml:space="preserve"> emission factor of coal</t>
    </r>
    <phoneticPr fontId="2"/>
  </si>
  <si>
    <r>
      <t>kgCO</t>
    </r>
    <r>
      <rPr>
        <vertAlign val="subscript"/>
        <sz val="11"/>
        <rFont val="Arial"/>
        <family val="2"/>
      </rPr>
      <t>2</t>
    </r>
    <r>
      <rPr>
        <sz val="11"/>
        <rFont val="Arial"/>
        <family val="2"/>
      </rPr>
      <t>/GJ</t>
    </r>
    <phoneticPr fontId="2"/>
  </si>
  <si>
    <r>
      <t>EF</t>
    </r>
    <r>
      <rPr>
        <vertAlign val="subscript"/>
        <sz val="11"/>
        <rFont val="Arial"/>
        <family val="2"/>
      </rPr>
      <t>HFO</t>
    </r>
    <phoneticPr fontId="2"/>
  </si>
  <si>
    <r>
      <t>CO</t>
    </r>
    <r>
      <rPr>
        <vertAlign val="subscript"/>
        <sz val="11"/>
        <rFont val="Arial"/>
        <family val="2"/>
      </rPr>
      <t>2</t>
    </r>
    <r>
      <rPr>
        <sz val="11"/>
        <rFont val="Arial"/>
        <family val="2"/>
      </rPr>
      <t xml:space="preserve"> emission factor of HFO</t>
    </r>
    <phoneticPr fontId="2"/>
  </si>
  <si>
    <r>
      <t>EF</t>
    </r>
    <r>
      <rPr>
        <vertAlign val="subscript"/>
        <sz val="11"/>
        <rFont val="Arial"/>
        <family val="2"/>
      </rPr>
      <t>diesel</t>
    </r>
    <phoneticPr fontId="2"/>
  </si>
  <si>
    <r>
      <t>CO</t>
    </r>
    <r>
      <rPr>
        <vertAlign val="subscript"/>
        <sz val="11"/>
        <rFont val="Arial"/>
        <family val="2"/>
      </rPr>
      <t>2</t>
    </r>
    <r>
      <rPr>
        <sz val="11"/>
        <rFont val="Arial"/>
        <family val="2"/>
      </rPr>
      <t xml:space="preserve"> emission factor of diesel</t>
    </r>
    <phoneticPr fontId="2"/>
  </si>
  <si>
    <r>
      <t>EF</t>
    </r>
    <r>
      <rPr>
        <vertAlign val="subscript"/>
        <sz val="11"/>
        <rFont val="Arial"/>
        <family val="2"/>
      </rPr>
      <t>LPG</t>
    </r>
    <phoneticPr fontId="2"/>
  </si>
  <si>
    <r>
      <t>CO</t>
    </r>
    <r>
      <rPr>
        <vertAlign val="subscript"/>
        <sz val="11"/>
        <rFont val="Arial"/>
        <family val="2"/>
      </rPr>
      <t>2</t>
    </r>
    <r>
      <rPr>
        <sz val="11"/>
        <rFont val="Arial"/>
        <family val="2"/>
      </rPr>
      <t xml:space="preserve"> emission factor of LPG</t>
    </r>
    <phoneticPr fontId="2"/>
  </si>
  <si>
    <r>
      <t>EF</t>
    </r>
    <r>
      <rPr>
        <vertAlign val="subscript"/>
        <sz val="11"/>
        <rFont val="Arial"/>
        <family val="2"/>
      </rPr>
      <t>gas</t>
    </r>
    <phoneticPr fontId="2"/>
  </si>
  <si>
    <r>
      <t>CO</t>
    </r>
    <r>
      <rPr>
        <vertAlign val="subscript"/>
        <sz val="11"/>
        <rFont val="Arial"/>
        <family val="2"/>
      </rPr>
      <t>2</t>
    </r>
    <r>
      <rPr>
        <sz val="11"/>
        <rFont val="Arial"/>
        <family val="2"/>
      </rPr>
      <t xml:space="preserve"> emission factor of natural gas</t>
    </r>
    <phoneticPr fontId="2"/>
  </si>
  <si>
    <r>
      <t xml:space="preserve">Table3: </t>
    </r>
    <r>
      <rPr>
        <b/>
        <i/>
        <sz val="11"/>
        <color indexed="8"/>
        <rFont val="Arial"/>
        <family val="2"/>
      </rPr>
      <t>Ex-ante</t>
    </r>
    <r>
      <rPr>
        <b/>
        <sz val="11"/>
        <color indexed="8"/>
        <rFont val="Arial"/>
        <family val="2"/>
      </rPr>
      <t xml:space="preserve"> estimation of CO</t>
    </r>
    <r>
      <rPr>
        <b/>
        <vertAlign val="subscript"/>
        <sz val="11"/>
        <color indexed="8"/>
        <rFont val="Arial"/>
        <family val="2"/>
      </rPr>
      <t>2</t>
    </r>
    <r>
      <rPr>
        <b/>
        <sz val="11"/>
        <color indexed="8"/>
        <rFont val="Arial"/>
        <family val="2"/>
      </rPr>
      <t xml:space="preserve"> emission reductions</t>
    </r>
    <phoneticPr fontId="2"/>
  </si>
  <si>
    <r>
      <t>CO</t>
    </r>
    <r>
      <rPr>
        <b/>
        <vertAlign val="subscript"/>
        <sz val="11"/>
        <color indexed="9"/>
        <rFont val="Arial"/>
        <family val="2"/>
      </rPr>
      <t>2</t>
    </r>
    <r>
      <rPr>
        <b/>
        <sz val="11"/>
        <color indexed="9"/>
        <rFont val="Arial"/>
        <family val="2"/>
      </rPr>
      <t xml:space="preserve"> emission reductions</t>
    </r>
    <phoneticPr fontId="2"/>
  </si>
  <si>
    <r>
      <t>tCO</t>
    </r>
    <r>
      <rPr>
        <vertAlign val="subscript"/>
        <sz val="11"/>
        <color indexed="8"/>
        <rFont val="Arial"/>
        <family val="2"/>
      </rPr>
      <t>2</t>
    </r>
    <r>
      <rPr>
        <sz val="11"/>
        <color indexed="8"/>
        <rFont val="Arial"/>
        <family val="2"/>
      </rPr>
      <t>/p</t>
    </r>
    <phoneticPr fontId="2"/>
  </si>
  <si>
    <t>Monitoring Plan Sheet (Input Sheet) [Attachment to Project Design Document]</t>
    <phoneticPr fontId="2"/>
  </si>
  <si>
    <r>
      <t xml:space="preserve">Emission reductions during the period </t>
    </r>
    <r>
      <rPr>
        <i/>
        <sz val="11"/>
        <rFont val="Arial"/>
        <family val="2"/>
      </rPr>
      <t>p</t>
    </r>
    <phoneticPr fontId="2"/>
  </si>
  <si>
    <r>
      <t>tCO</t>
    </r>
    <r>
      <rPr>
        <vertAlign val="subscript"/>
        <sz val="11"/>
        <rFont val="Arial"/>
        <family val="2"/>
      </rPr>
      <t>2</t>
    </r>
    <r>
      <rPr>
        <sz val="11"/>
        <rFont val="Arial"/>
        <family val="2"/>
      </rPr>
      <t>/p</t>
    </r>
    <phoneticPr fontId="2"/>
  </si>
  <si>
    <r>
      <t>ER</t>
    </r>
    <r>
      <rPr>
        <vertAlign val="subscript"/>
        <sz val="11"/>
        <rFont val="Arial"/>
        <family val="2"/>
      </rPr>
      <t>p</t>
    </r>
    <phoneticPr fontId="2"/>
  </si>
  <si>
    <t>Net calorific value of LPG</t>
    <phoneticPr fontId="2"/>
  </si>
  <si>
    <t>Net calorific value of natural gas</t>
    <phoneticPr fontId="2"/>
  </si>
  <si>
    <r>
      <t xml:space="preserve">Reference emissions during the period </t>
    </r>
    <r>
      <rPr>
        <i/>
        <sz val="11"/>
        <rFont val="Arial"/>
        <family val="2"/>
      </rPr>
      <t>p</t>
    </r>
    <phoneticPr fontId="2"/>
  </si>
  <si>
    <r>
      <t>RE</t>
    </r>
    <r>
      <rPr>
        <vertAlign val="subscript"/>
        <sz val="11"/>
        <rFont val="Arial"/>
        <family val="2"/>
      </rPr>
      <t>p</t>
    </r>
    <phoneticPr fontId="2"/>
  </si>
  <si>
    <r>
      <t xml:space="preserve">Project emissions during the period </t>
    </r>
    <r>
      <rPr>
        <i/>
        <sz val="11"/>
        <rFont val="Arial"/>
        <family val="2"/>
      </rPr>
      <t>p</t>
    </r>
    <phoneticPr fontId="2"/>
  </si>
  <si>
    <r>
      <t>PE</t>
    </r>
    <r>
      <rPr>
        <vertAlign val="subscript"/>
        <sz val="11"/>
        <rFont val="Arial"/>
        <family val="2"/>
      </rPr>
      <t>p</t>
    </r>
    <phoneticPr fontId="2"/>
  </si>
  <si>
    <r>
      <t xml:space="preserve">Project emissions (coal) during the period </t>
    </r>
    <r>
      <rPr>
        <i/>
        <sz val="11"/>
        <rFont val="Arial"/>
        <family val="2"/>
      </rPr>
      <t>p</t>
    </r>
    <phoneticPr fontId="2"/>
  </si>
  <si>
    <r>
      <t xml:space="preserve">Project coal consumption during the period </t>
    </r>
    <r>
      <rPr>
        <i/>
        <sz val="11"/>
        <rFont val="Arial"/>
        <family val="2"/>
      </rPr>
      <t>p</t>
    </r>
    <phoneticPr fontId="2"/>
  </si>
  <si>
    <r>
      <t xml:space="preserve">Project emissions (heavy fuel oil) during the period </t>
    </r>
    <r>
      <rPr>
        <i/>
        <sz val="11"/>
        <rFont val="Arial"/>
        <family val="2"/>
      </rPr>
      <t>p</t>
    </r>
    <phoneticPr fontId="2"/>
  </si>
  <si>
    <r>
      <t xml:space="preserve">Project heavy fuel oil consumption during the period </t>
    </r>
    <r>
      <rPr>
        <i/>
        <sz val="11"/>
        <rFont val="Arial"/>
        <family val="2"/>
      </rPr>
      <t>p</t>
    </r>
    <phoneticPr fontId="2"/>
  </si>
  <si>
    <r>
      <t xml:space="preserve">Project emissions (diesel) during the period </t>
    </r>
    <r>
      <rPr>
        <i/>
        <sz val="11"/>
        <rFont val="Arial"/>
        <family val="2"/>
      </rPr>
      <t>p</t>
    </r>
    <phoneticPr fontId="2"/>
  </si>
  <si>
    <r>
      <t xml:space="preserve">Project diesel consumption during the period </t>
    </r>
    <r>
      <rPr>
        <i/>
        <sz val="11"/>
        <rFont val="Arial"/>
        <family val="2"/>
      </rPr>
      <t>p</t>
    </r>
    <phoneticPr fontId="2"/>
  </si>
  <si>
    <r>
      <t xml:space="preserve">Project emissions (LPG) during the period </t>
    </r>
    <r>
      <rPr>
        <i/>
        <sz val="11"/>
        <rFont val="Arial"/>
        <family val="2"/>
      </rPr>
      <t>p</t>
    </r>
    <phoneticPr fontId="2"/>
  </si>
  <si>
    <r>
      <t xml:space="preserve">Project LPG consumption during the period </t>
    </r>
    <r>
      <rPr>
        <i/>
        <sz val="11"/>
        <rFont val="Arial"/>
        <family val="2"/>
      </rPr>
      <t>p</t>
    </r>
    <phoneticPr fontId="2"/>
  </si>
  <si>
    <r>
      <t xml:space="preserve">Project emissions (natural gas) during the period </t>
    </r>
    <r>
      <rPr>
        <i/>
        <sz val="11"/>
        <rFont val="Arial"/>
        <family val="2"/>
      </rPr>
      <t>p</t>
    </r>
    <phoneticPr fontId="2"/>
  </si>
  <si>
    <r>
      <t xml:space="preserve">Project natural gas consumption during the period </t>
    </r>
    <r>
      <rPr>
        <i/>
        <sz val="11"/>
        <rFont val="Arial"/>
        <family val="2"/>
      </rPr>
      <t>p</t>
    </r>
    <phoneticPr fontId="2"/>
  </si>
  <si>
    <r>
      <t>NCV</t>
    </r>
    <r>
      <rPr>
        <vertAlign val="subscript"/>
        <sz val="11"/>
        <rFont val="Arial"/>
        <family val="2"/>
      </rPr>
      <t>i</t>
    </r>
    <phoneticPr fontId="2"/>
  </si>
  <si>
    <r>
      <t>CO</t>
    </r>
    <r>
      <rPr>
        <vertAlign val="subscript"/>
        <sz val="11"/>
        <rFont val="Arial"/>
        <family val="2"/>
      </rPr>
      <t>2</t>
    </r>
    <r>
      <rPr>
        <sz val="11"/>
        <rFont val="Arial"/>
        <family val="2"/>
      </rPr>
      <t xml:space="preserve"> emission factor of fossil fuel</t>
    </r>
  </si>
  <si>
    <r>
      <t>EF</t>
    </r>
    <r>
      <rPr>
        <vertAlign val="subscript"/>
        <sz val="11"/>
        <rFont val="Arial"/>
        <family val="2"/>
      </rPr>
      <t>i</t>
    </r>
    <phoneticPr fontId="2"/>
  </si>
  <si>
    <t>Monitoring Plan Sheet (Calculation Process Sheet) [Attachment to Project Design Document]</t>
    <phoneticPr fontId="2"/>
  </si>
  <si>
    <t>Monitoring Structure Sheet [Attachment to Project Design Document]</t>
    <phoneticPr fontId="2"/>
  </si>
  <si>
    <t>Responsible personnel</t>
  </si>
  <si>
    <t>Role</t>
    <phoneticPr fontId="2"/>
  </si>
  <si>
    <t>Monitoring Spreadsheet: JCM_ID_AM007_ver01.0</t>
    <phoneticPr fontId="2"/>
  </si>
  <si>
    <t>Monitoring Report Sheet (Calculation Process Sheet) [For Verification]</t>
    <phoneticPr fontId="2"/>
  </si>
  <si>
    <r>
      <t xml:space="preserve">Table 1: Parameters monitored </t>
    </r>
    <r>
      <rPr>
        <b/>
        <i/>
        <sz val="11"/>
        <color indexed="8"/>
        <rFont val="Arial"/>
        <family val="2"/>
      </rPr>
      <t>ex post</t>
    </r>
    <phoneticPr fontId="2"/>
  </si>
  <si>
    <r>
      <t xml:space="preserve">Table 2: Project-specific parameters fixed </t>
    </r>
    <r>
      <rPr>
        <b/>
        <i/>
        <sz val="11"/>
        <color indexed="8"/>
        <rFont val="Arial"/>
        <family val="2"/>
      </rPr>
      <t>ex ante</t>
    </r>
    <phoneticPr fontId="2"/>
  </si>
  <si>
    <r>
      <t xml:space="preserve">Table3: </t>
    </r>
    <r>
      <rPr>
        <b/>
        <i/>
        <sz val="11"/>
        <color indexed="8"/>
        <rFont val="Arial"/>
        <family val="2"/>
      </rPr>
      <t>Ex-post</t>
    </r>
    <r>
      <rPr>
        <b/>
        <sz val="11"/>
        <color indexed="8"/>
        <rFont val="Arial"/>
        <family val="2"/>
      </rPr>
      <t xml:space="preserve"> calculation of CO</t>
    </r>
    <r>
      <rPr>
        <b/>
        <vertAlign val="subscript"/>
        <sz val="11"/>
        <color indexed="8"/>
        <rFont val="Arial"/>
        <family val="2"/>
      </rPr>
      <t>2</t>
    </r>
    <r>
      <rPr>
        <b/>
        <sz val="11"/>
        <color indexed="8"/>
        <rFont val="Arial"/>
        <family val="2"/>
      </rPr>
      <t xml:space="preserve"> emission reductions</t>
    </r>
    <phoneticPr fontId="2"/>
  </si>
  <si>
    <t>(a)</t>
    <phoneticPr fontId="2"/>
  </si>
  <si>
    <t>Monitoring period</t>
    <phoneticPr fontId="2"/>
  </si>
  <si>
    <t>(k)</t>
    <phoneticPr fontId="2"/>
  </si>
  <si>
    <t>Monitoring Period</t>
    <phoneticPr fontId="18"/>
  </si>
  <si>
    <t>Monitored Values</t>
    <phoneticPr fontId="2"/>
  </si>
  <si>
    <t>Monitoring Report Sheet (Input Sheet) [For Verification]</t>
  </si>
  <si>
    <t>Plant Engineer</t>
    <phoneticPr fontId="21"/>
  </si>
  <si>
    <t>Project Engineer</t>
    <phoneticPr fontId="21"/>
  </si>
  <si>
    <t>Appointed to be in charge of calculation of emission reduction amount, project reporting</t>
    <phoneticPr fontId="21"/>
  </si>
  <si>
    <t>Project Manager</t>
    <phoneticPr fontId="21"/>
  </si>
  <si>
    <t>Responsible for project planning, monitoring results and reporting</t>
    <phoneticPr fontId="21"/>
  </si>
  <si>
    <t>Appointed to be in charge of data collection
Appointed to be in charge of checking monitoring equipment</t>
    <phoneticPr fontId="21"/>
  </si>
  <si>
    <t>Nm3</t>
    <phoneticPr fontId="2"/>
  </si>
  <si>
    <t>GJ/ton</t>
    <phoneticPr fontId="2"/>
  </si>
  <si>
    <t>ton</t>
    <phoneticPr fontId="2"/>
  </si>
  <si>
    <t>No LPG consumption expected by the project</t>
    <phoneticPr fontId="2"/>
  </si>
  <si>
    <t>No coal consumption expected by the project</t>
    <phoneticPr fontId="2"/>
  </si>
  <si>
    <t>No diesel consumption expected by the project</t>
    <phoneticPr fontId="2"/>
  </si>
  <si>
    <t>No diesel consumption expected by the project</t>
    <phoneticPr fontId="2"/>
  </si>
  <si>
    <t>No coal consumption expected by the project</t>
    <phoneticPr fontId="2"/>
  </si>
  <si>
    <t>No LPG consumption expected by the project</t>
    <phoneticPr fontId="2"/>
  </si>
  <si>
    <t>No diesel consumption expected by the project</t>
    <phoneticPr fontId="2"/>
  </si>
  <si>
    <t>No LPG consumption expected by the project</t>
    <phoneticPr fontId="2"/>
  </si>
  <si>
    <t>No coal consumption expected by the project</t>
    <phoneticPr fontId="2"/>
  </si>
  <si>
    <t>GJ/ton</t>
    <phoneticPr fontId="2"/>
  </si>
  <si>
    <t>d) Lower value of IPCC default values provided in the table 1.4 of Ch.1 Vol.2 of 2006 IPCC Giudelines on National GHG Inventories.</t>
    <phoneticPr fontId="2"/>
  </si>
  <si>
    <t>d) Lower value of IPCC default values provided in the table 1.2 of Ch.1 Vol.2 of 2006 IPCC Guidelines on National GHG Inventories.</t>
    <phoneticPr fontId="2"/>
  </si>
  <si>
    <t>not relevant to the project</t>
  </si>
  <si>
    <t>not relevant to the project</t>
    <phoneticPr fontId="2"/>
  </si>
  <si>
    <t>hourly based value for "b" is multiplied by 8760 to convert it for yearly based value</t>
    <phoneticPr fontId="2"/>
  </si>
  <si>
    <r>
      <t xml:space="preserve">process steam generation during the period </t>
    </r>
    <r>
      <rPr>
        <i/>
        <sz val="10"/>
        <rFont val="Arial"/>
        <family val="2"/>
      </rPr>
      <t>p</t>
    </r>
    <r>
      <rPr>
        <sz val="10"/>
        <rFont val="Arial"/>
        <family val="2"/>
      </rPr>
      <t xml:space="preserve"> = tonne steam/p, where </t>
    </r>
    <r>
      <rPr>
        <i/>
        <sz val="10"/>
        <rFont val="Arial"/>
        <family val="2"/>
      </rPr>
      <t>p</t>
    </r>
    <r>
      <rPr>
        <sz val="10"/>
        <rFont val="Arial"/>
        <family val="2"/>
      </rPr>
      <t xml:space="preserve"> is 8760hrs(or 1 year)</t>
    </r>
    <phoneticPr fontId="2"/>
  </si>
  <si>
    <t>b) measurement by the project participants</t>
    <phoneticPr fontId="2"/>
  </si>
  <si>
    <t>Reference number: ID012</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</si>
</sst>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76" formatCode="0.0_ "/>
    <numFmt numFmtId="177" formatCode="#,##0.0_ "/>
    <numFmt numFmtId="178" formatCode="#,##0.0_);[Red]\(#,##0.0\)"/>
    <numFmt numFmtId="179" formatCode="#,##0.0_ ;[Red]\-#,##0.0\ "/>
    <numFmt numFmtId="180" formatCode="#,##0.0000_ "/>
    <numFmt numFmtId="181" formatCode="#,##0_ ;[Red]\-#,##0\ "/>
    <numFmt numFmtId="182" formatCode="#,##0.0000;[Red]\-#,##0.0000"/>
    <numFmt numFmtId="183" formatCode="#,##0.000_ "/>
  </numFmts>
  <fonts count="25">
    <font>
      <sz val="11"/>
      <color theme="1"/>
      <name val="ＭＳ Ｐゴシック"/>
      <family val="3"/>
      <charset val="128"/>
      <scheme val="minor"/>
    </font>
    <font>
      <sz val="11"/>
      <color indexed="8"/>
      <name val="ＭＳ Ｐゴシック"/>
      <family val="3"/>
      <charset val="128"/>
    </font>
    <font>
      <sz val="6"/>
      <name val="ＭＳ Ｐゴシック"/>
      <family val="3"/>
      <charset val="128"/>
    </font>
    <font>
      <sz val="11"/>
      <color indexed="8"/>
      <name val="Arial"/>
      <family val="2"/>
    </font>
    <font>
      <b/>
      <sz val="11"/>
      <color indexed="9"/>
      <name val="Arial"/>
      <family val="2"/>
    </font>
    <font>
      <b/>
      <sz val="11"/>
      <color indexed="8"/>
      <name val="Arial"/>
      <family val="2"/>
    </font>
    <font>
      <b/>
      <sz val="12"/>
      <color indexed="9"/>
      <name val="Arial"/>
      <family val="2"/>
    </font>
    <font>
      <sz val="11"/>
      <name val="ＭＳ Ｐゴシック"/>
      <family val="3"/>
      <charset val="128"/>
      <scheme val="minor"/>
    </font>
    <font>
      <sz val="11"/>
      <name val="Arial"/>
      <family val="2"/>
    </font>
    <font>
      <b/>
      <i/>
      <sz val="11"/>
      <color indexed="8"/>
      <name val="Arial"/>
      <family val="2"/>
    </font>
    <font>
      <vertAlign val="subscript"/>
      <sz val="11"/>
      <name val="Arial"/>
      <family val="2"/>
    </font>
    <font>
      <i/>
      <sz val="11"/>
      <name val="Arial"/>
      <family val="2"/>
    </font>
    <font>
      <b/>
      <vertAlign val="subscript"/>
      <sz val="11"/>
      <color indexed="8"/>
      <name val="Arial"/>
      <family val="2"/>
    </font>
    <font>
      <b/>
      <vertAlign val="subscript"/>
      <sz val="11"/>
      <color indexed="9"/>
      <name val="Arial"/>
      <family val="2"/>
    </font>
    <font>
      <sz val="11"/>
      <color indexed="10"/>
      <name val="Arial"/>
      <family val="2"/>
    </font>
    <font>
      <vertAlign val="subscript"/>
      <sz val="11"/>
      <color indexed="8"/>
      <name val="Arial"/>
      <family val="2"/>
    </font>
    <font>
      <sz val="6"/>
      <name val="ＭＳ Ｐゴシック"/>
      <family val="3"/>
      <charset val="128"/>
      <scheme val="minor"/>
    </font>
    <font>
      <b/>
      <sz val="11"/>
      <color theme="0"/>
      <name val="Arial"/>
      <family val="2"/>
    </font>
    <font>
      <sz val="6"/>
      <name val="ＭＳ Ｐゴシック"/>
      <family val="2"/>
      <charset val="128"/>
      <scheme val="minor"/>
    </font>
    <font>
      <sz val="11"/>
      <color indexed="81"/>
      <name val="Arial"/>
      <family val="2"/>
    </font>
    <font>
      <sz val="11"/>
      <color theme="1"/>
      <name val="ＭＳ Ｐゴシック"/>
      <family val="3"/>
      <charset val="128"/>
      <scheme val="minor"/>
    </font>
    <font>
      <sz val="6"/>
      <name val="ＭＳ Ｐゴシック"/>
      <family val="3"/>
      <charset val="128"/>
      <scheme val="major"/>
    </font>
    <font>
      <sz val="10"/>
      <name val="Arial"/>
      <family val="2"/>
    </font>
    <font>
      <sz val="9"/>
      <name val="Arial"/>
      <family val="2"/>
    </font>
    <font>
      <i/>
      <sz val="10"/>
      <name val="Arial"/>
      <family val="2"/>
    </font>
  </fonts>
  <fills count="11">
    <fill>
      <patternFill patternType="none"/>
    </fill>
    <fill>
      <patternFill patternType="gray125"/>
    </fill>
    <fill>
      <patternFill patternType="solid">
        <fgColor indexed="9"/>
        <bgColor indexed="64"/>
      </patternFill>
    </fill>
    <fill>
      <patternFill patternType="solid">
        <fgColor theme="3" tint="-0.499984740745262"/>
        <bgColor indexed="64"/>
      </patternFill>
    </fill>
    <fill>
      <patternFill patternType="solid">
        <fgColor theme="3" tint="-0.249977111117893"/>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3" tint="-0.24994659260841701"/>
        <bgColor indexed="64"/>
      </patternFill>
    </fill>
    <fill>
      <patternFill patternType="solid">
        <fgColor theme="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medium">
        <color rgb="FFFF0000"/>
      </left>
      <right style="medium">
        <color rgb="FFFF0000"/>
      </right>
      <top style="medium">
        <color rgb="FFFF0000"/>
      </top>
      <bottom style="medium">
        <color rgb="FFFF0000"/>
      </bottom>
      <diagonal/>
    </border>
    <border>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style="thin">
        <color theme="1" tint="0.34998626667073579"/>
      </top>
      <bottom/>
      <diagonal/>
    </border>
    <border>
      <left style="medium">
        <color rgb="FFFF0000"/>
      </left>
      <right style="thin">
        <color theme="1" tint="0.34998626667073579"/>
      </right>
      <top style="medium">
        <color rgb="FFFF0000"/>
      </top>
      <bottom style="medium">
        <color rgb="FFFF0000"/>
      </bottom>
      <diagonal/>
    </border>
    <border>
      <left style="thin">
        <color theme="1" tint="0.34998626667073579"/>
      </left>
      <right style="medium">
        <color rgb="FFFF0000"/>
      </right>
      <top style="medium">
        <color rgb="FFFF0000"/>
      </top>
      <bottom style="medium">
        <color rgb="FFFF0000"/>
      </bottom>
      <diagonal/>
    </border>
    <border>
      <left style="thin">
        <color theme="1" tint="0.34998626667073579"/>
      </left>
      <right style="thin">
        <color theme="1" tint="0.34998626667073579"/>
      </right>
      <top/>
      <bottom style="thin">
        <color theme="1" tint="0.34998626667073579"/>
      </bottom>
      <diagonal/>
    </border>
    <border>
      <left style="thin">
        <color theme="1" tint="0.34998626667073579"/>
      </left>
      <right style="thin">
        <color theme="1" tint="0.34998626667073579"/>
      </right>
      <top/>
      <bottom/>
      <diagonal/>
    </border>
    <border>
      <left style="thin">
        <color theme="1" tint="0.34998626667073579"/>
      </left>
      <right/>
      <top style="thin">
        <color theme="1" tint="0.34998626667073579"/>
      </top>
      <bottom style="thin">
        <color theme="1" tint="0.34998626667073579"/>
      </bottom>
      <diagonal/>
    </border>
  </borders>
  <cellStyleXfs count="3">
    <xf numFmtId="0" fontId="0" fillId="0" borderId="0">
      <alignment vertical="center"/>
    </xf>
    <xf numFmtId="38" fontId="1" fillId="0" borderId="0" applyFont="0" applyFill="0" applyBorder="0" applyAlignment="0" applyProtection="0">
      <alignment vertical="center"/>
    </xf>
    <xf numFmtId="0" fontId="20" fillId="0" borderId="0">
      <alignment vertical="center"/>
    </xf>
  </cellStyleXfs>
  <cellXfs count="129">
    <xf numFmtId="0" fontId="0" fillId="0" borderId="0" xfId="0">
      <alignment vertical="center"/>
    </xf>
    <xf numFmtId="0" fontId="3" fillId="0" borderId="0" xfId="0" applyFont="1">
      <alignment vertical="center"/>
    </xf>
    <xf numFmtId="0" fontId="5" fillId="0" borderId="0" xfId="0" applyFont="1">
      <alignment vertical="center"/>
    </xf>
    <xf numFmtId="0" fontId="3" fillId="0" borderId="0" xfId="0" applyFont="1" applyBorder="1">
      <alignment vertical="center"/>
    </xf>
    <xf numFmtId="0" fontId="5" fillId="0" borderId="0" xfId="0" applyFont="1" applyFill="1" applyBorder="1">
      <alignment vertical="center"/>
    </xf>
    <xf numFmtId="0" fontId="3" fillId="0" borderId="0" xfId="0" applyFont="1" applyAlignment="1">
      <alignment vertical="center" wrapText="1"/>
    </xf>
    <xf numFmtId="38" fontId="3" fillId="0" borderId="0" xfId="1" applyFont="1">
      <alignment vertical="center"/>
    </xf>
    <xf numFmtId="0" fontId="3" fillId="0" borderId="0" xfId="0" applyFont="1" applyFill="1" applyBorder="1" applyAlignment="1">
      <alignment horizontal="left" vertical="center" wrapText="1"/>
    </xf>
    <xf numFmtId="0" fontId="3" fillId="0" borderId="0" xfId="0" applyFont="1" applyAlignment="1">
      <alignment horizontal="right" vertical="center"/>
    </xf>
    <xf numFmtId="0" fontId="8" fillId="0" borderId="0" xfId="0" applyFont="1">
      <alignment vertical="center"/>
    </xf>
    <xf numFmtId="0" fontId="6" fillId="3" borderId="0" xfId="0" applyFont="1" applyFill="1" applyAlignment="1">
      <alignment vertical="center"/>
    </xf>
    <xf numFmtId="0" fontId="4" fillId="3" borderId="0" xfId="0" applyFont="1" applyFill="1" applyAlignment="1">
      <alignment vertical="center"/>
    </xf>
    <xf numFmtId="0" fontId="4" fillId="3" borderId="0" xfId="0" applyFont="1" applyFill="1" applyAlignment="1">
      <alignment horizontal="right" vertical="center"/>
    </xf>
    <xf numFmtId="0" fontId="4" fillId="3" borderId="3" xfId="0" applyFont="1" applyFill="1" applyBorder="1" applyAlignment="1">
      <alignment horizontal="center" vertical="center" wrapText="1"/>
    </xf>
    <xf numFmtId="0" fontId="8" fillId="6" borderId="3" xfId="0" quotePrefix="1" applyFont="1" applyFill="1" applyBorder="1" applyAlignment="1">
      <alignment horizontal="center" vertical="center"/>
    </xf>
    <xf numFmtId="0" fontId="8" fillId="6" borderId="3" xfId="0" applyFont="1" applyFill="1" applyBorder="1">
      <alignment vertical="center"/>
    </xf>
    <xf numFmtId="0" fontId="8" fillId="6" borderId="3" xfId="0" applyFont="1" applyFill="1" applyBorder="1" applyAlignment="1">
      <alignment vertical="center" wrapText="1"/>
    </xf>
    <xf numFmtId="0" fontId="8" fillId="6" borderId="3" xfId="0" applyFont="1" applyFill="1" applyBorder="1" applyAlignment="1">
      <alignment vertical="center" wrapText="1" shrinkToFit="1"/>
    </xf>
    <xf numFmtId="0" fontId="8" fillId="0" borderId="3" xfId="0" applyFont="1" applyFill="1" applyBorder="1">
      <alignment vertical="center"/>
    </xf>
    <xf numFmtId="0" fontId="8" fillId="6" borderId="3" xfId="0" applyFont="1" applyFill="1" applyBorder="1" applyAlignment="1">
      <alignment vertical="center" shrinkToFit="1"/>
    </xf>
    <xf numFmtId="0" fontId="4" fillId="3" borderId="3" xfId="0" applyFont="1" applyFill="1" applyBorder="1" applyAlignment="1">
      <alignment horizontal="center" vertical="center"/>
    </xf>
    <xf numFmtId="0" fontId="3" fillId="6" borderId="5" xfId="0" applyFont="1" applyFill="1" applyBorder="1">
      <alignment vertical="center"/>
    </xf>
    <xf numFmtId="0" fontId="3" fillId="0" borderId="3" xfId="0" applyFont="1" applyFill="1" applyBorder="1">
      <alignment vertical="center"/>
    </xf>
    <xf numFmtId="0" fontId="3" fillId="0" borderId="0" xfId="0" applyFont="1" applyAlignment="1">
      <alignment horizontal="center" vertical="center"/>
    </xf>
    <xf numFmtId="0" fontId="4" fillId="3" borderId="6" xfId="0" applyFont="1" applyFill="1" applyBorder="1">
      <alignment vertical="center"/>
    </xf>
    <xf numFmtId="0" fontId="3" fillId="3" borderId="3" xfId="0" applyFont="1" applyFill="1" applyBorder="1">
      <alignment vertical="center"/>
    </xf>
    <xf numFmtId="0" fontId="4" fillId="3" borderId="3" xfId="0" applyFont="1" applyFill="1" applyBorder="1">
      <alignment vertical="center"/>
    </xf>
    <xf numFmtId="0" fontId="4" fillId="3" borderId="6" xfId="0" applyFont="1" applyFill="1" applyBorder="1" applyAlignment="1">
      <alignment horizontal="center" vertical="center"/>
    </xf>
    <xf numFmtId="0" fontId="4" fillId="3" borderId="3" xfId="0" applyFont="1" applyFill="1" applyBorder="1" applyAlignment="1">
      <alignment horizontal="center" vertical="center" shrinkToFit="1"/>
    </xf>
    <xf numFmtId="0" fontId="3" fillId="3" borderId="9" xfId="0" applyFont="1" applyFill="1" applyBorder="1">
      <alignment vertical="center"/>
    </xf>
    <xf numFmtId="0" fontId="8" fillId="7" borderId="3" xfId="0" applyFont="1" applyFill="1" applyBorder="1">
      <alignment vertical="center"/>
    </xf>
    <xf numFmtId="0" fontId="8" fillId="0" borderId="11" xfId="0" applyFont="1" applyBorder="1">
      <alignment vertical="center"/>
    </xf>
    <xf numFmtId="177" fontId="8" fillId="0" borderId="4" xfId="0" applyNumberFormat="1" applyFont="1" applyBorder="1">
      <alignment vertical="center"/>
    </xf>
    <xf numFmtId="0" fontId="8" fillId="0" borderId="5" xfId="0" applyFont="1" applyBorder="1">
      <alignment vertical="center"/>
    </xf>
    <xf numFmtId="0" fontId="8" fillId="0" borderId="3" xfId="0" applyFont="1" applyFill="1" applyBorder="1" applyAlignment="1">
      <alignment horizontal="center" vertical="center"/>
    </xf>
    <xf numFmtId="0" fontId="4" fillId="3" borderId="9" xfId="0" applyFont="1" applyFill="1" applyBorder="1">
      <alignment vertical="center"/>
    </xf>
    <xf numFmtId="0" fontId="4" fillId="0" borderId="0" xfId="0" applyFont="1">
      <alignment vertical="center"/>
    </xf>
    <xf numFmtId="0" fontId="3" fillId="3" borderId="10" xfId="0" applyFont="1" applyFill="1" applyBorder="1">
      <alignment vertical="center"/>
    </xf>
    <xf numFmtId="0" fontId="8" fillId="0" borderId="3" xfId="0" applyFont="1" applyFill="1" applyBorder="1" applyAlignment="1">
      <alignment horizontal="left" vertical="center"/>
    </xf>
    <xf numFmtId="177" fontId="8" fillId="0" borderId="3" xfId="0" applyNumberFormat="1" applyFont="1" applyFill="1" applyBorder="1">
      <alignment vertical="center"/>
    </xf>
    <xf numFmtId="0" fontId="8" fillId="0" borderId="3" xfId="0" applyFont="1" applyBorder="1">
      <alignment vertical="center"/>
    </xf>
    <xf numFmtId="0" fontId="8" fillId="0" borderId="3" xfId="0" applyFont="1" applyBorder="1" applyAlignment="1">
      <alignment horizontal="center" vertical="center"/>
    </xf>
    <xf numFmtId="0" fontId="4" fillId="3" borderId="10" xfId="0" applyFont="1" applyFill="1" applyBorder="1">
      <alignment vertical="center"/>
    </xf>
    <xf numFmtId="0" fontId="8" fillId="7" borderId="6" xfId="0" applyFont="1" applyFill="1" applyBorder="1" applyAlignment="1">
      <alignment vertical="center"/>
    </xf>
    <xf numFmtId="0" fontId="8" fillId="7" borderId="3" xfId="0" applyFont="1" applyFill="1" applyBorder="1" applyAlignment="1">
      <alignment vertical="center"/>
    </xf>
    <xf numFmtId="0" fontId="8" fillId="0" borderId="11" xfId="0" applyFont="1" applyBorder="1" applyAlignment="1">
      <alignment horizontal="center" vertical="center"/>
    </xf>
    <xf numFmtId="0" fontId="8" fillId="7" borderId="10" xfId="0" applyFont="1" applyFill="1" applyBorder="1">
      <alignment vertical="center"/>
    </xf>
    <xf numFmtId="0" fontId="8" fillId="6" borderId="6" xfId="0" applyFont="1" applyFill="1" applyBorder="1">
      <alignment vertical="center"/>
    </xf>
    <xf numFmtId="0" fontId="8" fillId="0" borderId="3" xfId="0" applyFont="1" applyBorder="1" applyAlignment="1">
      <alignment horizontal="left" vertical="center"/>
    </xf>
    <xf numFmtId="177" fontId="8" fillId="0" borderId="9" xfId="0" applyNumberFormat="1" applyFont="1" applyFill="1" applyBorder="1">
      <alignment vertical="center"/>
    </xf>
    <xf numFmtId="0" fontId="8" fillId="6" borderId="10" xfId="0" applyFont="1" applyFill="1" applyBorder="1">
      <alignment vertical="center"/>
    </xf>
    <xf numFmtId="0" fontId="8" fillId="6" borderId="9" xfId="0" applyFont="1" applyFill="1" applyBorder="1">
      <alignment vertical="center"/>
    </xf>
    <xf numFmtId="0" fontId="8" fillId="7" borderId="9" xfId="0" applyFont="1" applyFill="1" applyBorder="1">
      <alignment vertical="center"/>
    </xf>
    <xf numFmtId="0" fontId="3" fillId="0" borderId="0" xfId="0" applyFont="1" applyFill="1" applyBorder="1">
      <alignment vertical="center"/>
    </xf>
    <xf numFmtId="0" fontId="8" fillId="0" borderId="0" xfId="0" applyFont="1" applyFill="1" applyBorder="1" applyAlignment="1">
      <alignment horizontal="left" vertical="center"/>
    </xf>
    <xf numFmtId="0" fontId="8" fillId="0" borderId="0" xfId="0" applyFont="1" applyFill="1" applyBorder="1">
      <alignment vertical="center"/>
    </xf>
    <xf numFmtId="0" fontId="3" fillId="0" borderId="0" xfId="0" applyFont="1" applyFill="1" applyBorder="1" applyAlignment="1">
      <alignment horizontal="center" vertical="center"/>
    </xf>
    <xf numFmtId="0" fontId="8" fillId="8" borderId="2" xfId="0" applyFont="1" applyFill="1" applyBorder="1">
      <alignment vertical="center"/>
    </xf>
    <xf numFmtId="0" fontId="8" fillId="8" borderId="1" xfId="0" applyFont="1" applyFill="1" applyBorder="1" applyAlignment="1">
      <alignment horizontal="center" vertical="center"/>
    </xf>
    <xf numFmtId="177" fontId="8" fillId="8" borderId="1" xfId="0" applyNumberFormat="1" applyFont="1" applyFill="1" applyBorder="1" applyAlignment="1">
      <alignment horizontal="right" vertical="center"/>
    </xf>
    <xf numFmtId="0" fontId="8" fillId="8" borderId="1" xfId="0" applyFont="1" applyFill="1" applyBorder="1">
      <alignment vertical="center"/>
    </xf>
    <xf numFmtId="0" fontId="8" fillId="2" borderId="0" xfId="0" applyFont="1" applyFill="1" applyBorder="1">
      <alignment vertical="center"/>
    </xf>
    <xf numFmtId="180" fontId="8" fillId="8" borderId="1" xfId="0" applyNumberFormat="1" applyFont="1" applyFill="1" applyBorder="1" applyAlignment="1">
      <alignment horizontal="right" vertical="center"/>
    </xf>
    <xf numFmtId="179" fontId="8" fillId="2" borderId="3" xfId="1" applyNumberFormat="1" applyFont="1" applyFill="1" applyBorder="1" applyProtection="1">
      <alignment vertical="center"/>
      <protection locked="0"/>
    </xf>
    <xf numFmtId="0" fontId="8" fillId="0" borderId="3" xfId="0" applyFont="1" applyFill="1" applyBorder="1" applyProtection="1">
      <alignment vertical="center"/>
      <protection locked="0"/>
    </xf>
    <xf numFmtId="0" fontId="8" fillId="0" borderId="3" xfId="0" applyFont="1" applyFill="1" applyBorder="1" applyAlignment="1" applyProtection="1">
      <alignment vertical="center" wrapText="1"/>
      <protection locked="0"/>
    </xf>
    <xf numFmtId="0" fontId="8" fillId="2" borderId="3" xfId="0" applyFont="1" applyFill="1" applyBorder="1" applyAlignment="1" applyProtection="1">
      <alignment vertical="center" wrapText="1"/>
      <protection locked="0"/>
    </xf>
    <xf numFmtId="38" fontId="8" fillId="2" borderId="3" xfId="1" applyFont="1" applyFill="1" applyBorder="1" applyAlignment="1" applyProtection="1">
      <alignment vertical="center" wrapText="1"/>
      <protection locked="0"/>
    </xf>
    <xf numFmtId="177" fontId="8" fillId="5" borderId="3" xfId="0" applyNumberFormat="1" applyFont="1" applyFill="1" applyBorder="1">
      <alignment vertical="center"/>
    </xf>
    <xf numFmtId="0" fontId="8" fillId="5" borderId="3" xfId="0" applyFont="1" applyFill="1" applyBorder="1" applyAlignment="1">
      <alignment vertical="center" wrapText="1" shrinkToFit="1"/>
    </xf>
    <xf numFmtId="180" fontId="8" fillId="5" borderId="3" xfId="0" applyNumberFormat="1" applyFont="1" applyFill="1" applyBorder="1">
      <alignment vertical="center"/>
    </xf>
    <xf numFmtId="0" fontId="8" fillId="5" borderId="3" xfId="0" applyFont="1" applyFill="1" applyBorder="1">
      <alignment vertical="center"/>
    </xf>
    <xf numFmtId="178" fontId="8" fillId="6" borderId="3" xfId="0" applyNumberFormat="1" applyFont="1" applyFill="1" applyBorder="1">
      <alignment vertical="center"/>
    </xf>
    <xf numFmtId="0" fontId="8" fillId="6" borderId="3" xfId="0" applyNumberFormat="1" applyFont="1" applyFill="1" applyBorder="1" applyAlignment="1">
      <alignment vertical="center" wrapText="1" shrinkToFit="1"/>
    </xf>
    <xf numFmtId="178" fontId="8" fillId="5" borderId="3" xfId="0" applyNumberFormat="1" applyFont="1" applyFill="1" applyBorder="1">
      <alignment vertical="center"/>
    </xf>
    <xf numFmtId="178" fontId="8" fillId="5" borderId="3" xfId="0" applyNumberFormat="1" applyFont="1" applyFill="1" applyBorder="1" applyAlignment="1">
      <alignment vertical="center" wrapText="1" shrinkToFit="1"/>
    </xf>
    <xf numFmtId="0" fontId="0" fillId="0" borderId="0" xfId="0" applyFont="1">
      <alignment vertical="center"/>
    </xf>
    <xf numFmtId="0" fontId="4" fillId="9" borderId="3" xfId="0" applyFont="1" applyFill="1" applyBorder="1" applyAlignment="1">
      <alignment horizontal="center" vertical="center" wrapText="1"/>
    </xf>
    <xf numFmtId="0" fontId="4" fillId="4" borderId="3" xfId="0" applyFont="1" applyFill="1" applyBorder="1" applyAlignment="1">
      <alignment horizontal="center" vertical="center" wrapText="1"/>
    </xf>
    <xf numFmtId="176" fontId="8" fillId="6" borderId="3" xfId="0" applyNumberFormat="1" applyFont="1" applyFill="1" applyBorder="1" applyProtection="1">
      <alignment vertical="center"/>
    </xf>
    <xf numFmtId="177" fontId="8" fillId="6" borderId="3" xfId="0" applyNumberFormat="1" applyFont="1" applyFill="1" applyBorder="1" applyAlignment="1" applyProtection="1">
      <alignment vertical="center" wrapText="1"/>
    </xf>
    <xf numFmtId="180" fontId="8" fillId="6" borderId="3" xfId="0" applyNumberFormat="1" applyFont="1" applyFill="1" applyBorder="1" applyAlignment="1" applyProtection="1">
      <alignment vertical="center" wrapText="1"/>
    </xf>
    <xf numFmtId="0" fontId="3" fillId="0" borderId="3" xfId="0" applyFont="1" applyBorder="1" applyAlignment="1" applyProtection="1">
      <alignment vertical="center" wrapText="1"/>
      <protection locked="0"/>
    </xf>
    <xf numFmtId="0" fontId="8" fillId="6" borderId="3" xfId="0" applyFont="1" applyFill="1" applyBorder="1" applyAlignment="1">
      <alignment vertical="center" wrapText="1"/>
    </xf>
    <xf numFmtId="0" fontId="6" fillId="3" borderId="0" xfId="0" applyFont="1" applyFill="1" applyAlignment="1">
      <alignment vertical="center"/>
    </xf>
    <xf numFmtId="0" fontId="8" fillId="0" borderId="3" xfId="0" applyFont="1" applyFill="1" applyBorder="1" applyAlignment="1" applyProtection="1">
      <alignment vertical="center" wrapText="1" shrinkToFit="1"/>
      <protection locked="0"/>
    </xf>
    <xf numFmtId="0" fontId="8" fillId="0" borderId="3" xfId="2" applyFont="1" applyFill="1" applyBorder="1" applyAlignment="1" applyProtection="1">
      <alignment vertical="center" wrapText="1"/>
      <protection locked="0"/>
    </xf>
    <xf numFmtId="177" fontId="8" fillId="10" borderId="3" xfId="0" applyNumberFormat="1" applyFont="1" applyFill="1" applyBorder="1" applyAlignment="1" applyProtection="1">
      <alignment vertical="center" wrapText="1"/>
      <protection locked="0"/>
    </xf>
    <xf numFmtId="180" fontId="8" fillId="10" borderId="3" xfId="0" applyNumberFormat="1" applyFont="1" applyFill="1" applyBorder="1" applyAlignment="1" applyProtection="1">
      <alignment vertical="center" wrapText="1"/>
      <protection locked="0"/>
    </xf>
    <xf numFmtId="179" fontId="8" fillId="10" borderId="3" xfId="1" applyNumberFormat="1" applyFont="1" applyFill="1" applyBorder="1" applyProtection="1">
      <alignment vertical="center"/>
      <protection locked="0"/>
    </xf>
    <xf numFmtId="0" fontId="23" fillId="0" borderId="3" xfId="0" applyFont="1" applyFill="1" applyBorder="1" applyAlignment="1" applyProtection="1">
      <alignment vertical="center" wrapText="1"/>
      <protection locked="0"/>
    </xf>
    <xf numFmtId="0" fontId="8" fillId="10" borderId="3" xfId="0" applyFont="1" applyFill="1" applyBorder="1" applyAlignment="1" applyProtection="1">
      <alignment vertical="center" wrapText="1" shrinkToFit="1"/>
      <protection locked="0"/>
    </xf>
    <xf numFmtId="180" fontId="8" fillId="0" borderId="3" xfId="0" applyNumberFormat="1" applyFont="1" applyFill="1" applyBorder="1" applyAlignment="1" applyProtection="1">
      <alignment vertical="center" wrapText="1"/>
      <protection locked="0"/>
    </xf>
    <xf numFmtId="177" fontId="8" fillId="0" borderId="3" xfId="0" applyNumberFormat="1" applyFont="1" applyFill="1" applyBorder="1" applyAlignment="1" applyProtection="1">
      <alignment vertical="center" wrapText="1"/>
      <protection locked="0"/>
    </xf>
    <xf numFmtId="179" fontId="22" fillId="10" borderId="3" xfId="1" applyNumberFormat="1" applyFont="1" applyFill="1" applyBorder="1" applyProtection="1">
      <alignment vertical="center"/>
      <protection locked="0"/>
    </xf>
    <xf numFmtId="182" fontId="8" fillId="10" borderId="3" xfId="1" applyNumberFormat="1" applyFont="1" applyFill="1" applyBorder="1" applyProtection="1">
      <alignment vertical="center"/>
      <protection locked="0"/>
    </xf>
    <xf numFmtId="38" fontId="8" fillId="10" borderId="3" xfId="1" applyFont="1" applyFill="1" applyBorder="1" applyProtection="1">
      <alignment vertical="center"/>
      <protection locked="0"/>
    </xf>
    <xf numFmtId="0" fontId="8" fillId="10" borderId="3" xfId="0" applyFont="1" applyFill="1" applyBorder="1" applyAlignment="1" applyProtection="1">
      <alignment vertical="center" wrapText="1"/>
      <protection locked="0"/>
    </xf>
    <xf numFmtId="183" fontId="8" fillId="10" borderId="3" xfId="0" applyNumberFormat="1" applyFont="1" applyFill="1" applyBorder="1" applyAlignment="1" applyProtection="1">
      <alignment vertical="center" wrapText="1"/>
      <protection locked="0"/>
    </xf>
    <xf numFmtId="0" fontId="22" fillId="0" borderId="3" xfId="0" applyFont="1" applyFill="1" applyBorder="1" applyAlignment="1" applyProtection="1">
      <alignment vertical="center" wrapText="1"/>
      <protection locked="0"/>
    </xf>
    <xf numFmtId="0" fontId="8" fillId="6" borderId="3" xfId="0" applyFont="1" applyFill="1" applyBorder="1" applyAlignment="1">
      <alignment vertical="center" wrapText="1"/>
    </xf>
    <xf numFmtId="0" fontId="8" fillId="0" borderId="3" xfId="0" applyFont="1" applyBorder="1" applyAlignment="1" applyProtection="1">
      <alignment horizontal="left" vertical="center" wrapText="1"/>
      <protection locked="0"/>
    </xf>
    <xf numFmtId="0" fontId="7" fillId="0" borderId="3" xfId="0" applyFont="1" applyBorder="1" applyAlignment="1" applyProtection="1">
      <alignment horizontal="left" vertical="center" wrapText="1"/>
      <protection locked="0"/>
    </xf>
    <xf numFmtId="0" fontId="8" fillId="0" borderId="3" xfId="0" applyFont="1" applyBorder="1" applyAlignment="1" applyProtection="1">
      <alignment vertical="center" wrapText="1"/>
      <protection locked="0"/>
    </xf>
    <xf numFmtId="0" fontId="4" fillId="3" borderId="3" xfId="0" applyFont="1" applyFill="1" applyBorder="1" applyAlignment="1">
      <alignment horizontal="center" vertical="center" wrapText="1"/>
    </xf>
    <xf numFmtId="0" fontId="8" fillId="10" borderId="11" xfId="0" applyFont="1" applyFill="1" applyBorder="1" applyAlignment="1" applyProtection="1">
      <alignment horizontal="left" vertical="center" wrapText="1"/>
      <protection locked="0"/>
    </xf>
    <xf numFmtId="0" fontId="8" fillId="10" borderId="5" xfId="0" applyFont="1" applyFill="1" applyBorder="1" applyAlignment="1" applyProtection="1">
      <alignment horizontal="left" vertical="center" wrapText="1"/>
      <protection locked="0"/>
    </xf>
    <xf numFmtId="0" fontId="3" fillId="0" borderId="3" xfId="0" applyFont="1" applyFill="1" applyBorder="1" applyAlignment="1">
      <alignment vertical="center" wrapText="1"/>
    </xf>
    <xf numFmtId="0" fontId="4" fillId="3" borderId="6" xfId="0" applyFont="1" applyFill="1" applyBorder="1" applyAlignment="1">
      <alignment horizontal="center" vertical="center"/>
    </xf>
    <xf numFmtId="181" fontId="14" fillId="2" borderId="7" xfId="1" applyNumberFormat="1" applyFont="1" applyFill="1" applyBorder="1" applyAlignment="1">
      <alignment horizontal="right" vertical="center"/>
    </xf>
    <xf numFmtId="181" fontId="14" fillId="2" borderId="8" xfId="1" applyNumberFormat="1" applyFont="1" applyFill="1" applyBorder="1" applyAlignment="1">
      <alignment horizontal="right" vertical="center"/>
    </xf>
    <xf numFmtId="0" fontId="6" fillId="3" borderId="0" xfId="0" applyFont="1" applyFill="1" applyAlignment="1">
      <alignment vertical="center"/>
    </xf>
    <xf numFmtId="0" fontId="6" fillId="3" borderId="0" xfId="0" applyFont="1" applyFill="1" applyAlignment="1">
      <alignment horizontal="left" vertical="center"/>
    </xf>
    <xf numFmtId="0" fontId="8" fillId="6" borderId="3" xfId="0" applyFont="1" applyFill="1" applyBorder="1" applyAlignment="1" applyProtection="1">
      <alignment horizontal="center" vertical="center" wrapText="1"/>
    </xf>
    <xf numFmtId="0" fontId="8" fillId="6" borderId="3" xfId="0" applyFont="1" applyFill="1" applyBorder="1" applyAlignment="1" applyProtection="1">
      <alignment horizontal="left" vertical="center" wrapText="1"/>
    </xf>
    <xf numFmtId="0" fontId="7" fillId="6" borderId="3" xfId="0" applyFont="1" applyFill="1" applyBorder="1" applyAlignment="1" applyProtection="1">
      <alignment horizontal="left" vertical="center" wrapText="1"/>
    </xf>
    <xf numFmtId="0" fontId="8" fillId="6" borderId="11" xfId="0" applyFont="1" applyFill="1" applyBorder="1" applyAlignment="1" applyProtection="1">
      <alignment vertical="center" wrapText="1"/>
    </xf>
    <xf numFmtId="0" fontId="8" fillId="6" borderId="5" xfId="0" applyFont="1" applyFill="1" applyBorder="1" applyAlignment="1" applyProtection="1">
      <alignment vertical="center" wrapText="1"/>
    </xf>
    <xf numFmtId="0" fontId="8" fillId="6" borderId="11" xfId="0" applyFont="1" applyFill="1" applyBorder="1" applyAlignment="1">
      <alignment vertical="center" wrapText="1"/>
    </xf>
    <xf numFmtId="0" fontId="8" fillId="6" borderId="5" xfId="0" applyFont="1" applyFill="1" applyBorder="1" applyAlignment="1">
      <alignment vertical="center" wrapText="1"/>
    </xf>
    <xf numFmtId="0" fontId="4" fillId="3" borderId="11"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8" fillId="6" borderId="11" xfId="0" applyFont="1" applyFill="1" applyBorder="1" applyAlignment="1">
      <alignment vertical="center"/>
    </xf>
    <xf numFmtId="0" fontId="8" fillId="6" borderId="5" xfId="0" applyFont="1" applyFill="1" applyBorder="1" applyAlignment="1">
      <alignment vertical="center"/>
    </xf>
    <xf numFmtId="0" fontId="17" fillId="9" borderId="3" xfId="0" applyFont="1" applyFill="1" applyBorder="1" applyAlignment="1">
      <alignment horizontal="center" vertical="center"/>
    </xf>
    <xf numFmtId="49" fontId="8" fillId="0" borderId="3" xfId="0" applyNumberFormat="1" applyFont="1" applyBorder="1" applyAlignment="1" applyProtection="1">
      <alignment horizontal="center" vertical="center" shrinkToFit="1"/>
      <protection locked="0"/>
    </xf>
    <xf numFmtId="49" fontId="8" fillId="0" borderId="11" xfId="0" applyNumberFormat="1" applyFont="1" applyBorder="1" applyAlignment="1" applyProtection="1">
      <alignment horizontal="center" vertical="center" shrinkToFit="1"/>
      <protection locked="0"/>
    </xf>
    <xf numFmtId="0" fontId="3" fillId="0" borderId="11" xfId="0" applyFont="1" applyFill="1" applyBorder="1" applyAlignment="1">
      <alignment vertical="center"/>
    </xf>
    <xf numFmtId="0" fontId="3" fillId="0" borderId="5" xfId="0" applyFont="1" applyFill="1" applyBorder="1" applyAlignment="1">
      <alignment vertical="center"/>
    </xf>
  </cellXfs>
  <cellStyles count="3">
    <cellStyle name="桁区切り" xfId="1" builtinId="6"/>
    <cellStyle name="標準" xfId="0" builtinId="0"/>
    <cellStyle name="標準 3" xfId="2"/>
  </cellStyles>
  <dxfs count="0"/>
  <tableStyles count="0" defaultTableStyle="TableStyleMedium9" defaultPivotStyle="PivotStyleLight16"/>
  <colors>
    <mruColors>
      <color rgb="FF80808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tint="0.39997558519241921"/>
    <pageSetUpPr fitToPage="1"/>
  </sheetPr>
  <dimension ref="A1:K38"/>
  <sheetViews>
    <sheetView showGridLines="0" tabSelected="1" view="pageBreakPreview" zoomScale="80" zoomScaleNormal="60" zoomScaleSheetLayoutView="80" workbookViewId="0"/>
  </sheetViews>
  <sheetFormatPr defaultColWidth="9" defaultRowHeight="14.25"/>
  <cols>
    <col min="1" max="1" width="2.625" style="1" customWidth="1"/>
    <col min="2" max="2" width="11.75" style="1" customWidth="1"/>
    <col min="3" max="3" width="13.625" style="1" customWidth="1"/>
    <col min="4" max="4" width="21.625" style="1" customWidth="1"/>
    <col min="5" max="6" width="10.625" style="1" customWidth="1"/>
    <col min="7" max="7" width="11.625" style="1" customWidth="1"/>
    <col min="8" max="8" width="10.25" style="1" customWidth="1"/>
    <col min="9" max="9" width="63.5" style="1" customWidth="1"/>
    <col min="10" max="10" width="12.625" style="1" customWidth="1"/>
    <col min="11" max="11" width="11.5" style="1" customWidth="1"/>
    <col min="12" max="16384" width="9" style="1"/>
  </cols>
  <sheetData>
    <row r="1" spans="1:11" ht="18" customHeight="1">
      <c r="K1" s="8" t="s">
        <v>135</v>
      </c>
    </row>
    <row r="2" spans="1:11" ht="18" customHeight="1">
      <c r="K2" s="8" t="s">
        <v>172</v>
      </c>
    </row>
    <row r="3" spans="1:11" ht="27.75" customHeight="1">
      <c r="A3" s="10" t="s">
        <v>108</v>
      </c>
      <c r="B3" s="11"/>
      <c r="C3" s="11"/>
      <c r="D3" s="11"/>
      <c r="E3" s="11"/>
      <c r="F3" s="11"/>
      <c r="G3" s="11"/>
      <c r="H3" s="11"/>
      <c r="I3" s="11"/>
      <c r="J3" s="11"/>
      <c r="K3" s="12"/>
    </row>
    <row r="4" spans="1:11" ht="14.25" customHeight="1"/>
    <row r="5" spans="1:11" ht="15" customHeight="1">
      <c r="A5" s="4" t="s">
        <v>73</v>
      </c>
      <c r="B5" s="4"/>
    </row>
    <row r="6" spans="1:11" ht="15" customHeight="1">
      <c r="A6" s="4"/>
      <c r="B6" s="13" t="s">
        <v>10</v>
      </c>
      <c r="C6" s="13" t="s">
        <v>11</v>
      </c>
      <c r="D6" s="13" t="s">
        <v>12</v>
      </c>
      <c r="E6" s="13" t="s">
        <v>13</v>
      </c>
      <c r="F6" s="13" t="s">
        <v>14</v>
      </c>
      <c r="G6" s="13" t="s">
        <v>15</v>
      </c>
      <c r="H6" s="13" t="s">
        <v>16</v>
      </c>
      <c r="I6" s="13" t="s">
        <v>17</v>
      </c>
      <c r="J6" s="13" t="s">
        <v>18</v>
      </c>
      <c r="K6" s="13" t="s">
        <v>19</v>
      </c>
    </row>
    <row r="7" spans="1:11" s="5" customFormat="1" ht="30" customHeight="1">
      <c r="B7" s="13" t="s">
        <v>20</v>
      </c>
      <c r="C7" s="13" t="s">
        <v>21</v>
      </c>
      <c r="D7" s="13" t="s">
        <v>22</v>
      </c>
      <c r="E7" s="13" t="s">
        <v>23</v>
      </c>
      <c r="F7" s="13" t="s">
        <v>1</v>
      </c>
      <c r="G7" s="13" t="s">
        <v>24</v>
      </c>
      <c r="H7" s="13" t="s">
        <v>25</v>
      </c>
      <c r="I7" s="13" t="s">
        <v>26</v>
      </c>
      <c r="J7" s="13" t="s">
        <v>27</v>
      </c>
      <c r="K7" s="13" t="s">
        <v>28</v>
      </c>
    </row>
    <row r="8" spans="1:11" ht="48" customHeight="1">
      <c r="B8" s="14">
        <v>1</v>
      </c>
      <c r="C8" s="15" t="s">
        <v>74</v>
      </c>
      <c r="D8" s="16" t="s">
        <v>75</v>
      </c>
      <c r="E8" s="89">
        <v>0</v>
      </c>
      <c r="F8" s="85" t="s">
        <v>154</v>
      </c>
      <c r="G8" s="64" t="s">
        <v>45</v>
      </c>
      <c r="H8" s="65" t="s">
        <v>168</v>
      </c>
      <c r="I8" s="65" t="s">
        <v>168</v>
      </c>
      <c r="J8" s="65" t="s">
        <v>168</v>
      </c>
      <c r="K8" s="90" t="s">
        <v>159</v>
      </c>
    </row>
    <row r="9" spans="1:11" ht="48" customHeight="1">
      <c r="B9" s="14">
        <v>2</v>
      </c>
      <c r="C9" s="15" t="s">
        <v>76</v>
      </c>
      <c r="D9" s="16" t="s">
        <v>77</v>
      </c>
      <c r="E9" s="89">
        <v>285691.90000000002</v>
      </c>
      <c r="F9" s="91" t="s">
        <v>154</v>
      </c>
      <c r="G9" s="64" t="s">
        <v>45</v>
      </c>
      <c r="H9" s="65" t="s">
        <v>46</v>
      </c>
      <c r="I9" s="65" t="s">
        <v>47</v>
      </c>
      <c r="J9" s="64" t="s">
        <v>48</v>
      </c>
      <c r="K9" s="67"/>
    </row>
    <row r="10" spans="1:11" ht="48" customHeight="1">
      <c r="B10" s="14">
        <v>3</v>
      </c>
      <c r="C10" s="15" t="s">
        <v>78</v>
      </c>
      <c r="D10" s="16" t="s">
        <v>79</v>
      </c>
      <c r="E10" s="89">
        <v>0</v>
      </c>
      <c r="F10" s="91" t="s">
        <v>152</v>
      </c>
      <c r="G10" s="64" t="s">
        <v>45</v>
      </c>
      <c r="H10" s="65" t="s">
        <v>168</v>
      </c>
      <c r="I10" s="65" t="s">
        <v>168</v>
      </c>
      <c r="J10" s="65" t="s">
        <v>168</v>
      </c>
      <c r="K10" s="90" t="s">
        <v>158</v>
      </c>
    </row>
    <row r="11" spans="1:11" ht="48" customHeight="1">
      <c r="B11" s="14">
        <v>4</v>
      </c>
      <c r="C11" s="15" t="s">
        <v>80</v>
      </c>
      <c r="D11" s="16" t="s">
        <v>81</v>
      </c>
      <c r="E11" s="89">
        <v>0</v>
      </c>
      <c r="F11" s="91" t="s">
        <v>152</v>
      </c>
      <c r="G11" s="64" t="s">
        <v>45</v>
      </c>
      <c r="H11" s="65" t="s">
        <v>167</v>
      </c>
      <c r="I11" s="65" t="s">
        <v>167</v>
      </c>
      <c r="J11" s="65" t="s">
        <v>168</v>
      </c>
      <c r="K11" s="90" t="s">
        <v>160</v>
      </c>
    </row>
    <row r="12" spans="1:11" ht="48" customHeight="1">
      <c r="B12" s="14">
        <v>5</v>
      </c>
      <c r="C12" s="15" t="s">
        <v>82</v>
      </c>
      <c r="D12" s="16" t="s">
        <v>83</v>
      </c>
      <c r="E12" s="94">
        <v>50022</v>
      </c>
      <c r="F12" s="91" t="s">
        <v>154</v>
      </c>
      <c r="G12" s="64" t="s">
        <v>45</v>
      </c>
      <c r="H12" s="65" t="s">
        <v>46</v>
      </c>
      <c r="I12" s="65" t="s">
        <v>47</v>
      </c>
      <c r="J12" s="64" t="s">
        <v>48</v>
      </c>
      <c r="K12" s="90"/>
    </row>
    <row r="13" spans="1:11" ht="141.75" customHeight="1">
      <c r="B13" s="14">
        <v>6</v>
      </c>
      <c r="C13" s="15" t="s">
        <v>84</v>
      </c>
      <c r="D13" s="16" t="s">
        <v>85</v>
      </c>
      <c r="E13" s="94">
        <v>4637680</v>
      </c>
      <c r="F13" s="17" t="s">
        <v>70</v>
      </c>
      <c r="G13" s="64" t="s">
        <v>45</v>
      </c>
      <c r="H13" s="65" t="s">
        <v>46</v>
      </c>
      <c r="I13" s="65" t="s">
        <v>49</v>
      </c>
      <c r="J13" s="64" t="s">
        <v>48</v>
      </c>
      <c r="K13" s="99" t="s">
        <v>170</v>
      </c>
    </row>
    <row r="14" spans="1:11" ht="8.25" customHeight="1"/>
    <row r="15" spans="1:11" ht="15" customHeight="1">
      <c r="A15" s="4" t="s">
        <v>86</v>
      </c>
    </row>
    <row r="16" spans="1:11" ht="15" customHeight="1">
      <c r="B16" s="13" t="s">
        <v>10</v>
      </c>
      <c r="C16" s="104" t="s">
        <v>11</v>
      </c>
      <c r="D16" s="104"/>
      <c r="E16" s="13" t="s">
        <v>12</v>
      </c>
      <c r="F16" s="13" t="s">
        <v>13</v>
      </c>
      <c r="G16" s="104" t="s">
        <v>14</v>
      </c>
      <c r="H16" s="104"/>
      <c r="I16" s="104"/>
      <c r="J16" s="104" t="s">
        <v>15</v>
      </c>
      <c r="K16" s="104"/>
    </row>
    <row r="17" spans="1:11" ht="30" customHeight="1">
      <c r="B17" s="13" t="s">
        <v>21</v>
      </c>
      <c r="C17" s="104" t="s">
        <v>22</v>
      </c>
      <c r="D17" s="104"/>
      <c r="E17" s="13" t="s">
        <v>23</v>
      </c>
      <c r="F17" s="13" t="s">
        <v>1</v>
      </c>
      <c r="G17" s="104" t="s">
        <v>25</v>
      </c>
      <c r="H17" s="104"/>
      <c r="I17" s="104"/>
      <c r="J17" s="104" t="s">
        <v>28</v>
      </c>
      <c r="K17" s="104"/>
    </row>
    <row r="18" spans="1:11" ht="40.5" customHeight="1">
      <c r="B18" s="15" t="s">
        <v>43</v>
      </c>
      <c r="C18" s="100" t="s">
        <v>71</v>
      </c>
      <c r="D18" s="100"/>
      <c r="E18" s="95">
        <v>0.21490000000000001</v>
      </c>
      <c r="F18" s="17" t="s">
        <v>87</v>
      </c>
      <c r="G18" s="101" t="s">
        <v>42</v>
      </c>
      <c r="H18" s="102"/>
      <c r="I18" s="102"/>
      <c r="J18" s="103"/>
      <c r="K18" s="103"/>
    </row>
    <row r="19" spans="1:11" ht="61.5" customHeight="1">
      <c r="B19" s="15" t="s">
        <v>44</v>
      </c>
      <c r="C19" s="100" t="s">
        <v>72</v>
      </c>
      <c r="D19" s="100"/>
      <c r="E19" s="96">
        <v>21590</v>
      </c>
      <c r="F19" s="19" t="s">
        <v>88</v>
      </c>
      <c r="G19" s="101" t="s">
        <v>42</v>
      </c>
      <c r="H19" s="102"/>
      <c r="I19" s="102"/>
      <c r="J19" s="105" t="s">
        <v>169</v>
      </c>
      <c r="K19" s="106"/>
    </row>
    <row r="20" spans="1:11" ht="40.5" customHeight="1">
      <c r="B20" s="16" t="s">
        <v>89</v>
      </c>
      <c r="C20" s="100" t="s">
        <v>57</v>
      </c>
      <c r="D20" s="100"/>
      <c r="E20" s="87">
        <v>0</v>
      </c>
      <c r="F20" s="65" t="s">
        <v>153</v>
      </c>
      <c r="G20" s="101" t="s">
        <v>168</v>
      </c>
      <c r="H20" s="102"/>
      <c r="I20" s="102"/>
      <c r="J20" s="103" t="s">
        <v>163</v>
      </c>
      <c r="K20" s="103"/>
    </row>
    <row r="21" spans="1:11" ht="40.5" customHeight="1">
      <c r="B21" s="16" t="s">
        <v>90</v>
      </c>
      <c r="C21" s="100" t="s">
        <v>58</v>
      </c>
      <c r="D21" s="100"/>
      <c r="E21" s="98">
        <v>39.799999999999997</v>
      </c>
      <c r="F21" s="97" t="s">
        <v>164</v>
      </c>
      <c r="G21" s="101" t="s">
        <v>166</v>
      </c>
      <c r="H21" s="102"/>
      <c r="I21" s="102"/>
      <c r="J21" s="103"/>
      <c r="K21" s="103"/>
    </row>
    <row r="22" spans="1:11" ht="40.5" customHeight="1">
      <c r="B22" s="16" t="s">
        <v>91</v>
      </c>
      <c r="C22" s="100" t="s">
        <v>59</v>
      </c>
      <c r="D22" s="100"/>
      <c r="E22" s="93">
        <v>0</v>
      </c>
      <c r="F22" s="65" t="s">
        <v>153</v>
      </c>
      <c r="G22" s="101" t="s">
        <v>168</v>
      </c>
      <c r="H22" s="102"/>
      <c r="I22" s="102"/>
      <c r="J22" s="103" t="s">
        <v>161</v>
      </c>
      <c r="K22" s="103"/>
    </row>
    <row r="23" spans="1:11" ht="40.5" customHeight="1">
      <c r="B23" s="16" t="s">
        <v>92</v>
      </c>
      <c r="C23" s="100" t="s">
        <v>50</v>
      </c>
      <c r="D23" s="100" t="s">
        <v>50</v>
      </c>
      <c r="E23" s="93">
        <v>0</v>
      </c>
      <c r="F23" s="65" t="s">
        <v>153</v>
      </c>
      <c r="G23" s="101" t="s">
        <v>168</v>
      </c>
      <c r="H23" s="102"/>
      <c r="I23" s="102"/>
      <c r="J23" s="103" t="s">
        <v>162</v>
      </c>
      <c r="K23" s="103"/>
    </row>
    <row r="24" spans="1:11" ht="40.5" customHeight="1">
      <c r="B24" s="16" t="s">
        <v>93</v>
      </c>
      <c r="C24" s="100" t="s">
        <v>51</v>
      </c>
      <c r="D24" s="100" t="s">
        <v>51</v>
      </c>
      <c r="E24" s="87">
        <v>49.1</v>
      </c>
      <c r="F24" s="97" t="s">
        <v>164</v>
      </c>
      <c r="G24" s="101" t="s">
        <v>171</v>
      </c>
      <c r="H24" s="102"/>
      <c r="I24" s="102"/>
      <c r="J24" s="103"/>
      <c r="K24" s="103"/>
    </row>
    <row r="25" spans="1:11" ht="40.5" customHeight="1">
      <c r="B25" s="16" t="s">
        <v>94</v>
      </c>
      <c r="C25" s="100" t="s">
        <v>95</v>
      </c>
      <c r="D25" s="100" t="s">
        <v>52</v>
      </c>
      <c r="E25" s="88">
        <v>0</v>
      </c>
      <c r="F25" s="16" t="s">
        <v>96</v>
      </c>
      <c r="G25" s="101" t="s">
        <v>168</v>
      </c>
      <c r="H25" s="102"/>
      <c r="I25" s="102"/>
      <c r="J25" s="103" t="s">
        <v>156</v>
      </c>
      <c r="K25" s="103"/>
    </row>
    <row r="26" spans="1:11" ht="40.5" customHeight="1">
      <c r="B26" s="16" t="s">
        <v>97</v>
      </c>
      <c r="C26" s="100" t="s">
        <v>98</v>
      </c>
      <c r="D26" s="100" t="s">
        <v>53</v>
      </c>
      <c r="E26" s="88">
        <v>75.5</v>
      </c>
      <c r="F26" s="16" t="s">
        <v>96</v>
      </c>
      <c r="G26" s="101" t="s">
        <v>165</v>
      </c>
      <c r="H26" s="102"/>
      <c r="I26" s="102"/>
      <c r="J26" s="103"/>
      <c r="K26" s="103"/>
    </row>
    <row r="27" spans="1:11" ht="40.5" customHeight="1">
      <c r="B27" s="16" t="s">
        <v>99</v>
      </c>
      <c r="C27" s="100" t="s">
        <v>100</v>
      </c>
      <c r="D27" s="100" t="s">
        <v>54</v>
      </c>
      <c r="E27" s="92">
        <v>0</v>
      </c>
      <c r="F27" s="16" t="s">
        <v>96</v>
      </c>
      <c r="G27" s="101" t="s">
        <v>168</v>
      </c>
      <c r="H27" s="102"/>
      <c r="I27" s="102"/>
      <c r="J27" s="103" t="s">
        <v>157</v>
      </c>
      <c r="K27" s="103"/>
    </row>
    <row r="28" spans="1:11" ht="40.5" customHeight="1">
      <c r="B28" s="16" t="s">
        <v>101</v>
      </c>
      <c r="C28" s="100" t="s">
        <v>102</v>
      </c>
      <c r="D28" s="100" t="s">
        <v>55</v>
      </c>
      <c r="E28" s="92">
        <v>0</v>
      </c>
      <c r="F28" s="16" t="s">
        <v>96</v>
      </c>
      <c r="G28" s="101" t="s">
        <v>168</v>
      </c>
      <c r="H28" s="102"/>
      <c r="I28" s="102"/>
      <c r="J28" s="103" t="s">
        <v>155</v>
      </c>
      <c r="K28" s="103"/>
    </row>
    <row r="29" spans="1:11" ht="40.5" customHeight="1">
      <c r="B29" s="16" t="s">
        <v>103</v>
      </c>
      <c r="C29" s="100" t="s">
        <v>104</v>
      </c>
      <c r="D29" s="100" t="s">
        <v>56</v>
      </c>
      <c r="E29" s="88">
        <v>56.9</v>
      </c>
      <c r="F29" s="16" t="s">
        <v>96</v>
      </c>
      <c r="G29" s="101" t="s">
        <v>171</v>
      </c>
      <c r="H29" s="102"/>
      <c r="I29" s="102"/>
      <c r="J29" s="103"/>
      <c r="K29" s="103"/>
    </row>
    <row r="30" spans="1:11" ht="6.75" customHeight="1"/>
    <row r="31" spans="1:11" ht="17.25" customHeight="1">
      <c r="A31" s="2" t="s">
        <v>105</v>
      </c>
      <c r="B31" s="2"/>
    </row>
    <row r="32" spans="1:11" ht="17.25" customHeight="1" thickBot="1">
      <c r="B32" s="108" t="s">
        <v>106</v>
      </c>
      <c r="C32" s="108"/>
      <c r="D32" s="20" t="s">
        <v>1</v>
      </c>
    </row>
    <row r="33" spans="1:10" ht="19.5" customHeight="1" thickBot="1">
      <c r="B33" s="109">
        <f>ROUNDDOWN('MPS(calc_process)'!G6, 0)</f>
        <v>20000</v>
      </c>
      <c r="C33" s="110"/>
      <c r="D33" s="21" t="s">
        <v>107</v>
      </c>
    </row>
    <row r="34" spans="1:10" ht="20.100000000000001" customHeight="1">
      <c r="B34" s="3"/>
      <c r="C34" s="3"/>
      <c r="F34" s="6"/>
      <c r="G34" s="6"/>
    </row>
    <row r="35" spans="1:10" ht="15" customHeight="1">
      <c r="A35" s="4" t="s">
        <v>9</v>
      </c>
    </row>
    <row r="36" spans="1:10" ht="15" customHeight="1">
      <c r="B36" s="22" t="s">
        <v>30</v>
      </c>
      <c r="C36" s="107" t="s">
        <v>31</v>
      </c>
      <c r="D36" s="107"/>
      <c r="E36" s="107"/>
      <c r="F36" s="107"/>
      <c r="G36" s="107"/>
      <c r="H36" s="107"/>
      <c r="I36" s="107"/>
      <c r="J36" s="7"/>
    </row>
    <row r="37" spans="1:10" ht="15" customHeight="1">
      <c r="B37" s="22" t="s">
        <v>29</v>
      </c>
      <c r="C37" s="107" t="s">
        <v>32</v>
      </c>
      <c r="D37" s="107"/>
      <c r="E37" s="107"/>
      <c r="F37" s="107"/>
      <c r="G37" s="107"/>
      <c r="H37" s="107"/>
      <c r="I37" s="107"/>
      <c r="J37" s="7"/>
    </row>
    <row r="38" spans="1:10" ht="15" customHeight="1">
      <c r="B38" s="22" t="s">
        <v>33</v>
      </c>
      <c r="C38" s="107" t="s">
        <v>34</v>
      </c>
      <c r="D38" s="107"/>
      <c r="E38" s="107"/>
      <c r="F38" s="107"/>
      <c r="G38" s="107"/>
      <c r="H38" s="107"/>
      <c r="I38" s="107"/>
      <c r="J38" s="7"/>
    </row>
  </sheetData>
  <sheetProtection password="C7C3" sheet="1" objects="1" scenarios="1" formatCells="0" formatRows="0"/>
  <mergeCells count="47">
    <mergeCell ref="C37:I37"/>
    <mergeCell ref="C38:I38"/>
    <mergeCell ref="C16:D16"/>
    <mergeCell ref="C17:D17"/>
    <mergeCell ref="B32:C32"/>
    <mergeCell ref="B33:C33"/>
    <mergeCell ref="C36:I36"/>
    <mergeCell ref="G18:I18"/>
    <mergeCell ref="C18:D18"/>
    <mergeCell ref="C19:D19"/>
    <mergeCell ref="C20:D20"/>
    <mergeCell ref="G20:I20"/>
    <mergeCell ref="C23:D23"/>
    <mergeCell ref="G23:I23"/>
    <mergeCell ref="C26:D26"/>
    <mergeCell ref="G26:I26"/>
    <mergeCell ref="J16:K16"/>
    <mergeCell ref="J17:K17"/>
    <mergeCell ref="J19:K19"/>
    <mergeCell ref="G16:I16"/>
    <mergeCell ref="G17:I17"/>
    <mergeCell ref="G19:I19"/>
    <mergeCell ref="J18:K18"/>
    <mergeCell ref="J20:K20"/>
    <mergeCell ref="C21:D21"/>
    <mergeCell ref="G21:I21"/>
    <mergeCell ref="J21:K21"/>
    <mergeCell ref="C22:D22"/>
    <mergeCell ref="G22:I22"/>
    <mergeCell ref="J22:K22"/>
    <mergeCell ref="J23:K23"/>
    <mergeCell ref="C24:D24"/>
    <mergeCell ref="G24:I24"/>
    <mergeCell ref="J24:K24"/>
    <mergeCell ref="C25:D25"/>
    <mergeCell ref="G25:I25"/>
    <mergeCell ref="J25:K25"/>
    <mergeCell ref="C29:D29"/>
    <mergeCell ref="G29:I29"/>
    <mergeCell ref="J29:K29"/>
    <mergeCell ref="J26:K26"/>
    <mergeCell ref="C27:D27"/>
    <mergeCell ref="G27:I27"/>
    <mergeCell ref="J27:K27"/>
    <mergeCell ref="C28:D28"/>
    <mergeCell ref="G28:I28"/>
    <mergeCell ref="J28:K28"/>
  </mergeCells>
  <phoneticPr fontId="2"/>
  <pageMargins left="0.70866141732283472" right="0.70866141732283472" top="0.74803149606299213" bottom="0.74803149606299213" header="0.31496062992125984" footer="0.31496062992125984"/>
  <pageSetup paperSize="8" scale="74" fitToHeight="2"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K56"/>
  <sheetViews>
    <sheetView showGridLines="0" view="pageBreakPreview" zoomScale="90" zoomScaleNormal="100" zoomScaleSheetLayoutView="90" workbookViewId="0"/>
  </sheetViews>
  <sheetFormatPr defaultColWidth="9" defaultRowHeight="14.25"/>
  <cols>
    <col min="1" max="4" width="3.625" style="1" customWidth="1"/>
    <col min="5" max="5" width="47.125" style="1" customWidth="1"/>
    <col min="6" max="6" width="11.125" style="1" customWidth="1"/>
    <col min="7" max="7" width="12.625" style="1" customWidth="1"/>
    <col min="8" max="8" width="12.375" style="1" customWidth="1"/>
    <col min="9" max="9" width="11.625" style="23" customWidth="1"/>
    <col min="10" max="16384" width="9" style="1"/>
  </cols>
  <sheetData>
    <row r="1" spans="1:11" ht="18" customHeight="1">
      <c r="I1" s="8" t="str">
        <f>'MPS(input)'!K1</f>
        <v>Monitoring Spreadsheet: JCM_ID_AM007_ver01.0</v>
      </c>
    </row>
    <row r="2" spans="1:11" ht="18" customHeight="1">
      <c r="I2" s="8" t="str">
        <f>'MPS(input)'!K2</f>
        <v>Reference number: ID012</v>
      </c>
    </row>
    <row r="3" spans="1:11" ht="27.75" customHeight="1">
      <c r="A3" s="111" t="s">
        <v>131</v>
      </c>
      <c r="B3" s="111"/>
      <c r="C3" s="111"/>
      <c r="D3" s="111"/>
      <c r="E3" s="111"/>
      <c r="F3" s="111"/>
      <c r="G3" s="111"/>
      <c r="H3" s="111"/>
      <c r="I3" s="111"/>
    </row>
    <row r="4" spans="1:11" ht="11.25" customHeight="1"/>
    <row r="5" spans="1:11" ht="18.75" customHeight="1" thickBot="1">
      <c r="A5" s="24" t="s">
        <v>2</v>
      </c>
      <c r="B5" s="25"/>
      <c r="C5" s="25"/>
      <c r="D5" s="25"/>
      <c r="E5" s="26"/>
      <c r="F5" s="20" t="s">
        <v>6</v>
      </c>
      <c r="G5" s="27" t="s">
        <v>0</v>
      </c>
      <c r="H5" s="20" t="s">
        <v>1</v>
      </c>
      <c r="I5" s="28" t="s">
        <v>7</v>
      </c>
    </row>
    <row r="6" spans="1:11" ht="18.75" customHeight="1" thickBot="1">
      <c r="A6" s="29"/>
      <c r="B6" s="30" t="s">
        <v>109</v>
      </c>
      <c r="C6" s="30"/>
      <c r="D6" s="30"/>
      <c r="E6" s="30"/>
      <c r="F6" s="31"/>
      <c r="G6" s="32">
        <f>G19-G21</f>
        <v>20000.878309999942</v>
      </c>
      <c r="H6" s="33" t="s">
        <v>110</v>
      </c>
      <c r="I6" s="34" t="s">
        <v>111</v>
      </c>
    </row>
    <row r="7" spans="1:11" ht="18.75" customHeight="1">
      <c r="A7" s="24" t="s">
        <v>3</v>
      </c>
      <c r="B7" s="25"/>
      <c r="C7" s="25"/>
      <c r="D7" s="25"/>
      <c r="E7" s="26"/>
      <c r="F7" s="26"/>
      <c r="G7" s="35"/>
      <c r="H7" s="26"/>
      <c r="I7" s="20"/>
      <c r="J7" s="36"/>
      <c r="K7" s="36"/>
    </row>
    <row r="8" spans="1:11" ht="33" customHeight="1">
      <c r="A8" s="37"/>
      <c r="B8" s="30" t="s">
        <v>57</v>
      </c>
      <c r="C8" s="30"/>
      <c r="D8" s="30"/>
      <c r="E8" s="30"/>
      <c r="F8" s="38" t="s">
        <v>40</v>
      </c>
      <c r="G8" s="68">
        <f>'MPS(input)'!E20</f>
        <v>0</v>
      </c>
      <c r="H8" s="69" t="str">
        <f>'MPS(input)'!F20</f>
        <v>GJ/ton</v>
      </c>
      <c r="I8" s="34" t="s">
        <v>89</v>
      </c>
    </row>
    <row r="9" spans="1:11" ht="33" customHeight="1">
      <c r="A9" s="37"/>
      <c r="B9" s="30" t="s">
        <v>58</v>
      </c>
      <c r="C9" s="30"/>
      <c r="D9" s="30"/>
      <c r="E9" s="30"/>
      <c r="F9" s="38" t="s">
        <v>38</v>
      </c>
      <c r="G9" s="68">
        <f>'MPS(input)'!E21</f>
        <v>39.799999999999997</v>
      </c>
      <c r="H9" s="69" t="str">
        <f>'MPS(input)'!F21</f>
        <v>GJ/ton</v>
      </c>
      <c r="I9" s="34" t="s">
        <v>90</v>
      </c>
    </row>
    <row r="10" spans="1:11" ht="33" customHeight="1">
      <c r="A10" s="37"/>
      <c r="B10" s="30" t="s">
        <v>59</v>
      </c>
      <c r="C10" s="30"/>
      <c r="D10" s="30"/>
      <c r="E10" s="30"/>
      <c r="F10" s="38" t="s">
        <v>39</v>
      </c>
      <c r="G10" s="68">
        <f>'MPS(input)'!E22</f>
        <v>0</v>
      </c>
      <c r="H10" s="69" t="str">
        <f>'MPS(input)'!F22</f>
        <v>GJ/ton</v>
      </c>
      <c r="I10" s="34" t="s">
        <v>91</v>
      </c>
    </row>
    <row r="11" spans="1:11" ht="33" customHeight="1">
      <c r="A11" s="37"/>
      <c r="B11" s="30" t="s">
        <v>112</v>
      </c>
      <c r="C11" s="30"/>
      <c r="D11" s="30"/>
      <c r="E11" s="30"/>
      <c r="F11" s="38" t="s">
        <v>41</v>
      </c>
      <c r="G11" s="68">
        <f>'MPS(input)'!E23</f>
        <v>0</v>
      </c>
      <c r="H11" s="69" t="str">
        <f>'MPS(input)'!F23</f>
        <v>GJ/ton</v>
      </c>
      <c r="I11" s="34" t="s">
        <v>92</v>
      </c>
    </row>
    <row r="12" spans="1:11" ht="33" customHeight="1">
      <c r="A12" s="37"/>
      <c r="B12" s="30" t="s">
        <v>113</v>
      </c>
      <c r="C12" s="30"/>
      <c r="D12" s="30"/>
      <c r="E12" s="30"/>
      <c r="F12" s="38" t="s">
        <v>36</v>
      </c>
      <c r="G12" s="68">
        <f>'MPS(input)'!E24</f>
        <v>49.1</v>
      </c>
      <c r="H12" s="69" t="str">
        <f>'MPS(input)'!F24</f>
        <v>GJ/ton</v>
      </c>
      <c r="I12" s="34" t="s">
        <v>93</v>
      </c>
    </row>
    <row r="13" spans="1:11" ht="18.75" customHeight="1">
      <c r="A13" s="37"/>
      <c r="B13" s="30" t="s">
        <v>95</v>
      </c>
      <c r="C13" s="30"/>
      <c r="D13" s="30"/>
      <c r="E13" s="30"/>
      <c r="F13" s="38" t="s">
        <v>40</v>
      </c>
      <c r="G13" s="70">
        <f>'MPS(input)'!E25</f>
        <v>0</v>
      </c>
      <c r="H13" s="71" t="s">
        <v>96</v>
      </c>
      <c r="I13" s="34" t="s">
        <v>94</v>
      </c>
    </row>
    <row r="14" spans="1:11" ht="18.75" customHeight="1">
      <c r="A14" s="37"/>
      <c r="B14" s="30" t="s">
        <v>98</v>
      </c>
      <c r="C14" s="30"/>
      <c r="D14" s="30"/>
      <c r="E14" s="30"/>
      <c r="F14" s="38" t="s">
        <v>38</v>
      </c>
      <c r="G14" s="70">
        <f>'MPS(input)'!E26</f>
        <v>75.5</v>
      </c>
      <c r="H14" s="71" t="s">
        <v>96</v>
      </c>
      <c r="I14" s="34" t="s">
        <v>97</v>
      </c>
    </row>
    <row r="15" spans="1:11" ht="18.75" customHeight="1">
      <c r="A15" s="37"/>
      <c r="B15" s="30" t="s">
        <v>100</v>
      </c>
      <c r="C15" s="30"/>
      <c r="D15" s="30"/>
      <c r="E15" s="30"/>
      <c r="F15" s="38" t="s">
        <v>39</v>
      </c>
      <c r="G15" s="70">
        <f>'MPS(input)'!E27</f>
        <v>0</v>
      </c>
      <c r="H15" s="71" t="s">
        <v>96</v>
      </c>
      <c r="I15" s="34" t="s">
        <v>99</v>
      </c>
    </row>
    <row r="16" spans="1:11" ht="18.75" customHeight="1">
      <c r="A16" s="37"/>
      <c r="B16" s="30" t="s">
        <v>102</v>
      </c>
      <c r="C16" s="30"/>
      <c r="D16" s="30"/>
      <c r="E16" s="30"/>
      <c r="F16" s="38" t="s">
        <v>41</v>
      </c>
      <c r="G16" s="70">
        <f>'MPS(input)'!E28</f>
        <v>0</v>
      </c>
      <c r="H16" s="71" t="s">
        <v>96</v>
      </c>
      <c r="I16" s="34" t="s">
        <v>101</v>
      </c>
    </row>
    <row r="17" spans="1:9" ht="18.75" customHeight="1">
      <c r="A17" s="29"/>
      <c r="B17" s="30" t="s">
        <v>104</v>
      </c>
      <c r="C17" s="30"/>
      <c r="D17" s="30"/>
      <c r="E17" s="30"/>
      <c r="F17" s="38" t="s">
        <v>36</v>
      </c>
      <c r="G17" s="70">
        <f>'MPS(input)'!E29</f>
        <v>56.9</v>
      </c>
      <c r="H17" s="71" t="s">
        <v>96</v>
      </c>
      <c r="I17" s="34" t="s">
        <v>103</v>
      </c>
    </row>
    <row r="18" spans="1:9" ht="18.75" customHeight="1" thickBot="1">
      <c r="A18" s="24" t="s">
        <v>4</v>
      </c>
      <c r="B18" s="26"/>
      <c r="C18" s="25"/>
      <c r="D18" s="20"/>
      <c r="E18" s="20"/>
      <c r="F18" s="20"/>
      <c r="G18" s="24"/>
      <c r="H18" s="26"/>
      <c r="I18" s="20"/>
    </row>
    <row r="19" spans="1:9" ht="18.75" customHeight="1" thickBot="1">
      <c r="A19" s="29"/>
      <c r="B19" s="30" t="s">
        <v>114</v>
      </c>
      <c r="C19" s="30"/>
      <c r="D19" s="30"/>
      <c r="E19" s="30"/>
      <c r="F19" s="31"/>
      <c r="G19" s="32">
        <f>'MPS(input)'!E13*'MPS(input)'!E18+'MPS(input)'!E19</f>
        <v>1018227.432</v>
      </c>
      <c r="H19" s="33" t="s">
        <v>110</v>
      </c>
      <c r="I19" s="41" t="s">
        <v>115</v>
      </c>
    </row>
    <row r="20" spans="1:9" ht="18.75" customHeight="1" thickBot="1">
      <c r="A20" s="24" t="s">
        <v>5</v>
      </c>
      <c r="B20" s="25"/>
      <c r="C20" s="25"/>
      <c r="D20" s="25"/>
      <c r="E20" s="26"/>
      <c r="F20" s="20"/>
      <c r="G20" s="42"/>
      <c r="H20" s="26"/>
      <c r="I20" s="20"/>
    </row>
    <row r="21" spans="1:9" ht="18.75" customHeight="1" thickBot="1">
      <c r="A21" s="37"/>
      <c r="B21" s="43" t="s">
        <v>116</v>
      </c>
      <c r="C21" s="44"/>
      <c r="D21" s="44"/>
      <c r="E21" s="44"/>
      <c r="F21" s="45"/>
      <c r="G21" s="32">
        <f>G22+G26+G30+G34+G38</f>
        <v>998226.55369000009</v>
      </c>
      <c r="H21" s="33" t="s">
        <v>110</v>
      </c>
      <c r="I21" s="41" t="s">
        <v>117</v>
      </c>
    </row>
    <row r="22" spans="1:9" ht="18.75" customHeight="1">
      <c r="A22" s="37"/>
      <c r="B22" s="46"/>
      <c r="C22" s="47" t="s">
        <v>118</v>
      </c>
      <c r="D22" s="15"/>
      <c r="E22" s="15"/>
      <c r="F22" s="48"/>
      <c r="G22" s="49">
        <f>G23*G24*G25/1000</f>
        <v>0</v>
      </c>
      <c r="H22" s="40" t="s">
        <v>110</v>
      </c>
      <c r="I22" s="18"/>
    </row>
    <row r="23" spans="1:9" ht="33" customHeight="1">
      <c r="A23" s="37"/>
      <c r="B23" s="46"/>
      <c r="C23" s="50"/>
      <c r="D23" s="15" t="s">
        <v>119</v>
      </c>
      <c r="E23" s="15"/>
      <c r="F23" s="38" t="s">
        <v>40</v>
      </c>
      <c r="G23" s="72">
        <f>'MPS(input)'!E8</f>
        <v>0</v>
      </c>
      <c r="H23" s="73" t="str">
        <f>'MPS(input)'!F8</f>
        <v>ton</v>
      </c>
      <c r="I23" s="34" t="s">
        <v>74</v>
      </c>
    </row>
    <row r="24" spans="1:9" ht="33" customHeight="1">
      <c r="A24" s="37"/>
      <c r="B24" s="46"/>
      <c r="C24" s="50"/>
      <c r="D24" s="15" t="s">
        <v>57</v>
      </c>
      <c r="E24" s="15"/>
      <c r="F24" s="38" t="s">
        <v>40</v>
      </c>
      <c r="G24" s="74">
        <f>G8</f>
        <v>0</v>
      </c>
      <c r="H24" s="75" t="str">
        <f>H8</f>
        <v>GJ/ton</v>
      </c>
      <c r="I24" s="34" t="s">
        <v>89</v>
      </c>
    </row>
    <row r="25" spans="1:9" ht="18.75" customHeight="1">
      <c r="A25" s="37"/>
      <c r="B25" s="46"/>
      <c r="C25" s="51"/>
      <c r="D25" s="15" t="s">
        <v>95</v>
      </c>
      <c r="E25" s="15"/>
      <c r="F25" s="38" t="s">
        <v>40</v>
      </c>
      <c r="G25" s="70">
        <f>G13</f>
        <v>0</v>
      </c>
      <c r="H25" s="71" t="s">
        <v>96</v>
      </c>
      <c r="I25" s="34" t="s">
        <v>94</v>
      </c>
    </row>
    <row r="26" spans="1:9" ht="18.75" customHeight="1">
      <c r="A26" s="37"/>
      <c r="B26" s="46"/>
      <c r="C26" s="47" t="s">
        <v>120</v>
      </c>
      <c r="D26" s="15"/>
      <c r="E26" s="15"/>
      <c r="F26" s="48"/>
      <c r="G26" s="39">
        <f>G27*G28*G29/1000</f>
        <v>858475.59031000012</v>
      </c>
      <c r="H26" s="40" t="s">
        <v>110</v>
      </c>
      <c r="I26" s="34"/>
    </row>
    <row r="27" spans="1:9" ht="33" customHeight="1">
      <c r="A27" s="37"/>
      <c r="B27" s="46"/>
      <c r="C27" s="50"/>
      <c r="D27" s="15" t="s">
        <v>121</v>
      </c>
      <c r="E27" s="15"/>
      <c r="F27" s="38" t="s">
        <v>38</v>
      </c>
      <c r="G27" s="72">
        <f>'MPS(input)'!E9</f>
        <v>285691.90000000002</v>
      </c>
      <c r="H27" s="73" t="str">
        <f>'MPS(input)'!F9</f>
        <v>ton</v>
      </c>
      <c r="I27" s="34" t="s">
        <v>76</v>
      </c>
    </row>
    <row r="28" spans="1:9" ht="33" customHeight="1">
      <c r="A28" s="37"/>
      <c r="B28" s="46"/>
      <c r="C28" s="50"/>
      <c r="D28" s="15" t="s">
        <v>58</v>
      </c>
      <c r="E28" s="15"/>
      <c r="F28" s="38" t="s">
        <v>38</v>
      </c>
      <c r="G28" s="74">
        <f>G9</f>
        <v>39.799999999999997</v>
      </c>
      <c r="H28" s="75" t="str">
        <f>H9</f>
        <v>GJ/ton</v>
      </c>
      <c r="I28" s="34" t="s">
        <v>90</v>
      </c>
    </row>
    <row r="29" spans="1:9" ht="18.75" customHeight="1">
      <c r="A29" s="37"/>
      <c r="B29" s="46"/>
      <c r="C29" s="51"/>
      <c r="D29" s="15" t="s">
        <v>98</v>
      </c>
      <c r="E29" s="15"/>
      <c r="F29" s="38" t="s">
        <v>38</v>
      </c>
      <c r="G29" s="70">
        <f>G14</f>
        <v>75.5</v>
      </c>
      <c r="H29" s="71" t="s">
        <v>96</v>
      </c>
      <c r="I29" s="34" t="s">
        <v>97</v>
      </c>
    </row>
    <row r="30" spans="1:9" ht="18.75" customHeight="1">
      <c r="A30" s="37"/>
      <c r="B30" s="46"/>
      <c r="C30" s="47" t="s">
        <v>122</v>
      </c>
      <c r="D30" s="15"/>
      <c r="E30" s="15"/>
      <c r="F30" s="48"/>
      <c r="G30" s="39">
        <f>G31*G32*G33/1000</f>
        <v>0</v>
      </c>
      <c r="H30" s="40" t="s">
        <v>110</v>
      </c>
      <c r="I30" s="34"/>
    </row>
    <row r="31" spans="1:9" ht="33" customHeight="1">
      <c r="A31" s="37"/>
      <c r="B31" s="46"/>
      <c r="C31" s="50"/>
      <c r="D31" s="15" t="s">
        <v>123</v>
      </c>
      <c r="E31" s="15"/>
      <c r="F31" s="38" t="s">
        <v>39</v>
      </c>
      <c r="G31" s="72">
        <f>'MPS(input)'!E10</f>
        <v>0</v>
      </c>
      <c r="H31" s="73" t="str">
        <f>'MPS(input)'!F10</f>
        <v>Nm3</v>
      </c>
      <c r="I31" s="34" t="s">
        <v>78</v>
      </c>
    </row>
    <row r="32" spans="1:9" ht="33" customHeight="1">
      <c r="A32" s="37"/>
      <c r="B32" s="46"/>
      <c r="C32" s="50"/>
      <c r="D32" s="15" t="s">
        <v>59</v>
      </c>
      <c r="E32" s="15"/>
      <c r="F32" s="38" t="s">
        <v>39</v>
      </c>
      <c r="G32" s="74">
        <f>G10</f>
        <v>0</v>
      </c>
      <c r="H32" s="75" t="str">
        <f>H10</f>
        <v>GJ/ton</v>
      </c>
      <c r="I32" s="34" t="s">
        <v>91</v>
      </c>
    </row>
    <row r="33" spans="1:9" ht="18.75" customHeight="1">
      <c r="A33" s="37"/>
      <c r="B33" s="46"/>
      <c r="C33" s="51"/>
      <c r="D33" s="15" t="s">
        <v>100</v>
      </c>
      <c r="E33" s="15"/>
      <c r="F33" s="38" t="s">
        <v>39</v>
      </c>
      <c r="G33" s="70">
        <f>G15</f>
        <v>0</v>
      </c>
      <c r="H33" s="71" t="s">
        <v>96</v>
      </c>
      <c r="I33" s="34" t="s">
        <v>99</v>
      </c>
    </row>
    <row r="34" spans="1:9" ht="18.75" customHeight="1">
      <c r="A34" s="37"/>
      <c r="B34" s="46"/>
      <c r="C34" s="47" t="s">
        <v>124</v>
      </c>
      <c r="D34" s="15"/>
      <c r="E34" s="15"/>
      <c r="F34" s="48"/>
      <c r="G34" s="39">
        <f>G35*G36*G37/1000</f>
        <v>0</v>
      </c>
      <c r="H34" s="40" t="s">
        <v>110</v>
      </c>
      <c r="I34" s="34"/>
    </row>
    <row r="35" spans="1:9" ht="33" customHeight="1">
      <c r="A35" s="37"/>
      <c r="B35" s="46"/>
      <c r="C35" s="50"/>
      <c r="D35" s="15" t="s">
        <v>125</v>
      </c>
      <c r="E35" s="15"/>
      <c r="F35" s="38" t="s">
        <v>41</v>
      </c>
      <c r="G35" s="72">
        <f>'MPS(input)'!E11</f>
        <v>0</v>
      </c>
      <c r="H35" s="73" t="str">
        <f>'MPS(input)'!F11</f>
        <v>Nm3</v>
      </c>
      <c r="I35" s="34" t="s">
        <v>80</v>
      </c>
    </row>
    <row r="36" spans="1:9" ht="33" customHeight="1">
      <c r="A36" s="37"/>
      <c r="B36" s="46"/>
      <c r="C36" s="50"/>
      <c r="D36" s="15" t="s">
        <v>112</v>
      </c>
      <c r="E36" s="15"/>
      <c r="F36" s="38" t="s">
        <v>41</v>
      </c>
      <c r="G36" s="74">
        <f>G11</f>
        <v>0</v>
      </c>
      <c r="H36" s="75" t="str">
        <f>H11</f>
        <v>GJ/ton</v>
      </c>
      <c r="I36" s="34" t="s">
        <v>92</v>
      </c>
    </row>
    <row r="37" spans="1:9" ht="18.75" customHeight="1">
      <c r="A37" s="37"/>
      <c r="B37" s="46"/>
      <c r="C37" s="51"/>
      <c r="D37" s="15" t="s">
        <v>102</v>
      </c>
      <c r="E37" s="15"/>
      <c r="F37" s="38" t="s">
        <v>41</v>
      </c>
      <c r="G37" s="70">
        <f>G16</f>
        <v>0</v>
      </c>
      <c r="H37" s="71" t="s">
        <v>96</v>
      </c>
      <c r="I37" s="34" t="s">
        <v>101</v>
      </c>
    </row>
    <row r="38" spans="1:9" ht="18.75" customHeight="1">
      <c r="A38" s="37"/>
      <c r="B38" s="46"/>
      <c r="C38" s="47" t="s">
        <v>126</v>
      </c>
      <c r="D38" s="15"/>
      <c r="E38" s="15"/>
      <c r="F38" s="48"/>
      <c r="G38" s="39">
        <f>G39*G40*G41/1000</f>
        <v>139750.96338</v>
      </c>
      <c r="H38" s="40" t="s">
        <v>110</v>
      </c>
      <c r="I38" s="34"/>
    </row>
    <row r="39" spans="1:9" ht="33" customHeight="1">
      <c r="A39" s="37"/>
      <c r="B39" s="46"/>
      <c r="C39" s="50"/>
      <c r="D39" s="15" t="s">
        <v>127</v>
      </c>
      <c r="E39" s="15"/>
      <c r="F39" s="38" t="s">
        <v>36</v>
      </c>
      <c r="G39" s="72">
        <f>'MPS(input)'!E12</f>
        <v>50022</v>
      </c>
      <c r="H39" s="73" t="str">
        <f>'MPS(input)'!F12</f>
        <v>ton</v>
      </c>
      <c r="I39" s="34" t="s">
        <v>82</v>
      </c>
    </row>
    <row r="40" spans="1:9" ht="33" customHeight="1">
      <c r="A40" s="37"/>
      <c r="B40" s="46"/>
      <c r="C40" s="50"/>
      <c r="D40" s="15" t="s">
        <v>113</v>
      </c>
      <c r="E40" s="15"/>
      <c r="F40" s="38" t="s">
        <v>36</v>
      </c>
      <c r="G40" s="74">
        <f>G12</f>
        <v>49.1</v>
      </c>
      <c r="H40" s="75" t="str">
        <f>H12</f>
        <v>GJ/ton</v>
      </c>
      <c r="I40" s="34" t="s">
        <v>93</v>
      </c>
    </row>
    <row r="41" spans="1:9" ht="18.75" customHeight="1">
      <c r="A41" s="29"/>
      <c r="B41" s="52"/>
      <c r="C41" s="51"/>
      <c r="D41" s="15" t="s">
        <v>104</v>
      </c>
      <c r="E41" s="15"/>
      <c r="F41" s="38" t="s">
        <v>36</v>
      </c>
      <c r="G41" s="70">
        <f>G17</f>
        <v>56.9</v>
      </c>
      <c r="H41" s="71" t="s">
        <v>96</v>
      </c>
      <c r="I41" s="34" t="s">
        <v>103</v>
      </c>
    </row>
    <row r="42" spans="1:9">
      <c r="A42" s="53"/>
      <c r="B42" s="53"/>
      <c r="C42" s="53"/>
      <c r="D42" s="53"/>
      <c r="E42" s="53"/>
      <c r="F42" s="54"/>
      <c r="G42" s="55"/>
      <c r="H42" s="55"/>
      <c r="I42" s="56"/>
    </row>
    <row r="43" spans="1:9" ht="21.75" customHeight="1">
      <c r="E43" s="53" t="s">
        <v>8</v>
      </c>
      <c r="F43" s="3"/>
    </row>
    <row r="44" spans="1:9" ht="21.75" customHeight="1">
      <c r="E44" s="57" t="s">
        <v>35</v>
      </c>
      <c r="F44" s="58" t="s">
        <v>128</v>
      </c>
      <c r="G44" s="9"/>
    </row>
    <row r="45" spans="1:9" ht="21.75" customHeight="1">
      <c r="E45" s="57" t="s">
        <v>60</v>
      </c>
      <c r="F45" s="59">
        <v>18.899999999999999</v>
      </c>
      <c r="G45" s="58" t="s">
        <v>37</v>
      </c>
      <c r="H45" s="56"/>
    </row>
    <row r="46" spans="1:9" ht="21.75" customHeight="1">
      <c r="E46" s="57" t="s">
        <v>61</v>
      </c>
      <c r="F46" s="59">
        <v>39.799999999999997</v>
      </c>
      <c r="G46" s="58" t="s">
        <v>37</v>
      </c>
      <c r="H46" s="56"/>
    </row>
    <row r="47" spans="1:9" ht="21.75" customHeight="1">
      <c r="E47" s="57" t="s">
        <v>62</v>
      </c>
      <c r="F47" s="59">
        <v>41.4</v>
      </c>
      <c r="G47" s="58" t="s">
        <v>37</v>
      </c>
      <c r="H47" s="53"/>
    </row>
    <row r="48" spans="1:9" ht="21.75" customHeight="1">
      <c r="E48" s="57" t="s">
        <v>63</v>
      </c>
      <c r="F48" s="59">
        <v>44.8</v>
      </c>
      <c r="G48" s="58" t="s">
        <v>37</v>
      </c>
      <c r="H48" s="53"/>
    </row>
    <row r="49" spans="5:8" ht="21.75" customHeight="1">
      <c r="E49" s="60" t="s">
        <v>64</v>
      </c>
      <c r="F49" s="59">
        <v>46.5</v>
      </c>
      <c r="G49" s="58" t="s">
        <v>37</v>
      </c>
      <c r="H49" s="53"/>
    </row>
    <row r="50" spans="5:8" ht="21.75" customHeight="1">
      <c r="E50" s="61"/>
      <c r="F50" s="61"/>
      <c r="G50" s="55"/>
      <c r="H50" s="53"/>
    </row>
    <row r="51" spans="5:8" ht="21.75" customHeight="1">
      <c r="E51" s="57" t="s">
        <v>129</v>
      </c>
      <c r="F51" s="58" t="s">
        <v>130</v>
      </c>
      <c r="G51" s="55"/>
      <c r="H51" s="53"/>
    </row>
    <row r="52" spans="5:8" ht="21.75" customHeight="1">
      <c r="E52" s="57" t="s">
        <v>65</v>
      </c>
      <c r="F52" s="62">
        <v>9.6100000000000005E-2</v>
      </c>
      <c r="G52" s="58" t="s">
        <v>96</v>
      </c>
      <c r="H52" s="53"/>
    </row>
    <row r="53" spans="5:8" ht="21.75" customHeight="1">
      <c r="E53" s="57" t="s">
        <v>66</v>
      </c>
      <c r="F53" s="62">
        <v>7.5499999999999998E-2</v>
      </c>
      <c r="G53" s="58" t="s">
        <v>96</v>
      </c>
      <c r="H53" s="53"/>
    </row>
    <row r="54" spans="5:8" ht="21.75" customHeight="1">
      <c r="E54" s="57" t="s">
        <v>67</v>
      </c>
      <c r="F54" s="62">
        <v>7.2599999999999998E-2</v>
      </c>
      <c r="G54" s="58" t="s">
        <v>96</v>
      </c>
      <c r="H54" s="53"/>
    </row>
    <row r="55" spans="5:8" s="23" customFormat="1" ht="21.75" customHeight="1">
      <c r="E55" s="57" t="s">
        <v>68</v>
      </c>
      <c r="F55" s="62">
        <v>6.1600000000000002E-2</v>
      </c>
      <c r="G55" s="58" t="s">
        <v>96</v>
      </c>
      <c r="H55" s="53"/>
    </row>
    <row r="56" spans="5:8" s="23" customFormat="1" ht="21.75" customHeight="1">
      <c r="E56" s="60" t="s">
        <v>69</v>
      </c>
      <c r="F56" s="62">
        <v>5.4300000000000001E-2</v>
      </c>
      <c r="G56" s="58" t="s">
        <v>96</v>
      </c>
      <c r="H56" s="53"/>
    </row>
  </sheetData>
  <sheetProtection password="C7C3" sheet="1" objects="1" scenarios="1"/>
  <mergeCells count="1">
    <mergeCell ref="A3:I3"/>
  </mergeCells>
  <phoneticPr fontId="2"/>
  <pageMargins left="0.70866141732283472" right="0.70866141732283472" top="0.74803149606299213" bottom="0.74803149606299213" header="0.31496062992125984" footer="0.31496062992125984"/>
  <pageSetup paperSize="8" scale="92" orientation="portrait" r:id="rId1"/>
  <rowBreaks count="1" manualBreakCount="1">
    <brk id="42" max="8"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12"/>
  <sheetViews>
    <sheetView showGridLines="0" zoomScale="80" zoomScaleNormal="80" workbookViewId="0"/>
  </sheetViews>
  <sheetFormatPr defaultRowHeight="13.5"/>
  <cols>
    <col min="1" max="1" width="3.625" style="76" customWidth="1"/>
    <col min="2" max="2" width="36.375" style="76" customWidth="1"/>
    <col min="3" max="3" width="49.125" style="76" customWidth="1"/>
    <col min="4" max="256" width="9" style="76"/>
    <col min="257" max="257" width="3.625" style="76" customWidth="1"/>
    <col min="258" max="258" width="36.375" style="76" customWidth="1"/>
    <col min="259" max="259" width="49.125" style="76" customWidth="1"/>
    <col min="260" max="512" width="9" style="76"/>
    <col min="513" max="513" width="3.625" style="76" customWidth="1"/>
    <col min="514" max="514" width="36.375" style="76" customWidth="1"/>
    <col min="515" max="515" width="49.125" style="76" customWidth="1"/>
    <col min="516" max="768" width="9" style="76"/>
    <col min="769" max="769" width="3.625" style="76" customWidth="1"/>
    <col min="770" max="770" width="36.375" style="76" customWidth="1"/>
    <col min="771" max="771" width="49.125" style="76" customWidth="1"/>
    <col min="772" max="1024" width="9" style="76"/>
    <col min="1025" max="1025" width="3.625" style="76" customWidth="1"/>
    <col min="1026" max="1026" width="36.375" style="76" customWidth="1"/>
    <col min="1027" max="1027" width="49.125" style="76" customWidth="1"/>
    <col min="1028" max="1280" width="9" style="76"/>
    <col min="1281" max="1281" width="3.625" style="76" customWidth="1"/>
    <col min="1282" max="1282" width="36.375" style="76" customWidth="1"/>
    <col min="1283" max="1283" width="49.125" style="76" customWidth="1"/>
    <col min="1284" max="1536" width="9" style="76"/>
    <col min="1537" max="1537" width="3.625" style="76" customWidth="1"/>
    <col min="1538" max="1538" width="36.375" style="76" customWidth="1"/>
    <col min="1539" max="1539" width="49.125" style="76" customWidth="1"/>
    <col min="1540" max="1792" width="9" style="76"/>
    <col min="1793" max="1793" width="3.625" style="76" customWidth="1"/>
    <col min="1794" max="1794" width="36.375" style="76" customWidth="1"/>
    <col min="1795" max="1795" width="49.125" style="76" customWidth="1"/>
    <col min="1796" max="2048" width="9" style="76"/>
    <col min="2049" max="2049" width="3.625" style="76" customWidth="1"/>
    <col min="2050" max="2050" width="36.375" style="76" customWidth="1"/>
    <col min="2051" max="2051" width="49.125" style="76" customWidth="1"/>
    <col min="2052" max="2304" width="9" style="76"/>
    <col min="2305" max="2305" width="3.625" style="76" customWidth="1"/>
    <col min="2306" max="2306" width="36.375" style="76" customWidth="1"/>
    <col min="2307" max="2307" width="49.125" style="76" customWidth="1"/>
    <col min="2308" max="2560" width="9" style="76"/>
    <col min="2561" max="2561" width="3.625" style="76" customWidth="1"/>
    <col min="2562" max="2562" width="36.375" style="76" customWidth="1"/>
    <col min="2563" max="2563" width="49.125" style="76" customWidth="1"/>
    <col min="2564" max="2816" width="9" style="76"/>
    <col min="2817" max="2817" width="3.625" style="76" customWidth="1"/>
    <col min="2818" max="2818" width="36.375" style="76" customWidth="1"/>
    <col min="2819" max="2819" width="49.125" style="76" customWidth="1"/>
    <col min="2820" max="3072" width="9" style="76"/>
    <col min="3073" max="3073" width="3.625" style="76" customWidth="1"/>
    <col min="3074" max="3074" width="36.375" style="76" customWidth="1"/>
    <col min="3075" max="3075" width="49.125" style="76" customWidth="1"/>
    <col min="3076" max="3328" width="9" style="76"/>
    <col min="3329" max="3329" width="3.625" style="76" customWidth="1"/>
    <col min="3330" max="3330" width="36.375" style="76" customWidth="1"/>
    <col min="3331" max="3331" width="49.125" style="76" customWidth="1"/>
    <col min="3332" max="3584" width="9" style="76"/>
    <col min="3585" max="3585" width="3.625" style="76" customWidth="1"/>
    <col min="3586" max="3586" width="36.375" style="76" customWidth="1"/>
    <col min="3587" max="3587" width="49.125" style="76" customWidth="1"/>
    <col min="3588" max="3840" width="9" style="76"/>
    <col min="3841" max="3841" width="3.625" style="76" customWidth="1"/>
    <col min="3842" max="3842" width="36.375" style="76" customWidth="1"/>
    <col min="3843" max="3843" width="49.125" style="76" customWidth="1"/>
    <col min="3844" max="4096" width="9" style="76"/>
    <col min="4097" max="4097" width="3.625" style="76" customWidth="1"/>
    <col min="4098" max="4098" width="36.375" style="76" customWidth="1"/>
    <col min="4099" max="4099" width="49.125" style="76" customWidth="1"/>
    <col min="4100" max="4352" width="9" style="76"/>
    <col min="4353" max="4353" width="3.625" style="76" customWidth="1"/>
    <col min="4354" max="4354" width="36.375" style="76" customWidth="1"/>
    <col min="4355" max="4355" width="49.125" style="76" customWidth="1"/>
    <col min="4356" max="4608" width="9" style="76"/>
    <col min="4609" max="4609" width="3.625" style="76" customWidth="1"/>
    <col min="4610" max="4610" width="36.375" style="76" customWidth="1"/>
    <col min="4611" max="4611" width="49.125" style="76" customWidth="1"/>
    <col min="4612" max="4864" width="9" style="76"/>
    <col min="4865" max="4865" width="3.625" style="76" customWidth="1"/>
    <col min="4866" max="4866" width="36.375" style="76" customWidth="1"/>
    <col min="4867" max="4867" width="49.125" style="76" customWidth="1"/>
    <col min="4868" max="5120" width="9" style="76"/>
    <col min="5121" max="5121" width="3.625" style="76" customWidth="1"/>
    <col min="5122" max="5122" width="36.375" style="76" customWidth="1"/>
    <col min="5123" max="5123" width="49.125" style="76" customWidth="1"/>
    <col min="5124" max="5376" width="9" style="76"/>
    <col min="5377" max="5377" width="3.625" style="76" customWidth="1"/>
    <col min="5378" max="5378" width="36.375" style="76" customWidth="1"/>
    <col min="5379" max="5379" width="49.125" style="76" customWidth="1"/>
    <col min="5380" max="5632" width="9" style="76"/>
    <col min="5633" max="5633" width="3.625" style="76" customWidth="1"/>
    <col min="5634" max="5634" width="36.375" style="76" customWidth="1"/>
    <col min="5635" max="5635" width="49.125" style="76" customWidth="1"/>
    <col min="5636" max="5888" width="9" style="76"/>
    <col min="5889" max="5889" width="3.625" style="76" customWidth="1"/>
    <col min="5890" max="5890" width="36.375" style="76" customWidth="1"/>
    <col min="5891" max="5891" width="49.125" style="76" customWidth="1"/>
    <col min="5892" max="6144" width="9" style="76"/>
    <col min="6145" max="6145" width="3.625" style="76" customWidth="1"/>
    <col min="6146" max="6146" width="36.375" style="76" customWidth="1"/>
    <col min="6147" max="6147" width="49.125" style="76" customWidth="1"/>
    <col min="6148" max="6400" width="9" style="76"/>
    <col min="6401" max="6401" width="3.625" style="76" customWidth="1"/>
    <col min="6402" max="6402" width="36.375" style="76" customWidth="1"/>
    <col min="6403" max="6403" width="49.125" style="76" customWidth="1"/>
    <col min="6404" max="6656" width="9" style="76"/>
    <col min="6657" max="6657" width="3.625" style="76" customWidth="1"/>
    <col min="6658" max="6658" width="36.375" style="76" customWidth="1"/>
    <col min="6659" max="6659" width="49.125" style="76" customWidth="1"/>
    <col min="6660" max="6912" width="9" style="76"/>
    <col min="6913" max="6913" width="3.625" style="76" customWidth="1"/>
    <col min="6914" max="6914" width="36.375" style="76" customWidth="1"/>
    <col min="6915" max="6915" width="49.125" style="76" customWidth="1"/>
    <col min="6916" max="7168" width="9" style="76"/>
    <col min="7169" max="7169" width="3.625" style="76" customWidth="1"/>
    <col min="7170" max="7170" width="36.375" style="76" customWidth="1"/>
    <col min="7171" max="7171" width="49.125" style="76" customWidth="1"/>
    <col min="7172" max="7424" width="9" style="76"/>
    <col min="7425" max="7425" width="3.625" style="76" customWidth="1"/>
    <col min="7426" max="7426" width="36.375" style="76" customWidth="1"/>
    <col min="7427" max="7427" width="49.125" style="76" customWidth="1"/>
    <col min="7428" max="7680" width="9" style="76"/>
    <col min="7681" max="7681" width="3.625" style="76" customWidth="1"/>
    <col min="7682" max="7682" width="36.375" style="76" customWidth="1"/>
    <col min="7683" max="7683" width="49.125" style="76" customWidth="1"/>
    <col min="7684" max="7936" width="9" style="76"/>
    <col min="7937" max="7937" width="3.625" style="76" customWidth="1"/>
    <col min="7938" max="7938" width="36.375" style="76" customWidth="1"/>
    <col min="7939" max="7939" width="49.125" style="76" customWidth="1"/>
    <col min="7940" max="8192" width="9" style="76"/>
    <col min="8193" max="8193" width="3.625" style="76" customWidth="1"/>
    <col min="8194" max="8194" width="36.375" style="76" customWidth="1"/>
    <col min="8195" max="8195" width="49.125" style="76" customWidth="1"/>
    <col min="8196" max="8448" width="9" style="76"/>
    <col min="8449" max="8449" width="3.625" style="76" customWidth="1"/>
    <col min="8450" max="8450" width="36.375" style="76" customWidth="1"/>
    <col min="8451" max="8451" width="49.125" style="76" customWidth="1"/>
    <col min="8452" max="8704" width="9" style="76"/>
    <col min="8705" max="8705" width="3.625" style="76" customWidth="1"/>
    <col min="8706" max="8706" width="36.375" style="76" customWidth="1"/>
    <col min="8707" max="8707" width="49.125" style="76" customWidth="1"/>
    <col min="8708" max="8960" width="9" style="76"/>
    <col min="8961" max="8961" width="3.625" style="76" customWidth="1"/>
    <col min="8962" max="8962" width="36.375" style="76" customWidth="1"/>
    <col min="8963" max="8963" width="49.125" style="76" customWidth="1"/>
    <col min="8964" max="9216" width="9" style="76"/>
    <col min="9217" max="9217" width="3.625" style="76" customWidth="1"/>
    <col min="9218" max="9218" width="36.375" style="76" customWidth="1"/>
    <col min="9219" max="9219" width="49.125" style="76" customWidth="1"/>
    <col min="9220" max="9472" width="9" style="76"/>
    <col min="9473" max="9473" width="3.625" style="76" customWidth="1"/>
    <col min="9474" max="9474" width="36.375" style="76" customWidth="1"/>
    <col min="9475" max="9475" width="49.125" style="76" customWidth="1"/>
    <col min="9476" max="9728" width="9" style="76"/>
    <col min="9729" max="9729" width="3.625" style="76" customWidth="1"/>
    <col min="9730" max="9730" width="36.375" style="76" customWidth="1"/>
    <col min="9731" max="9731" width="49.125" style="76" customWidth="1"/>
    <col min="9732" max="9984" width="9" style="76"/>
    <col min="9985" max="9985" width="3.625" style="76" customWidth="1"/>
    <col min="9986" max="9986" width="36.375" style="76" customWidth="1"/>
    <col min="9987" max="9987" width="49.125" style="76" customWidth="1"/>
    <col min="9988" max="10240" width="9" style="76"/>
    <col min="10241" max="10241" width="3.625" style="76" customWidth="1"/>
    <col min="10242" max="10242" width="36.375" style="76" customWidth="1"/>
    <col min="10243" max="10243" width="49.125" style="76" customWidth="1"/>
    <col min="10244" max="10496" width="9" style="76"/>
    <col min="10497" max="10497" width="3.625" style="76" customWidth="1"/>
    <col min="10498" max="10498" width="36.375" style="76" customWidth="1"/>
    <col min="10499" max="10499" width="49.125" style="76" customWidth="1"/>
    <col min="10500" max="10752" width="9" style="76"/>
    <col min="10753" max="10753" width="3.625" style="76" customWidth="1"/>
    <col min="10754" max="10754" width="36.375" style="76" customWidth="1"/>
    <col min="10755" max="10755" width="49.125" style="76" customWidth="1"/>
    <col min="10756" max="11008" width="9" style="76"/>
    <col min="11009" max="11009" width="3.625" style="76" customWidth="1"/>
    <col min="11010" max="11010" width="36.375" style="76" customWidth="1"/>
    <col min="11011" max="11011" width="49.125" style="76" customWidth="1"/>
    <col min="11012" max="11264" width="9" style="76"/>
    <col min="11265" max="11265" width="3.625" style="76" customWidth="1"/>
    <col min="11266" max="11266" width="36.375" style="76" customWidth="1"/>
    <col min="11267" max="11267" width="49.125" style="76" customWidth="1"/>
    <col min="11268" max="11520" width="9" style="76"/>
    <col min="11521" max="11521" width="3.625" style="76" customWidth="1"/>
    <col min="11522" max="11522" width="36.375" style="76" customWidth="1"/>
    <col min="11523" max="11523" width="49.125" style="76" customWidth="1"/>
    <col min="11524" max="11776" width="9" style="76"/>
    <col min="11777" max="11777" width="3.625" style="76" customWidth="1"/>
    <col min="11778" max="11778" width="36.375" style="76" customWidth="1"/>
    <col min="11779" max="11779" width="49.125" style="76" customWidth="1"/>
    <col min="11780" max="12032" width="9" style="76"/>
    <col min="12033" max="12033" width="3.625" style="76" customWidth="1"/>
    <col min="12034" max="12034" width="36.375" style="76" customWidth="1"/>
    <col min="12035" max="12035" width="49.125" style="76" customWidth="1"/>
    <col min="12036" max="12288" width="9" style="76"/>
    <col min="12289" max="12289" width="3.625" style="76" customWidth="1"/>
    <col min="12290" max="12290" width="36.375" style="76" customWidth="1"/>
    <col min="12291" max="12291" width="49.125" style="76" customWidth="1"/>
    <col min="12292" max="12544" width="9" style="76"/>
    <col min="12545" max="12545" width="3.625" style="76" customWidth="1"/>
    <col min="12546" max="12546" width="36.375" style="76" customWidth="1"/>
    <col min="12547" max="12547" width="49.125" style="76" customWidth="1"/>
    <col min="12548" max="12800" width="9" style="76"/>
    <col min="12801" max="12801" width="3.625" style="76" customWidth="1"/>
    <col min="12802" max="12802" width="36.375" style="76" customWidth="1"/>
    <col min="12803" max="12803" width="49.125" style="76" customWidth="1"/>
    <col min="12804" max="13056" width="9" style="76"/>
    <col min="13057" max="13057" width="3.625" style="76" customWidth="1"/>
    <col min="13058" max="13058" width="36.375" style="76" customWidth="1"/>
    <col min="13059" max="13059" width="49.125" style="76" customWidth="1"/>
    <col min="13060" max="13312" width="9" style="76"/>
    <col min="13313" max="13313" width="3.625" style="76" customWidth="1"/>
    <col min="13314" max="13314" width="36.375" style="76" customWidth="1"/>
    <col min="13315" max="13315" width="49.125" style="76" customWidth="1"/>
    <col min="13316" max="13568" width="9" style="76"/>
    <col min="13569" max="13569" width="3.625" style="76" customWidth="1"/>
    <col min="13570" max="13570" width="36.375" style="76" customWidth="1"/>
    <col min="13571" max="13571" width="49.125" style="76" customWidth="1"/>
    <col min="13572" max="13824" width="9" style="76"/>
    <col min="13825" max="13825" width="3.625" style="76" customWidth="1"/>
    <col min="13826" max="13826" width="36.375" style="76" customWidth="1"/>
    <col min="13827" max="13827" width="49.125" style="76" customWidth="1"/>
    <col min="13828" max="14080" width="9" style="76"/>
    <col min="14081" max="14081" width="3.625" style="76" customWidth="1"/>
    <col min="14082" max="14082" width="36.375" style="76" customWidth="1"/>
    <col min="14083" max="14083" width="49.125" style="76" customWidth="1"/>
    <col min="14084" max="14336" width="9" style="76"/>
    <col min="14337" max="14337" width="3.625" style="76" customWidth="1"/>
    <col min="14338" max="14338" width="36.375" style="76" customWidth="1"/>
    <col min="14339" max="14339" width="49.125" style="76" customWidth="1"/>
    <col min="14340" max="14592" width="9" style="76"/>
    <col min="14593" max="14593" width="3.625" style="76" customWidth="1"/>
    <col min="14594" max="14594" width="36.375" style="76" customWidth="1"/>
    <col min="14595" max="14595" width="49.125" style="76" customWidth="1"/>
    <col min="14596" max="14848" width="9" style="76"/>
    <col min="14849" max="14849" width="3.625" style="76" customWidth="1"/>
    <col min="14850" max="14850" width="36.375" style="76" customWidth="1"/>
    <col min="14851" max="14851" width="49.125" style="76" customWidth="1"/>
    <col min="14852" max="15104" width="9" style="76"/>
    <col min="15105" max="15105" width="3.625" style="76" customWidth="1"/>
    <col min="15106" max="15106" width="36.375" style="76" customWidth="1"/>
    <col min="15107" max="15107" width="49.125" style="76" customWidth="1"/>
    <col min="15108" max="15360" width="9" style="76"/>
    <col min="15361" max="15361" width="3.625" style="76" customWidth="1"/>
    <col min="15362" max="15362" width="36.375" style="76" customWidth="1"/>
    <col min="15363" max="15363" width="49.125" style="76" customWidth="1"/>
    <col min="15364" max="15616" width="9" style="76"/>
    <col min="15617" max="15617" width="3.625" style="76" customWidth="1"/>
    <col min="15618" max="15618" width="36.375" style="76" customWidth="1"/>
    <col min="15619" max="15619" width="49.125" style="76" customWidth="1"/>
    <col min="15620" max="15872" width="9" style="76"/>
    <col min="15873" max="15873" width="3.625" style="76" customWidth="1"/>
    <col min="15874" max="15874" width="36.375" style="76" customWidth="1"/>
    <col min="15875" max="15875" width="49.125" style="76" customWidth="1"/>
    <col min="15876" max="16128" width="9" style="76"/>
    <col min="16129" max="16129" width="3.625" style="76" customWidth="1"/>
    <col min="16130" max="16130" width="36.375" style="76" customWidth="1"/>
    <col min="16131" max="16131" width="49.125" style="76" customWidth="1"/>
    <col min="16132" max="16384" width="9" style="76"/>
  </cols>
  <sheetData>
    <row r="1" spans="1:3" ht="18" customHeight="1">
      <c r="C1" s="8" t="str">
        <f>'MPS(input)'!K1</f>
        <v>Monitoring Spreadsheet: JCM_ID_AM007_ver01.0</v>
      </c>
    </row>
    <row r="2" spans="1:3" ht="18" customHeight="1">
      <c r="C2" s="8" t="str">
        <f>'MPS(input)'!K2</f>
        <v>Reference number: ID012</v>
      </c>
    </row>
    <row r="3" spans="1:3" ht="24" customHeight="1">
      <c r="A3" s="112" t="s">
        <v>132</v>
      </c>
      <c r="B3" s="112"/>
      <c r="C3" s="112"/>
    </row>
    <row r="5" spans="1:3" ht="21" customHeight="1">
      <c r="B5" s="77" t="s">
        <v>133</v>
      </c>
      <c r="C5" s="77" t="s">
        <v>134</v>
      </c>
    </row>
    <row r="6" spans="1:3" ht="54" customHeight="1">
      <c r="B6" s="86" t="s">
        <v>146</v>
      </c>
      <c r="C6" s="86" t="s">
        <v>151</v>
      </c>
    </row>
    <row r="7" spans="1:3" ht="54" customHeight="1">
      <c r="B7" s="86" t="s">
        <v>147</v>
      </c>
      <c r="C7" s="86" t="s">
        <v>148</v>
      </c>
    </row>
    <row r="8" spans="1:3" ht="54" customHeight="1">
      <c r="B8" s="86" t="s">
        <v>149</v>
      </c>
      <c r="C8" s="86" t="s">
        <v>150</v>
      </c>
    </row>
    <row r="9" spans="1:3" ht="54" customHeight="1">
      <c r="B9" s="65"/>
      <c r="C9" s="65"/>
    </row>
    <row r="10" spans="1:3" ht="54" customHeight="1">
      <c r="B10" s="65"/>
      <c r="C10" s="65"/>
    </row>
    <row r="11" spans="1:3" ht="54" customHeight="1">
      <c r="B11" s="65"/>
      <c r="C11" s="65"/>
    </row>
    <row r="12" spans="1:3" ht="54" customHeight="1">
      <c r="B12" s="65"/>
      <c r="C12" s="65"/>
    </row>
  </sheetData>
  <sheetProtection password="C7C3" sheet="1" objects="1" scenarios="1" formatCells="0" formatRows="0" insertRows="0"/>
  <mergeCells count="1">
    <mergeCell ref="A3:C3"/>
  </mergeCells>
  <phoneticPr fontId="16"/>
  <pageMargins left="0.70866141732283472" right="0.70866141732283472" top="0.74803149606299213" bottom="0.74803149606299213" header="0.31496062992125984" footer="0.31496062992125984"/>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L38"/>
  <sheetViews>
    <sheetView showGridLines="0" view="pageBreakPreview" zoomScale="80" zoomScaleNormal="60" zoomScaleSheetLayoutView="80" workbookViewId="0"/>
  </sheetViews>
  <sheetFormatPr defaultColWidth="9" defaultRowHeight="14.25"/>
  <cols>
    <col min="1" max="1" width="1.5" style="1" customWidth="1"/>
    <col min="2" max="2" width="11.5" style="1" customWidth="1"/>
    <col min="3" max="3" width="11.75" style="1" customWidth="1"/>
    <col min="4" max="4" width="13.625" style="1" customWidth="1"/>
    <col min="5" max="5" width="21.625" style="1" customWidth="1"/>
    <col min="6" max="7" width="10.625" style="1" customWidth="1"/>
    <col min="8" max="8" width="11.625" style="1" customWidth="1"/>
    <col min="9" max="9" width="10.25" style="1" customWidth="1"/>
    <col min="10" max="10" width="63.5" style="1" customWidth="1"/>
    <col min="11" max="11" width="12.625" style="1" customWidth="1"/>
    <col min="12" max="12" width="11.5" style="1" customWidth="1"/>
    <col min="13" max="16384" width="9" style="1"/>
  </cols>
  <sheetData>
    <row r="1" spans="1:12" ht="18" customHeight="1">
      <c r="L1" s="8" t="str">
        <f>'MPS(input)'!K1</f>
        <v>Monitoring Spreadsheet: JCM_ID_AM007_ver01.0</v>
      </c>
    </row>
    <row r="2" spans="1:12" ht="18" customHeight="1">
      <c r="L2" s="8" t="str">
        <f>'MPS(input)'!K2</f>
        <v>Reference number: ID012</v>
      </c>
    </row>
    <row r="3" spans="1:12" ht="27.75" customHeight="1">
      <c r="A3" s="84" t="s">
        <v>145</v>
      </c>
      <c r="B3" s="84"/>
      <c r="C3" s="11"/>
      <c r="D3" s="11"/>
      <c r="E3" s="11"/>
      <c r="F3" s="11"/>
      <c r="G3" s="11"/>
      <c r="H3" s="11"/>
      <c r="I3" s="11"/>
      <c r="J3" s="11"/>
      <c r="K3" s="11"/>
      <c r="L3" s="12"/>
    </row>
    <row r="4" spans="1:12" ht="14.25" customHeight="1"/>
    <row r="5" spans="1:12" ht="15" customHeight="1">
      <c r="A5" s="4" t="s">
        <v>137</v>
      </c>
      <c r="B5" s="4"/>
      <c r="C5" s="4"/>
    </row>
    <row r="6" spans="1:12" ht="15" customHeight="1">
      <c r="A6" s="4"/>
      <c r="B6" s="78" t="s">
        <v>140</v>
      </c>
      <c r="C6" s="13" t="s">
        <v>11</v>
      </c>
      <c r="D6" s="13" t="s">
        <v>12</v>
      </c>
      <c r="E6" s="13" t="s">
        <v>13</v>
      </c>
      <c r="F6" s="13" t="s">
        <v>14</v>
      </c>
      <c r="G6" s="13" t="s">
        <v>15</v>
      </c>
      <c r="H6" s="13" t="s">
        <v>16</v>
      </c>
      <c r="I6" s="13" t="s">
        <v>17</v>
      </c>
      <c r="J6" s="13" t="s">
        <v>18</v>
      </c>
      <c r="K6" s="13" t="s">
        <v>19</v>
      </c>
      <c r="L6" s="13" t="s">
        <v>142</v>
      </c>
    </row>
    <row r="7" spans="1:12" s="5" customFormat="1" ht="30" customHeight="1">
      <c r="B7" s="77" t="s">
        <v>141</v>
      </c>
      <c r="C7" s="13" t="s">
        <v>20</v>
      </c>
      <c r="D7" s="13" t="s">
        <v>21</v>
      </c>
      <c r="E7" s="13" t="s">
        <v>22</v>
      </c>
      <c r="F7" s="13" t="s">
        <v>144</v>
      </c>
      <c r="G7" s="13" t="s">
        <v>1</v>
      </c>
      <c r="H7" s="13" t="s">
        <v>24</v>
      </c>
      <c r="I7" s="13" t="s">
        <v>25</v>
      </c>
      <c r="J7" s="13" t="s">
        <v>26</v>
      </c>
      <c r="K7" s="13" t="s">
        <v>27</v>
      </c>
      <c r="L7" s="13" t="s">
        <v>28</v>
      </c>
    </row>
    <row r="8" spans="1:12" ht="48" customHeight="1">
      <c r="B8" s="82"/>
      <c r="C8" s="14">
        <v>1</v>
      </c>
      <c r="D8" s="15" t="s">
        <v>74</v>
      </c>
      <c r="E8" s="16" t="s">
        <v>75</v>
      </c>
      <c r="F8" s="63"/>
      <c r="G8" s="17" t="str">
        <f>'MPS(input)'!F8</f>
        <v>ton</v>
      </c>
      <c r="H8" s="64" t="s">
        <v>45</v>
      </c>
      <c r="I8" s="65" t="s">
        <v>46</v>
      </c>
      <c r="J8" s="65" t="s">
        <v>47</v>
      </c>
      <c r="K8" s="64" t="s">
        <v>48</v>
      </c>
      <c r="L8" s="66"/>
    </row>
    <row r="9" spans="1:12" ht="48" customHeight="1">
      <c r="B9" s="82"/>
      <c r="C9" s="14">
        <v>2</v>
      </c>
      <c r="D9" s="15" t="s">
        <v>76</v>
      </c>
      <c r="E9" s="16" t="s">
        <v>77</v>
      </c>
      <c r="F9" s="63"/>
      <c r="G9" s="17" t="str">
        <f>'MPS(input)'!F9</f>
        <v>ton</v>
      </c>
      <c r="H9" s="64" t="s">
        <v>45</v>
      </c>
      <c r="I9" s="65" t="s">
        <v>46</v>
      </c>
      <c r="J9" s="65" t="s">
        <v>47</v>
      </c>
      <c r="K9" s="64" t="s">
        <v>48</v>
      </c>
      <c r="L9" s="67"/>
    </row>
    <row r="10" spans="1:12" ht="48" customHeight="1">
      <c r="B10" s="82"/>
      <c r="C10" s="14">
        <v>3</v>
      </c>
      <c r="D10" s="15" t="s">
        <v>78</v>
      </c>
      <c r="E10" s="16" t="s">
        <v>79</v>
      </c>
      <c r="F10" s="63"/>
      <c r="G10" s="17" t="str">
        <f>'MPS(input)'!F10</f>
        <v>Nm3</v>
      </c>
      <c r="H10" s="64" t="s">
        <v>45</v>
      </c>
      <c r="I10" s="65" t="s">
        <v>46</v>
      </c>
      <c r="J10" s="65" t="s">
        <v>47</v>
      </c>
      <c r="K10" s="64" t="s">
        <v>48</v>
      </c>
      <c r="L10" s="64"/>
    </row>
    <row r="11" spans="1:12" ht="48" customHeight="1">
      <c r="B11" s="82"/>
      <c r="C11" s="14">
        <v>4</v>
      </c>
      <c r="D11" s="15" t="s">
        <v>80</v>
      </c>
      <c r="E11" s="16" t="s">
        <v>81</v>
      </c>
      <c r="F11" s="63"/>
      <c r="G11" s="17" t="str">
        <f>'MPS(input)'!F11</f>
        <v>Nm3</v>
      </c>
      <c r="H11" s="64" t="s">
        <v>45</v>
      </c>
      <c r="I11" s="65" t="s">
        <v>46</v>
      </c>
      <c r="J11" s="65" t="s">
        <v>47</v>
      </c>
      <c r="K11" s="64" t="s">
        <v>48</v>
      </c>
      <c r="L11" s="64"/>
    </row>
    <row r="12" spans="1:12" ht="48" customHeight="1">
      <c r="B12" s="82"/>
      <c r="C12" s="14">
        <v>5</v>
      </c>
      <c r="D12" s="15" t="s">
        <v>82</v>
      </c>
      <c r="E12" s="16" t="s">
        <v>83</v>
      </c>
      <c r="F12" s="63"/>
      <c r="G12" s="17" t="str">
        <f>'MPS(input)'!F12</f>
        <v>ton</v>
      </c>
      <c r="H12" s="64" t="s">
        <v>45</v>
      </c>
      <c r="I12" s="65" t="s">
        <v>46</v>
      </c>
      <c r="J12" s="65" t="s">
        <v>47</v>
      </c>
      <c r="K12" s="64" t="s">
        <v>48</v>
      </c>
      <c r="L12" s="64"/>
    </row>
    <row r="13" spans="1:12" ht="60" customHeight="1">
      <c r="B13" s="82"/>
      <c r="C13" s="14">
        <v>6</v>
      </c>
      <c r="D13" s="15" t="s">
        <v>84</v>
      </c>
      <c r="E13" s="16" t="s">
        <v>85</v>
      </c>
      <c r="F13" s="63"/>
      <c r="G13" s="17" t="s">
        <v>70</v>
      </c>
      <c r="H13" s="64" t="s">
        <v>45</v>
      </c>
      <c r="I13" s="65" t="s">
        <v>46</v>
      </c>
      <c r="J13" s="65" t="s">
        <v>49</v>
      </c>
      <c r="K13" s="64" t="s">
        <v>48</v>
      </c>
      <c r="L13" s="64"/>
    </row>
    <row r="14" spans="1:12" ht="8.25" customHeight="1"/>
    <row r="15" spans="1:12" ht="15" customHeight="1">
      <c r="A15" s="4" t="s">
        <v>138</v>
      </c>
      <c r="B15" s="4"/>
    </row>
    <row r="16" spans="1:12" ht="15" customHeight="1">
      <c r="B16" s="120" t="s">
        <v>10</v>
      </c>
      <c r="C16" s="121"/>
      <c r="D16" s="104" t="s">
        <v>11</v>
      </c>
      <c r="E16" s="104"/>
      <c r="F16" s="13" t="s">
        <v>12</v>
      </c>
      <c r="G16" s="13" t="s">
        <v>13</v>
      </c>
      <c r="H16" s="104" t="s">
        <v>14</v>
      </c>
      <c r="I16" s="104"/>
      <c r="J16" s="104"/>
      <c r="K16" s="104" t="s">
        <v>15</v>
      </c>
      <c r="L16" s="104"/>
    </row>
    <row r="17" spans="1:12" ht="30" customHeight="1">
      <c r="B17" s="120" t="s">
        <v>21</v>
      </c>
      <c r="C17" s="121"/>
      <c r="D17" s="104" t="s">
        <v>22</v>
      </c>
      <c r="E17" s="104"/>
      <c r="F17" s="13" t="s">
        <v>23</v>
      </c>
      <c r="G17" s="13" t="s">
        <v>1</v>
      </c>
      <c r="H17" s="104" t="s">
        <v>25</v>
      </c>
      <c r="I17" s="104"/>
      <c r="J17" s="104"/>
      <c r="K17" s="104" t="s">
        <v>28</v>
      </c>
      <c r="L17" s="104"/>
    </row>
    <row r="18" spans="1:12" ht="48" customHeight="1">
      <c r="B18" s="122" t="s">
        <v>43</v>
      </c>
      <c r="C18" s="123"/>
      <c r="D18" s="100" t="s">
        <v>71</v>
      </c>
      <c r="E18" s="100"/>
      <c r="F18" s="79">
        <f>'MPS(input)'!E18</f>
        <v>0.21490000000000001</v>
      </c>
      <c r="G18" s="17" t="s">
        <v>87</v>
      </c>
      <c r="H18" s="114" t="str">
        <f>IF('MPS(input)'!G18&gt;0,'MPS(input)'!G18,"")</f>
        <v>Calculated according to steps 1 and 2 of section F2</v>
      </c>
      <c r="I18" s="115"/>
      <c r="J18" s="115"/>
      <c r="K18" s="116" t="str">
        <f>IF('MPS(input)'!J19&gt;0,'MPS(input)'!J19,"")</f>
        <v>hourly based value for "b" is multiplied by 8760 to convert it for yearly based value</v>
      </c>
      <c r="L18" s="117"/>
    </row>
    <row r="19" spans="1:12" ht="33" customHeight="1">
      <c r="B19" s="122" t="s">
        <v>44</v>
      </c>
      <c r="C19" s="123"/>
      <c r="D19" s="100" t="s">
        <v>72</v>
      </c>
      <c r="E19" s="100"/>
      <c r="F19" s="79">
        <f>'MPS(input)'!E19</f>
        <v>21590</v>
      </c>
      <c r="G19" s="19" t="s">
        <v>88</v>
      </c>
      <c r="H19" s="114" t="str">
        <f>IF('MPS(input)'!G19&gt;0,'MPS(input)'!G19,"")</f>
        <v>Calculated according to steps 1 and 2 of section F2</v>
      </c>
      <c r="I19" s="115"/>
      <c r="J19" s="115"/>
      <c r="K19" s="113" t="e">
        <f>IF('MPS(input)'!#REF!&gt;0,'MPS(input)'!#REF!,"")</f>
        <v>#REF!</v>
      </c>
      <c r="L19" s="113"/>
    </row>
    <row r="20" spans="1:12" ht="60" customHeight="1">
      <c r="B20" s="118" t="s">
        <v>89</v>
      </c>
      <c r="C20" s="119"/>
      <c r="D20" s="100" t="s">
        <v>57</v>
      </c>
      <c r="E20" s="100"/>
      <c r="F20" s="80">
        <f>'MPS(input)'!E20</f>
        <v>0</v>
      </c>
      <c r="G20" s="16" t="str">
        <f>'MPS(input)'!F20</f>
        <v>GJ/ton</v>
      </c>
      <c r="H20" s="114" t="str">
        <f>IF('MPS(input)'!G20&gt;0,'MPS(input)'!G20,"")</f>
        <v>not relevant to the project</v>
      </c>
      <c r="I20" s="115"/>
      <c r="J20" s="115"/>
      <c r="K20" s="113" t="str">
        <f>IF('MPS(input)'!J20&gt;0,'MPS(input)'!J20,"")</f>
        <v>No coal consumption expected by the project</v>
      </c>
      <c r="L20" s="113"/>
    </row>
    <row r="21" spans="1:12" ht="60" customHeight="1">
      <c r="B21" s="118" t="s">
        <v>90</v>
      </c>
      <c r="C21" s="119"/>
      <c r="D21" s="100" t="s">
        <v>58</v>
      </c>
      <c r="E21" s="100"/>
      <c r="F21" s="80">
        <f>'MPS(input)'!E21</f>
        <v>39.799999999999997</v>
      </c>
      <c r="G21" s="83" t="str">
        <f>'MPS(input)'!F21</f>
        <v>GJ/ton</v>
      </c>
      <c r="H21" s="114" t="str">
        <f>IF('MPS(input)'!G21&gt;0,'MPS(input)'!G21,"")</f>
        <v>d) Lower value of IPCC default values provided in the table 1.2 of Ch.1 Vol.2 of 2006 IPCC Guidelines on National GHG Inventories.</v>
      </c>
      <c r="I21" s="115"/>
      <c r="J21" s="115"/>
      <c r="K21" s="113" t="str">
        <f>IF('MPS(input)'!J21&gt;0,'MPS(input)'!J21,"")</f>
        <v/>
      </c>
      <c r="L21" s="113"/>
    </row>
    <row r="22" spans="1:12" ht="60" customHeight="1">
      <c r="B22" s="118" t="s">
        <v>91</v>
      </c>
      <c r="C22" s="119"/>
      <c r="D22" s="100" t="s">
        <v>59</v>
      </c>
      <c r="E22" s="100"/>
      <c r="F22" s="80">
        <f>'MPS(input)'!E22</f>
        <v>0</v>
      </c>
      <c r="G22" s="83" t="str">
        <f>'MPS(input)'!F22</f>
        <v>GJ/ton</v>
      </c>
      <c r="H22" s="114" t="str">
        <f>IF('MPS(input)'!G22&gt;0,'MPS(input)'!G22,"")</f>
        <v>not relevant to the project</v>
      </c>
      <c r="I22" s="115"/>
      <c r="J22" s="115"/>
      <c r="K22" s="113" t="str">
        <f>IF('MPS(input)'!J22&gt;0,'MPS(input)'!J22,"")</f>
        <v>No diesel consumption expected by the project</v>
      </c>
      <c r="L22" s="113"/>
    </row>
    <row r="23" spans="1:12" ht="60" customHeight="1">
      <c r="B23" s="118" t="s">
        <v>92</v>
      </c>
      <c r="C23" s="119"/>
      <c r="D23" s="100" t="s">
        <v>50</v>
      </c>
      <c r="E23" s="100" t="s">
        <v>50</v>
      </c>
      <c r="F23" s="80">
        <f>'MPS(input)'!E23</f>
        <v>0</v>
      </c>
      <c r="G23" s="83" t="str">
        <f>'MPS(input)'!F23</f>
        <v>GJ/ton</v>
      </c>
      <c r="H23" s="114" t="str">
        <f>IF('MPS(input)'!G23&gt;0,'MPS(input)'!G23,"")</f>
        <v>not relevant to the project</v>
      </c>
      <c r="I23" s="115"/>
      <c r="J23" s="115"/>
      <c r="K23" s="113" t="str">
        <f>IF('MPS(input)'!J23&gt;0,'MPS(input)'!J23,"")</f>
        <v>No LPG consumption expected by the project</v>
      </c>
      <c r="L23" s="113"/>
    </row>
    <row r="24" spans="1:12" ht="60" customHeight="1">
      <c r="B24" s="118" t="s">
        <v>93</v>
      </c>
      <c r="C24" s="119"/>
      <c r="D24" s="100" t="s">
        <v>51</v>
      </c>
      <c r="E24" s="100" t="s">
        <v>51</v>
      </c>
      <c r="F24" s="80">
        <f>'MPS(input)'!E24</f>
        <v>49.1</v>
      </c>
      <c r="G24" s="83" t="str">
        <f>'MPS(input)'!F24</f>
        <v>GJ/ton</v>
      </c>
      <c r="H24" s="114" t="str">
        <f>IF('MPS(input)'!G24&gt;0,'MPS(input)'!G24,"")</f>
        <v>b) measurement by the project participants</v>
      </c>
      <c r="I24" s="115"/>
      <c r="J24" s="115"/>
      <c r="K24" s="113" t="str">
        <f>IF('MPS(input)'!J24&gt;0,'MPS(input)'!J24,"")</f>
        <v/>
      </c>
      <c r="L24" s="113"/>
    </row>
    <row r="25" spans="1:12" ht="60" customHeight="1">
      <c r="B25" s="118" t="s">
        <v>94</v>
      </c>
      <c r="C25" s="119"/>
      <c r="D25" s="100" t="s">
        <v>95</v>
      </c>
      <c r="E25" s="100" t="s">
        <v>52</v>
      </c>
      <c r="F25" s="81">
        <f>'MPS(input)'!E25</f>
        <v>0</v>
      </c>
      <c r="G25" s="16" t="s">
        <v>96</v>
      </c>
      <c r="H25" s="114" t="str">
        <f>IF('MPS(input)'!G25&gt;0,'MPS(input)'!G25,"")</f>
        <v>not relevant to the project</v>
      </c>
      <c r="I25" s="115"/>
      <c r="J25" s="115"/>
      <c r="K25" s="113" t="str">
        <f>IF('MPS(input)'!J25&gt;0,'MPS(input)'!J25,"")</f>
        <v>No coal consumption expected by the project</v>
      </c>
      <c r="L25" s="113"/>
    </row>
    <row r="26" spans="1:12" ht="60" customHeight="1">
      <c r="B26" s="118" t="s">
        <v>97</v>
      </c>
      <c r="C26" s="119"/>
      <c r="D26" s="100" t="s">
        <v>98</v>
      </c>
      <c r="E26" s="100" t="s">
        <v>53</v>
      </c>
      <c r="F26" s="81">
        <f>'MPS(input)'!E26</f>
        <v>75.5</v>
      </c>
      <c r="G26" s="16" t="s">
        <v>96</v>
      </c>
      <c r="H26" s="114" t="str">
        <f>IF('MPS(input)'!G26&gt;0,'MPS(input)'!G26,"")</f>
        <v>d) Lower value of IPCC default values provided in the table 1.4 of Ch.1 Vol.2 of 2006 IPCC Giudelines on National GHG Inventories.</v>
      </c>
      <c r="I26" s="115"/>
      <c r="J26" s="115"/>
      <c r="K26" s="113" t="str">
        <f>IF('MPS(input)'!J26&gt;0,'MPS(input)'!J26,"")</f>
        <v/>
      </c>
      <c r="L26" s="113"/>
    </row>
    <row r="27" spans="1:12" ht="60" customHeight="1">
      <c r="B27" s="118" t="s">
        <v>99</v>
      </c>
      <c r="C27" s="119"/>
      <c r="D27" s="100" t="s">
        <v>100</v>
      </c>
      <c r="E27" s="100" t="s">
        <v>54</v>
      </c>
      <c r="F27" s="81">
        <f>'MPS(input)'!E27</f>
        <v>0</v>
      </c>
      <c r="G27" s="16" t="s">
        <v>96</v>
      </c>
      <c r="H27" s="114" t="str">
        <f>IF('MPS(input)'!G27&gt;0,'MPS(input)'!G27,"")</f>
        <v>not relevant to the project</v>
      </c>
      <c r="I27" s="115"/>
      <c r="J27" s="115"/>
      <c r="K27" s="113" t="str">
        <f>IF('MPS(input)'!J27&gt;0,'MPS(input)'!J27,"")</f>
        <v>No diesel consumption expected by the project</v>
      </c>
      <c r="L27" s="113"/>
    </row>
    <row r="28" spans="1:12" ht="60" customHeight="1">
      <c r="B28" s="118" t="s">
        <v>101</v>
      </c>
      <c r="C28" s="119"/>
      <c r="D28" s="100" t="s">
        <v>102</v>
      </c>
      <c r="E28" s="100" t="s">
        <v>55</v>
      </c>
      <c r="F28" s="81">
        <f>'MPS(input)'!E28</f>
        <v>0</v>
      </c>
      <c r="G28" s="16" t="s">
        <v>96</v>
      </c>
      <c r="H28" s="114" t="str">
        <f>IF('MPS(input)'!G28&gt;0,'MPS(input)'!G28,"")</f>
        <v>not relevant to the project</v>
      </c>
      <c r="I28" s="115"/>
      <c r="J28" s="115"/>
      <c r="K28" s="113" t="str">
        <f>IF('MPS(input)'!J28&gt;0,'MPS(input)'!J28,"")</f>
        <v>No LPG consumption expected by the project</v>
      </c>
      <c r="L28" s="113"/>
    </row>
    <row r="29" spans="1:12" ht="60" customHeight="1">
      <c r="B29" s="118" t="s">
        <v>103</v>
      </c>
      <c r="C29" s="119"/>
      <c r="D29" s="100" t="s">
        <v>104</v>
      </c>
      <c r="E29" s="100" t="s">
        <v>56</v>
      </c>
      <c r="F29" s="81">
        <f>'MPS(input)'!E29</f>
        <v>56.9</v>
      </c>
      <c r="G29" s="16" t="s">
        <v>96</v>
      </c>
      <c r="H29" s="114" t="str">
        <f>IF('MPS(input)'!G29&gt;0,'MPS(input)'!G29,"")</f>
        <v>b) measurement by the project participants</v>
      </c>
      <c r="I29" s="115"/>
      <c r="J29" s="115"/>
      <c r="K29" s="113" t="str">
        <f>IF('MPS(input)'!J29&gt;0,'MPS(input)'!J29,"")</f>
        <v/>
      </c>
      <c r="L29" s="113"/>
    </row>
    <row r="30" spans="1:12" ht="6.75" customHeight="1"/>
    <row r="31" spans="1:12" ht="17.25" customHeight="1">
      <c r="A31" s="2" t="s">
        <v>139</v>
      </c>
      <c r="B31" s="2"/>
      <c r="C31" s="2"/>
    </row>
    <row r="32" spans="1:12" ht="17.25" customHeight="1" thickBot="1">
      <c r="B32" s="124" t="s">
        <v>143</v>
      </c>
      <c r="C32" s="124"/>
      <c r="D32" s="108" t="s">
        <v>106</v>
      </c>
      <c r="E32" s="108"/>
      <c r="F32" s="20" t="s">
        <v>1</v>
      </c>
    </row>
    <row r="33" spans="1:11" ht="19.5" customHeight="1" thickBot="1">
      <c r="B33" s="125"/>
      <c r="C33" s="126"/>
      <c r="D33" s="109">
        <f>ROUNDDOWN('MRS(calc_process)'!G6, 0)</f>
        <v>21590</v>
      </c>
      <c r="E33" s="110"/>
      <c r="F33" s="21" t="s">
        <v>107</v>
      </c>
    </row>
    <row r="34" spans="1:11" ht="20.100000000000001" customHeight="1">
      <c r="C34" s="3"/>
      <c r="D34" s="3"/>
      <c r="G34" s="6"/>
      <c r="H34" s="6"/>
    </row>
    <row r="35" spans="1:11" ht="15" customHeight="1">
      <c r="A35" s="4" t="s">
        <v>9</v>
      </c>
      <c r="B35" s="4"/>
    </row>
    <row r="36" spans="1:11" ht="15" customHeight="1">
      <c r="B36" s="127" t="s">
        <v>30</v>
      </c>
      <c r="C36" s="128"/>
      <c r="D36" s="107" t="s">
        <v>31</v>
      </c>
      <c r="E36" s="107"/>
      <c r="F36" s="107"/>
      <c r="G36" s="107"/>
      <c r="H36" s="107"/>
      <c r="I36" s="107"/>
      <c r="J36" s="107"/>
      <c r="K36" s="7"/>
    </row>
    <row r="37" spans="1:11" ht="15" customHeight="1">
      <c r="B37" s="127" t="s">
        <v>29</v>
      </c>
      <c r="C37" s="128"/>
      <c r="D37" s="107" t="s">
        <v>32</v>
      </c>
      <c r="E37" s="107"/>
      <c r="F37" s="107"/>
      <c r="G37" s="107"/>
      <c r="H37" s="107"/>
      <c r="I37" s="107"/>
      <c r="J37" s="107"/>
      <c r="K37" s="7"/>
    </row>
    <row r="38" spans="1:11" ht="15" customHeight="1">
      <c r="B38" s="127" t="s">
        <v>33</v>
      </c>
      <c r="C38" s="128"/>
      <c r="D38" s="107" t="s">
        <v>34</v>
      </c>
      <c r="E38" s="107"/>
      <c r="F38" s="107"/>
      <c r="G38" s="107"/>
      <c r="H38" s="107"/>
      <c r="I38" s="107"/>
      <c r="J38" s="107"/>
      <c r="K38" s="7"/>
    </row>
  </sheetData>
  <sheetProtection password="C7C3" sheet="1" objects="1" scenarios="1" formatCells="0" formatRows="0"/>
  <mergeCells count="66">
    <mergeCell ref="B36:C36"/>
    <mergeCell ref="B37:C37"/>
    <mergeCell ref="B38:C38"/>
    <mergeCell ref="B29:C29"/>
    <mergeCell ref="B28:C28"/>
    <mergeCell ref="B27:C27"/>
    <mergeCell ref="D32:E32"/>
    <mergeCell ref="D33:E33"/>
    <mergeCell ref="B32:C32"/>
    <mergeCell ref="B33:C33"/>
    <mergeCell ref="B21:C21"/>
    <mergeCell ref="B22:C22"/>
    <mergeCell ref="B23:C23"/>
    <mergeCell ref="B24:C24"/>
    <mergeCell ref="B25:C25"/>
    <mergeCell ref="B26:C26"/>
    <mergeCell ref="D36:J36"/>
    <mergeCell ref="D37:J37"/>
    <mergeCell ref="D38:J38"/>
    <mergeCell ref="B16:C16"/>
    <mergeCell ref="B17:C17"/>
    <mergeCell ref="B18:C18"/>
    <mergeCell ref="B19:C19"/>
    <mergeCell ref="B20:C20"/>
    <mergeCell ref="D28:E28"/>
    <mergeCell ref="H28:J28"/>
    <mergeCell ref="D24:E24"/>
    <mergeCell ref="H24:J24"/>
    <mergeCell ref="D20:E20"/>
    <mergeCell ref="H20:J20"/>
    <mergeCell ref="D16:E16"/>
    <mergeCell ref="K28:L28"/>
    <mergeCell ref="D29:E29"/>
    <mergeCell ref="H29:J29"/>
    <mergeCell ref="K29:L29"/>
    <mergeCell ref="D26:E26"/>
    <mergeCell ref="H26:J26"/>
    <mergeCell ref="K26:L26"/>
    <mergeCell ref="D27:E27"/>
    <mergeCell ref="H27:J27"/>
    <mergeCell ref="K27:L27"/>
    <mergeCell ref="K24:L24"/>
    <mergeCell ref="D25:E25"/>
    <mergeCell ref="H25:J25"/>
    <mergeCell ref="K25:L25"/>
    <mergeCell ref="D22:E22"/>
    <mergeCell ref="H22:J22"/>
    <mergeCell ref="K22:L22"/>
    <mergeCell ref="D23:E23"/>
    <mergeCell ref="H23:J23"/>
    <mergeCell ref="K23:L23"/>
    <mergeCell ref="K20:L20"/>
    <mergeCell ref="D21:E21"/>
    <mergeCell ref="H21:J21"/>
    <mergeCell ref="K21:L21"/>
    <mergeCell ref="D18:E18"/>
    <mergeCell ref="H18:J18"/>
    <mergeCell ref="K18:L18"/>
    <mergeCell ref="D19:E19"/>
    <mergeCell ref="H19:J19"/>
    <mergeCell ref="K19:L19"/>
    <mergeCell ref="H16:J16"/>
    <mergeCell ref="K16:L16"/>
    <mergeCell ref="D17:E17"/>
    <mergeCell ref="H17:J17"/>
    <mergeCell ref="K17:L17"/>
  </mergeCells>
  <phoneticPr fontId="16"/>
  <pageMargins left="0.70866141732283472" right="0.70866141732283472" top="0.74803149606299213" bottom="0.74803149606299213" header="0.31496062992125984" footer="0.31496062992125984"/>
  <pageSetup paperSize="9" scale="46"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K56"/>
  <sheetViews>
    <sheetView showGridLines="0" view="pageBreakPreview" zoomScale="90" zoomScaleNormal="100" zoomScaleSheetLayoutView="90" workbookViewId="0"/>
  </sheetViews>
  <sheetFormatPr defaultColWidth="9" defaultRowHeight="14.25"/>
  <cols>
    <col min="1" max="4" width="3.625" style="1" customWidth="1"/>
    <col min="5" max="5" width="47.125" style="1" customWidth="1"/>
    <col min="6" max="6" width="11.125" style="1" customWidth="1"/>
    <col min="7" max="7" width="12.625" style="1" customWidth="1"/>
    <col min="8" max="8" width="12.375" style="1" customWidth="1"/>
    <col min="9" max="9" width="11.625" style="23" customWidth="1"/>
    <col min="10" max="16384" width="9" style="1"/>
  </cols>
  <sheetData>
    <row r="1" spans="1:11" ht="18" customHeight="1">
      <c r="I1" s="8" t="str">
        <f>'MPS(input)'!K1</f>
        <v>Monitoring Spreadsheet: JCM_ID_AM007_ver01.0</v>
      </c>
    </row>
    <row r="2" spans="1:11" ht="18" customHeight="1">
      <c r="I2" s="8" t="str">
        <f>'MPS(input)'!K2</f>
        <v>Reference number: ID012</v>
      </c>
    </row>
    <row r="3" spans="1:11" ht="27.75" customHeight="1">
      <c r="A3" s="111" t="s">
        <v>136</v>
      </c>
      <c r="B3" s="111"/>
      <c r="C3" s="111"/>
      <c r="D3" s="111"/>
      <c r="E3" s="111"/>
      <c r="F3" s="111"/>
      <c r="G3" s="111"/>
      <c r="H3" s="111"/>
      <c r="I3" s="111"/>
    </row>
    <row r="4" spans="1:11" ht="11.25" customHeight="1"/>
    <row r="5" spans="1:11" ht="18.75" customHeight="1" thickBot="1">
      <c r="A5" s="24" t="s">
        <v>2</v>
      </c>
      <c r="B5" s="25"/>
      <c r="C5" s="25"/>
      <c r="D5" s="25"/>
      <c r="E5" s="26"/>
      <c r="F5" s="20" t="s">
        <v>6</v>
      </c>
      <c r="G5" s="27" t="s">
        <v>0</v>
      </c>
      <c r="H5" s="20" t="s">
        <v>1</v>
      </c>
      <c r="I5" s="28" t="s">
        <v>7</v>
      </c>
    </row>
    <row r="6" spans="1:11" ht="18.75" customHeight="1" thickBot="1">
      <c r="A6" s="29"/>
      <c r="B6" s="30" t="s">
        <v>109</v>
      </c>
      <c r="C6" s="30"/>
      <c r="D6" s="30"/>
      <c r="E6" s="30"/>
      <c r="F6" s="31"/>
      <c r="G6" s="32">
        <f>G19-G21</f>
        <v>21590</v>
      </c>
      <c r="H6" s="33" t="s">
        <v>110</v>
      </c>
      <c r="I6" s="34" t="s">
        <v>111</v>
      </c>
    </row>
    <row r="7" spans="1:11" ht="18.75" customHeight="1">
      <c r="A7" s="24" t="s">
        <v>3</v>
      </c>
      <c r="B7" s="25"/>
      <c r="C7" s="25"/>
      <c r="D7" s="25"/>
      <c r="E7" s="26"/>
      <c r="F7" s="26"/>
      <c r="G7" s="35"/>
      <c r="H7" s="26"/>
      <c r="I7" s="20"/>
      <c r="J7" s="36"/>
      <c r="K7" s="36"/>
    </row>
    <row r="8" spans="1:11" ht="33" customHeight="1">
      <c r="A8" s="37"/>
      <c r="B8" s="30" t="s">
        <v>57</v>
      </c>
      <c r="C8" s="30"/>
      <c r="D8" s="30"/>
      <c r="E8" s="30"/>
      <c r="F8" s="38" t="s">
        <v>40</v>
      </c>
      <c r="G8" s="68">
        <f>'MRS(input)'!F20</f>
        <v>0</v>
      </c>
      <c r="H8" s="69" t="str">
        <f>'MPS(calc_process)'!H8</f>
        <v>GJ/ton</v>
      </c>
      <c r="I8" s="34" t="s">
        <v>89</v>
      </c>
    </row>
    <row r="9" spans="1:11" ht="33" customHeight="1">
      <c r="A9" s="37"/>
      <c r="B9" s="30" t="s">
        <v>58</v>
      </c>
      <c r="C9" s="30"/>
      <c r="D9" s="30"/>
      <c r="E9" s="30"/>
      <c r="F9" s="38" t="s">
        <v>38</v>
      </c>
      <c r="G9" s="68">
        <f>'MRS(input)'!F21</f>
        <v>39.799999999999997</v>
      </c>
      <c r="H9" s="69" t="str">
        <f>'MPS(calc_process)'!H9</f>
        <v>GJ/ton</v>
      </c>
      <c r="I9" s="34" t="s">
        <v>90</v>
      </c>
    </row>
    <row r="10" spans="1:11" ht="33" customHeight="1">
      <c r="A10" s="37"/>
      <c r="B10" s="30" t="s">
        <v>59</v>
      </c>
      <c r="C10" s="30"/>
      <c r="D10" s="30"/>
      <c r="E10" s="30"/>
      <c r="F10" s="38" t="s">
        <v>39</v>
      </c>
      <c r="G10" s="68">
        <f>'MRS(input)'!F22</f>
        <v>0</v>
      </c>
      <c r="H10" s="69" t="str">
        <f>'MPS(calc_process)'!H10</f>
        <v>GJ/ton</v>
      </c>
      <c r="I10" s="34" t="s">
        <v>91</v>
      </c>
    </row>
    <row r="11" spans="1:11" ht="33" customHeight="1">
      <c r="A11" s="37"/>
      <c r="B11" s="30" t="s">
        <v>112</v>
      </c>
      <c r="C11" s="30"/>
      <c r="D11" s="30"/>
      <c r="E11" s="30"/>
      <c r="F11" s="38" t="s">
        <v>41</v>
      </c>
      <c r="G11" s="68">
        <f>'MRS(input)'!F23</f>
        <v>0</v>
      </c>
      <c r="H11" s="69" t="str">
        <f>'MPS(calc_process)'!H11</f>
        <v>GJ/ton</v>
      </c>
      <c r="I11" s="34" t="s">
        <v>92</v>
      </c>
    </row>
    <row r="12" spans="1:11" ht="33" customHeight="1">
      <c r="A12" s="37"/>
      <c r="B12" s="30" t="s">
        <v>113</v>
      </c>
      <c r="C12" s="30"/>
      <c r="D12" s="30"/>
      <c r="E12" s="30"/>
      <c r="F12" s="38" t="s">
        <v>36</v>
      </c>
      <c r="G12" s="68">
        <f>'MRS(input)'!F24</f>
        <v>49.1</v>
      </c>
      <c r="H12" s="69" t="str">
        <f>'MPS(calc_process)'!H12</f>
        <v>GJ/ton</v>
      </c>
      <c r="I12" s="34" t="s">
        <v>93</v>
      </c>
    </row>
    <row r="13" spans="1:11" ht="18.75" customHeight="1">
      <c r="A13" s="37"/>
      <c r="B13" s="30" t="s">
        <v>95</v>
      </c>
      <c r="C13" s="30"/>
      <c r="D13" s="30"/>
      <c r="E13" s="30"/>
      <c r="F13" s="38" t="s">
        <v>40</v>
      </c>
      <c r="G13" s="70">
        <f>'MRS(input)'!F25</f>
        <v>0</v>
      </c>
      <c r="H13" s="71" t="s">
        <v>96</v>
      </c>
      <c r="I13" s="34" t="s">
        <v>94</v>
      </c>
    </row>
    <row r="14" spans="1:11" ht="18.75" customHeight="1">
      <c r="A14" s="37"/>
      <c r="B14" s="30" t="s">
        <v>98</v>
      </c>
      <c r="C14" s="30"/>
      <c r="D14" s="30"/>
      <c r="E14" s="30"/>
      <c r="F14" s="38" t="s">
        <v>38</v>
      </c>
      <c r="G14" s="70">
        <f>'MRS(input)'!F26</f>
        <v>75.5</v>
      </c>
      <c r="H14" s="71" t="s">
        <v>96</v>
      </c>
      <c r="I14" s="34" t="s">
        <v>97</v>
      </c>
    </row>
    <row r="15" spans="1:11" ht="18.75" customHeight="1">
      <c r="A15" s="37"/>
      <c r="B15" s="30" t="s">
        <v>100</v>
      </c>
      <c r="C15" s="30"/>
      <c r="D15" s="30"/>
      <c r="E15" s="30"/>
      <c r="F15" s="38" t="s">
        <v>39</v>
      </c>
      <c r="G15" s="70">
        <f>'MRS(input)'!F27</f>
        <v>0</v>
      </c>
      <c r="H15" s="71" t="s">
        <v>96</v>
      </c>
      <c r="I15" s="34" t="s">
        <v>99</v>
      </c>
    </row>
    <row r="16" spans="1:11" ht="18.75" customHeight="1">
      <c r="A16" s="37"/>
      <c r="B16" s="30" t="s">
        <v>102</v>
      </c>
      <c r="C16" s="30"/>
      <c r="D16" s="30"/>
      <c r="E16" s="30"/>
      <c r="F16" s="38" t="s">
        <v>41</v>
      </c>
      <c r="G16" s="70">
        <f>'MRS(input)'!F28</f>
        <v>0</v>
      </c>
      <c r="H16" s="71" t="s">
        <v>96</v>
      </c>
      <c r="I16" s="34" t="s">
        <v>101</v>
      </c>
    </row>
    <row r="17" spans="1:9" ht="18.75" customHeight="1">
      <c r="A17" s="29"/>
      <c r="B17" s="30" t="s">
        <v>104</v>
      </c>
      <c r="C17" s="30"/>
      <c r="D17" s="30"/>
      <c r="E17" s="30"/>
      <c r="F17" s="38" t="s">
        <v>36</v>
      </c>
      <c r="G17" s="70">
        <f>'MRS(input)'!F29</f>
        <v>56.9</v>
      </c>
      <c r="H17" s="71" t="s">
        <v>96</v>
      </c>
      <c r="I17" s="34" t="s">
        <v>103</v>
      </c>
    </row>
    <row r="18" spans="1:9" ht="18.75" customHeight="1" thickBot="1">
      <c r="A18" s="24" t="s">
        <v>4</v>
      </c>
      <c r="B18" s="26"/>
      <c r="C18" s="25"/>
      <c r="D18" s="20"/>
      <c r="E18" s="20"/>
      <c r="F18" s="20"/>
      <c r="G18" s="24"/>
      <c r="H18" s="26"/>
      <c r="I18" s="20"/>
    </row>
    <row r="19" spans="1:9" ht="18.75" customHeight="1" thickBot="1">
      <c r="A19" s="29"/>
      <c r="B19" s="30" t="s">
        <v>114</v>
      </c>
      <c r="C19" s="30"/>
      <c r="D19" s="30"/>
      <c r="E19" s="30"/>
      <c r="F19" s="31"/>
      <c r="G19" s="32">
        <f>'MRS(input)'!F13*'MRS(input)'!F18+'MRS(input)'!F19</f>
        <v>21590</v>
      </c>
      <c r="H19" s="33" t="s">
        <v>110</v>
      </c>
      <c r="I19" s="41" t="s">
        <v>115</v>
      </c>
    </row>
    <row r="20" spans="1:9" ht="18.75" customHeight="1" thickBot="1">
      <c r="A20" s="24" t="s">
        <v>5</v>
      </c>
      <c r="B20" s="25"/>
      <c r="C20" s="25"/>
      <c r="D20" s="25"/>
      <c r="E20" s="26"/>
      <c r="F20" s="20"/>
      <c r="G20" s="42"/>
      <c r="H20" s="26"/>
      <c r="I20" s="20"/>
    </row>
    <row r="21" spans="1:9" ht="18.75" customHeight="1" thickBot="1">
      <c r="A21" s="37"/>
      <c r="B21" s="43" t="s">
        <v>116</v>
      </c>
      <c r="C21" s="44"/>
      <c r="D21" s="44"/>
      <c r="E21" s="44"/>
      <c r="F21" s="45"/>
      <c r="G21" s="32">
        <f>G22+G26+G30+G34+G38</f>
        <v>0</v>
      </c>
      <c r="H21" s="33" t="s">
        <v>110</v>
      </c>
      <c r="I21" s="41" t="s">
        <v>117</v>
      </c>
    </row>
    <row r="22" spans="1:9" ht="18.75" customHeight="1">
      <c r="A22" s="37"/>
      <c r="B22" s="46"/>
      <c r="C22" s="47" t="s">
        <v>118</v>
      </c>
      <c r="D22" s="15"/>
      <c r="E22" s="15"/>
      <c r="F22" s="48"/>
      <c r="G22" s="49">
        <f>G23*G24*G25/1000</f>
        <v>0</v>
      </c>
      <c r="H22" s="40" t="s">
        <v>110</v>
      </c>
      <c r="I22" s="18"/>
    </row>
    <row r="23" spans="1:9" ht="33" customHeight="1">
      <c r="A23" s="37"/>
      <c r="B23" s="46"/>
      <c r="C23" s="50"/>
      <c r="D23" s="15" t="s">
        <v>119</v>
      </c>
      <c r="E23" s="15"/>
      <c r="F23" s="38" t="s">
        <v>40</v>
      </c>
      <c r="G23" s="72">
        <f>'MRS(input)'!F8</f>
        <v>0</v>
      </c>
      <c r="H23" s="73" t="str">
        <f>'MPS(calc_process)'!H23</f>
        <v>ton</v>
      </c>
      <c r="I23" s="34" t="s">
        <v>74</v>
      </c>
    </row>
    <row r="24" spans="1:9" ht="33" customHeight="1">
      <c r="A24" s="37"/>
      <c r="B24" s="46"/>
      <c r="C24" s="50"/>
      <c r="D24" s="15" t="s">
        <v>57</v>
      </c>
      <c r="E24" s="15"/>
      <c r="F24" s="38" t="s">
        <v>40</v>
      </c>
      <c r="G24" s="74">
        <f>G8</f>
        <v>0</v>
      </c>
      <c r="H24" s="75" t="str">
        <f>'MPS(calc_process)'!H24</f>
        <v>GJ/ton</v>
      </c>
      <c r="I24" s="34" t="s">
        <v>89</v>
      </c>
    </row>
    <row r="25" spans="1:9" ht="18.75" customHeight="1">
      <c r="A25" s="37"/>
      <c r="B25" s="46"/>
      <c r="C25" s="51"/>
      <c r="D25" s="15" t="s">
        <v>95</v>
      </c>
      <c r="E25" s="15"/>
      <c r="F25" s="38" t="s">
        <v>40</v>
      </c>
      <c r="G25" s="70">
        <f>G13</f>
        <v>0</v>
      </c>
      <c r="H25" s="71" t="s">
        <v>96</v>
      </c>
      <c r="I25" s="34" t="s">
        <v>94</v>
      </c>
    </row>
    <row r="26" spans="1:9" ht="18.75" customHeight="1">
      <c r="A26" s="37"/>
      <c r="B26" s="46"/>
      <c r="C26" s="47" t="s">
        <v>120</v>
      </c>
      <c r="D26" s="15"/>
      <c r="E26" s="15"/>
      <c r="F26" s="48"/>
      <c r="G26" s="39">
        <f>G27*G28*G29/1000</f>
        <v>0</v>
      </c>
      <c r="H26" s="40" t="s">
        <v>110</v>
      </c>
      <c r="I26" s="34"/>
    </row>
    <row r="27" spans="1:9" ht="33" customHeight="1">
      <c r="A27" s="37"/>
      <c r="B27" s="46"/>
      <c r="C27" s="50"/>
      <c r="D27" s="15" t="s">
        <v>121</v>
      </c>
      <c r="E27" s="15"/>
      <c r="F27" s="38" t="s">
        <v>38</v>
      </c>
      <c r="G27" s="72">
        <f>'MRS(input)'!F9</f>
        <v>0</v>
      </c>
      <c r="H27" s="73" t="str">
        <f>'MPS(calc_process)'!H27</f>
        <v>ton</v>
      </c>
      <c r="I27" s="34" t="s">
        <v>76</v>
      </c>
    </row>
    <row r="28" spans="1:9" ht="33" customHeight="1">
      <c r="A28" s="37"/>
      <c r="B28" s="46"/>
      <c r="C28" s="50"/>
      <c r="D28" s="15" t="s">
        <v>58</v>
      </c>
      <c r="E28" s="15"/>
      <c r="F28" s="38" t="s">
        <v>38</v>
      </c>
      <c r="G28" s="74">
        <f>G9</f>
        <v>39.799999999999997</v>
      </c>
      <c r="H28" s="75" t="str">
        <f>'MPS(calc_process)'!H28</f>
        <v>GJ/ton</v>
      </c>
      <c r="I28" s="34" t="s">
        <v>90</v>
      </c>
    </row>
    <row r="29" spans="1:9" ht="18.75" customHeight="1">
      <c r="A29" s="37"/>
      <c r="B29" s="46"/>
      <c r="C29" s="51"/>
      <c r="D29" s="15" t="s">
        <v>98</v>
      </c>
      <c r="E29" s="15"/>
      <c r="F29" s="38" t="s">
        <v>38</v>
      </c>
      <c r="G29" s="70">
        <f>G14</f>
        <v>75.5</v>
      </c>
      <c r="H29" s="71" t="s">
        <v>96</v>
      </c>
      <c r="I29" s="34" t="s">
        <v>97</v>
      </c>
    </row>
    <row r="30" spans="1:9" ht="18.75" customHeight="1">
      <c r="A30" s="37"/>
      <c r="B30" s="46"/>
      <c r="C30" s="47" t="s">
        <v>122</v>
      </c>
      <c r="D30" s="15"/>
      <c r="E30" s="15"/>
      <c r="F30" s="48"/>
      <c r="G30" s="39">
        <f>G31*G32*G33/1000</f>
        <v>0</v>
      </c>
      <c r="H30" s="40" t="s">
        <v>110</v>
      </c>
      <c r="I30" s="34"/>
    </row>
    <row r="31" spans="1:9" ht="33" customHeight="1">
      <c r="A31" s="37"/>
      <c r="B31" s="46"/>
      <c r="C31" s="50"/>
      <c r="D31" s="15" t="s">
        <v>123</v>
      </c>
      <c r="E31" s="15"/>
      <c r="F31" s="38" t="s">
        <v>39</v>
      </c>
      <c r="G31" s="72">
        <f>'MRS(input)'!F10</f>
        <v>0</v>
      </c>
      <c r="H31" s="73" t="str">
        <f>'MPS(calc_process)'!H31</f>
        <v>Nm3</v>
      </c>
      <c r="I31" s="34" t="s">
        <v>78</v>
      </c>
    </row>
    <row r="32" spans="1:9" ht="33" customHeight="1">
      <c r="A32" s="37"/>
      <c r="B32" s="46"/>
      <c r="C32" s="50"/>
      <c r="D32" s="15" t="s">
        <v>59</v>
      </c>
      <c r="E32" s="15"/>
      <c r="F32" s="38" t="s">
        <v>39</v>
      </c>
      <c r="G32" s="74">
        <f>G10</f>
        <v>0</v>
      </c>
      <c r="H32" s="75" t="str">
        <f>'MPS(calc_process)'!H32</f>
        <v>GJ/ton</v>
      </c>
      <c r="I32" s="34" t="s">
        <v>91</v>
      </c>
    </row>
    <row r="33" spans="1:9" ht="18.75" customHeight="1">
      <c r="A33" s="37"/>
      <c r="B33" s="46"/>
      <c r="C33" s="51"/>
      <c r="D33" s="15" t="s">
        <v>100</v>
      </c>
      <c r="E33" s="15"/>
      <c r="F33" s="38" t="s">
        <v>39</v>
      </c>
      <c r="G33" s="70">
        <f>G15</f>
        <v>0</v>
      </c>
      <c r="H33" s="71" t="s">
        <v>96</v>
      </c>
      <c r="I33" s="34" t="s">
        <v>99</v>
      </c>
    </row>
    <row r="34" spans="1:9" ht="18.75" customHeight="1">
      <c r="A34" s="37"/>
      <c r="B34" s="46"/>
      <c r="C34" s="47" t="s">
        <v>124</v>
      </c>
      <c r="D34" s="15"/>
      <c r="E34" s="15"/>
      <c r="F34" s="48"/>
      <c r="G34" s="39">
        <f>G35*G36*G37/1000</f>
        <v>0</v>
      </c>
      <c r="H34" s="40" t="s">
        <v>110</v>
      </c>
      <c r="I34" s="34"/>
    </row>
    <row r="35" spans="1:9" ht="33" customHeight="1">
      <c r="A35" s="37"/>
      <c r="B35" s="46"/>
      <c r="C35" s="50"/>
      <c r="D35" s="15" t="s">
        <v>125</v>
      </c>
      <c r="E35" s="15"/>
      <c r="F35" s="38" t="s">
        <v>41</v>
      </c>
      <c r="G35" s="72">
        <f>'MRS(input)'!F11</f>
        <v>0</v>
      </c>
      <c r="H35" s="73" t="str">
        <f>'MPS(calc_process)'!H35</f>
        <v>Nm3</v>
      </c>
      <c r="I35" s="34" t="s">
        <v>80</v>
      </c>
    </row>
    <row r="36" spans="1:9" ht="33" customHeight="1">
      <c r="A36" s="37"/>
      <c r="B36" s="46"/>
      <c r="C36" s="50"/>
      <c r="D36" s="15" t="s">
        <v>112</v>
      </c>
      <c r="E36" s="15"/>
      <c r="F36" s="38" t="s">
        <v>41</v>
      </c>
      <c r="G36" s="74">
        <f>G11</f>
        <v>0</v>
      </c>
      <c r="H36" s="75" t="str">
        <f>'MPS(calc_process)'!H36</f>
        <v>GJ/ton</v>
      </c>
      <c r="I36" s="34" t="s">
        <v>92</v>
      </c>
    </row>
    <row r="37" spans="1:9" ht="18.75" customHeight="1">
      <c r="A37" s="37"/>
      <c r="B37" s="46"/>
      <c r="C37" s="51"/>
      <c r="D37" s="15" t="s">
        <v>102</v>
      </c>
      <c r="E37" s="15"/>
      <c r="F37" s="38" t="s">
        <v>41</v>
      </c>
      <c r="G37" s="70">
        <f>G16</f>
        <v>0</v>
      </c>
      <c r="H37" s="71" t="s">
        <v>96</v>
      </c>
      <c r="I37" s="34" t="s">
        <v>101</v>
      </c>
    </row>
    <row r="38" spans="1:9" ht="18.75" customHeight="1">
      <c r="A38" s="37"/>
      <c r="B38" s="46"/>
      <c r="C38" s="47" t="s">
        <v>126</v>
      </c>
      <c r="D38" s="15"/>
      <c r="E38" s="15"/>
      <c r="F38" s="48"/>
      <c r="G38" s="39">
        <f>G39*G40*G41/1000</f>
        <v>0</v>
      </c>
      <c r="H38" s="40" t="s">
        <v>110</v>
      </c>
      <c r="I38" s="34"/>
    </row>
    <row r="39" spans="1:9" ht="33" customHeight="1">
      <c r="A39" s="37"/>
      <c r="B39" s="46"/>
      <c r="C39" s="50"/>
      <c r="D39" s="15" t="s">
        <v>127</v>
      </c>
      <c r="E39" s="15"/>
      <c r="F39" s="38" t="s">
        <v>36</v>
      </c>
      <c r="G39" s="72">
        <f>'MRS(input)'!F12</f>
        <v>0</v>
      </c>
      <c r="H39" s="73" t="str">
        <f>'MPS(calc_process)'!H39</f>
        <v>ton</v>
      </c>
      <c r="I39" s="34" t="s">
        <v>82</v>
      </c>
    </row>
    <row r="40" spans="1:9" ht="33" customHeight="1">
      <c r="A40" s="37"/>
      <c r="B40" s="46"/>
      <c r="C40" s="50"/>
      <c r="D40" s="15" t="s">
        <v>113</v>
      </c>
      <c r="E40" s="15"/>
      <c r="F40" s="38" t="s">
        <v>36</v>
      </c>
      <c r="G40" s="74">
        <f>G12</f>
        <v>49.1</v>
      </c>
      <c r="H40" s="75" t="str">
        <f>'MPS(calc_process)'!H40</f>
        <v>GJ/ton</v>
      </c>
      <c r="I40" s="34" t="s">
        <v>93</v>
      </c>
    </row>
    <row r="41" spans="1:9" ht="18.75" customHeight="1">
      <c r="A41" s="29"/>
      <c r="B41" s="52"/>
      <c r="C41" s="51"/>
      <c r="D41" s="15" t="s">
        <v>104</v>
      </c>
      <c r="E41" s="15"/>
      <c r="F41" s="38" t="s">
        <v>36</v>
      </c>
      <c r="G41" s="70">
        <f>G17</f>
        <v>56.9</v>
      </c>
      <c r="H41" s="71" t="s">
        <v>96</v>
      </c>
      <c r="I41" s="34" t="s">
        <v>103</v>
      </c>
    </row>
    <row r="42" spans="1:9">
      <c r="A42" s="53"/>
      <c r="B42" s="53"/>
      <c r="C42" s="53"/>
      <c r="D42" s="53"/>
      <c r="E42" s="53"/>
      <c r="F42" s="54"/>
      <c r="G42" s="55"/>
      <c r="H42" s="55"/>
      <c r="I42" s="56"/>
    </row>
    <row r="43" spans="1:9" ht="21.75" customHeight="1">
      <c r="E43" s="53" t="s">
        <v>8</v>
      </c>
      <c r="F43" s="3"/>
    </row>
    <row r="44" spans="1:9" ht="21.75" customHeight="1">
      <c r="E44" s="57" t="s">
        <v>35</v>
      </c>
      <c r="F44" s="58" t="s">
        <v>128</v>
      </c>
      <c r="G44" s="9"/>
    </row>
    <row r="45" spans="1:9" ht="21.75" customHeight="1">
      <c r="E45" s="57" t="s">
        <v>60</v>
      </c>
      <c r="F45" s="59">
        <v>18.899999999999999</v>
      </c>
      <c r="G45" s="58" t="s">
        <v>37</v>
      </c>
      <c r="H45" s="56"/>
    </row>
    <row r="46" spans="1:9" ht="21.75" customHeight="1">
      <c r="E46" s="57" t="s">
        <v>61</v>
      </c>
      <c r="F46" s="59">
        <v>39.799999999999997</v>
      </c>
      <c r="G46" s="58" t="s">
        <v>37</v>
      </c>
      <c r="H46" s="56"/>
    </row>
    <row r="47" spans="1:9" ht="21.75" customHeight="1">
      <c r="E47" s="57" t="s">
        <v>62</v>
      </c>
      <c r="F47" s="59">
        <v>41.4</v>
      </c>
      <c r="G47" s="58" t="s">
        <v>37</v>
      </c>
      <c r="H47" s="53"/>
    </row>
    <row r="48" spans="1:9" ht="21.75" customHeight="1">
      <c r="E48" s="57" t="s">
        <v>63</v>
      </c>
      <c r="F48" s="59">
        <v>44.8</v>
      </c>
      <c r="G48" s="58" t="s">
        <v>37</v>
      </c>
      <c r="H48" s="53"/>
    </row>
    <row r="49" spans="5:8" ht="21.75" customHeight="1">
      <c r="E49" s="60" t="s">
        <v>64</v>
      </c>
      <c r="F49" s="59">
        <v>46.5</v>
      </c>
      <c r="G49" s="58" t="s">
        <v>37</v>
      </c>
      <c r="H49" s="53"/>
    </row>
    <row r="50" spans="5:8" ht="21.75" customHeight="1">
      <c r="E50" s="61"/>
      <c r="F50" s="61"/>
      <c r="G50" s="55"/>
      <c r="H50" s="53"/>
    </row>
    <row r="51" spans="5:8" ht="21.75" customHeight="1">
      <c r="E51" s="57" t="s">
        <v>129</v>
      </c>
      <c r="F51" s="58" t="s">
        <v>130</v>
      </c>
      <c r="G51" s="55"/>
      <c r="H51" s="53"/>
    </row>
    <row r="52" spans="5:8" ht="21.75" customHeight="1">
      <c r="E52" s="57" t="s">
        <v>65</v>
      </c>
      <c r="F52" s="62">
        <v>9.6100000000000005E-2</v>
      </c>
      <c r="G52" s="58" t="s">
        <v>96</v>
      </c>
      <c r="H52" s="53"/>
    </row>
    <row r="53" spans="5:8" ht="21.75" customHeight="1">
      <c r="E53" s="57" t="s">
        <v>66</v>
      </c>
      <c r="F53" s="62">
        <v>7.5499999999999998E-2</v>
      </c>
      <c r="G53" s="58" t="s">
        <v>96</v>
      </c>
      <c r="H53" s="53"/>
    </row>
    <row r="54" spans="5:8" ht="21.75" customHeight="1">
      <c r="E54" s="57" t="s">
        <v>67</v>
      </c>
      <c r="F54" s="62">
        <v>7.2599999999999998E-2</v>
      </c>
      <c r="G54" s="58" t="s">
        <v>96</v>
      </c>
      <c r="H54" s="53"/>
    </row>
    <row r="55" spans="5:8" s="23" customFormat="1" ht="21.75" customHeight="1">
      <c r="E55" s="57" t="s">
        <v>68</v>
      </c>
      <c r="F55" s="62">
        <v>6.1600000000000002E-2</v>
      </c>
      <c r="G55" s="58" t="s">
        <v>96</v>
      </c>
      <c r="H55" s="53"/>
    </row>
    <row r="56" spans="5:8" s="23" customFormat="1" ht="21.75" customHeight="1">
      <c r="E56" s="60" t="s">
        <v>69</v>
      </c>
      <c r="F56" s="62">
        <v>5.4300000000000001E-2</v>
      </c>
      <c r="G56" s="58" t="s">
        <v>96</v>
      </c>
      <c r="H56" s="53"/>
    </row>
  </sheetData>
  <sheetProtection password="C7C3" sheet="1" objects="1" scenarios="1"/>
  <mergeCells count="1">
    <mergeCell ref="A3:I3"/>
  </mergeCells>
  <phoneticPr fontId="16"/>
  <pageMargins left="0.70866141732283472" right="0.70866141732283472" top="0.74803149606299213" bottom="0.74803149606299213" header="0.31496062992125984" footer="0.31496062992125984"/>
  <pageSetup paperSize="9" scale="61" orientation="portrait" r:id="rId1"/>
  <rowBreaks count="1" manualBreakCount="1">
    <brk id="42" max="8"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4</vt:i4>
      </vt:variant>
    </vt:vector>
  </HeadingPairs>
  <TitlesOfParts>
    <vt:vector size="9" baseType="lpstr">
      <vt:lpstr>MPS(input)</vt:lpstr>
      <vt:lpstr>MPS(calc_process)</vt:lpstr>
      <vt:lpstr>MSS</vt:lpstr>
      <vt:lpstr>MRS(input)</vt:lpstr>
      <vt:lpstr>MRS(calc_process)</vt:lpstr>
      <vt:lpstr>'MPS(calc_process)'!Print_Area</vt:lpstr>
      <vt:lpstr>'MPS(input)'!Print_Area</vt:lpstr>
      <vt:lpstr>'MRS(calc_process)'!Print_Area</vt:lpstr>
      <vt:lpstr>'MRS(input)'!Print_Area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2017-08-23T06:48:09Z</cp:lastPrinted>
  <dcterms:created xsi:type="dcterms:W3CDTF">2012-01-13T02:28:29Z</dcterms:created>
  <dcterms:modified xsi:type="dcterms:W3CDTF">2017-10-18T10:22:40Z</dcterms:modified>
</cp:coreProperties>
</file>