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2_Project\08_ID\ID022(住友ゴム、ボイラー)\3_pub_com\"/>
    </mc:Choice>
  </mc:AlternateContent>
  <xr:revisionPtr revIDLastSave="0" documentId="13_ncr:1_{CA2EBC16-A320-466B-88DF-098AC272AFE4}" xr6:coauthVersionLast="36" xr6:coauthVersionMax="36" xr10:uidLastSave="{00000000-0000-0000-0000-000000000000}"/>
  <bookViews>
    <workbookView xWindow="0" yWindow="0" windowWidth="28800" windowHeight="11960" tabRatio="683" xr2:uid="{00000000-000D-0000-FFFF-FFFF00000000}"/>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'MPS(calc_process)'!$A$1:$I$43</definedName>
    <definedName name="_xlnm.Print_Area" localSheetId="0">'MPS(input)'!$A$1:$K$31</definedName>
    <definedName name="_xlnm.Print_Area" localSheetId="4">'MRS(calc_process)'!$A$1:$I$43</definedName>
    <definedName name="_xlnm.Print_Area" localSheetId="3">'MRS(input)'!$A$1:$L$31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2" i="33" l="1"/>
  <c r="G22" i="34" s="1"/>
  <c r="F21" i="33"/>
  <c r="G10" i="34" s="1"/>
  <c r="F20" i="33"/>
  <c r="G9" i="34" s="1"/>
  <c r="G20" i="34" s="1"/>
  <c r="F19" i="33"/>
  <c r="G8" i="34" s="1"/>
  <c r="G19" i="34" s="1"/>
  <c r="F18" i="33"/>
  <c r="G18" i="34" s="1"/>
  <c r="F17" i="33"/>
  <c r="F16" i="33"/>
  <c r="G29" i="34" s="1"/>
  <c r="F15" i="33"/>
  <c r="G28" i="34" s="1"/>
  <c r="F14" i="33"/>
  <c r="G16" i="34" s="1"/>
  <c r="K22" i="33"/>
  <c r="K21" i="33"/>
  <c r="K20" i="33"/>
  <c r="K19" i="33"/>
  <c r="K18" i="33"/>
  <c r="K17" i="33"/>
  <c r="K16" i="33"/>
  <c r="K15" i="33"/>
  <c r="K14" i="33"/>
  <c r="H22" i="33"/>
  <c r="H21" i="33"/>
  <c r="H20" i="33"/>
  <c r="H19" i="33"/>
  <c r="H18" i="33"/>
  <c r="H17" i="33"/>
  <c r="H16" i="33"/>
  <c r="H15" i="33"/>
  <c r="H14" i="33"/>
  <c r="I2" i="34"/>
  <c r="I1" i="34"/>
  <c r="L2" i="33"/>
  <c r="L1" i="33"/>
  <c r="G30" i="34"/>
  <c r="G26" i="34"/>
  <c r="G25" i="34"/>
  <c r="G15" i="34"/>
  <c r="G14" i="34"/>
  <c r="C2" i="32"/>
  <c r="C1" i="32"/>
  <c r="G11" i="34" l="1"/>
  <c r="G21" i="34"/>
  <c r="G27" i="34"/>
  <c r="G24" i="34" s="1"/>
  <c r="G17" i="34"/>
  <c r="G13" i="34"/>
  <c r="G6" i="34" l="1"/>
  <c r="C26" i="33" s="1"/>
  <c r="I2" i="31" l="1"/>
  <c r="G18" i="31" l="1"/>
  <c r="G14" i="31"/>
  <c r="G16" i="31"/>
  <c r="G29" i="31"/>
  <c r="G8" i="31"/>
  <c r="G19" i="31" s="1"/>
  <c r="G9" i="31"/>
  <c r="G20" i="31" s="1"/>
  <c r="G21" i="31"/>
  <c r="G22" i="31"/>
  <c r="G15" i="31"/>
  <c r="G17" i="31"/>
  <c r="G30" i="31"/>
  <c r="G25" i="31"/>
  <c r="G27" i="31"/>
  <c r="G26" i="31"/>
  <c r="G28" i="31"/>
  <c r="G11" i="31"/>
  <c r="G10" i="31"/>
  <c r="I1" i="31"/>
  <c r="G13" i="31" l="1"/>
  <c r="G24" i="31"/>
  <c r="G6" i="31" l="1"/>
  <c r="B26" i="30" s="1"/>
</calcChain>
</file>

<file path=xl/sharedStrings.xml><?xml version="1.0" encoding="utf-8"?>
<sst xmlns="http://schemas.openxmlformats.org/spreadsheetml/2006/main" count="443" uniqueCount="178">
  <si>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</si>
  <si>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</si>
  <si>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</si>
  <si>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</si>
  <si>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</si>
  <si>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</si>
  <si>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</si>
  <si>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</si>
  <si>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</si>
  <si>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</si>
  <si>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</si>
  <si>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</si>
  <si>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</si>
  <si>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</si>
  <si>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</si>
  <si>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</si>
  <si>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</si>
  <si>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</si>
  <si>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</si>
  <si>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</si>
  <si>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</si>
  <si>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</si>
  <si>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</si>
  <si>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</si>
  <si>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</si>
  <si>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</si>
  <si>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</si>
  <si>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</si>
  <si>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</si>
  <si>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</si>
  <si>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</si>
  <si>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</si>
  <si>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</si>
  <si>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</si>
  <si>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</si>
  <si>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</si>
  <si>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t>
    <phoneticPr fontId="2"/>
  </si>
  <si>
    <t>Efficiency of reference boiler</t>
    <phoneticPr fontId="2"/>
  </si>
  <si>
    <t>Blow flow rate setting of reference boiler</t>
    <phoneticPr fontId="2"/>
  </si>
  <si>
    <t>The default value set in the methodologies</t>
    <phoneticPr fontId="2"/>
  </si>
  <si>
    <t>(1)</t>
    <phoneticPr fontId="2"/>
  </si>
  <si>
    <t>Continuously</t>
    <phoneticPr fontId="2"/>
  </si>
  <si>
    <t>Project emissions during the period p</t>
    <phoneticPr fontId="2"/>
  </si>
  <si>
    <t>Efficiency of reference boiler</t>
  </si>
  <si>
    <t>-</t>
    <phoneticPr fontId="2"/>
  </si>
  <si>
    <t>Blow flow rate setting of reference boiler</t>
    <phoneticPr fontId="2"/>
  </si>
  <si>
    <t>%</t>
    <phoneticPr fontId="2"/>
  </si>
  <si>
    <t>Net calorific value of natural gas</t>
    <phoneticPr fontId="2"/>
  </si>
  <si>
    <t>Net calorific value of LPG</t>
    <phoneticPr fontId="2"/>
  </si>
  <si>
    <t>%</t>
    <phoneticPr fontId="2"/>
  </si>
  <si>
    <t>GJ/t</t>
    <phoneticPr fontId="2"/>
  </si>
  <si>
    <t>Option B or Option C</t>
    <phoneticPr fontId="2"/>
  </si>
  <si>
    <t>Invoice from fuel supply company or
measured data</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</si>
  <si>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</si>
  <si>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</si>
  <si>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GJ/t</t>
    <phoneticPr fontId="2"/>
  </si>
  <si>
    <t xml:space="preserve">For diesel oil </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</si>
  <si>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</si>
  <si>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</si>
  <si>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(2)</t>
    <phoneticPr fontId="2"/>
  </si>
  <si>
    <t xml:space="preserve">For diesel oil </t>
    <phoneticPr fontId="2"/>
  </si>
  <si>
    <t>Net calorific value of diesel</t>
    <phoneticPr fontId="2"/>
  </si>
  <si>
    <r>
      <t>Nm</t>
    </r>
    <r>
      <rPr>
        <vertAlign val="superscript"/>
        <sz val="11"/>
        <rFont val="Arial"/>
        <family val="2"/>
      </rPr>
      <t>3</t>
    </r>
    <r>
      <rPr>
        <sz val="11"/>
        <rFont val="Arial"/>
        <family val="2"/>
      </rPr>
      <t>/p or t/p</t>
    </r>
    <phoneticPr fontId="2"/>
  </si>
  <si>
    <t>For natural gas or LPG</t>
    <phoneticPr fontId="2"/>
  </si>
  <si>
    <t>For natural gas or LPG</t>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</si>
  <si>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</si>
  <si>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η</t>
    </r>
    <r>
      <rPr>
        <vertAlign val="subscript"/>
        <sz val="11"/>
        <rFont val="Arial"/>
        <family val="2"/>
      </rPr>
      <t>i,PJ</t>
    </r>
    <phoneticPr fontId="2"/>
  </si>
  <si>
    <t>Blow flow rate setting specified in the boiler water treatment program for a water purification/demineralization system such as RO based on the test result</t>
    <phoneticPr fontId="2"/>
  </si>
  <si>
    <t>Blow flow rate specified in the boiler water treatment program for a water softener based on the test result</t>
    <phoneticPr fontId="2"/>
  </si>
  <si>
    <t>IPCC default values in Table 1.4 of Chapter 1 of Vol. 2 of the “2006 IPCC Guidelines on National GHG Inventories"</t>
    <phoneticPr fontId="2"/>
  </si>
  <si>
    <t>Monitoring Spreadsheet: JCM_ID_AM015_ver01.0</t>
    <phoneticPr fontId="2"/>
  </si>
  <si>
    <r>
      <t xml:space="preserve">Table 1: Parameters to be monitored </t>
    </r>
    <r>
      <rPr>
        <b/>
        <i/>
        <sz val="11"/>
        <color indexed="8"/>
        <rFont val="Arial"/>
        <family val="2"/>
      </rPr>
      <t>ex post</t>
    </r>
    <phoneticPr fontId="2"/>
  </si>
  <si>
    <r>
      <t>FC</t>
    </r>
    <r>
      <rPr>
        <vertAlign val="subscript"/>
        <sz val="11"/>
        <rFont val="Arial"/>
        <family val="2"/>
      </rPr>
      <t>p,i,j,PJ</t>
    </r>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</si>
  <si>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(=natural gas or LPG) during the period </t>
    </r>
    <r>
      <rPr>
        <i/>
        <sz val="11"/>
        <rFont val="Arial"/>
        <family val="2"/>
      </rPr>
      <t>p</t>
    </r>
    <phoneticPr fontId="2"/>
  </si>
  <si>
    <r>
      <t xml:space="preserve">[For Option B]
Data is collected and recorded from the invoices by the fuel supply company.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</si>
  <si>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FC</t>
    </r>
    <r>
      <rPr>
        <vertAlign val="subscript"/>
        <sz val="11"/>
        <rFont val="Arial"/>
        <family val="2"/>
      </rPr>
      <t>p,i,j,PJ</t>
    </r>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</si>
  <si>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(=diesel oil) during the period </t>
    </r>
    <r>
      <rPr>
        <i/>
        <sz val="11"/>
        <rFont val="Arial"/>
        <family val="2"/>
      </rPr>
      <t>p</t>
    </r>
    <phoneticPr fontId="2"/>
  </si>
  <si>
    <r>
      <t xml:space="preserve">Table 2: Project-specific parameters to be fixed </t>
    </r>
    <r>
      <rPr>
        <b/>
        <i/>
        <sz val="11"/>
        <color indexed="8"/>
        <rFont val="Arial"/>
        <family val="2"/>
      </rPr>
      <t>ex ante</t>
    </r>
    <phoneticPr fontId="2"/>
  </si>
  <si>
    <r>
      <t>NCV</t>
    </r>
    <r>
      <rPr>
        <vertAlign val="subscript"/>
        <sz val="11"/>
        <rFont val="Arial"/>
        <family val="2"/>
      </rPr>
      <t>i,j,PJ</t>
    </r>
    <phoneticPr fontId="2"/>
  </si>
  <si>
    <r>
      <t xml:space="preserve">Net calorific value of fuel used by the project boiler </t>
    </r>
    <r>
      <rPr>
        <i/>
        <sz val="11"/>
        <rFont val="Arial"/>
        <family val="2"/>
      </rPr>
      <t xml:space="preserve">i </t>
    </r>
    <r>
      <rPr>
        <sz val="11"/>
        <rFont val="Arial"/>
        <family val="2"/>
      </rPr>
      <t>for the fuel type</t>
    </r>
    <r>
      <rPr>
        <i/>
        <sz val="11"/>
        <rFont val="Arial"/>
        <family val="2"/>
      </rPr>
      <t xml:space="preserve"> j </t>
    </r>
    <phoneticPr fontId="2"/>
  </si>
  <si>
    <r>
      <t xml:space="preserve">Net calorific value of fuel used by the project boiler </t>
    </r>
    <r>
      <rPr>
        <i/>
        <sz val="11"/>
        <rFont val="Arial"/>
        <family val="2"/>
      </rPr>
      <t>i</t>
    </r>
    <r>
      <rPr>
        <sz val="11"/>
        <rFont val="Arial"/>
        <family val="2"/>
      </rPr>
      <t xml:space="preserve"> for the fuel type</t>
    </r>
    <r>
      <rPr>
        <i/>
        <sz val="11"/>
        <rFont val="Arial"/>
        <family val="2"/>
      </rPr>
      <t xml:space="preserve"> j </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</si>
  <si>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phoneticPr fontId="2"/>
  </si>
  <si>
    <r>
      <t>tCO</t>
    </r>
    <r>
      <rPr>
        <vertAlign val="subscript"/>
        <sz val="11"/>
        <rFont val="Arial"/>
        <family val="2"/>
      </rPr>
      <t>2</t>
    </r>
    <r>
      <rPr>
        <sz val="11"/>
        <rFont val="Arial"/>
        <family val="2"/>
      </rPr>
      <t>/GJ</t>
    </r>
    <phoneticPr fontId="2"/>
  </si>
  <si>
    <r>
      <t xml:space="preserve">Efficiency of project boiler </t>
    </r>
    <r>
      <rPr>
        <i/>
        <sz val="11"/>
        <rFont val="Arial"/>
        <family val="2"/>
      </rPr>
      <t>i</t>
    </r>
    <r>
      <rPr>
        <sz val="14"/>
        <color rgb="FFFF0000"/>
        <rFont val="Arial"/>
        <family val="2"/>
      </rPr>
      <t/>
    </r>
    <phoneticPr fontId="2"/>
  </si>
  <si>
    <r>
      <t>Specifications of the project boiler or factory test data of the project boiler</t>
    </r>
    <r>
      <rPr>
        <sz val="11"/>
        <color rgb="FFFF0000"/>
        <rFont val="Arial"/>
        <family val="2"/>
      </rPr>
      <t xml:space="preserve"> </t>
    </r>
    <r>
      <rPr>
        <sz val="11"/>
        <rFont val="Arial"/>
        <family val="2"/>
      </rPr>
      <t>by the manufacturer</t>
    </r>
    <phoneticPr fontId="2"/>
  </si>
  <si>
    <r>
      <t>η</t>
    </r>
    <r>
      <rPr>
        <vertAlign val="subscript"/>
        <sz val="11"/>
        <rFont val="Arial"/>
        <family val="2"/>
      </rPr>
      <t>RE</t>
    </r>
    <phoneticPr fontId="2"/>
  </si>
  <si>
    <r>
      <t>BF</t>
    </r>
    <r>
      <rPr>
        <vertAlign val="subscript"/>
        <sz val="11"/>
        <rFont val="Arial"/>
        <family val="2"/>
      </rPr>
      <t>i,PJ</t>
    </r>
    <phoneticPr fontId="2"/>
  </si>
  <si>
    <r>
      <t xml:space="preserve">Blow flow rate setting of project boiler </t>
    </r>
    <r>
      <rPr>
        <i/>
        <sz val="11"/>
        <rFont val="Arial"/>
        <family val="2"/>
      </rPr>
      <t>i</t>
    </r>
    <r>
      <rPr>
        <sz val="14"/>
        <color rgb="FFFF0000"/>
        <rFont val="Arial"/>
        <family val="2"/>
      </rPr>
      <t/>
    </r>
    <phoneticPr fontId="2"/>
  </si>
  <si>
    <r>
      <t>BF</t>
    </r>
    <r>
      <rPr>
        <vertAlign val="subscript"/>
        <sz val="11"/>
        <rFont val="Arial"/>
        <family val="2"/>
      </rPr>
      <t>RE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</si>
  <si>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</si>
  <si>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</si>
  <si>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Nm</t>
    </r>
    <r>
      <rPr>
        <vertAlign val="superscript"/>
        <sz val="11"/>
        <rFont val="Arial"/>
        <family val="2"/>
      </rPr>
      <t>3</t>
    </r>
    <r>
      <rPr>
        <sz val="11"/>
        <rFont val="Arial"/>
        <family val="2"/>
      </rPr>
      <t>/p
 or t/p</t>
    </r>
    <phoneticPr fontId="2"/>
  </si>
  <si>
    <r>
      <t>FC</t>
    </r>
    <r>
      <rPr>
        <vertAlign val="subscript"/>
        <sz val="11"/>
        <rFont val="Arial"/>
        <family val="2"/>
      </rPr>
      <t>p,i,j,PJ</t>
    </r>
    <phoneticPr fontId="2"/>
  </si>
  <si>
    <r>
      <t>GJ/Nm</t>
    </r>
    <r>
      <rPr>
        <vertAlign val="superscript"/>
        <sz val="11"/>
        <rFont val="Arial"/>
        <family val="2"/>
      </rPr>
      <t>3</t>
    </r>
    <r>
      <rPr>
        <sz val="11"/>
        <rFont val="Arial"/>
        <family val="2"/>
      </rPr>
      <t xml:space="preserve">
 or GJ/t</t>
    </r>
    <phoneticPr fontId="2"/>
  </si>
  <si>
    <r>
      <t>EF</t>
    </r>
    <r>
      <rPr>
        <vertAlign val="subscript"/>
        <sz val="11"/>
        <rFont val="Arial"/>
        <family val="2"/>
      </rPr>
      <t>i,j,PJ</t>
    </r>
    <phoneticPr fontId="2"/>
  </si>
  <si>
    <r>
      <t>EF</t>
    </r>
    <r>
      <rPr>
        <vertAlign val="subscript"/>
        <sz val="11"/>
        <rFont val="Arial"/>
        <family val="2"/>
      </rPr>
      <t>RE</t>
    </r>
    <phoneticPr fontId="2"/>
  </si>
  <si>
    <r>
      <t>CO</t>
    </r>
    <r>
      <rPr>
        <vertAlign val="subscript"/>
        <sz val="11"/>
        <rFont val="Arial"/>
        <family val="2"/>
      </rPr>
      <t>2</t>
    </r>
    <r>
      <rPr>
        <sz val="11"/>
        <rFont val="Arial"/>
        <family val="2"/>
      </rPr>
      <t xml:space="preserve"> emission factor of fuel used by reference boiler</t>
    </r>
    <phoneticPr fontId="2"/>
  </si>
  <si>
    <r>
      <t>tCO</t>
    </r>
    <r>
      <rPr>
        <vertAlign val="subscript"/>
        <sz val="11"/>
        <rFont val="Arial"/>
        <family val="2"/>
      </rPr>
      <t>2</t>
    </r>
    <r>
      <rPr>
        <sz val="11"/>
        <rFont val="Arial"/>
        <family val="2"/>
      </rPr>
      <t>/GJ</t>
    </r>
    <phoneticPr fontId="2"/>
  </si>
  <si>
    <r>
      <t>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t>
    </r>
    <r>
      <rPr>
        <vertAlign val="subscript"/>
        <sz val="11"/>
        <rFont val="Arial"/>
        <family val="2"/>
      </rPr>
      <t>2</t>
    </r>
    <r>
      <rPr>
        <sz val="11"/>
        <rFont val="Arial"/>
        <family val="2"/>
      </rPr>
      <t xml:space="preserve"> emission factor of the fuel used by the existing or planned boiler is applied.
Otherwise, the value  of the fuel used by the project boiler </t>
    </r>
    <r>
      <rPr>
        <i/>
        <sz val="11"/>
        <rFont val="Arial"/>
        <family val="2"/>
      </rPr>
      <t>i</t>
    </r>
    <r>
      <rPr>
        <sz val="11"/>
        <rFont val="Arial"/>
        <family val="2"/>
      </rPr>
      <t xml:space="preserve"> is applied.</t>
    </r>
    <phoneticPr fontId="2"/>
  </si>
  <si>
    <r>
      <t>η</t>
    </r>
    <r>
      <rPr>
        <vertAlign val="subscript"/>
        <sz val="11"/>
        <rFont val="Arial"/>
        <family val="2"/>
      </rPr>
      <t>i,PJ</t>
    </r>
    <phoneticPr fontId="2"/>
  </si>
  <si>
    <r>
      <t>η</t>
    </r>
    <r>
      <rPr>
        <vertAlign val="subscript"/>
        <sz val="11"/>
        <rFont val="Arial"/>
        <family val="2"/>
      </rPr>
      <t>RE</t>
    </r>
    <phoneticPr fontId="2"/>
  </si>
  <si>
    <r>
      <t>tCO</t>
    </r>
    <r>
      <rPr>
        <vertAlign val="subscript"/>
        <sz val="11"/>
        <rFont val="Arial"/>
        <family val="2"/>
      </rPr>
      <t>2</t>
    </r>
    <r>
      <rPr>
        <sz val="11"/>
        <rFont val="Arial"/>
        <family val="2"/>
      </rPr>
      <t>/p</t>
    </r>
    <phoneticPr fontId="2"/>
  </si>
  <si>
    <r>
      <t xml:space="preserve">Emission reductions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</si>
  <si>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</si>
  <si>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</si>
  <si>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 xml:space="preserve">Efficiency of project boiler </t>
    </r>
    <r>
      <rPr>
        <i/>
        <sz val="11"/>
        <color theme="1"/>
        <rFont val="Arial"/>
        <family val="2"/>
      </rPr>
      <t>i</t>
    </r>
    <r>
      <rPr>
        <sz val="11"/>
        <color rgb="FFFF0000"/>
        <rFont val="Arial"/>
        <family val="2"/>
      </rPr>
      <t/>
    </r>
    <phoneticPr fontId="2"/>
  </si>
  <si>
    <r>
      <t>η</t>
    </r>
    <r>
      <rPr>
        <vertAlign val="subscript"/>
        <sz val="11"/>
        <color indexed="8"/>
        <rFont val="Arial"/>
        <family val="2"/>
      </rPr>
      <t>RE</t>
    </r>
    <phoneticPr fontId="2"/>
  </si>
  <si>
    <r>
      <t>Blow flow rate setting of project boiler</t>
    </r>
    <r>
      <rPr>
        <i/>
        <sz val="11"/>
        <color indexed="8"/>
        <rFont val="Arial"/>
        <family val="2"/>
      </rPr>
      <t/>
    </r>
    <phoneticPr fontId="2"/>
  </si>
  <si>
    <r>
      <t>BF</t>
    </r>
    <r>
      <rPr>
        <vertAlign val="subscript"/>
        <sz val="11"/>
        <rFont val="Arial"/>
        <family val="2"/>
      </rPr>
      <t>i,PJ</t>
    </r>
    <phoneticPr fontId="2"/>
  </si>
  <si>
    <r>
      <t>BF</t>
    </r>
    <r>
      <rPr>
        <vertAlign val="subscript"/>
        <sz val="11"/>
        <color indexed="8"/>
        <rFont val="Arial"/>
        <family val="2"/>
      </rPr>
      <t>RE</t>
    </r>
    <phoneticPr fontId="2"/>
  </si>
  <si>
    <r>
      <t xml:space="preserve">Reference emissions during the period </t>
    </r>
    <r>
      <rPr>
        <i/>
        <sz val="11"/>
        <color indexed="8"/>
        <rFont val="Arial"/>
        <family val="2"/>
      </rPr>
      <t>p</t>
    </r>
    <phoneticPr fontId="2"/>
  </si>
  <si>
    <r>
      <t>tCO</t>
    </r>
    <r>
      <rPr>
        <vertAlign val="subscript"/>
        <sz val="11"/>
        <rFont val="Arial"/>
        <family val="2"/>
      </rPr>
      <t>2</t>
    </r>
    <r>
      <rPr>
        <sz val="11"/>
        <rFont val="Arial"/>
        <family val="2"/>
      </rPr>
      <t>/p</t>
    </r>
    <phoneticPr fontId="2"/>
  </si>
  <si>
    <r>
      <t>RE</t>
    </r>
    <r>
      <rPr>
        <vertAlign val="subscript"/>
        <sz val="11"/>
        <rFont val="Arial"/>
        <family val="2"/>
      </rPr>
      <t>p</t>
    </r>
    <phoneticPr fontId="2"/>
  </si>
  <si>
    <r>
      <t xml:space="preserve">Fuel consumption of project boiler </t>
    </r>
    <r>
      <rPr>
        <i/>
        <sz val="11"/>
        <rFont val="Arial"/>
        <family val="2"/>
      </rPr>
      <t>i</t>
    </r>
    <r>
      <rPr>
        <sz val="11"/>
        <rFont val="Arial"/>
        <family val="2"/>
      </rPr>
      <t xml:space="preserve"> using the fuel type</t>
    </r>
    <r>
      <rPr>
        <i/>
        <sz val="11"/>
        <rFont val="Arial"/>
        <family val="2"/>
      </rPr>
      <t xml:space="preserve"> j</t>
    </r>
    <r>
      <rPr>
        <sz val="11"/>
        <rFont val="Arial"/>
        <family val="2"/>
      </rPr>
      <t xml:space="preserve"> during the period </t>
    </r>
    <r>
      <rPr>
        <i/>
        <sz val="11"/>
        <rFont val="Arial"/>
        <family val="2"/>
      </rPr>
      <t>p</t>
    </r>
    <r>
      <rPr>
        <sz val="11"/>
        <rFont val="Arial"/>
        <family val="2"/>
      </rPr>
      <t xml:space="preserve"> (for natural gas or LPG)</t>
    </r>
    <phoneticPr fontId="2"/>
  </si>
  <si>
    <r>
      <t>Fuel consumption of project boiler</t>
    </r>
    <r>
      <rPr>
        <i/>
        <sz val="11"/>
        <rFont val="Arial"/>
        <family val="2"/>
      </rPr>
      <t xml:space="preserve"> 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diesel oil)</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</si>
  <si>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</si>
  <si>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GJ/Nm</t>
    </r>
    <r>
      <rPr>
        <vertAlign val="superscript"/>
        <sz val="11"/>
        <rFont val="Arial"/>
        <family val="2"/>
      </rPr>
      <t>3</t>
    </r>
    <r>
      <rPr>
        <sz val="11"/>
        <rFont val="Arial"/>
        <family val="2"/>
      </rPr>
      <t xml:space="preserve">  or GJ/t</t>
    </r>
    <phoneticPr fontId="2"/>
  </si>
  <si>
    <r>
      <t>NCV</t>
    </r>
    <r>
      <rPr>
        <vertAlign val="subscript"/>
        <sz val="11"/>
        <rFont val="Arial"/>
        <family val="2"/>
      </rPr>
      <t>i,j,PJ</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</si>
  <si>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</si>
  <si>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reference boiler</t>
    </r>
    <phoneticPr fontId="2"/>
  </si>
  <si>
    <r>
      <t>tCO</t>
    </r>
    <r>
      <rPr>
        <vertAlign val="subscript"/>
        <sz val="11"/>
        <rFont val="Arial"/>
        <family val="2"/>
      </rPr>
      <t>2</t>
    </r>
    <r>
      <rPr>
        <sz val="11"/>
        <rFont val="Arial"/>
        <family val="2"/>
      </rPr>
      <t>/GJ</t>
    </r>
    <phoneticPr fontId="2"/>
  </si>
  <si>
    <r>
      <t>EF</t>
    </r>
    <r>
      <rPr>
        <vertAlign val="subscript"/>
        <sz val="11"/>
        <rFont val="Arial"/>
        <family val="2"/>
      </rPr>
      <t>RE</t>
    </r>
    <phoneticPr fontId="2"/>
  </si>
  <si>
    <r>
      <t>Efficiency of project boiler</t>
    </r>
    <r>
      <rPr>
        <i/>
        <sz val="11"/>
        <rFont val="Arial"/>
        <family val="2"/>
      </rPr>
      <t xml:space="preserve"> i</t>
    </r>
    <r>
      <rPr>
        <sz val="11"/>
        <color rgb="FFFF0000"/>
        <rFont val="Arial"/>
        <family val="2"/>
      </rPr>
      <t/>
    </r>
    <phoneticPr fontId="2"/>
  </si>
  <si>
    <r>
      <t>η</t>
    </r>
    <r>
      <rPr>
        <vertAlign val="subscript"/>
        <sz val="11"/>
        <rFont val="Arial"/>
        <family val="2"/>
      </rPr>
      <t>i,PJ</t>
    </r>
    <phoneticPr fontId="2"/>
  </si>
  <si>
    <r>
      <t xml:space="preserve">Blow flow rate setting of project boiler </t>
    </r>
    <r>
      <rPr>
        <i/>
        <sz val="11"/>
        <rFont val="Arial"/>
        <family val="2"/>
      </rPr>
      <t>i</t>
    </r>
    <phoneticPr fontId="2"/>
  </si>
  <si>
    <r>
      <t>BF</t>
    </r>
    <r>
      <rPr>
        <vertAlign val="subscript"/>
        <sz val="11"/>
        <rFont val="Arial"/>
        <family val="2"/>
      </rPr>
      <t>RE</t>
    </r>
    <phoneticPr fontId="2"/>
  </si>
  <si>
    <r>
      <t>PE</t>
    </r>
    <r>
      <rPr>
        <vertAlign val="subscript"/>
        <sz val="11"/>
        <color indexed="8"/>
        <rFont val="Arial"/>
        <family val="2"/>
      </rPr>
      <t>p</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</si>
  <si>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natural gas or LPG)</t>
    </r>
    <phoneticPr fontId="2"/>
  </si>
  <si>
    <r>
      <t>Nm</t>
    </r>
    <r>
      <rPr>
        <vertAlign val="superscript"/>
        <sz val="11"/>
        <rFont val="Arial"/>
        <family val="2"/>
      </rPr>
      <t>3</t>
    </r>
    <r>
      <rPr>
        <sz val="11"/>
        <rFont val="Arial"/>
        <family val="2"/>
      </rPr>
      <t>/p or t/p</t>
    </r>
    <phoneticPr fontId="2"/>
  </si>
  <si>
    <r>
      <t>FC</t>
    </r>
    <r>
      <rPr>
        <vertAlign val="subscript"/>
        <sz val="11"/>
        <rFont val="Arial"/>
        <family val="2"/>
      </rPr>
      <t>p,i,j,PJ</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</si>
  <si>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during the period </t>
    </r>
    <r>
      <rPr>
        <i/>
        <sz val="11"/>
        <rFont val="Arial"/>
        <family val="2"/>
      </rPr>
      <t>p</t>
    </r>
    <r>
      <rPr>
        <sz val="11"/>
        <rFont val="Arial"/>
        <family val="2"/>
      </rPr>
      <t xml:space="preserve"> (for diesel oil)</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</si>
  <si>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</si>
  <si>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GJ/Nm</t>
    </r>
    <r>
      <rPr>
        <vertAlign val="superscript"/>
        <sz val="11"/>
        <rFont val="Arial"/>
        <family val="2"/>
      </rPr>
      <t>3</t>
    </r>
    <r>
      <rPr>
        <sz val="11"/>
        <rFont val="Arial"/>
        <family val="2"/>
      </rPr>
      <t xml:space="preserve"> or GJ/t</t>
    </r>
    <phoneticPr fontId="2"/>
  </si>
  <si>
    <r>
      <t>NCV</t>
    </r>
    <r>
      <rPr>
        <vertAlign val="subscript"/>
        <sz val="11"/>
        <rFont val="Arial"/>
        <family val="2"/>
      </rPr>
      <t>i,j,PJ</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</si>
  <si>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</si>
  <si>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 xml:space="preserve">j </t>
    </r>
    <r>
      <rPr>
        <sz val="11"/>
        <rFont val="Arial"/>
        <family val="2"/>
      </rPr>
      <t>(for natural gas or LPG)</t>
    </r>
    <phoneticPr fontId="2"/>
  </si>
  <si>
    <r>
      <t>tCO</t>
    </r>
    <r>
      <rPr>
        <vertAlign val="subscript"/>
        <sz val="11"/>
        <rFont val="Arial"/>
        <family val="2"/>
      </rPr>
      <t>2</t>
    </r>
    <r>
      <rPr>
        <sz val="11"/>
        <rFont val="Arial"/>
        <family val="2"/>
      </rPr>
      <t>/GJ</t>
    </r>
    <phoneticPr fontId="2"/>
  </si>
  <si>
    <r>
      <t>EF</t>
    </r>
    <r>
      <rPr>
        <vertAlign val="subscript"/>
        <sz val="11"/>
        <rFont val="Arial"/>
        <family val="2"/>
      </rPr>
      <t>i,j,PJ</t>
    </r>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</si>
  <si>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</si>
  <si>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</si>
  <si>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</si>
  <si>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CO</t>
    </r>
    <r>
      <rPr>
        <vertAlign val="subscript"/>
        <sz val="11"/>
        <rFont val="Arial"/>
        <family val="2"/>
      </rPr>
      <t>2</t>
    </r>
    <r>
      <rPr>
        <sz val="11"/>
        <rFont val="Arial"/>
        <family val="2"/>
      </rPr>
      <t xml:space="preserve"> emission factor of LPG</t>
    </r>
    <phoneticPr fontId="2"/>
  </si>
  <si>
    <r>
      <t>CO</t>
    </r>
    <r>
      <rPr>
        <vertAlign val="subscript"/>
        <sz val="11"/>
        <rFont val="Arial"/>
        <family val="2"/>
      </rPr>
      <t>2</t>
    </r>
    <r>
      <rPr>
        <sz val="11"/>
        <rFont val="Arial"/>
        <family val="2"/>
      </rPr>
      <t xml:space="preserve"> emission factor of diesel</t>
    </r>
    <phoneticPr fontId="2"/>
  </si>
  <si>
    <r>
      <t>CO</t>
    </r>
    <r>
      <rPr>
        <vertAlign val="subscript"/>
        <sz val="11"/>
        <rFont val="Arial"/>
        <family val="2"/>
      </rPr>
      <t>2</t>
    </r>
    <r>
      <rPr>
        <sz val="11"/>
        <rFont val="Arial"/>
        <family val="2"/>
      </rPr>
      <t xml:space="preserve"> emission factor of kerosene</t>
    </r>
    <phoneticPr fontId="2"/>
  </si>
  <si>
    <r>
      <t>CO</t>
    </r>
    <r>
      <rPr>
        <vertAlign val="subscript"/>
        <sz val="11"/>
        <rFont val="Arial"/>
        <family val="2"/>
      </rPr>
      <t>2</t>
    </r>
    <r>
      <rPr>
        <sz val="11"/>
        <rFont val="Arial"/>
        <family val="2"/>
      </rPr>
      <t xml:space="preserve"> emission factor of Coal</t>
    </r>
    <phoneticPr fontId="2"/>
  </si>
  <si>
    <t>N/A</t>
  </si>
  <si>
    <t>N/A</t>
    <phoneticPr fontId="2"/>
  </si>
  <si>
    <t>Natural gas/LPG</t>
    <phoneticPr fontId="2"/>
  </si>
  <si>
    <t>Diesel</t>
    <phoneticPr fontId="2"/>
  </si>
  <si>
    <t>Natural gas/LPG
/Diesel/Coal</t>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</si>
  <si>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</si>
  <si>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HFO</t>
    </r>
    <phoneticPr fontId="2"/>
  </si>
  <si>
    <t>GJ/t</t>
    <phoneticPr fontId="2"/>
  </si>
  <si>
    <r>
      <t>GJ/Nm</t>
    </r>
    <r>
      <rPr>
        <vertAlign val="superscript"/>
        <sz val="11"/>
        <color indexed="8"/>
        <rFont val="Arial"/>
        <family val="2"/>
      </rPr>
      <t>3</t>
    </r>
  </si>
  <si>
    <t>Monitoring Plan Sheet (Input Sheet) [Attachment to Project Design Document]</t>
    <phoneticPr fontId="2"/>
  </si>
  <si>
    <t>Monitoring Plan Sheet (Calculation Process Sheet) [Attachment to Project Design Document]</t>
    <phoneticPr fontId="2"/>
  </si>
  <si>
    <r>
      <t>EF</t>
    </r>
    <r>
      <rPr>
        <vertAlign val="subscript"/>
        <sz val="11"/>
        <rFont val="Arial"/>
        <family val="2"/>
      </rPr>
      <t>RE</t>
    </r>
    <r>
      <rPr>
        <sz val="11"/>
        <rFont val="Arial"/>
        <family val="2"/>
      </rPr>
      <t xml:space="preserve"> (Lower)</t>
    </r>
    <phoneticPr fontId="2"/>
  </si>
  <si>
    <r>
      <t>EF</t>
    </r>
    <r>
      <rPr>
        <vertAlign val="subscript"/>
        <sz val="11"/>
        <rFont val="Arial"/>
        <family val="2"/>
      </rPr>
      <t>i,j,PJ</t>
    </r>
    <r>
      <rPr>
        <sz val="11"/>
        <rFont val="Arial"/>
        <family val="2"/>
      </rPr>
      <t xml:space="preserve"> (Default)</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</si>
  <si>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</si>
  <si>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</si>
  <si>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</si>
  <si>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</si>
  <si>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</si>
  <si>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</si>
  <si>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</si>
  <si>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</si>
  <si>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</si>
  <si>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</si>
  <si>
    <t>Monitoring Period</t>
    <phoneticPr fontId="2"/>
  </si>
  <si>
    <t>Monitored Values</t>
    <phoneticPr fontId="2"/>
  </si>
  <si>
    <t xml:space="preserve"> Option C</t>
    <phoneticPr fontId="2"/>
  </si>
  <si>
    <t>Measured data</t>
    <phoneticPr fontId="2"/>
  </si>
  <si>
    <t>Assistant manager</t>
    <phoneticPr fontId="24"/>
  </si>
  <si>
    <t>General manager</t>
    <phoneticPr fontId="24"/>
  </si>
  <si>
    <t>To check operational situation of the chiller, compile monitoring data and create monitoring report.</t>
    <phoneticPr fontId="24"/>
  </si>
  <si>
    <r>
      <rPr>
        <strike/>
        <sz val="11"/>
        <rFont val="Arial"/>
        <family val="2"/>
      </rPr>
      <t xml:space="preserve">[For Option B]
Data is collected and recorded from the invoices by the fuel supply company.
</t>
    </r>
    <r>
      <rPr>
        <sz val="11"/>
        <rFont val="Arial"/>
        <family val="2"/>
      </rPr>
      <t xml:space="preserve">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by measuring equipments with manufacture's specification within ±5% accuracy level which is required as the instrument error in Joint Crediting Mechanism Guidelines for Developing Project Design Document and Monitoring Report.
</t>
    </r>
    <r>
      <rPr>
        <sz val="11"/>
        <rFont val="ＭＳ Ｐゴシック"/>
        <family val="3"/>
        <charset val="128"/>
      </rPr>
      <t>　</t>
    </r>
    <r>
      <rPr>
        <sz val="11"/>
        <rFont val="Arial"/>
        <family val="2"/>
      </rPr>
      <t>2) Recorded and compiled data is checked its integrity once a month with monitoring manual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r>
      <rPr>
        <sz val="11"/>
        <rFont val="ＭＳ Ｐゴシック"/>
        <family val="3"/>
        <charset val="128"/>
      </rPr>
      <t/>
    </r>
    <phoneticPr fontId="2"/>
  </si>
  <si>
    <t>To approve the monitoring results and submit
monitoring reports to Sumitomo Rubber Industry.
To keep and archive monitored  and  required data  in the verification  and issuance for two years after the final issuance of credits</t>
    <phoneticPr fontId="24"/>
  </si>
  <si>
    <t>Reference Number: ID022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</si>
</sst>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_ "/>
    <numFmt numFmtId="177" formatCode="#,##0.00_ ;[Red]\-#,##0.00\ "/>
    <numFmt numFmtId="178" formatCode="#,##0.0_ ;[Red]\-#,##0.0\ "/>
    <numFmt numFmtId="179" formatCode="#,##0.0000_ ;[Red]\-#,##0.0000\ "/>
    <numFmt numFmtId="180" formatCode="#,##0_ ;[Red]\-#,##0\ "/>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4"/>
      <color rgb="FFFF0000"/>
      <name val="Arial"/>
      <family val="2"/>
    </font>
    <font>
      <vertAlign val="subscript"/>
      <sz val="11"/>
      <name val="Arial"/>
      <family val="2"/>
    </font>
    <font>
      <sz val="11"/>
      <color theme="1"/>
      <name val="Arial"/>
      <family val="2"/>
    </font>
    <font>
      <vertAlign val="superscript"/>
      <sz val="11"/>
      <name val="Arial"/>
      <family val="2"/>
    </font>
    <font>
      <i/>
      <sz val="11"/>
      <color indexed="8"/>
      <name val="Arial"/>
      <family val="2"/>
    </font>
    <font>
      <i/>
      <sz val="11"/>
      <color theme="1"/>
      <name val="Arial"/>
      <family val="2"/>
    </font>
    <font>
      <sz val="11"/>
      <color rgb="FFFF0000"/>
      <name val="Arial"/>
      <family val="2"/>
    </font>
    <font>
      <i/>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trike/>
      <sz val="11"/>
      <color rgb="FFFF0000"/>
      <name val="Arial"/>
      <family val="2"/>
    </font>
    <font>
      <vertAlign val="superscript"/>
      <sz val="11"/>
      <color indexed="8"/>
      <name val="Arial"/>
      <family val="2"/>
    </font>
    <font>
      <sz val="6"/>
      <name val="ＭＳ Ｐゴシック"/>
      <family val="3"/>
      <charset val="128"/>
      <scheme val="minor"/>
    </font>
    <font>
      <strike/>
      <sz val="11"/>
      <name val="Arial"/>
      <family val="2"/>
    </font>
  </fonts>
  <fills count="12">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rgb="FF0F243E"/>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499984740745262"/>
        <bgColor indexed="64"/>
      </patternFill>
    </fill>
    <fill>
      <patternFill patternType="solid">
        <fgColor theme="3" tint="-0.24994659260841701"/>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medium">
        <color indexed="64"/>
      </left>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153">
    <xf numFmtId="0" fontId="0" fillId="0" borderId="0" xfId="0">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3" fillId="0" borderId="4" xfId="0" applyFont="1" applyBorder="1" applyAlignment="1">
      <alignment horizontal="center"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3" fillId="0" borderId="0" xfId="0" applyFont="1">
      <alignment vertical="center"/>
    </xf>
    <xf numFmtId="0" fontId="7" fillId="0" borderId="4" xfId="0" applyFont="1" applyBorder="1" applyAlignment="1">
      <alignment horizontal="center" vertical="center"/>
    </xf>
    <xf numFmtId="0" fontId="5" fillId="5" borderId="9" xfId="0" applyFont="1" applyFill="1" applyBorder="1">
      <alignment vertical="center"/>
    </xf>
    <xf numFmtId="0" fontId="3" fillId="5" borderId="20" xfId="0" applyFont="1" applyFill="1" applyBorder="1">
      <alignment vertical="center"/>
    </xf>
    <xf numFmtId="0" fontId="5" fillId="5" borderId="20" xfId="0" applyFont="1" applyFill="1" applyBorder="1">
      <alignment vertical="center"/>
    </xf>
    <xf numFmtId="0" fontId="5" fillId="5" borderId="20"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shrinkToFit="1"/>
    </xf>
    <xf numFmtId="0" fontId="3" fillId="5" borderId="12" xfId="0" applyFont="1" applyFill="1" applyBorder="1">
      <alignment vertical="center"/>
    </xf>
    <xf numFmtId="0" fontId="5" fillId="5" borderId="13" xfId="0" applyFont="1" applyFill="1" applyBorder="1">
      <alignment vertical="center"/>
    </xf>
    <xf numFmtId="0" fontId="3" fillId="5" borderId="13" xfId="0" applyFont="1" applyFill="1" applyBorder="1">
      <alignment vertical="center"/>
    </xf>
    <xf numFmtId="0" fontId="3" fillId="5" borderId="14" xfId="0" applyFont="1" applyFill="1" applyBorder="1">
      <alignment vertical="center"/>
    </xf>
    <xf numFmtId="0" fontId="3" fillId="5" borderId="1" xfId="0" applyFont="1" applyFill="1" applyBorder="1">
      <alignment vertical="center"/>
    </xf>
    <xf numFmtId="0" fontId="3" fillId="5" borderId="4" xfId="0" applyFont="1" applyFill="1" applyBorder="1">
      <alignment vertical="center"/>
    </xf>
    <xf numFmtId="0" fontId="5" fillId="5" borderId="5" xfId="0" applyFont="1" applyFill="1" applyBorder="1">
      <alignment vertical="center"/>
    </xf>
    <xf numFmtId="0" fontId="5" fillId="5" borderId="3" xfId="0" applyFont="1" applyFill="1" applyBorder="1">
      <alignment vertical="center"/>
    </xf>
    <xf numFmtId="0" fontId="5" fillId="5" borderId="0" xfId="0" applyFont="1" applyFill="1" applyBorder="1" applyAlignment="1">
      <alignment horizontal="center" vertical="center"/>
    </xf>
    <xf numFmtId="0" fontId="5" fillId="5" borderId="16" xfId="0" applyFont="1" applyFill="1" applyBorder="1">
      <alignment vertical="center"/>
    </xf>
    <xf numFmtId="0" fontId="3" fillId="5" borderId="16" xfId="0" applyFont="1" applyFill="1" applyBorder="1">
      <alignment vertical="center"/>
    </xf>
    <xf numFmtId="0" fontId="5" fillId="5" borderId="0" xfId="0" applyFont="1" applyFill="1" applyBorder="1">
      <alignment vertical="center"/>
    </xf>
    <xf numFmtId="0" fontId="3" fillId="5" borderId="0" xfId="0" applyFont="1" applyFill="1" applyBorder="1">
      <alignment vertical="center"/>
    </xf>
    <xf numFmtId="0" fontId="5" fillId="5" borderId="18" xfId="0" applyFont="1" applyFill="1" applyBorder="1">
      <alignment vertical="center"/>
    </xf>
    <xf numFmtId="0" fontId="5" fillId="5" borderId="21" xfId="0" applyFont="1" applyFill="1" applyBorder="1" applyAlignment="1">
      <alignment horizontal="center" vertical="center"/>
    </xf>
    <xf numFmtId="0" fontId="5" fillId="5" borderId="21" xfId="0" applyFont="1" applyFill="1" applyBorder="1">
      <alignment vertical="center"/>
    </xf>
    <xf numFmtId="0" fontId="3" fillId="7" borderId="3" xfId="0" applyFont="1" applyFill="1" applyBorder="1">
      <alignment vertical="center"/>
    </xf>
    <xf numFmtId="0" fontId="3" fillId="7" borderId="18" xfId="0" applyFont="1" applyFill="1" applyBorder="1">
      <alignment vertical="center"/>
    </xf>
    <xf numFmtId="0" fontId="3" fillId="7" borderId="19" xfId="0" applyFont="1" applyFill="1" applyBorder="1">
      <alignment vertical="center"/>
    </xf>
    <xf numFmtId="0" fontId="12" fillId="7" borderId="4" xfId="0" applyFont="1" applyFill="1" applyBorder="1">
      <alignment vertical="center"/>
    </xf>
    <xf numFmtId="0" fontId="3" fillId="7" borderId="16" xfId="0" applyFont="1" applyFill="1" applyBorder="1">
      <alignment vertical="center"/>
    </xf>
    <xf numFmtId="0" fontId="3" fillId="7" borderId="5" xfId="0" applyFont="1" applyFill="1" applyBorder="1">
      <alignment vertical="center"/>
    </xf>
    <xf numFmtId="0" fontId="3" fillId="7" borderId="4" xfId="0" applyFont="1" applyFill="1" applyBorder="1">
      <alignment vertical="center"/>
    </xf>
    <xf numFmtId="0" fontId="3" fillId="7" borderId="15" xfId="0" applyFont="1" applyFill="1" applyBorder="1">
      <alignment vertical="center"/>
    </xf>
    <xf numFmtId="0" fontId="7" fillId="7" borderId="0" xfId="0" applyFont="1" applyFill="1" applyBorder="1">
      <alignment vertical="center"/>
    </xf>
    <xf numFmtId="0" fontId="7" fillId="7" borderId="1" xfId="0" applyFont="1" applyFill="1" applyBorder="1">
      <alignment vertical="center"/>
    </xf>
    <xf numFmtId="0" fontId="3" fillId="7" borderId="8" xfId="0" applyFont="1" applyFill="1" applyBorder="1">
      <alignment vertical="center"/>
    </xf>
    <xf numFmtId="0" fontId="3" fillId="7" borderId="8" xfId="0" applyFont="1" applyFill="1" applyBorder="1" applyAlignment="1">
      <alignment vertical="center"/>
    </xf>
    <xf numFmtId="0" fontId="3" fillId="7" borderId="6" xfId="0" applyFont="1" applyFill="1" applyBorder="1" applyAlignment="1">
      <alignment vertical="center"/>
    </xf>
    <xf numFmtId="0" fontId="3" fillId="7" borderId="1" xfId="0" applyFont="1" applyFill="1" applyBorder="1" applyAlignment="1">
      <alignment vertical="center"/>
    </xf>
    <xf numFmtId="0" fontId="7" fillId="6" borderId="7" xfId="0" applyFont="1" applyFill="1" applyBorder="1">
      <alignment vertical="center"/>
    </xf>
    <xf numFmtId="0" fontId="7" fillId="6" borderId="4" xfId="0" applyFont="1" applyFill="1" applyBorder="1">
      <alignment vertical="center"/>
    </xf>
    <xf numFmtId="0" fontId="7" fillId="6" borderId="16" xfId="0" applyFont="1" applyFill="1" applyBorder="1">
      <alignment vertical="center"/>
    </xf>
    <xf numFmtId="0" fontId="7" fillId="6" borderId="5" xfId="0" applyFont="1" applyFill="1" applyBorder="1">
      <alignment vertical="center"/>
    </xf>
    <xf numFmtId="0" fontId="3" fillId="8" borderId="17" xfId="0" applyFont="1" applyFill="1" applyBorder="1">
      <alignment vertical="center"/>
    </xf>
    <xf numFmtId="0" fontId="3" fillId="8" borderId="2" xfId="0" applyFont="1" applyFill="1" applyBorder="1" applyAlignment="1">
      <alignment horizontal="left" vertical="center" wrapText="1"/>
    </xf>
    <xf numFmtId="0" fontId="7" fillId="8" borderId="17" xfId="0" applyFont="1" applyFill="1" applyBorder="1">
      <alignment vertical="center"/>
    </xf>
    <xf numFmtId="0" fontId="7" fillId="8" borderId="2" xfId="0" applyFont="1" applyFill="1" applyBorder="1">
      <alignment vertical="center"/>
    </xf>
    <xf numFmtId="0" fontId="5" fillId="5" borderId="1" xfId="0" applyFont="1" applyFill="1" applyBorder="1" applyAlignment="1">
      <alignment horizontal="center" vertical="center"/>
    </xf>
    <xf numFmtId="0" fontId="3" fillId="0" borderId="16" xfId="0" applyFont="1" applyBorder="1">
      <alignment vertical="center"/>
    </xf>
    <xf numFmtId="0" fontId="5" fillId="5" borderId="4" xfId="0" applyFont="1" applyFill="1" applyBorder="1">
      <alignment vertical="center"/>
    </xf>
    <xf numFmtId="0" fontId="7" fillId="0" borderId="16" xfId="0" applyFont="1" applyBorder="1">
      <alignment vertical="center"/>
    </xf>
    <xf numFmtId="0" fontId="3"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Border="1" applyAlignment="1">
      <alignment horizontal="center" vertical="center"/>
    </xf>
    <xf numFmtId="0" fontId="3" fillId="0" borderId="1" xfId="0" applyFont="1" applyBorder="1" applyAlignment="1">
      <alignment horizontal="center" vertical="center"/>
    </xf>
    <xf numFmtId="0" fontId="5" fillId="0" borderId="0" xfId="0" applyFont="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3" fillId="0" borderId="18" xfId="0" applyFont="1" applyBorder="1" applyAlignment="1">
      <alignment horizontal="center" vertical="center"/>
    </xf>
    <xf numFmtId="0" fontId="7" fillId="0" borderId="1" xfId="0" applyFont="1" applyBorder="1" applyAlignment="1">
      <alignment horizontal="center" vertical="center" wrapText="1"/>
    </xf>
    <xf numFmtId="178" fontId="3" fillId="0" borderId="26" xfId="2" applyNumberFormat="1" applyFont="1" applyBorder="1">
      <alignment vertical="center"/>
    </xf>
    <xf numFmtId="178" fontId="7" fillId="0" borderId="26" xfId="0" applyNumberFormat="1" applyFont="1" applyFill="1" applyBorder="1">
      <alignment vertical="center"/>
    </xf>
    <xf numFmtId="178" fontId="3" fillId="0" borderId="26" xfId="0" applyNumberFormat="1" applyFont="1" applyBorder="1">
      <alignment vertical="center"/>
    </xf>
    <xf numFmtId="178" fontId="3" fillId="8" borderId="2" xfId="0" applyNumberFormat="1" applyFont="1" applyFill="1" applyBorder="1" applyAlignment="1">
      <alignment horizontal="center" vertical="center"/>
    </xf>
    <xf numFmtId="179" fontId="7" fillId="8" borderId="2" xfId="0" applyNumberFormat="1" applyFont="1" applyFill="1" applyBorder="1" applyAlignment="1">
      <alignment horizontal="center" vertical="center"/>
    </xf>
    <xf numFmtId="178" fontId="7" fillId="2" borderId="1" xfId="2" applyNumberFormat="1" applyFont="1" applyFill="1" applyBorder="1" applyProtection="1">
      <alignment vertical="center"/>
      <protection locked="0"/>
    </xf>
    <xf numFmtId="179" fontId="7" fillId="0" borderId="1" xfId="0" applyNumberFormat="1" applyFont="1" applyBorder="1" applyProtection="1">
      <alignment vertical="center"/>
      <protection locked="0"/>
    </xf>
    <xf numFmtId="177" fontId="7" fillId="0" borderId="1" xfId="0" applyNumberFormat="1" applyFont="1" applyBorder="1" applyProtection="1">
      <alignment vertical="center"/>
      <protection locked="0"/>
    </xf>
    <xf numFmtId="177" fontId="7" fillId="8" borderId="1" xfId="0" applyNumberFormat="1" applyFont="1" applyFill="1" applyBorder="1">
      <alignment vertical="center"/>
    </xf>
    <xf numFmtId="0" fontId="7" fillId="8" borderId="4" xfId="0" applyFont="1" applyFill="1" applyBorder="1">
      <alignment vertical="center"/>
    </xf>
    <xf numFmtId="178" fontId="7" fillId="6" borderId="3" xfId="0" applyNumberFormat="1" applyFont="1" applyFill="1" applyBorder="1">
      <alignment vertical="center"/>
    </xf>
    <xf numFmtId="0" fontId="7" fillId="6" borderId="4" xfId="0" applyFont="1" applyFill="1" applyBorder="1" applyAlignment="1">
      <alignment vertical="center" wrapText="1"/>
    </xf>
    <xf numFmtId="178" fontId="7" fillId="6" borderId="1" xfId="0" applyNumberFormat="1" applyFont="1" applyFill="1" applyBorder="1">
      <alignment vertical="center"/>
    </xf>
    <xf numFmtId="179" fontId="7" fillId="9" borderId="1" xfId="0" applyNumberFormat="1" applyFont="1" applyFill="1" applyBorder="1">
      <alignment vertical="center"/>
    </xf>
    <xf numFmtId="0" fontId="7" fillId="9" borderId="16" xfId="0" applyFont="1" applyFill="1" applyBorder="1">
      <alignment vertical="center"/>
    </xf>
    <xf numFmtId="179" fontId="7" fillId="9" borderId="3" xfId="2" applyNumberFormat="1" applyFont="1" applyFill="1" applyBorder="1">
      <alignment vertical="center"/>
    </xf>
    <xf numFmtId="177" fontId="7" fillId="9" borderId="1" xfId="0" applyNumberFormat="1" applyFont="1" applyFill="1" applyBorder="1">
      <alignment vertical="center"/>
    </xf>
    <xf numFmtId="0" fontId="7" fillId="9" borderId="4" xfId="0" applyFont="1" applyFill="1" applyBorder="1">
      <alignment vertical="center"/>
    </xf>
    <xf numFmtId="0" fontId="7" fillId="9" borderId="4" xfId="1" applyFont="1" applyFill="1" applyBorder="1">
      <alignment vertical="center"/>
    </xf>
    <xf numFmtId="0" fontId="7" fillId="6" borderId="4" xfId="0" applyFont="1" applyFill="1" applyBorder="1" applyAlignment="1">
      <alignment vertical="center" wrapText="1"/>
    </xf>
    <xf numFmtId="176" fontId="3" fillId="8" borderId="2" xfId="0" applyNumberFormat="1" applyFont="1" applyFill="1" applyBorder="1" applyAlignment="1">
      <alignment horizontal="center" vertical="center"/>
    </xf>
    <xf numFmtId="0" fontId="3" fillId="8" borderId="2" xfId="0" applyFont="1" applyFill="1" applyBorder="1" applyAlignment="1">
      <alignment horizontal="left" vertical="center" wrapText="1"/>
    </xf>
    <xf numFmtId="0" fontId="7" fillId="8" borderId="2" xfId="0" applyFont="1" applyFill="1" applyBorder="1" applyAlignment="1">
      <alignment horizontal="center"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5"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7" fillId="6" borderId="1" xfId="0" quotePrefix="1" applyFont="1" applyFill="1" applyBorder="1" applyAlignment="1" applyProtection="1">
      <alignment horizontal="center" vertical="center"/>
    </xf>
    <xf numFmtId="0" fontId="7" fillId="6" borderId="1" xfId="0" applyFont="1" applyFill="1" applyBorder="1" applyProtection="1">
      <alignment vertical="center"/>
    </xf>
    <xf numFmtId="0" fontId="7" fillId="6" borderId="1" xfId="0" applyFont="1" applyFill="1" applyBorder="1" applyAlignment="1" applyProtection="1">
      <alignment vertical="center" wrapText="1"/>
    </xf>
    <xf numFmtId="0" fontId="7" fillId="0" borderId="0" xfId="0" applyFont="1" applyProtection="1">
      <alignment vertical="center"/>
    </xf>
    <xf numFmtId="0" fontId="6" fillId="0" borderId="0" xfId="0" applyFont="1" applyProtection="1">
      <alignment vertical="center"/>
    </xf>
    <xf numFmtId="0" fontId="5" fillId="5" borderId="1" xfId="0" applyFont="1" applyFill="1" applyBorder="1" applyAlignment="1" applyProtection="1">
      <alignment horizontal="center" vertical="center"/>
    </xf>
    <xf numFmtId="0" fontId="7" fillId="6" borderId="5" xfId="0" applyFont="1" applyFill="1" applyBorder="1" applyProtection="1">
      <alignment vertical="center"/>
    </xf>
    <xf numFmtId="0" fontId="3" fillId="0" borderId="0" xfId="0" applyFont="1" applyBorder="1" applyProtection="1">
      <alignment vertical="center"/>
    </xf>
    <xf numFmtId="38" fontId="3" fillId="0" borderId="0" xfId="2" applyFont="1" applyProtection="1">
      <alignment vertical="center"/>
    </xf>
    <xf numFmtId="0" fontId="3" fillId="0" borderId="1" xfId="0" applyFont="1" applyFill="1" applyBorder="1" applyAlignment="1" applyProtection="1">
      <alignment horizontal="left" vertical="center"/>
    </xf>
    <xf numFmtId="0" fontId="9" fillId="0" borderId="0" xfId="3" applyFont="1">
      <alignment vertical="center"/>
    </xf>
    <xf numFmtId="0" fontId="3" fillId="0" borderId="0" xfId="3" applyFont="1" applyAlignment="1">
      <alignment horizontal="right" vertical="center"/>
    </xf>
    <xf numFmtId="0" fontId="5" fillId="11" borderId="27" xfId="3" applyFont="1" applyFill="1" applyBorder="1" applyAlignment="1">
      <alignment horizontal="center" vertical="center" wrapText="1"/>
    </xf>
    <xf numFmtId="0" fontId="7" fillId="0" borderId="27" xfId="3" applyFont="1" applyFill="1" applyBorder="1" applyAlignment="1" applyProtection="1">
      <alignment vertical="center" wrapText="1"/>
      <protection locked="0"/>
    </xf>
    <xf numFmtId="0" fontId="7" fillId="0" borderId="1" xfId="0" quotePrefix="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shrinkToFit="1"/>
      <protection locked="0"/>
    </xf>
    <xf numFmtId="179" fontId="7" fillId="6" borderId="1" xfId="0" applyNumberFormat="1" applyFont="1" applyFill="1" applyBorder="1" applyProtection="1">
      <alignment vertical="center"/>
    </xf>
    <xf numFmtId="0" fontId="7" fillId="6" borderId="1" xfId="0" applyFont="1" applyFill="1" applyBorder="1" applyAlignment="1">
      <alignment vertical="center" wrapText="1"/>
    </xf>
    <xf numFmtId="0" fontId="7" fillId="9" borderId="1" xfId="0" applyFont="1" applyFill="1" applyBorder="1" applyAlignment="1">
      <alignment horizontal="left" vertical="center" wrapText="1"/>
    </xf>
    <xf numFmtId="0" fontId="7" fillId="9" borderId="1" xfId="0" applyFont="1" applyFill="1" applyBorder="1">
      <alignment vertical="center"/>
    </xf>
    <xf numFmtId="177" fontId="7" fillId="6" borderId="1" xfId="0" applyNumberFormat="1" applyFont="1" applyFill="1" applyBorder="1" applyProtection="1">
      <alignment vertical="center"/>
    </xf>
    <xf numFmtId="179" fontId="7" fillId="0" borderId="1" xfId="0" applyNumberFormat="1" applyFont="1" applyFill="1" applyBorder="1" applyProtection="1">
      <alignment vertical="center"/>
      <protection locked="0"/>
    </xf>
    <xf numFmtId="0" fontId="3" fillId="0" borderId="1" xfId="0" applyFont="1" applyFill="1" applyBorder="1" applyAlignment="1" applyProtection="1">
      <alignment horizontal="left" vertical="center" wrapText="1"/>
    </xf>
    <xf numFmtId="0" fontId="7" fillId="0" borderId="1" xfId="0" applyFont="1" applyBorder="1" applyAlignment="1" applyProtection="1">
      <alignment horizontal="center" vertical="center" wrapText="1"/>
      <protection locked="0"/>
    </xf>
    <xf numFmtId="0" fontId="7" fillId="6" borderId="4" xfId="0" applyFont="1" applyFill="1" applyBorder="1" applyAlignment="1" applyProtection="1">
      <alignment vertical="center" wrapText="1"/>
    </xf>
    <xf numFmtId="0" fontId="7" fillId="6" borderId="5" xfId="0" applyFont="1" applyFill="1" applyBorder="1" applyAlignment="1" applyProtection="1">
      <alignment vertical="center" wrapText="1"/>
    </xf>
    <xf numFmtId="0" fontId="7" fillId="0" borderId="1" xfId="0" applyFont="1" applyBorder="1" applyAlignment="1" applyProtection="1">
      <alignment horizontal="left" vertical="center" wrapText="1"/>
      <protection locked="0"/>
    </xf>
    <xf numFmtId="0" fontId="5" fillId="5" borderId="22" xfId="0" applyFont="1" applyFill="1" applyBorder="1" applyAlignment="1" applyProtection="1">
      <alignment horizontal="center" vertical="center"/>
    </xf>
    <xf numFmtId="0" fontId="5" fillId="5" borderId="23" xfId="0" applyFont="1" applyFill="1" applyBorder="1" applyAlignment="1" applyProtection="1">
      <alignment horizontal="center" vertical="center"/>
    </xf>
    <xf numFmtId="180" fontId="16" fillId="2" borderId="24" xfId="2" applyNumberFormat="1" applyFont="1" applyFill="1" applyBorder="1" applyAlignment="1" applyProtection="1">
      <alignment horizontal="right" vertical="center"/>
    </xf>
    <xf numFmtId="180" fontId="16" fillId="2" borderId="25" xfId="2" applyNumberFormat="1" applyFont="1" applyFill="1" applyBorder="1" applyAlignment="1" applyProtection="1">
      <alignment horizontal="right" vertical="center"/>
    </xf>
    <xf numFmtId="0" fontId="7" fillId="6" borderId="1" xfId="0" applyFont="1" applyFill="1" applyBorder="1" applyAlignment="1" applyProtection="1">
      <alignment vertical="center" wrapText="1"/>
    </xf>
    <xf numFmtId="0" fontId="5" fillId="5" borderId="1" xfId="0" applyFont="1" applyFill="1" applyBorder="1" applyAlignment="1" applyProtection="1">
      <alignment horizontal="center" vertical="center" wrapText="1"/>
    </xf>
    <xf numFmtId="0" fontId="7" fillId="0" borderId="4" xfId="0" applyFont="1" applyBorder="1" applyAlignment="1" applyProtection="1">
      <alignment horizontal="left" vertical="center" wrapText="1"/>
      <protection locked="0"/>
    </xf>
    <xf numFmtId="0" fontId="7" fillId="0" borderId="16"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22" fillId="0" borderId="4" xfId="0" applyFont="1" applyBorder="1" applyAlignment="1" applyProtection="1">
      <alignment horizontal="left" vertical="center" wrapText="1"/>
      <protection locked="0"/>
    </xf>
    <xf numFmtId="0" fontId="22" fillId="0" borderId="5" xfId="0" applyFont="1" applyBorder="1" applyAlignment="1" applyProtection="1">
      <alignment horizontal="left" vertical="center" wrapText="1"/>
      <protection locked="0"/>
    </xf>
    <xf numFmtId="0" fontId="7" fillId="6" borderId="4"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4" borderId="0" xfId="0" applyFont="1" applyFill="1" applyAlignment="1">
      <alignment vertical="center"/>
    </xf>
    <xf numFmtId="0" fontId="8" fillId="10" borderId="0" xfId="3" applyFont="1" applyFill="1" applyAlignment="1">
      <alignment horizontal="left" vertical="center"/>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horizontal="center" vertical="center" wrapText="1"/>
    </xf>
    <xf numFmtId="0" fontId="3" fillId="0" borderId="4" xfId="0" applyFont="1" applyFill="1" applyBorder="1" applyAlignment="1" applyProtection="1">
      <alignment horizontal="left" vertical="center"/>
    </xf>
    <xf numFmtId="0" fontId="3" fillId="0" borderId="5" xfId="0" applyFont="1" applyFill="1" applyBorder="1" applyAlignment="1" applyProtection="1">
      <alignment horizontal="left" vertical="center"/>
    </xf>
    <xf numFmtId="0" fontId="5" fillId="5" borderId="4" xfId="0" applyFont="1" applyFill="1" applyBorder="1" applyAlignment="1" applyProtection="1">
      <alignment horizontal="center" vertical="center" wrapText="1"/>
    </xf>
    <xf numFmtId="0" fontId="5" fillId="5" borderId="5" xfId="0" applyFont="1" applyFill="1" applyBorder="1" applyAlignment="1" applyProtection="1">
      <alignment horizontal="center" vertical="center" wrapText="1"/>
    </xf>
    <xf numFmtId="0" fontId="7" fillId="6" borderId="4" xfId="0" applyFont="1" applyFill="1" applyBorder="1" applyProtection="1">
      <alignment vertical="center"/>
    </xf>
    <xf numFmtId="0" fontId="7" fillId="6" borderId="5" xfId="0" applyFont="1" applyFill="1" applyBorder="1" applyProtection="1">
      <alignment vertical="center"/>
    </xf>
  </cellXfs>
  <cellStyles count="4">
    <cellStyle name="40% - アクセント 6" xfId="1" builtinId="51"/>
    <cellStyle name="桁区切り" xfId="2" builtinId="6"/>
    <cellStyle name="標準" xfId="0" builtinId="0"/>
    <cellStyle name="標準 3" xfId="3" xr:uid="{00000000-0005-0000-0000-000003000000}"/>
  </cellStyles>
  <dxfs count="0"/>
  <tableStyles count="0" defaultTableStyle="TableStyleMedium9" defaultPivotStyle="PivotStyleLight16"/>
  <colors>
    <mruColors>
      <color rgb="FF0F24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31"/>
  <sheetViews>
    <sheetView showGridLines="0" tabSelected="1" view="pageBreakPreview" zoomScale="60" zoomScaleNormal="60" workbookViewId="0"/>
  </sheetViews>
  <sheetFormatPr defaultColWidth="9" defaultRowHeight="14" x14ac:dyDescent="0.2"/>
  <cols>
    <col min="1" max="1" width="3.6328125" style="92" customWidth="1"/>
    <col min="2" max="2" width="12.6328125" style="92" customWidth="1"/>
    <col min="3" max="3" width="12.6328125" style="92" bestFit="1" customWidth="1"/>
    <col min="4" max="4" width="20.6328125" style="92" customWidth="1"/>
    <col min="5" max="5" width="15.6328125" style="92" customWidth="1"/>
    <col min="6" max="6" width="9.6328125" style="92" customWidth="1"/>
    <col min="7" max="7" width="12.6328125" style="92" customWidth="1"/>
    <col min="8" max="8" width="13.6328125" style="92" customWidth="1"/>
    <col min="9" max="9" width="66.36328125" style="92" customWidth="1"/>
    <col min="10" max="10" width="13.6328125" style="92" customWidth="1"/>
    <col min="11" max="11" width="12.6328125" style="92" customWidth="1"/>
    <col min="12" max="16384" width="9" style="92"/>
  </cols>
  <sheetData>
    <row r="1" spans="1:11" ht="18" customHeight="1" x14ac:dyDescent="0.2">
      <c r="K1" s="93" t="s">
        <v>70</v>
      </c>
    </row>
    <row r="2" spans="1:11" ht="18" customHeight="1" x14ac:dyDescent="0.2">
      <c r="K2" s="93" t="s">
        <v>177</v>
      </c>
    </row>
    <row r="3" spans="1:11" ht="28" customHeight="1" x14ac:dyDescent="0.2">
      <c r="A3" s="94" t="s">
        <v>154</v>
      </c>
      <c r="B3" s="95"/>
      <c r="C3" s="95"/>
      <c r="D3" s="95"/>
      <c r="E3" s="95"/>
      <c r="F3" s="95"/>
      <c r="G3" s="95"/>
      <c r="H3" s="95"/>
      <c r="I3" s="95"/>
      <c r="J3" s="95"/>
      <c r="K3" s="96"/>
    </row>
    <row r="5" spans="1:11" ht="19" customHeight="1" x14ac:dyDescent="0.2">
      <c r="A5" s="97" t="s">
        <v>71</v>
      </c>
      <c r="B5" s="97"/>
    </row>
    <row r="6" spans="1:11" ht="19" customHeight="1" x14ac:dyDescent="0.2">
      <c r="A6" s="97"/>
      <c r="B6" s="98" t="s">
        <v>10</v>
      </c>
      <c r="C6" s="98" t="s">
        <v>11</v>
      </c>
      <c r="D6" s="98" t="s">
        <v>12</v>
      </c>
      <c r="E6" s="98" t="s">
        <v>13</v>
      </c>
      <c r="F6" s="98" t="s">
        <v>14</v>
      </c>
      <c r="G6" s="98" t="s">
        <v>15</v>
      </c>
      <c r="H6" s="98" t="s">
        <v>16</v>
      </c>
      <c r="I6" s="98" t="s">
        <v>17</v>
      </c>
      <c r="J6" s="98" t="s">
        <v>18</v>
      </c>
      <c r="K6" s="98" t="s">
        <v>19</v>
      </c>
    </row>
    <row r="7" spans="1:11" s="99" customFormat="1" ht="39" customHeight="1" x14ac:dyDescent="0.2">
      <c r="B7" s="98" t="s">
        <v>20</v>
      </c>
      <c r="C7" s="98" t="s">
        <v>21</v>
      </c>
      <c r="D7" s="98" t="s">
        <v>22</v>
      </c>
      <c r="E7" s="98" t="s">
        <v>23</v>
      </c>
      <c r="F7" s="98" t="s">
        <v>24</v>
      </c>
      <c r="G7" s="98" t="s">
        <v>25</v>
      </c>
      <c r="H7" s="98" t="s">
        <v>26</v>
      </c>
      <c r="I7" s="98" t="s">
        <v>27</v>
      </c>
      <c r="J7" s="98" t="s">
        <v>28</v>
      </c>
      <c r="K7" s="98" t="s">
        <v>29</v>
      </c>
    </row>
    <row r="8" spans="1:11" ht="409.5" customHeight="1" x14ac:dyDescent="0.2">
      <c r="B8" s="100" t="s">
        <v>40</v>
      </c>
      <c r="C8" s="101" t="s">
        <v>75</v>
      </c>
      <c r="D8" s="102" t="s">
        <v>73</v>
      </c>
      <c r="E8" s="74">
        <v>800000</v>
      </c>
      <c r="F8" s="102" t="s">
        <v>91</v>
      </c>
      <c r="G8" s="65" t="s">
        <v>170</v>
      </c>
      <c r="H8" s="65" t="s">
        <v>171</v>
      </c>
      <c r="I8" s="66" t="s">
        <v>175</v>
      </c>
      <c r="J8" s="66" t="s">
        <v>41</v>
      </c>
      <c r="K8" s="66" t="s">
        <v>63</v>
      </c>
    </row>
    <row r="9" spans="1:11" ht="380.15" customHeight="1" x14ac:dyDescent="0.2">
      <c r="B9" s="100" t="s">
        <v>59</v>
      </c>
      <c r="C9" s="101" t="s">
        <v>92</v>
      </c>
      <c r="D9" s="102" t="s">
        <v>76</v>
      </c>
      <c r="E9" s="74">
        <v>0</v>
      </c>
      <c r="F9" s="102" t="s">
        <v>53</v>
      </c>
      <c r="G9" s="65" t="s">
        <v>51</v>
      </c>
      <c r="H9" s="65" t="s">
        <v>52</v>
      </c>
      <c r="I9" s="66" t="s">
        <v>74</v>
      </c>
      <c r="J9" s="66" t="s">
        <v>41</v>
      </c>
      <c r="K9" s="66" t="s">
        <v>56</v>
      </c>
    </row>
    <row r="10" spans="1:11" ht="8.25" customHeight="1" x14ac:dyDescent="0.2"/>
    <row r="11" spans="1:11" ht="20.149999999999999" customHeight="1" x14ac:dyDescent="0.2">
      <c r="A11" s="97" t="s">
        <v>77</v>
      </c>
    </row>
    <row r="12" spans="1:11" ht="20.149999999999999" customHeight="1" x14ac:dyDescent="0.2">
      <c r="B12" s="98" t="s">
        <v>10</v>
      </c>
      <c r="C12" s="132" t="s">
        <v>11</v>
      </c>
      <c r="D12" s="132"/>
      <c r="E12" s="98" t="s">
        <v>12</v>
      </c>
      <c r="F12" s="98" t="s">
        <v>13</v>
      </c>
      <c r="G12" s="132" t="s">
        <v>14</v>
      </c>
      <c r="H12" s="132"/>
      <c r="I12" s="132"/>
      <c r="J12" s="132" t="s">
        <v>15</v>
      </c>
      <c r="K12" s="132"/>
    </row>
    <row r="13" spans="1:11" ht="39" customHeight="1" x14ac:dyDescent="0.2">
      <c r="B13" s="98" t="s">
        <v>21</v>
      </c>
      <c r="C13" s="132" t="s">
        <v>22</v>
      </c>
      <c r="D13" s="132"/>
      <c r="E13" s="98" t="s">
        <v>23</v>
      </c>
      <c r="F13" s="98" t="s">
        <v>24</v>
      </c>
      <c r="G13" s="132" t="s">
        <v>26</v>
      </c>
      <c r="H13" s="132"/>
      <c r="I13" s="132"/>
      <c r="J13" s="132" t="s">
        <v>29</v>
      </c>
      <c r="K13" s="132"/>
    </row>
    <row r="14" spans="1:11" ht="70" customHeight="1" x14ac:dyDescent="0.2">
      <c r="B14" s="101" t="s">
        <v>78</v>
      </c>
      <c r="C14" s="124" t="s">
        <v>79</v>
      </c>
      <c r="D14" s="125"/>
      <c r="E14" s="75">
        <v>3.3099999999999997E-2</v>
      </c>
      <c r="F14" s="102" t="s">
        <v>93</v>
      </c>
      <c r="G14" s="126" t="s">
        <v>54</v>
      </c>
      <c r="H14" s="126"/>
      <c r="I14" s="126"/>
      <c r="J14" s="123" t="s">
        <v>64</v>
      </c>
      <c r="K14" s="123"/>
    </row>
    <row r="15" spans="1:11" ht="70" customHeight="1" x14ac:dyDescent="0.2">
      <c r="B15" s="101" t="s">
        <v>78</v>
      </c>
      <c r="C15" s="124" t="s">
        <v>80</v>
      </c>
      <c r="D15" s="125"/>
      <c r="E15" s="121"/>
      <c r="F15" s="102" t="s">
        <v>55</v>
      </c>
      <c r="G15" s="126" t="s">
        <v>58</v>
      </c>
      <c r="H15" s="126"/>
      <c r="I15" s="126"/>
      <c r="J15" s="123" t="s">
        <v>60</v>
      </c>
      <c r="K15" s="123"/>
    </row>
    <row r="16" spans="1:11" ht="70" customHeight="1" x14ac:dyDescent="0.2">
      <c r="B16" s="101" t="s">
        <v>150</v>
      </c>
      <c r="C16" s="124" t="s">
        <v>81</v>
      </c>
      <c r="D16" s="125"/>
      <c r="E16" s="121">
        <v>5.4300000000000001E-2</v>
      </c>
      <c r="F16" s="101" t="s">
        <v>82</v>
      </c>
      <c r="G16" s="126" t="s">
        <v>69</v>
      </c>
      <c r="H16" s="126"/>
      <c r="I16" s="126"/>
      <c r="J16" s="123" t="s">
        <v>63</v>
      </c>
      <c r="K16" s="123"/>
    </row>
    <row r="17" spans="1:11" ht="70" customHeight="1" x14ac:dyDescent="0.2">
      <c r="B17" s="101" t="s">
        <v>94</v>
      </c>
      <c r="C17" s="124" t="s">
        <v>81</v>
      </c>
      <c r="D17" s="125"/>
      <c r="E17" s="121"/>
      <c r="F17" s="101" t="s">
        <v>82</v>
      </c>
      <c r="G17" s="126" t="s">
        <v>69</v>
      </c>
      <c r="H17" s="126"/>
      <c r="I17" s="126"/>
      <c r="J17" s="123" t="s">
        <v>60</v>
      </c>
      <c r="K17" s="123"/>
    </row>
    <row r="18" spans="1:11" ht="150" customHeight="1" x14ac:dyDescent="0.2">
      <c r="B18" s="101" t="s">
        <v>95</v>
      </c>
      <c r="C18" s="124" t="s">
        <v>96</v>
      </c>
      <c r="D18" s="125"/>
      <c r="E18" s="121">
        <v>5.4300000000000001E-2</v>
      </c>
      <c r="F18" s="101" t="s">
        <v>97</v>
      </c>
      <c r="G18" s="126" t="s">
        <v>98</v>
      </c>
      <c r="H18" s="126"/>
      <c r="I18" s="126"/>
      <c r="J18" s="138"/>
      <c r="K18" s="139"/>
    </row>
    <row r="19" spans="1:11" ht="70" customHeight="1" x14ac:dyDescent="0.2">
      <c r="B19" s="101" t="s">
        <v>99</v>
      </c>
      <c r="C19" s="124" t="s">
        <v>83</v>
      </c>
      <c r="D19" s="125"/>
      <c r="E19" s="76">
        <v>0.95</v>
      </c>
      <c r="F19" s="101" t="s">
        <v>36</v>
      </c>
      <c r="G19" s="133" t="s">
        <v>84</v>
      </c>
      <c r="H19" s="134"/>
      <c r="I19" s="135"/>
      <c r="J19" s="136"/>
      <c r="K19" s="137"/>
    </row>
    <row r="20" spans="1:11" ht="70" customHeight="1" x14ac:dyDescent="0.2">
      <c r="B20" s="101" t="s">
        <v>100</v>
      </c>
      <c r="C20" s="131" t="s">
        <v>37</v>
      </c>
      <c r="D20" s="131"/>
      <c r="E20" s="120">
        <v>0.89</v>
      </c>
      <c r="F20" s="101" t="s">
        <v>36</v>
      </c>
      <c r="G20" s="126" t="s">
        <v>39</v>
      </c>
      <c r="H20" s="126"/>
      <c r="I20" s="126"/>
      <c r="J20" s="123"/>
      <c r="K20" s="123"/>
    </row>
    <row r="21" spans="1:11" ht="70" customHeight="1" x14ac:dyDescent="0.2">
      <c r="B21" s="101" t="s">
        <v>86</v>
      </c>
      <c r="C21" s="131" t="s">
        <v>87</v>
      </c>
      <c r="D21" s="131"/>
      <c r="E21" s="76">
        <v>3.3</v>
      </c>
      <c r="F21" s="101" t="s">
        <v>49</v>
      </c>
      <c r="G21" s="126" t="s">
        <v>67</v>
      </c>
      <c r="H21" s="126"/>
      <c r="I21" s="126"/>
      <c r="J21" s="123"/>
      <c r="K21" s="123"/>
    </row>
    <row r="22" spans="1:11" ht="70" customHeight="1" x14ac:dyDescent="0.2">
      <c r="B22" s="101" t="s">
        <v>88</v>
      </c>
      <c r="C22" s="131" t="s">
        <v>38</v>
      </c>
      <c r="D22" s="131"/>
      <c r="E22" s="76">
        <v>9.1999999999999993</v>
      </c>
      <c r="F22" s="101" t="s">
        <v>49</v>
      </c>
      <c r="G22" s="126" t="s">
        <v>68</v>
      </c>
      <c r="H22" s="126"/>
      <c r="I22" s="126"/>
      <c r="J22" s="123"/>
      <c r="K22" s="123"/>
    </row>
    <row r="23" spans="1:11" ht="6.75" customHeight="1" x14ac:dyDescent="0.2">
      <c r="B23" s="103"/>
      <c r="C23" s="103"/>
      <c r="D23" s="103"/>
      <c r="E23" s="103"/>
      <c r="F23" s="103"/>
      <c r="G23" s="103"/>
      <c r="H23" s="103"/>
      <c r="I23" s="103"/>
      <c r="J23" s="103"/>
      <c r="K23" s="103"/>
    </row>
    <row r="24" spans="1:11" ht="19" customHeight="1" x14ac:dyDescent="0.2">
      <c r="A24" s="104" t="s">
        <v>89</v>
      </c>
      <c r="B24" s="104"/>
    </row>
    <row r="25" spans="1:11" ht="17.5" thickBot="1" x14ac:dyDescent="0.25">
      <c r="B25" s="127" t="s">
        <v>90</v>
      </c>
      <c r="C25" s="128"/>
      <c r="D25" s="105" t="s">
        <v>24</v>
      </c>
    </row>
    <row r="26" spans="1:11" ht="16.5" thickBot="1" x14ac:dyDescent="0.25">
      <c r="B26" s="129">
        <f>ROUNDDOWN('MPS(calc_process)'!G6, 0)</f>
        <v>196</v>
      </c>
      <c r="C26" s="130"/>
      <c r="D26" s="106" t="s">
        <v>101</v>
      </c>
    </row>
    <row r="27" spans="1:11" ht="20.149999999999999" customHeight="1" x14ac:dyDescent="0.2">
      <c r="B27" s="107"/>
      <c r="C27" s="107"/>
      <c r="F27" s="108"/>
      <c r="G27" s="108"/>
    </row>
    <row r="28" spans="1:11" ht="19" customHeight="1" x14ac:dyDescent="0.2">
      <c r="A28" s="97" t="s">
        <v>9</v>
      </c>
    </row>
    <row r="29" spans="1:11" ht="18" customHeight="1" x14ac:dyDescent="0.2">
      <c r="B29" s="109" t="s">
        <v>31</v>
      </c>
      <c r="C29" s="122" t="s">
        <v>32</v>
      </c>
      <c r="D29" s="122"/>
      <c r="E29" s="122"/>
      <c r="F29" s="122"/>
      <c r="G29" s="122"/>
      <c r="H29" s="122"/>
      <c r="I29" s="122"/>
      <c r="J29" s="122"/>
      <c r="K29" s="122"/>
    </row>
    <row r="30" spans="1:11" ht="18" customHeight="1" x14ac:dyDescent="0.2">
      <c r="B30" s="109" t="s">
        <v>30</v>
      </c>
      <c r="C30" s="122" t="s">
        <v>33</v>
      </c>
      <c r="D30" s="122"/>
      <c r="E30" s="122"/>
      <c r="F30" s="122"/>
      <c r="G30" s="122"/>
      <c r="H30" s="122"/>
      <c r="I30" s="122"/>
      <c r="J30" s="122"/>
      <c r="K30" s="122"/>
    </row>
    <row r="31" spans="1:11" ht="18" customHeight="1" x14ac:dyDescent="0.2">
      <c r="B31" s="109" t="s">
        <v>34</v>
      </c>
      <c r="C31" s="122" t="s">
        <v>35</v>
      </c>
      <c r="D31" s="122"/>
      <c r="E31" s="122"/>
      <c r="F31" s="122"/>
      <c r="G31" s="122"/>
      <c r="H31" s="122"/>
      <c r="I31" s="122"/>
      <c r="J31" s="122"/>
      <c r="K31" s="122"/>
    </row>
  </sheetData>
  <sheetProtection algorithmName="SHA-512" hashValue="IPYOYWnqRPxsfcH+sEOn6hriVh62UWmuatbjyCu5C4KaWtlAZvwmAfy+f7FpQhr7sRgKtKeOSxL4pvugbVN8gA==" saltValue="yu6Cn6Agy3vafIWjmUmIWA==" spinCount="100000" sheet="1" objects="1" scenarios="1" formatCells="0" formatRows="0"/>
  <mergeCells count="38">
    <mergeCell ref="J15:K15"/>
    <mergeCell ref="J12:K12"/>
    <mergeCell ref="J13:K13"/>
    <mergeCell ref="C12:D12"/>
    <mergeCell ref="C13:D13"/>
    <mergeCell ref="C14:D14"/>
    <mergeCell ref="G14:I14"/>
    <mergeCell ref="C15:D15"/>
    <mergeCell ref="J16:K16"/>
    <mergeCell ref="G16:I16"/>
    <mergeCell ref="C16:D16"/>
    <mergeCell ref="J22:K22"/>
    <mergeCell ref="G12:I12"/>
    <mergeCell ref="G13:I13"/>
    <mergeCell ref="G22:I22"/>
    <mergeCell ref="G21:I21"/>
    <mergeCell ref="G20:I20"/>
    <mergeCell ref="G19:I19"/>
    <mergeCell ref="J21:K21"/>
    <mergeCell ref="J20:K20"/>
    <mergeCell ref="J19:K19"/>
    <mergeCell ref="J14:K14"/>
    <mergeCell ref="J18:K18"/>
    <mergeCell ref="G15:I15"/>
    <mergeCell ref="C29:K29"/>
    <mergeCell ref="C30:K30"/>
    <mergeCell ref="C31:K31"/>
    <mergeCell ref="J17:K17"/>
    <mergeCell ref="C17:D17"/>
    <mergeCell ref="G17:I17"/>
    <mergeCell ref="B25:C25"/>
    <mergeCell ref="B26:C26"/>
    <mergeCell ref="C22:D22"/>
    <mergeCell ref="C21:D21"/>
    <mergeCell ref="C20:D20"/>
    <mergeCell ref="C19:D19"/>
    <mergeCell ref="C18:D18"/>
    <mergeCell ref="G18:I18"/>
  </mergeCells>
  <phoneticPr fontId="2"/>
  <pageMargins left="0.70866141732283472" right="0.70866141732283472" top="0.42" bottom="0.45" header="0.31496062992125984" footer="0.31496062992125984"/>
  <pageSetup paperSize="9" scale="4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43"/>
  <sheetViews>
    <sheetView showGridLines="0" view="pageBreakPreview" zoomScale="60" zoomScaleNormal="100" workbookViewId="0"/>
  </sheetViews>
  <sheetFormatPr defaultColWidth="9" defaultRowHeight="14" x14ac:dyDescent="0.2"/>
  <cols>
    <col min="1" max="4" width="3.6328125" style="10" customWidth="1"/>
    <col min="5" max="5" width="53.36328125" style="10" customWidth="1"/>
    <col min="6" max="6" width="16.90625" style="10" bestFit="1" customWidth="1"/>
    <col min="7" max="7" width="20.6328125" style="10" customWidth="1"/>
    <col min="8" max="8" width="14.6328125" style="10" customWidth="1"/>
    <col min="9" max="9" width="8.453125" style="5" customWidth="1"/>
    <col min="10" max="16384" width="9" style="10"/>
  </cols>
  <sheetData>
    <row r="1" spans="1:11" ht="18" customHeight="1" x14ac:dyDescent="0.2">
      <c r="I1" s="9" t="str">
        <f>'MPS(input)'!K1</f>
        <v>Monitoring Spreadsheet: JCM_ID_AM015_ver01.0</v>
      </c>
    </row>
    <row r="2" spans="1:11" ht="18" customHeight="1" x14ac:dyDescent="0.2">
      <c r="I2" s="9" t="str">
        <f>'MPS(input)'!K2</f>
        <v>Reference Number: ID022</v>
      </c>
    </row>
    <row r="3" spans="1:11" ht="28" customHeight="1" x14ac:dyDescent="0.2">
      <c r="A3" s="143" t="s">
        <v>155</v>
      </c>
      <c r="B3" s="143"/>
      <c r="C3" s="143"/>
      <c r="D3" s="143"/>
      <c r="E3" s="143"/>
      <c r="F3" s="143"/>
      <c r="G3" s="143"/>
      <c r="H3" s="143"/>
      <c r="I3" s="143"/>
    </row>
    <row r="4" spans="1:11" ht="11.25" customHeight="1" thickBot="1" x14ac:dyDescent="0.25"/>
    <row r="5" spans="1:11" ht="19" customHeight="1" thickBot="1" x14ac:dyDescent="0.25">
      <c r="A5" s="12" t="s">
        <v>2</v>
      </c>
      <c r="B5" s="13"/>
      <c r="C5" s="13"/>
      <c r="D5" s="13"/>
      <c r="E5" s="14"/>
      <c r="F5" s="15" t="s">
        <v>6</v>
      </c>
      <c r="G5" s="16" t="s">
        <v>0</v>
      </c>
      <c r="H5" s="16" t="s">
        <v>1</v>
      </c>
      <c r="I5" s="17" t="s">
        <v>7</v>
      </c>
    </row>
    <row r="6" spans="1:11" ht="19" customHeight="1" thickBot="1" x14ac:dyDescent="0.25">
      <c r="A6" s="18"/>
      <c r="B6" s="34" t="s">
        <v>102</v>
      </c>
      <c r="C6" s="34"/>
      <c r="D6" s="35"/>
      <c r="E6" s="36"/>
      <c r="F6" s="67" t="s">
        <v>146</v>
      </c>
      <c r="G6" s="69">
        <f>G13-G24</f>
        <v>196.66275790724148</v>
      </c>
      <c r="H6" s="57" t="s">
        <v>103</v>
      </c>
      <c r="I6" s="60" t="s">
        <v>104</v>
      </c>
    </row>
    <row r="7" spans="1:11" ht="19" customHeight="1" x14ac:dyDescent="0.2">
      <c r="A7" s="19" t="s">
        <v>3</v>
      </c>
      <c r="B7" s="22"/>
      <c r="C7" s="22"/>
      <c r="D7" s="23"/>
      <c r="E7" s="24"/>
      <c r="F7" s="56"/>
      <c r="G7" s="25"/>
      <c r="H7" s="58"/>
      <c r="I7" s="56"/>
      <c r="J7" s="64"/>
      <c r="K7" s="64"/>
    </row>
    <row r="8" spans="1:11" ht="19" customHeight="1" x14ac:dyDescent="0.2">
      <c r="A8" s="20"/>
      <c r="B8" s="37" t="s">
        <v>105</v>
      </c>
      <c r="C8" s="38"/>
      <c r="D8" s="38"/>
      <c r="E8" s="39"/>
      <c r="F8" s="11" t="s">
        <v>145</v>
      </c>
      <c r="G8" s="85">
        <f>'MPS(input)'!E19</f>
        <v>0.95</v>
      </c>
      <c r="H8" s="86" t="s">
        <v>44</v>
      </c>
      <c r="I8" s="61" t="s">
        <v>66</v>
      </c>
    </row>
    <row r="9" spans="1:11" ht="19" customHeight="1" x14ac:dyDescent="0.2">
      <c r="A9" s="20"/>
      <c r="B9" s="40" t="s">
        <v>43</v>
      </c>
      <c r="C9" s="38"/>
      <c r="D9" s="38"/>
      <c r="E9" s="39"/>
      <c r="F9" s="11" t="s">
        <v>145</v>
      </c>
      <c r="G9" s="77">
        <f>'MPS(input)'!E20</f>
        <v>0.89</v>
      </c>
      <c r="H9" s="78" t="s">
        <v>44</v>
      </c>
      <c r="I9" s="60" t="s">
        <v>106</v>
      </c>
    </row>
    <row r="10" spans="1:11" ht="19" customHeight="1" x14ac:dyDescent="0.2">
      <c r="A10" s="20"/>
      <c r="B10" s="40" t="s">
        <v>107</v>
      </c>
      <c r="C10" s="38"/>
      <c r="D10" s="38"/>
      <c r="E10" s="39"/>
      <c r="F10" s="11" t="s">
        <v>145</v>
      </c>
      <c r="G10" s="85">
        <f>'MPS(input)'!E21</f>
        <v>3.3</v>
      </c>
      <c r="H10" s="86" t="s">
        <v>49</v>
      </c>
      <c r="I10" s="61" t="s">
        <v>108</v>
      </c>
    </row>
    <row r="11" spans="1:11" ht="19" customHeight="1" x14ac:dyDescent="0.2">
      <c r="A11" s="20"/>
      <c r="B11" s="40" t="s">
        <v>45</v>
      </c>
      <c r="C11" s="38"/>
      <c r="D11" s="38"/>
      <c r="E11" s="39"/>
      <c r="F11" s="11" t="s">
        <v>145</v>
      </c>
      <c r="G11" s="85">
        <f>'MPS(input)'!E22</f>
        <v>9.1999999999999993</v>
      </c>
      <c r="H11" s="86" t="s">
        <v>49</v>
      </c>
      <c r="I11" s="60" t="s">
        <v>109</v>
      </c>
    </row>
    <row r="12" spans="1:11" ht="19" customHeight="1" thickBot="1" x14ac:dyDescent="0.25">
      <c r="A12" s="19" t="s">
        <v>4</v>
      </c>
      <c r="B12" s="27"/>
      <c r="C12" s="28"/>
      <c r="D12" s="26"/>
      <c r="E12" s="26"/>
      <c r="F12" s="26"/>
      <c r="G12" s="29"/>
      <c r="H12" s="29"/>
      <c r="I12" s="56"/>
    </row>
    <row r="13" spans="1:11" ht="19" customHeight="1" thickBot="1" x14ac:dyDescent="0.25">
      <c r="A13" s="21"/>
      <c r="B13" s="41" t="s">
        <v>110</v>
      </c>
      <c r="C13" s="42"/>
      <c r="D13" s="43"/>
      <c r="E13" s="43"/>
      <c r="F13" s="11" t="s">
        <v>145</v>
      </c>
      <c r="G13" s="70">
        <f>G14*G16*G18*G19/G20*(100-G21)/(100-G22)+G15*G17*G18*G19/G20*(100-G21)/(100-G22)</f>
        <v>1634.5267579072413</v>
      </c>
      <c r="H13" s="59" t="s">
        <v>111</v>
      </c>
      <c r="I13" s="62" t="s">
        <v>112</v>
      </c>
    </row>
    <row r="14" spans="1:11" ht="32.5" customHeight="1" x14ac:dyDescent="0.2">
      <c r="A14" s="20"/>
      <c r="B14" s="44"/>
      <c r="C14" s="140" t="s">
        <v>113</v>
      </c>
      <c r="D14" s="141"/>
      <c r="E14" s="142"/>
      <c r="F14" s="62" t="s">
        <v>147</v>
      </c>
      <c r="G14" s="79">
        <f>'MPS(input)'!E8</f>
        <v>800000</v>
      </c>
      <c r="H14" s="80" t="s">
        <v>62</v>
      </c>
      <c r="I14" s="61" t="s">
        <v>72</v>
      </c>
    </row>
    <row r="15" spans="1:11" ht="33" customHeight="1" x14ac:dyDescent="0.2">
      <c r="A15" s="20"/>
      <c r="B15" s="44"/>
      <c r="C15" s="140" t="s">
        <v>114</v>
      </c>
      <c r="D15" s="141"/>
      <c r="E15" s="142"/>
      <c r="F15" s="11" t="s">
        <v>148</v>
      </c>
      <c r="G15" s="81">
        <f>'MPS(input)'!E9</f>
        <v>0</v>
      </c>
      <c r="H15" s="117" t="s">
        <v>57</v>
      </c>
      <c r="I15" s="61" t="s">
        <v>92</v>
      </c>
    </row>
    <row r="16" spans="1:11" ht="33" customHeight="1" x14ac:dyDescent="0.2">
      <c r="A16" s="20"/>
      <c r="B16" s="45"/>
      <c r="C16" s="140" t="s">
        <v>115</v>
      </c>
      <c r="D16" s="141"/>
      <c r="E16" s="142"/>
      <c r="F16" s="62" t="s">
        <v>147</v>
      </c>
      <c r="G16" s="82">
        <f>'MPS(input)'!E14</f>
        <v>3.3099999999999997E-2</v>
      </c>
      <c r="H16" s="118" t="s">
        <v>116</v>
      </c>
      <c r="I16" s="62" t="s">
        <v>117</v>
      </c>
    </row>
    <row r="17" spans="1:9" ht="33" customHeight="1" x14ac:dyDescent="0.2">
      <c r="A17" s="20"/>
      <c r="B17" s="45"/>
      <c r="C17" s="140" t="s">
        <v>118</v>
      </c>
      <c r="D17" s="141"/>
      <c r="E17" s="142"/>
      <c r="F17" s="11" t="s">
        <v>148</v>
      </c>
      <c r="G17" s="82">
        <f>'MPS(input)'!E15</f>
        <v>0</v>
      </c>
      <c r="H17" s="119" t="s">
        <v>50</v>
      </c>
      <c r="I17" s="62" t="s">
        <v>117</v>
      </c>
    </row>
    <row r="18" spans="1:9" ht="28" x14ac:dyDescent="0.2">
      <c r="A18" s="20"/>
      <c r="B18" s="44"/>
      <c r="C18" s="48" t="s">
        <v>119</v>
      </c>
      <c r="D18" s="50"/>
      <c r="E18" s="51"/>
      <c r="F18" s="68" t="s">
        <v>149</v>
      </c>
      <c r="G18" s="84">
        <f>'MPS(input)'!E18</f>
        <v>5.4300000000000001E-2</v>
      </c>
      <c r="H18" s="83" t="s">
        <v>120</v>
      </c>
      <c r="I18" s="61" t="s">
        <v>121</v>
      </c>
    </row>
    <row r="19" spans="1:9" ht="19" customHeight="1" x14ac:dyDescent="0.2">
      <c r="A19" s="21"/>
      <c r="B19" s="41"/>
      <c r="C19" s="49" t="s">
        <v>122</v>
      </c>
      <c r="D19" s="50"/>
      <c r="E19" s="51"/>
      <c r="F19" s="11" t="s">
        <v>145</v>
      </c>
      <c r="G19" s="85">
        <f>G8</f>
        <v>0.95</v>
      </c>
      <c r="H19" s="86" t="s">
        <v>44</v>
      </c>
      <c r="I19" s="62" t="s">
        <v>123</v>
      </c>
    </row>
    <row r="20" spans="1:9" ht="19" customHeight="1" x14ac:dyDescent="0.2">
      <c r="A20" s="21"/>
      <c r="B20" s="41"/>
      <c r="C20" s="49" t="s">
        <v>43</v>
      </c>
      <c r="D20" s="50"/>
      <c r="E20" s="51"/>
      <c r="F20" s="11" t="s">
        <v>145</v>
      </c>
      <c r="G20" s="77">
        <f>G9</f>
        <v>0.89</v>
      </c>
      <c r="H20" s="78" t="s">
        <v>44</v>
      </c>
      <c r="I20" s="62" t="s">
        <v>85</v>
      </c>
    </row>
    <row r="21" spans="1:9" ht="19" customHeight="1" x14ac:dyDescent="0.2">
      <c r="A21" s="21"/>
      <c r="B21" s="41"/>
      <c r="C21" s="49" t="s">
        <v>124</v>
      </c>
      <c r="D21" s="50"/>
      <c r="E21" s="51"/>
      <c r="F21" s="11" t="s">
        <v>145</v>
      </c>
      <c r="G21" s="85">
        <f>'MPS(input)'!E21</f>
        <v>3.3</v>
      </c>
      <c r="H21" s="86" t="s">
        <v>46</v>
      </c>
      <c r="I21" s="61" t="s">
        <v>108</v>
      </c>
    </row>
    <row r="22" spans="1:9" ht="19" customHeight="1" x14ac:dyDescent="0.2">
      <c r="A22" s="18"/>
      <c r="B22" s="35"/>
      <c r="C22" s="49" t="s">
        <v>45</v>
      </c>
      <c r="D22" s="50"/>
      <c r="E22" s="51"/>
      <c r="F22" s="11" t="s">
        <v>145</v>
      </c>
      <c r="G22" s="85">
        <f>'MPS(input)'!E22</f>
        <v>9.1999999999999993</v>
      </c>
      <c r="H22" s="87" t="s">
        <v>46</v>
      </c>
      <c r="I22" s="61" t="s">
        <v>125</v>
      </c>
    </row>
    <row r="23" spans="1:9" ht="19" customHeight="1" thickBot="1" x14ac:dyDescent="0.25">
      <c r="A23" s="19" t="s">
        <v>5</v>
      </c>
      <c r="B23" s="30"/>
      <c r="C23" s="30"/>
      <c r="D23" s="30"/>
      <c r="E23" s="31"/>
      <c r="F23" s="32"/>
      <c r="G23" s="29"/>
      <c r="H23" s="33"/>
      <c r="I23" s="56"/>
    </row>
    <row r="24" spans="1:9" ht="19" customHeight="1" thickBot="1" x14ac:dyDescent="0.25">
      <c r="A24" s="20"/>
      <c r="B24" s="46" t="s">
        <v>42</v>
      </c>
      <c r="C24" s="46"/>
      <c r="D24" s="46"/>
      <c r="E24" s="47"/>
      <c r="F24" s="7" t="s">
        <v>145</v>
      </c>
      <c r="G24" s="71">
        <f>G25*G27*G29+G26*G28*G30</f>
        <v>1437.8639999999998</v>
      </c>
      <c r="H24" s="57" t="s">
        <v>103</v>
      </c>
      <c r="I24" s="63" t="s">
        <v>126</v>
      </c>
    </row>
    <row r="25" spans="1:9" ht="33" customHeight="1" x14ac:dyDescent="0.2">
      <c r="A25" s="20"/>
      <c r="B25" s="44"/>
      <c r="C25" s="140" t="s">
        <v>127</v>
      </c>
      <c r="D25" s="141"/>
      <c r="E25" s="142"/>
      <c r="F25" s="62" t="s">
        <v>147</v>
      </c>
      <c r="G25" s="81">
        <f>'MPS(input)'!E8</f>
        <v>800000</v>
      </c>
      <c r="H25" s="80" t="s">
        <v>128</v>
      </c>
      <c r="I25" s="61" t="s">
        <v>129</v>
      </c>
    </row>
    <row r="26" spans="1:9" ht="33" customHeight="1" x14ac:dyDescent="0.2">
      <c r="A26" s="20"/>
      <c r="B26" s="44"/>
      <c r="C26" s="140" t="s">
        <v>130</v>
      </c>
      <c r="D26" s="141"/>
      <c r="E26" s="142"/>
      <c r="F26" s="11" t="s">
        <v>148</v>
      </c>
      <c r="G26" s="81">
        <f>'MPS(input)'!E9</f>
        <v>0</v>
      </c>
      <c r="H26" s="117" t="s">
        <v>57</v>
      </c>
      <c r="I26" s="61" t="s">
        <v>72</v>
      </c>
    </row>
    <row r="27" spans="1:9" ht="33" customHeight="1" x14ac:dyDescent="0.2">
      <c r="A27" s="20"/>
      <c r="B27" s="44"/>
      <c r="C27" s="140" t="s">
        <v>131</v>
      </c>
      <c r="D27" s="141"/>
      <c r="E27" s="142"/>
      <c r="F27" s="62" t="s">
        <v>147</v>
      </c>
      <c r="G27" s="82">
        <f>'MPS(input)'!E14</f>
        <v>3.3099999999999997E-2</v>
      </c>
      <c r="H27" s="118" t="s">
        <v>132</v>
      </c>
      <c r="I27" s="62" t="s">
        <v>133</v>
      </c>
    </row>
    <row r="28" spans="1:9" ht="33" customHeight="1" x14ac:dyDescent="0.2">
      <c r="A28" s="20"/>
      <c r="B28" s="44"/>
      <c r="C28" s="140" t="s">
        <v>134</v>
      </c>
      <c r="D28" s="141"/>
      <c r="E28" s="142"/>
      <c r="F28" s="11" t="s">
        <v>148</v>
      </c>
      <c r="G28" s="82">
        <f>'MPS(input)'!E15</f>
        <v>0</v>
      </c>
      <c r="H28" s="119" t="s">
        <v>50</v>
      </c>
      <c r="I28" s="62" t="s">
        <v>133</v>
      </c>
    </row>
    <row r="29" spans="1:9" ht="33" customHeight="1" x14ac:dyDescent="0.2">
      <c r="A29" s="20"/>
      <c r="B29" s="44"/>
      <c r="C29" s="140" t="s">
        <v>135</v>
      </c>
      <c r="D29" s="141"/>
      <c r="E29" s="142"/>
      <c r="F29" s="62" t="s">
        <v>147</v>
      </c>
      <c r="G29" s="82">
        <f>'MPS(input)'!E16</f>
        <v>5.4300000000000001E-2</v>
      </c>
      <c r="H29" s="83" t="s">
        <v>136</v>
      </c>
      <c r="I29" s="62" t="s">
        <v>137</v>
      </c>
    </row>
    <row r="30" spans="1:9" ht="33" customHeight="1" x14ac:dyDescent="0.2">
      <c r="A30" s="20"/>
      <c r="B30" s="44"/>
      <c r="C30" s="140" t="s">
        <v>65</v>
      </c>
      <c r="D30" s="141"/>
      <c r="E30" s="142"/>
      <c r="F30" s="11" t="s">
        <v>148</v>
      </c>
      <c r="G30" s="82">
        <f>'MPS(input)'!E17</f>
        <v>0</v>
      </c>
      <c r="H30" s="83" t="s">
        <v>136</v>
      </c>
      <c r="I30" s="62" t="s">
        <v>138</v>
      </c>
    </row>
    <row r="31" spans="1:9" x14ac:dyDescent="0.2">
      <c r="A31" s="1"/>
      <c r="B31" s="1"/>
      <c r="C31" s="1"/>
      <c r="D31" s="1"/>
      <c r="E31" s="1"/>
      <c r="F31" s="8"/>
      <c r="G31" s="6"/>
      <c r="H31" s="6"/>
      <c r="I31" s="2"/>
    </row>
    <row r="32" spans="1:9" ht="21.75" customHeight="1" x14ac:dyDescent="0.2">
      <c r="E32" s="1" t="s">
        <v>8</v>
      </c>
      <c r="F32" s="4"/>
    </row>
    <row r="33" spans="5:8" ht="33" customHeight="1" x14ac:dyDescent="0.2">
      <c r="E33" s="54" t="s">
        <v>47</v>
      </c>
      <c r="F33" s="89">
        <v>3.3099999999999997E-2</v>
      </c>
      <c r="G33" s="90" t="s">
        <v>153</v>
      </c>
      <c r="H33" s="2"/>
    </row>
    <row r="34" spans="5:8" ht="33" customHeight="1" x14ac:dyDescent="0.2">
      <c r="E34" s="52" t="s">
        <v>48</v>
      </c>
      <c r="F34" s="72">
        <v>44.8</v>
      </c>
      <c r="G34" s="53" t="s">
        <v>152</v>
      </c>
      <c r="H34" s="2"/>
    </row>
    <row r="35" spans="5:8" ht="33" customHeight="1" x14ac:dyDescent="0.2">
      <c r="E35" s="52" t="s">
        <v>61</v>
      </c>
      <c r="F35" s="72">
        <v>41.4</v>
      </c>
      <c r="G35" s="53" t="s">
        <v>50</v>
      </c>
      <c r="H35" s="1"/>
    </row>
    <row r="36" spans="5:8" x14ac:dyDescent="0.2">
      <c r="E36" s="3"/>
      <c r="F36" s="3"/>
      <c r="G36" s="1"/>
      <c r="H36" s="1"/>
    </row>
    <row r="37" spans="5:8" ht="22.75" customHeight="1" x14ac:dyDescent="0.2">
      <c r="E37" s="3"/>
      <c r="F37" s="91" t="s">
        <v>156</v>
      </c>
      <c r="G37" s="91" t="s">
        <v>157</v>
      </c>
      <c r="H37" s="1"/>
    </row>
    <row r="38" spans="5:8" ht="33.75" customHeight="1" x14ac:dyDescent="0.2">
      <c r="E38" s="54" t="s">
        <v>139</v>
      </c>
      <c r="F38" s="73">
        <v>5.4300000000000001E-2</v>
      </c>
      <c r="G38" s="73">
        <v>5.6099999999999997E-2</v>
      </c>
      <c r="H38" s="55" t="s">
        <v>140</v>
      </c>
    </row>
    <row r="39" spans="5:8" ht="33.75" customHeight="1" x14ac:dyDescent="0.2">
      <c r="E39" s="54" t="s">
        <v>141</v>
      </c>
      <c r="F39" s="73">
        <v>6.1600000000000002E-2</v>
      </c>
      <c r="G39" s="73">
        <v>6.3100000000000003E-2</v>
      </c>
      <c r="H39" s="55" t="s">
        <v>140</v>
      </c>
    </row>
    <row r="40" spans="5:8" ht="33.75" customHeight="1" x14ac:dyDescent="0.2">
      <c r="E40" s="54" t="s">
        <v>142</v>
      </c>
      <c r="F40" s="73">
        <v>7.2599999999999998E-2</v>
      </c>
      <c r="G40" s="73">
        <v>7.4099999999999999E-2</v>
      </c>
      <c r="H40" s="55" t="s">
        <v>140</v>
      </c>
    </row>
    <row r="41" spans="5:8" s="5" customFormat="1" ht="33.75" customHeight="1" x14ac:dyDescent="0.2">
      <c r="E41" s="54" t="s">
        <v>143</v>
      </c>
      <c r="F41" s="73">
        <v>7.0800000000000002E-2</v>
      </c>
      <c r="G41" s="73">
        <v>7.1900000000000006E-2</v>
      </c>
      <c r="H41" s="55" t="s">
        <v>140</v>
      </c>
    </row>
    <row r="42" spans="5:8" s="5" customFormat="1" ht="33.75" customHeight="1" x14ac:dyDescent="0.2">
      <c r="E42" s="54" t="s">
        <v>151</v>
      </c>
      <c r="F42" s="73">
        <v>7.5499999999999998E-2</v>
      </c>
      <c r="G42" s="91">
        <v>7.7399999999999997E-2</v>
      </c>
      <c r="H42" s="55" t="s">
        <v>136</v>
      </c>
    </row>
    <row r="43" spans="5:8" s="5" customFormat="1" ht="33.75" customHeight="1" x14ac:dyDescent="0.2">
      <c r="E43" s="54" t="s">
        <v>144</v>
      </c>
      <c r="F43" s="73">
        <v>9.0899999999999995E-2</v>
      </c>
      <c r="G43" s="73">
        <v>0.10100000000000001</v>
      </c>
      <c r="H43" s="55" t="s">
        <v>136</v>
      </c>
    </row>
  </sheetData>
  <sheetProtection algorithmName="SHA-512" hashValue="hXU7VFbeMYwI8dThDQN1/zC5xApTp8sm0ul9SMYejbVhOBZ45o0JMxu3Q3UIwB/oLRmRWrudpe9Xkfr0MJSLrA==" saltValue="TDhUp86fEpNiT/PVSXCY9A==" spinCount="100000" sheet="1" objects="1" scenarios="1"/>
  <mergeCells count="11">
    <mergeCell ref="C30:E30"/>
    <mergeCell ref="A3:I3"/>
    <mergeCell ref="C29:E29"/>
    <mergeCell ref="C16:E16"/>
    <mergeCell ref="C27:E27"/>
    <mergeCell ref="C14:E14"/>
    <mergeCell ref="C25:E25"/>
    <mergeCell ref="C15:E15"/>
    <mergeCell ref="C26:E26"/>
    <mergeCell ref="C17:E17"/>
    <mergeCell ref="C28:E28"/>
  </mergeCells>
  <phoneticPr fontId="2"/>
  <pageMargins left="0.70866141732283472" right="0.70866141732283472" top="0.44" bottom="0.46" header="0.31496062992125984" footer="0.31496062992125984"/>
  <pageSetup paperSize="9" scale="68"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12"/>
  <sheetViews>
    <sheetView showGridLines="0" view="pageBreakPreview" zoomScale="60" zoomScaleNormal="80" workbookViewId="0"/>
  </sheetViews>
  <sheetFormatPr defaultRowHeight="13" x14ac:dyDescent="0.2"/>
  <cols>
    <col min="1" max="1" width="3.6328125" style="110" customWidth="1"/>
    <col min="2" max="2" width="36.36328125" style="110" customWidth="1"/>
    <col min="3" max="3" width="49.08984375" style="110" customWidth="1"/>
    <col min="4" max="256" width="9" style="110"/>
    <col min="257" max="257" width="3.6328125" style="110" customWidth="1"/>
    <col min="258" max="258" width="36.36328125" style="110" customWidth="1"/>
    <col min="259" max="259" width="49.08984375" style="110" customWidth="1"/>
    <col min="260" max="512" width="9" style="110"/>
    <col min="513" max="513" width="3.6328125" style="110" customWidth="1"/>
    <col min="514" max="514" width="36.36328125" style="110" customWidth="1"/>
    <col min="515" max="515" width="49.08984375" style="110" customWidth="1"/>
    <col min="516" max="768" width="9" style="110"/>
    <col min="769" max="769" width="3.6328125" style="110" customWidth="1"/>
    <col min="770" max="770" width="36.36328125" style="110" customWidth="1"/>
    <col min="771" max="771" width="49.08984375" style="110" customWidth="1"/>
    <col min="772" max="1024" width="9" style="110"/>
    <col min="1025" max="1025" width="3.6328125" style="110" customWidth="1"/>
    <col min="1026" max="1026" width="36.36328125" style="110" customWidth="1"/>
    <col min="1027" max="1027" width="49.08984375" style="110" customWidth="1"/>
    <col min="1028" max="1280" width="9" style="110"/>
    <col min="1281" max="1281" width="3.6328125" style="110" customWidth="1"/>
    <col min="1282" max="1282" width="36.36328125" style="110" customWidth="1"/>
    <col min="1283" max="1283" width="49.08984375" style="110" customWidth="1"/>
    <col min="1284" max="1536" width="9" style="110"/>
    <col min="1537" max="1537" width="3.6328125" style="110" customWidth="1"/>
    <col min="1538" max="1538" width="36.36328125" style="110" customWidth="1"/>
    <col min="1539" max="1539" width="49.08984375" style="110" customWidth="1"/>
    <col min="1540" max="1792" width="9" style="110"/>
    <col min="1793" max="1793" width="3.6328125" style="110" customWidth="1"/>
    <col min="1794" max="1794" width="36.36328125" style="110" customWidth="1"/>
    <col min="1795" max="1795" width="49.08984375" style="110" customWidth="1"/>
    <col min="1796" max="2048" width="9" style="110"/>
    <col min="2049" max="2049" width="3.6328125" style="110" customWidth="1"/>
    <col min="2050" max="2050" width="36.36328125" style="110" customWidth="1"/>
    <col min="2051" max="2051" width="49.08984375" style="110" customWidth="1"/>
    <col min="2052" max="2304" width="9" style="110"/>
    <col min="2305" max="2305" width="3.6328125" style="110" customWidth="1"/>
    <col min="2306" max="2306" width="36.36328125" style="110" customWidth="1"/>
    <col min="2307" max="2307" width="49.08984375" style="110" customWidth="1"/>
    <col min="2308" max="2560" width="9" style="110"/>
    <col min="2561" max="2561" width="3.6328125" style="110" customWidth="1"/>
    <col min="2562" max="2562" width="36.36328125" style="110" customWidth="1"/>
    <col min="2563" max="2563" width="49.08984375" style="110" customWidth="1"/>
    <col min="2564" max="2816" width="9" style="110"/>
    <col min="2817" max="2817" width="3.6328125" style="110" customWidth="1"/>
    <col min="2818" max="2818" width="36.36328125" style="110" customWidth="1"/>
    <col min="2819" max="2819" width="49.08984375" style="110" customWidth="1"/>
    <col min="2820" max="3072" width="9" style="110"/>
    <col min="3073" max="3073" width="3.6328125" style="110" customWidth="1"/>
    <col min="3074" max="3074" width="36.36328125" style="110" customWidth="1"/>
    <col min="3075" max="3075" width="49.08984375" style="110" customWidth="1"/>
    <col min="3076" max="3328" width="9" style="110"/>
    <col min="3329" max="3329" width="3.6328125" style="110" customWidth="1"/>
    <col min="3330" max="3330" width="36.36328125" style="110" customWidth="1"/>
    <col min="3331" max="3331" width="49.08984375" style="110" customWidth="1"/>
    <col min="3332" max="3584" width="9" style="110"/>
    <col min="3585" max="3585" width="3.6328125" style="110" customWidth="1"/>
    <col min="3586" max="3586" width="36.36328125" style="110" customWidth="1"/>
    <col min="3587" max="3587" width="49.08984375" style="110" customWidth="1"/>
    <col min="3588" max="3840" width="9" style="110"/>
    <col min="3841" max="3841" width="3.6328125" style="110" customWidth="1"/>
    <col min="3842" max="3842" width="36.36328125" style="110" customWidth="1"/>
    <col min="3843" max="3843" width="49.08984375" style="110" customWidth="1"/>
    <col min="3844" max="4096" width="9" style="110"/>
    <col min="4097" max="4097" width="3.6328125" style="110" customWidth="1"/>
    <col min="4098" max="4098" width="36.36328125" style="110" customWidth="1"/>
    <col min="4099" max="4099" width="49.08984375" style="110" customWidth="1"/>
    <col min="4100" max="4352" width="9" style="110"/>
    <col min="4353" max="4353" width="3.6328125" style="110" customWidth="1"/>
    <col min="4354" max="4354" width="36.36328125" style="110" customWidth="1"/>
    <col min="4355" max="4355" width="49.08984375" style="110" customWidth="1"/>
    <col min="4356" max="4608" width="9" style="110"/>
    <col min="4609" max="4609" width="3.6328125" style="110" customWidth="1"/>
    <col min="4610" max="4610" width="36.36328125" style="110" customWidth="1"/>
    <col min="4611" max="4611" width="49.08984375" style="110" customWidth="1"/>
    <col min="4612" max="4864" width="9" style="110"/>
    <col min="4865" max="4865" width="3.6328125" style="110" customWidth="1"/>
    <col min="4866" max="4866" width="36.36328125" style="110" customWidth="1"/>
    <col min="4867" max="4867" width="49.08984375" style="110" customWidth="1"/>
    <col min="4868" max="5120" width="9" style="110"/>
    <col min="5121" max="5121" width="3.6328125" style="110" customWidth="1"/>
    <col min="5122" max="5122" width="36.36328125" style="110" customWidth="1"/>
    <col min="5123" max="5123" width="49.08984375" style="110" customWidth="1"/>
    <col min="5124" max="5376" width="9" style="110"/>
    <col min="5377" max="5377" width="3.6328125" style="110" customWidth="1"/>
    <col min="5378" max="5378" width="36.36328125" style="110" customWidth="1"/>
    <col min="5379" max="5379" width="49.08984375" style="110" customWidth="1"/>
    <col min="5380" max="5632" width="9" style="110"/>
    <col min="5633" max="5633" width="3.6328125" style="110" customWidth="1"/>
    <col min="5634" max="5634" width="36.36328125" style="110" customWidth="1"/>
    <col min="5635" max="5635" width="49.08984375" style="110" customWidth="1"/>
    <col min="5636" max="5888" width="9" style="110"/>
    <col min="5889" max="5889" width="3.6328125" style="110" customWidth="1"/>
    <col min="5890" max="5890" width="36.36328125" style="110" customWidth="1"/>
    <col min="5891" max="5891" width="49.08984375" style="110" customWidth="1"/>
    <col min="5892" max="6144" width="9" style="110"/>
    <col min="6145" max="6145" width="3.6328125" style="110" customWidth="1"/>
    <col min="6146" max="6146" width="36.36328125" style="110" customWidth="1"/>
    <col min="6147" max="6147" width="49.08984375" style="110" customWidth="1"/>
    <col min="6148" max="6400" width="9" style="110"/>
    <col min="6401" max="6401" width="3.6328125" style="110" customWidth="1"/>
    <col min="6402" max="6402" width="36.36328125" style="110" customWidth="1"/>
    <col min="6403" max="6403" width="49.08984375" style="110" customWidth="1"/>
    <col min="6404" max="6656" width="9" style="110"/>
    <col min="6657" max="6657" width="3.6328125" style="110" customWidth="1"/>
    <col min="6658" max="6658" width="36.36328125" style="110" customWidth="1"/>
    <col min="6659" max="6659" width="49.08984375" style="110" customWidth="1"/>
    <col min="6660" max="6912" width="9" style="110"/>
    <col min="6913" max="6913" width="3.6328125" style="110" customWidth="1"/>
    <col min="6914" max="6914" width="36.36328125" style="110" customWidth="1"/>
    <col min="6915" max="6915" width="49.08984375" style="110" customWidth="1"/>
    <col min="6916" max="7168" width="9" style="110"/>
    <col min="7169" max="7169" width="3.6328125" style="110" customWidth="1"/>
    <col min="7170" max="7170" width="36.36328125" style="110" customWidth="1"/>
    <col min="7171" max="7171" width="49.08984375" style="110" customWidth="1"/>
    <col min="7172" max="7424" width="9" style="110"/>
    <col min="7425" max="7425" width="3.6328125" style="110" customWidth="1"/>
    <col min="7426" max="7426" width="36.36328125" style="110" customWidth="1"/>
    <col min="7427" max="7427" width="49.08984375" style="110" customWidth="1"/>
    <col min="7428" max="7680" width="9" style="110"/>
    <col min="7681" max="7681" width="3.6328125" style="110" customWidth="1"/>
    <col min="7682" max="7682" width="36.36328125" style="110" customWidth="1"/>
    <col min="7683" max="7683" width="49.08984375" style="110" customWidth="1"/>
    <col min="7684" max="7936" width="9" style="110"/>
    <col min="7937" max="7937" width="3.6328125" style="110" customWidth="1"/>
    <col min="7938" max="7938" width="36.36328125" style="110" customWidth="1"/>
    <col min="7939" max="7939" width="49.08984375" style="110" customWidth="1"/>
    <col min="7940" max="8192" width="9" style="110"/>
    <col min="8193" max="8193" width="3.6328125" style="110" customWidth="1"/>
    <col min="8194" max="8194" width="36.36328125" style="110" customWidth="1"/>
    <col min="8195" max="8195" width="49.08984375" style="110" customWidth="1"/>
    <col min="8196" max="8448" width="9" style="110"/>
    <col min="8449" max="8449" width="3.6328125" style="110" customWidth="1"/>
    <col min="8450" max="8450" width="36.36328125" style="110" customWidth="1"/>
    <col min="8451" max="8451" width="49.08984375" style="110" customWidth="1"/>
    <col min="8452" max="8704" width="9" style="110"/>
    <col min="8705" max="8705" width="3.6328125" style="110" customWidth="1"/>
    <col min="8706" max="8706" width="36.36328125" style="110" customWidth="1"/>
    <col min="8707" max="8707" width="49.08984375" style="110" customWidth="1"/>
    <col min="8708" max="8960" width="9" style="110"/>
    <col min="8961" max="8961" width="3.6328125" style="110" customWidth="1"/>
    <col min="8962" max="8962" width="36.36328125" style="110" customWidth="1"/>
    <col min="8963" max="8963" width="49.08984375" style="110" customWidth="1"/>
    <col min="8964" max="9216" width="9" style="110"/>
    <col min="9217" max="9217" width="3.6328125" style="110" customWidth="1"/>
    <col min="9218" max="9218" width="36.36328125" style="110" customWidth="1"/>
    <col min="9219" max="9219" width="49.08984375" style="110" customWidth="1"/>
    <col min="9220" max="9472" width="9" style="110"/>
    <col min="9473" max="9473" width="3.6328125" style="110" customWidth="1"/>
    <col min="9474" max="9474" width="36.36328125" style="110" customWidth="1"/>
    <col min="9475" max="9475" width="49.08984375" style="110" customWidth="1"/>
    <col min="9476" max="9728" width="9" style="110"/>
    <col min="9729" max="9729" width="3.6328125" style="110" customWidth="1"/>
    <col min="9730" max="9730" width="36.36328125" style="110" customWidth="1"/>
    <col min="9731" max="9731" width="49.08984375" style="110" customWidth="1"/>
    <col min="9732" max="9984" width="9" style="110"/>
    <col min="9985" max="9985" width="3.6328125" style="110" customWidth="1"/>
    <col min="9986" max="9986" width="36.36328125" style="110" customWidth="1"/>
    <col min="9987" max="9987" width="49.08984375" style="110" customWidth="1"/>
    <col min="9988" max="10240" width="9" style="110"/>
    <col min="10241" max="10241" width="3.6328125" style="110" customWidth="1"/>
    <col min="10242" max="10242" width="36.36328125" style="110" customWidth="1"/>
    <col min="10243" max="10243" width="49.08984375" style="110" customWidth="1"/>
    <col min="10244" max="10496" width="9" style="110"/>
    <col min="10497" max="10497" width="3.6328125" style="110" customWidth="1"/>
    <col min="10498" max="10498" width="36.36328125" style="110" customWidth="1"/>
    <col min="10499" max="10499" width="49.08984375" style="110" customWidth="1"/>
    <col min="10500" max="10752" width="9" style="110"/>
    <col min="10753" max="10753" width="3.6328125" style="110" customWidth="1"/>
    <col min="10754" max="10754" width="36.36328125" style="110" customWidth="1"/>
    <col min="10755" max="10755" width="49.08984375" style="110" customWidth="1"/>
    <col min="10756" max="11008" width="9" style="110"/>
    <col min="11009" max="11009" width="3.6328125" style="110" customWidth="1"/>
    <col min="11010" max="11010" width="36.36328125" style="110" customWidth="1"/>
    <col min="11011" max="11011" width="49.08984375" style="110" customWidth="1"/>
    <col min="11012" max="11264" width="9" style="110"/>
    <col min="11265" max="11265" width="3.6328125" style="110" customWidth="1"/>
    <col min="11266" max="11266" width="36.36328125" style="110" customWidth="1"/>
    <col min="11267" max="11267" width="49.08984375" style="110" customWidth="1"/>
    <col min="11268" max="11520" width="9" style="110"/>
    <col min="11521" max="11521" width="3.6328125" style="110" customWidth="1"/>
    <col min="11522" max="11522" width="36.36328125" style="110" customWidth="1"/>
    <col min="11523" max="11523" width="49.08984375" style="110" customWidth="1"/>
    <col min="11524" max="11776" width="9" style="110"/>
    <col min="11777" max="11777" width="3.6328125" style="110" customWidth="1"/>
    <col min="11778" max="11778" width="36.36328125" style="110" customWidth="1"/>
    <col min="11779" max="11779" width="49.08984375" style="110" customWidth="1"/>
    <col min="11780" max="12032" width="9" style="110"/>
    <col min="12033" max="12033" width="3.6328125" style="110" customWidth="1"/>
    <col min="12034" max="12034" width="36.36328125" style="110" customWidth="1"/>
    <col min="12035" max="12035" width="49.08984375" style="110" customWidth="1"/>
    <col min="12036" max="12288" width="9" style="110"/>
    <col min="12289" max="12289" width="3.6328125" style="110" customWidth="1"/>
    <col min="12290" max="12290" width="36.36328125" style="110" customWidth="1"/>
    <col min="12291" max="12291" width="49.08984375" style="110" customWidth="1"/>
    <col min="12292" max="12544" width="9" style="110"/>
    <col min="12545" max="12545" width="3.6328125" style="110" customWidth="1"/>
    <col min="12546" max="12546" width="36.36328125" style="110" customWidth="1"/>
    <col min="12547" max="12547" width="49.08984375" style="110" customWidth="1"/>
    <col min="12548" max="12800" width="9" style="110"/>
    <col min="12801" max="12801" width="3.6328125" style="110" customWidth="1"/>
    <col min="12802" max="12802" width="36.36328125" style="110" customWidth="1"/>
    <col min="12803" max="12803" width="49.08984375" style="110" customWidth="1"/>
    <col min="12804" max="13056" width="9" style="110"/>
    <col min="13057" max="13057" width="3.6328125" style="110" customWidth="1"/>
    <col min="13058" max="13058" width="36.36328125" style="110" customWidth="1"/>
    <col min="13059" max="13059" width="49.08984375" style="110" customWidth="1"/>
    <col min="13060" max="13312" width="9" style="110"/>
    <col min="13313" max="13313" width="3.6328125" style="110" customWidth="1"/>
    <col min="13314" max="13314" width="36.36328125" style="110" customWidth="1"/>
    <col min="13315" max="13315" width="49.08984375" style="110" customWidth="1"/>
    <col min="13316" max="13568" width="9" style="110"/>
    <col min="13569" max="13569" width="3.6328125" style="110" customWidth="1"/>
    <col min="13570" max="13570" width="36.36328125" style="110" customWidth="1"/>
    <col min="13571" max="13571" width="49.08984375" style="110" customWidth="1"/>
    <col min="13572" max="13824" width="9" style="110"/>
    <col min="13825" max="13825" width="3.6328125" style="110" customWidth="1"/>
    <col min="13826" max="13826" width="36.36328125" style="110" customWidth="1"/>
    <col min="13827" max="13827" width="49.08984375" style="110" customWidth="1"/>
    <col min="13828" max="14080" width="9" style="110"/>
    <col min="14081" max="14081" width="3.6328125" style="110" customWidth="1"/>
    <col min="14082" max="14082" width="36.36328125" style="110" customWidth="1"/>
    <col min="14083" max="14083" width="49.08984375" style="110" customWidth="1"/>
    <col min="14084" max="14336" width="9" style="110"/>
    <col min="14337" max="14337" width="3.6328125" style="110" customWidth="1"/>
    <col min="14338" max="14338" width="36.36328125" style="110" customWidth="1"/>
    <col min="14339" max="14339" width="49.08984375" style="110" customWidth="1"/>
    <col min="14340" max="14592" width="9" style="110"/>
    <col min="14593" max="14593" width="3.6328125" style="110" customWidth="1"/>
    <col min="14594" max="14594" width="36.36328125" style="110" customWidth="1"/>
    <col min="14595" max="14595" width="49.08984375" style="110" customWidth="1"/>
    <col min="14596" max="14848" width="9" style="110"/>
    <col min="14849" max="14849" width="3.6328125" style="110" customWidth="1"/>
    <col min="14850" max="14850" width="36.36328125" style="110" customWidth="1"/>
    <col min="14851" max="14851" width="49.08984375" style="110" customWidth="1"/>
    <col min="14852" max="15104" width="9" style="110"/>
    <col min="15105" max="15105" width="3.6328125" style="110" customWidth="1"/>
    <col min="15106" max="15106" width="36.36328125" style="110" customWidth="1"/>
    <col min="15107" max="15107" width="49.08984375" style="110" customWidth="1"/>
    <col min="15108" max="15360" width="9" style="110"/>
    <col min="15361" max="15361" width="3.6328125" style="110" customWidth="1"/>
    <col min="15362" max="15362" width="36.36328125" style="110" customWidth="1"/>
    <col min="15363" max="15363" width="49.08984375" style="110" customWidth="1"/>
    <col min="15364" max="15616" width="9" style="110"/>
    <col min="15617" max="15617" width="3.6328125" style="110" customWidth="1"/>
    <col min="15618" max="15618" width="36.36328125" style="110" customWidth="1"/>
    <col min="15619" max="15619" width="49.08984375" style="110" customWidth="1"/>
    <col min="15620" max="15872" width="9" style="110"/>
    <col min="15873" max="15873" width="3.6328125" style="110" customWidth="1"/>
    <col min="15874" max="15874" width="36.36328125" style="110" customWidth="1"/>
    <col min="15875" max="15875" width="49.08984375" style="110" customWidth="1"/>
    <col min="15876" max="16128" width="9" style="110"/>
    <col min="16129" max="16129" width="3.6328125" style="110" customWidth="1"/>
    <col min="16130" max="16130" width="36.36328125" style="110" customWidth="1"/>
    <col min="16131" max="16131" width="49.08984375" style="110" customWidth="1"/>
    <col min="16132" max="16384" width="9" style="110"/>
  </cols>
  <sheetData>
    <row r="1" spans="1:3" ht="18" customHeight="1" x14ac:dyDescent="0.2">
      <c r="C1" s="111" t="str">
        <f>'MPS(input)'!K1</f>
        <v>Monitoring Spreadsheet: JCM_ID_AM015_ver01.0</v>
      </c>
    </row>
    <row r="2" spans="1:3" ht="18" customHeight="1" x14ac:dyDescent="0.2">
      <c r="C2" s="111" t="str">
        <f>'MPS(input)'!K2</f>
        <v>Reference Number: ID022</v>
      </c>
    </row>
    <row r="3" spans="1:3" ht="24" customHeight="1" x14ac:dyDescent="0.2">
      <c r="A3" s="144" t="s">
        <v>158</v>
      </c>
      <c r="B3" s="144"/>
      <c r="C3" s="144"/>
    </row>
    <row r="5" spans="1:3" ht="21" customHeight="1" x14ac:dyDescent="0.2">
      <c r="B5" s="112" t="s">
        <v>159</v>
      </c>
      <c r="C5" s="112" t="s">
        <v>160</v>
      </c>
    </row>
    <row r="6" spans="1:3" ht="79.5" customHeight="1" x14ac:dyDescent="0.2">
      <c r="B6" s="113" t="s">
        <v>173</v>
      </c>
      <c r="C6" s="113" t="s">
        <v>176</v>
      </c>
    </row>
    <row r="7" spans="1:3" ht="54" customHeight="1" x14ac:dyDescent="0.2">
      <c r="B7" s="113" t="s">
        <v>172</v>
      </c>
      <c r="C7" s="113" t="s">
        <v>174</v>
      </c>
    </row>
    <row r="8" spans="1:3" ht="54" customHeight="1" x14ac:dyDescent="0.2">
      <c r="B8" s="113"/>
      <c r="C8" s="113"/>
    </row>
    <row r="9" spans="1:3" ht="54" customHeight="1" x14ac:dyDescent="0.2">
      <c r="B9" s="113"/>
      <c r="C9" s="113"/>
    </row>
    <row r="10" spans="1:3" ht="54" customHeight="1" x14ac:dyDescent="0.2">
      <c r="B10" s="113"/>
      <c r="C10" s="113"/>
    </row>
    <row r="11" spans="1:3" ht="54" customHeight="1" x14ac:dyDescent="0.2">
      <c r="B11" s="113"/>
      <c r="C11" s="113"/>
    </row>
    <row r="12" spans="1:3" ht="54" customHeight="1" x14ac:dyDescent="0.2">
      <c r="B12" s="113"/>
      <c r="C12" s="113"/>
    </row>
  </sheetData>
  <sheetProtection algorithmName="SHA-512" hashValue="GNmOD2vq7HJSnrL0xHiG68/p/BIgqdLm1I148rEWYvYQLJ6dXLneE34Tga0cKJtmSXwX1LNw79dLBb4R/I8HKQ==" saltValue="vKp6mRLBsJx7YKgLAdfBtg==" spinCount="100000"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L31"/>
  <sheetViews>
    <sheetView showGridLines="0" view="pageBreakPreview" zoomScale="70" zoomScaleNormal="60" zoomScaleSheetLayoutView="70" workbookViewId="0"/>
  </sheetViews>
  <sheetFormatPr defaultColWidth="9" defaultRowHeight="14" x14ac:dyDescent="0.2"/>
  <cols>
    <col min="1" max="1" width="3.6328125" style="92" customWidth="1"/>
    <col min="2" max="2" width="20.6328125" style="92" customWidth="1"/>
    <col min="3" max="3" width="12.6328125" style="92" customWidth="1"/>
    <col min="4" max="4" width="12.6328125" style="92" bestFit="1" customWidth="1"/>
    <col min="5" max="5" width="20.6328125" style="92" customWidth="1"/>
    <col min="6" max="6" width="15.6328125" style="92" customWidth="1"/>
    <col min="7" max="7" width="9.6328125" style="92" customWidth="1"/>
    <col min="8" max="8" width="12.6328125" style="92" customWidth="1"/>
    <col min="9" max="9" width="13.6328125" style="92" customWidth="1"/>
    <col min="10" max="10" width="66.36328125" style="92" customWidth="1"/>
    <col min="11" max="11" width="13.6328125" style="92" customWidth="1"/>
    <col min="12" max="12" width="12.6328125" style="92" customWidth="1"/>
    <col min="13" max="16384" width="9" style="92"/>
  </cols>
  <sheetData>
    <row r="1" spans="1:12" ht="18" customHeight="1" x14ac:dyDescent="0.2">
      <c r="L1" s="93" t="str">
        <f>'MPS(input)'!K1</f>
        <v>Monitoring Spreadsheet: JCM_ID_AM015_ver01.0</v>
      </c>
    </row>
    <row r="2" spans="1:12" ht="18" customHeight="1" x14ac:dyDescent="0.2">
      <c r="L2" s="93" t="str">
        <f>'MPS(input)'!K2</f>
        <v>Reference Number: ID022</v>
      </c>
    </row>
    <row r="3" spans="1:12" ht="28" customHeight="1" x14ac:dyDescent="0.2">
      <c r="A3" s="94" t="s">
        <v>161</v>
      </c>
      <c r="B3" s="94"/>
      <c r="C3" s="95"/>
      <c r="D3" s="95"/>
      <c r="E3" s="95"/>
      <c r="F3" s="95"/>
      <c r="G3" s="95"/>
      <c r="H3" s="95"/>
      <c r="I3" s="95"/>
      <c r="J3" s="95"/>
      <c r="K3" s="95"/>
      <c r="L3" s="96"/>
    </row>
    <row r="5" spans="1:12" ht="19" customHeight="1" x14ac:dyDescent="0.2">
      <c r="A5" s="97" t="s">
        <v>163</v>
      </c>
      <c r="B5" s="97"/>
      <c r="C5" s="97"/>
    </row>
    <row r="6" spans="1:12" ht="19" customHeight="1" x14ac:dyDescent="0.2">
      <c r="A6" s="97"/>
      <c r="B6" s="98" t="s">
        <v>10</v>
      </c>
      <c r="C6" s="98" t="s">
        <v>11</v>
      </c>
      <c r="D6" s="98" t="s">
        <v>12</v>
      </c>
      <c r="E6" s="98" t="s">
        <v>13</v>
      </c>
      <c r="F6" s="98" t="s">
        <v>14</v>
      </c>
      <c r="G6" s="98" t="s">
        <v>15</v>
      </c>
      <c r="H6" s="98" t="s">
        <v>16</v>
      </c>
      <c r="I6" s="98" t="s">
        <v>17</v>
      </c>
      <c r="J6" s="98" t="s">
        <v>18</v>
      </c>
      <c r="K6" s="98" t="s">
        <v>19</v>
      </c>
      <c r="L6" s="98" t="s">
        <v>167</v>
      </c>
    </row>
    <row r="7" spans="1:12" s="99" customFormat="1" ht="39" customHeight="1" x14ac:dyDescent="0.2">
      <c r="B7" s="98" t="s">
        <v>166</v>
      </c>
      <c r="C7" s="98" t="s">
        <v>20</v>
      </c>
      <c r="D7" s="98" t="s">
        <v>21</v>
      </c>
      <c r="E7" s="98" t="s">
        <v>22</v>
      </c>
      <c r="F7" s="98" t="s">
        <v>169</v>
      </c>
      <c r="G7" s="98" t="s">
        <v>24</v>
      </c>
      <c r="H7" s="98" t="s">
        <v>25</v>
      </c>
      <c r="I7" s="98" t="s">
        <v>26</v>
      </c>
      <c r="J7" s="98" t="s">
        <v>27</v>
      </c>
      <c r="K7" s="98" t="s">
        <v>28</v>
      </c>
      <c r="L7" s="98" t="s">
        <v>29</v>
      </c>
    </row>
    <row r="8" spans="1:12" ht="380.15" customHeight="1" x14ac:dyDescent="0.2">
      <c r="B8" s="114"/>
      <c r="C8" s="100" t="s">
        <v>40</v>
      </c>
      <c r="D8" s="101" t="s">
        <v>72</v>
      </c>
      <c r="E8" s="102" t="s">
        <v>73</v>
      </c>
      <c r="F8" s="74"/>
      <c r="G8" s="102" t="s">
        <v>91</v>
      </c>
      <c r="H8" s="65" t="s">
        <v>51</v>
      </c>
      <c r="I8" s="65" t="s">
        <v>52</v>
      </c>
      <c r="J8" s="66" t="s">
        <v>74</v>
      </c>
      <c r="K8" s="66" t="s">
        <v>41</v>
      </c>
      <c r="L8" s="66" t="s">
        <v>63</v>
      </c>
    </row>
    <row r="9" spans="1:12" ht="380.15" customHeight="1" x14ac:dyDescent="0.2">
      <c r="B9" s="114"/>
      <c r="C9" s="100" t="s">
        <v>59</v>
      </c>
      <c r="D9" s="101" t="s">
        <v>72</v>
      </c>
      <c r="E9" s="102" t="s">
        <v>76</v>
      </c>
      <c r="F9" s="74"/>
      <c r="G9" s="102" t="s">
        <v>53</v>
      </c>
      <c r="H9" s="65" t="s">
        <v>51</v>
      </c>
      <c r="I9" s="65" t="s">
        <v>52</v>
      </c>
      <c r="J9" s="66" t="s">
        <v>74</v>
      </c>
      <c r="K9" s="66" t="s">
        <v>41</v>
      </c>
      <c r="L9" s="66" t="s">
        <v>56</v>
      </c>
    </row>
    <row r="10" spans="1:12" ht="8.25" customHeight="1" x14ac:dyDescent="0.2"/>
    <row r="11" spans="1:12" ht="20.149999999999999" customHeight="1" x14ac:dyDescent="0.2">
      <c r="A11" s="97" t="s">
        <v>164</v>
      </c>
      <c r="B11" s="97"/>
    </row>
    <row r="12" spans="1:12" ht="20.149999999999999" customHeight="1" x14ac:dyDescent="0.2">
      <c r="B12" s="149" t="s">
        <v>10</v>
      </c>
      <c r="C12" s="150"/>
      <c r="D12" s="132" t="s">
        <v>11</v>
      </c>
      <c r="E12" s="132"/>
      <c r="F12" s="98" t="s">
        <v>12</v>
      </c>
      <c r="G12" s="98" t="s">
        <v>13</v>
      </c>
      <c r="H12" s="132" t="s">
        <v>14</v>
      </c>
      <c r="I12" s="132"/>
      <c r="J12" s="132"/>
      <c r="K12" s="132" t="s">
        <v>15</v>
      </c>
      <c r="L12" s="132"/>
    </row>
    <row r="13" spans="1:12" ht="39" customHeight="1" x14ac:dyDescent="0.2">
      <c r="B13" s="149" t="s">
        <v>21</v>
      </c>
      <c r="C13" s="150"/>
      <c r="D13" s="132" t="s">
        <v>22</v>
      </c>
      <c r="E13" s="132"/>
      <c r="F13" s="98" t="s">
        <v>23</v>
      </c>
      <c r="G13" s="98" t="s">
        <v>24</v>
      </c>
      <c r="H13" s="132" t="s">
        <v>26</v>
      </c>
      <c r="I13" s="132"/>
      <c r="J13" s="132"/>
      <c r="K13" s="132" t="s">
        <v>29</v>
      </c>
      <c r="L13" s="132"/>
    </row>
    <row r="14" spans="1:12" ht="70" customHeight="1" x14ac:dyDescent="0.2">
      <c r="B14" s="151" t="s">
        <v>78</v>
      </c>
      <c r="C14" s="152"/>
      <c r="D14" s="124" t="s">
        <v>79</v>
      </c>
      <c r="E14" s="125"/>
      <c r="F14" s="116">
        <f>'MPS(input)'!E14</f>
        <v>3.3099999999999997E-2</v>
      </c>
      <c r="G14" s="102" t="s">
        <v>93</v>
      </c>
      <c r="H14" s="145" t="str">
        <f>IF('MPS(input)'!G14&lt;&gt;"",'MPS(input)'!G14,"")</f>
        <v>(1) Net calorific value (lower heating value) provided by fuel supplier or boiler manufacturer, (2) IPCC default values at the lower limit in Table 1.2 of Chapter 1 of Vol. 2 of the “2006 IPCC Guidelines on National GHG Inventories” (when (1) is not available, apply (2))</v>
      </c>
      <c r="I14" s="145"/>
      <c r="J14" s="145"/>
      <c r="K14" s="146" t="str">
        <f>IF('MPS(input)'!J14&lt;&gt;"",'MPS(input)'!J14,"")</f>
        <v>For natural gas or LPG</v>
      </c>
      <c r="L14" s="146"/>
    </row>
    <row r="15" spans="1:12" ht="70" customHeight="1" x14ac:dyDescent="0.2">
      <c r="B15" s="151" t="s">
        <v>78</v>
      </c>
      <c r="C15" s="152"/>
      <c r="D15" s="124" t="s">
        <v>80</v>
      </c>
      <c r="E15" s="125"/>
      <c r="F15" s="116">
        <f>'MPS(input)'!E15</f>
        <v>0</v>
      </c>
      <c r="G15" s="102" t="s">
        <v>55</v>
      </c>
      <c r="H15" s="145" t="str">
        <f>IF('MPS(input)'!G15&lt;&gt;"",'MPS(input)'!G15,"")</f>
        <v>(1) Net calorific value (lower heating value) provided by fuel supplier or boiler manufacturer, (2) IPCC default values at the lower limit in Table 1.2 of Chapter 1 of Vol. 2 of the “2006 IPCC Guidelines on National GHG Inventories” (when (1) is not available, apply (2))</v>
      </c>
      <c r="I15" s="145"/>
      <c r="J15" s="145"/>
      <c r="K15" s="146" t="str">
        <f>IF('MPS(input)'!J15&lt;&gt;"",'MPS(input)'!J15,"")</f>
        <v xml:space="preserve">For diesel oil </v>
      </c>
      <c r="L15" s="146"/>
    </row>
    <row r="16" spans="1:12" ht="70" customHeight="1" x14ac:dyDescent="0.2">
      <c r="B16" s="151" t="s">
        <v>94</v>
      </c>
      <c r="C16" s="152"/>
      <c r="D16" s="124" t="s">
        <v>81</v>
      </c>
      <c r="E16" s="125"/>
      <c r="F16" s="116">
        <f>'MPS(input)'!E16</f>
        <v>5.4300000000000001E-2</v>
      </c>
      <c r="G16" s="101" t="s">
        <v>82</v>
      </c>
      <c r="H16" s="145" t="str">
        <f>IF('MPS(input)'!G16&lt;&gt;"",'MPS(input)'!G16,"")</f>
        <v>IPCC default values in Table 1.4 of Chapter 1 of Vol. 2 of the “2006 IPCC Guidelines on National GHG Inventories"</v>
      </c>
      <c r="I16" s="145"/>
      <c r="J16" s="145"/>
      <c r="K16" s="146" t="str">
        <f>IF('MPS(input)'!J16&lt;&gt;"",'MPS(input)'!J16,"")</f>
        <v>For natural gas or LPG</v>
      </c>
      <c r="L16" s="146"/>
    </row>
    <row r="17" spans="1:12" ht="70" customHeight="1" x14ac:dyDescent="0.2">
      <c r="B17" s="151" t="s">
        <v>94</v>
      </c>
      <c r="C17" s="152"/>
      <c r="D17" s="124" t="s">
        <v>81</v>
      </c>
      <c r="E17" s="125"/>
      <c r="F17" s="116">
        <f>'MPS(input)'!E17</f>
        <v>0</v>
      </c>
      <c r="G17" s="101" t="s">
        <v>82</v>
      </c>
      <c r="H17" s="145" t="str">
        <f>IF('MPS(input)'!G17&lt;&gt;"",'MPS(input)'!G17,"")</f>
        <v>IPCC default values in Table 1.4 of Chapter 1 of Vol. 2 of the “2006 IPCC Guidelines on National GHG Inventories"</v>
      </c>
      <c r="I17" s="145"/>
      <c r="J17" s="145"/>
      <c r="K17" s="146" t="str">
        <f>IF('MPS(input)'!J17&lt;&gt;"",'MPS(input)'!J17,"")</f>
        <v xml:space="preserve">For diesel oil </v>
      </c>
      <c r="L17" s="146"/>
    </row>
    <row r="18" spans="1:12" ht="150" customHeight="1" x14ac:dyDescent="0.2">
      <c r="B18" s="151" t="s">
        <v>95</v>
      </c>
      <c r="C18" s="152"/>
      <c r="D18" s="124" t="s">
        <v>96</v>
      </c>
      <c r="E18" s="125"/>
      <c r="F18" s="116">
        <f>'MPS(input)'!E18</f>
        <v>5.4300000000000001E-2</v>
      </c>
      <c r="G18" s="101" t="s">
        <v>82</v>
      </c>
      <c r="H18" s="145" t="str">
        <f>IF('MPS(input)'!G18&lt;&gt;"",'MPS(input)'!G18,"")</f>
        <v>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CO2 emission factor of the fuel used by the existing or planned boiler is applied.
Otherwise, the value  of the fuel used by the project boiler i is applied.</v>
      </c>
      <c r="I18" s="145"/>
      <c r="J18" s="145"/>
      <c r="K18" s="146" t="str">
        <f>IF('MPS(input)'!J18&lt;&gt;"",'MPS(input)'!J18,"")</f>
        <v/>
      </c>
      <c r="L18" s="146"/>
    </row>
    <row r="19" spans="1:12" ht="70" customHeight="1" x14ac:dyDescent="0.2">
      <c r="B19" s="151" t="s">
        <v>99</v>
      </c>
      <c r="C19" s="152"/>
      <c r="D19" s="124" t="s">
        <v>83</v>
      </c>
      <c r="E19" s="125"/>
      <c r="F19" s="120">
        <f>'MPS(input)'!E19</f>
        <v>0.95</v>
      </c>
      <c r="G19" s="101" t="s">
        <v>36</v>
      </c>
      <c r="H19" s="145" t="str">
        <f>IF('MPS(input)'!G19&lt;&gt;"",'MPS(input)'!G19,"")</f>
        <v>Specifications of the project boiler or factory test data of the project boiler by the manufacturer</v>
      </c>
      <c r="I19" s="145"/>
      <c r="J19" s="145"/>
      <c r="K19" s="146" t="str">
        <f>IF('MPS(input)'!J19&lt;&gt;"",'MPS(input)'!J19,"")</f>
        <v/>
      </c>
      <c r="L19" s="146"/>
    </row>
    <row r="20" spans="1:12" ht="70" customHeight="1" x14ac:dyDescent="0.2">
      <c r="B20" s="151" t="s">
        <v>85</v>
      </c>
      <c r="C20" s="152"/>
      <c r="D20" s="131" t="s">
        <v>37</v>
      </c>
      <c r="E20" s="131"/>
      <c r="F20" s="120">
        <f>'MPS(input)'!E20</f>
        <v>0.89</v>
      </c>
      <c r="G20" s="101" t="s">
        <v>36</v>
      </c>
      <c r="H20" s="145" t="str">
        <f>IF('MPS(input)'!G20&lt;&gt;"",'MPS(input)'!G20,"")</f>
        <v>The default value set in the methodologies</v>
      </c>
      <c r="I20" s="145"/>
      <c r="J20" s="145"/>
      <c r="K20" s="146" t="str">
        <f>IF('MPS(input)'!J20&lt;&gt;"",'MPS(input)'!J20,"")</f>
        <v/>
      </c>
      <c r="L20" s="146"/>
    </row>
    <row r="21" spans="1:12" ht="70" customHeight="1" x14ac:dyDescent="0.2">
      <c r="B21" s="151" t="s">
        <v>86</v>
      </c>
      <c r="C21" s="152"/>
      <c r="D21" s="131" t="s">
        <v>87</v>
      </c>
      <c r="E21" s="131"/>
      <c r="F21" s="120">
        <f>'MPS(input)'!E21</f>
        <v>3.3</v>
      </c>
      <c r="G21" s="101" t="s">
        <v>49</v>
      </c>
      <c r="H21" s="145" t="str">
        <f>IF('MPS(input)'!G21&lt;&gt;"",'MPS(input)'!G21,"")</f>
        <v>Blow flow rate setting specified in the boiler water treatment program for a water purification/demineralization system such as RO based on the test result</v>
      </c>
      <c r="I21" s="145"/>
      <c r="J21" s="145"/>
      <c r="K21" s="146" t="str">
        <f>IF('MPS(input)'!J21&lt;&gt;"",'MPS(input)'!J21,"")</f>
        <v/>
      </c>
      <c r="L21" s="146"/>
    </row>
    <row r="22" spans="1:12" ht="70" customHeight="1" x14ac:dyDescent="0.2">
      <c r="B22" s="151" t="s">
        <v>88</v>
      </c>
      <c r="C22" s="152"/>
      <c r="D22" s="131" t="s">
        <v>38</v>
      </c>
      <c r="E22" s="131"/>
      <c r="F22" s="120">
        <f>'MPS(input)'!E22</f>
        <v>9.1999999999999993</v>
      </c>
      <c r="G22" s="101" t="s">
        <v>49</v>
      </c>
      <c r="H22" s="145" t="str">
        <f>IF('MPS(input)'!G22&lt;&gt;"",'MPS(input)'!G22,"")</f>
        <v>Blow flow rate specified in the boiler water treatment program for a water softener based on the test result</v>
      </c>
      <c r="I22" s="145"/>
      <c r="J22" s="145"/>
      <c r="K22" s="146" t="str">
        <f>IF('MPS(input)'!J22&lt;&gt;"",'MPS(input)'!J22,"")</f>
        <v/>
      </c>
      <c r="L22" s="146"/>
    </row>
    <row r="23" spans="1:12" ht="6.75" customHeight="1" x14ac:dyDescent="0.2">
      <c r="C23" s="103"/>
      <c r="D23" s="103"/>
      <c r="E23" s="103"/>
      <c r="F23" s="103"/>
      <c r="G23" s="103"/>
      <c r="H23" s="103"/>
      <c r="I23" s="103"/>
      <c r="J23" s="103"/>
      <c r="K23" s="103"/>
      <c r="L23" s="103"/>
    </row>
    <row r="24" spans="1:12" ht="19" customHeight="1" x14ac:dyDescent="0.2">
      <c r="A24" s="104" t="s">
        <v>165</v>
      </c>
      <c r="B24" s="104"/>
      <c r="C24" s="104"/>
    </row>
    <row r="25" spans="1:12" ht="17.5" thickBot="1" x14ac:dyDescent="0.25">
      <c r="B25" s="105" t="s">
        <v>168</v>
      </c>
      <c r="C25" s="127" t="s">
        <v>90</v>
      </c>
      <c r="D25" s="128"/>
      <c r="E25" s="105" t="s">
        <v>24</v>
      </c>
    </row>
    <row r="26" spans="1:12" ht="16.5" thickBot="1" x14ac:dyDescent="0.25">
      <c r="B26" s="115"/>
      <c r="C26" s="129">
        <f>ROUNDDOWN('MRS(calc_process)'!G6, 0)</f>
        <v>0</v>
      </c>
      <c r="D26" s="130"/>
      <c r="E26" s="106" t="s">
        <v>101</v>
      </c>
    </row>
    <row r="27" spans="1:12" ht="20.149999999999999" customHeight="1" x14ac:dyDescent="0.2">
      <c r="C27" s="107"/>
      <c r="D27" s="107"/>
      <c r="G27" s="108"/>
      <c r="H27" s="108"/>
    </row>
    <row r="28" spans="1:12" ht="19" customHeight="1" x14ac:dyDescent="0.2">
      <c r="A28" s="97" t="s">
        <v>9</v>
      </c>
      <c r="B28" s="97"/>
    </row>
    <row r="29" spans="1:12" ht="18" customHeight="1" x14ac:dyDescent="0.2">
      <c r="B29" s="147" t="s">
        <v>31</v>
      </c>
      <c r="C29" s="148"/>
      <c r="D29" s="122" t="s">
        <v>32</v>
      </c>
      <c r="E29" s="122"/>
      <c r="F29" s="122"/>
      <c r="G29" s="122"/>
      <c r="H29" s="122"/>
      <c r="I29" s="122"/>
      <c r="J29" s="122"/>
      <c r="K29" s="122"/>
      <c r="L29" s="122"/>
    </row>
    <row r="30" spans="1:12" ht="18" customHeight="1" x14ac:dyDescent="0.2">
      <c r="B30" s="147" t="s">
        <v>30</v>
      </c>
      <c r="C30" s="148"/>
      <c r="D30" s="122" t="s">
        <v>33</v>
      </c>
      <c r="E30" s="122"/>
      <c r="F30" s="122"/>
      <c r="G30" s="122"/>
      <c r="H30" s="122"/>
      <c r="I30" s="122"/>
      <c r="J30" s="122"/>
      <c r="K30" s="122"/>
      <c r="L30" s="122"/>
    </row>
    <row r="31" spans="1:12" ht="18" customHeight="1" x14ac:dyDescent="0.2">
      <c r="B31" s="147" t="s">
        <v>34</v>
      </c>
      <c r="C31" s="148"/>
      <c r="D31" s="122" t="s">
        <v>35</v>
      </c>
      <c r="E31" s="122"/>
      <c r="F31" s="122"/>
      <c r="G31" s="122"/>
      <c r="H31" s="122"/>
      <c r="I31" s="122"/>
      <c r="J31" s="122"/>
      <c r="K31" s="122"/>
      <c r="L31" s="122"/>
    </row>
  </sheetData>
  <sheetProtection algorithmName="SHA-512" hashValue="jjCNQqE7pnEkcfPMr127M4FPpCZfe8hjlfsxM9n5XAap1zuB7NP6LAZLDDzZ7qxAakkdYk0EJ9c3nJ/cWPL78w==" saltValue="HODJn67jEkcyulqw5xHCZw==" spinCount="100000" sheet="1" objects="1" scenarios="1" formatCells="0" formatRows="0"/>
  <mergeCells count="52">
    <mergeCell ref="B20:C20"/>
    <mergeCell ref="B21:C21"/>
    <mergeCell ref="B22:C22"/>
    <mergeCell ref="B29:C29"/>
    <mergeCell ref="B30:C30"/>
    <mergeCell ref="B31:C31"/>
    <mergeCell ref="D30:L30"/>
    <mergeCell ref="D31:L31"/>
    <mergeCell ref="B12:C12"/>
    <mergeCell ref="B13:C13"/>
    <mergeCell ref="B14:C14"/>
    <mergeCell ref="B15:C15"/>
    <mergeCell ref="B16:C16"/>
    <mergeCell ref="B17:C17"/>
    <mergeCell ref="B18:C18"/>
    <mergeCell ref="B19:C19"/>
    <mergeCell ref="D22:E22"/>
    <mergeCell ref="H22:J22"/>
    <mergeCell ref="K22:L22"/>
    <mergeCell ref="C25:D25"/>
    <mergeCell ref="C26:D26"/>
    <mergeCell ref="D29:L29"/>
    <mergeCell ref="D20:E20"/>
    <mergeCell ref="H20:J20"/>
    <mergeCell ref="K20:L20"/>
    <mergeCell ref="D21:E21"/>
    <mergeCell ref="H21:J21"/>
    <mergeCell ref="K21:L21"/>
    <mergeCell ref="D18:E18"/>
    <mergeCell ref="H18:J18"/>
    <mergeCell ref="K18:L18"/>
    <mergeCell ref="D19:E19"/>
    <mergeCell ref="H19:J19"/>
    <mergeCell ref="K19:L19"/>
    <mergeCell ref="D16:E16"/>
    <mergeCell ref="H16:J16"/>
    <mergeCell ref="K16:L16"/>
    <mergeCell ref="D17:E17"/>
    <mergeCell ref="H17:J17"/>
    <mergeCell ref="K17:L17"/>
    <mergeCell ref="D14:E14"/>
    <mergeCell ref="H14:J14"/>
    <mergeCell ref="K14:L14"/>
    <mergeCell ref="D15:E15"/>
    <mergeCell ref="H15:J15"/>
    <mergeCell ref="K15:L15"/>
    <mergeCell ref="D12:E12"/>
    <mergeCell ref="H12:J12"/>
    <mergeCell ref="K12:L12"/>
    <mergeCell ref="D13:E13"/>
    <mergeCell ref="H13:J13"/>
    <mergeCell ref="K13:L13"/>
  </mergeCells>
  <phoneticPr fontId="24"/>
  <pageMargins left="0.70866141732283472" right="0.70866141732283472" top="0.42" bottom="0.45" header="0.31496062992125984" footer="0.31496062992125984"/>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K43"/>
  <sheetViews>
    <sheetView showGridLines="0" view="pageBreakPreview" zoomScale="80" zoomScaleNormal="100" zoomScaleSheetLayoutView="80" workbookViewId="0"/>
  </sheetViews>
  <sheetFormatPr defaultColWidth="9" defaultRowHeight="14" x14ac:dyDescent="0.2"/>
  <cols>
    <col min="1" max="4" width="3.6328125" style="10" customWidth="1"/>
    <col min="5" max="5" width="53.36328125" style="10" customWidth="1"/>
    <col min="6" max="6" width="16.90625" style="10" bestFit="1" customWidth="1"/>
    <col min="7" max="7" width="20.6328125" style="10" customWidth="1"/>
    <col min="8" max="8" width="14.6328125" style="10" customWidth="1"/>
    <col min="9" max="9" width="8.453125" style="5" customWidth="1"/>
    <col min="10" max="16384" width="9" style="10"/>
  </cols>
  <sheetData>
    <row r="1" spans="1:11" ht="18" customHeight="1" x14ac:dyDescent="0.2">
      <c r="I1" s="9" t="str">
        <f>'MPS(input)'!K1</f>
        <v>Monitoring Spreadsheet: JCM_ID_AM015_ver01.0</v>
      </c>
    </row>
    <row r="2" spans="1:11" ht="18" customHeight="1" x14ac:dyDescent="0.2">
      <c r="I2" s="9" t="str">
        <f>'MPS(input)'!K2</f>
        <v>Reference Number: ID022</v>
      </c>
    </row>
    <row r="3" spans="1:11" ht="28" customHeight="1" x14ac:dyDescent="0.2">
      <c r="A3" s="143" t="s">
        <v>162</v>
      </c>
      <c r="B3" s="143"/>
      <c r="C3" s="143"/>
      <c r="D3" s="143"/>
      <c r="E3" s="143"/>
      <c r="F3" s="143"/>
      <c r="G3" s="143"/>
      <c r="H3" s="143"/>
      <c r="I3" s="143"/>
    </row>
    <row r="4" spans="1:11" ht="11.25" customHeight="1" thickBot="1" x14ac:dyDescent="0.25"/>
    <row r="5" spans="1:11" ht="19" customHeight="1" thickBot="1" x14ac:dyDescent="0.25">
      <c r="A5" s="12" t="s">
        <v>2</v>
      </c>
      <c r="B5" s="13"/>
      <c r="C5" s="13"/>
      <c r="D5" s="13"/>
      <c r="E5" s="14"/>
      <c r="F5" s="15" t="s">
        <v>6</v>
      </c>
      <c r="G5" s="16" t="s">
        <v>0</v>
      </c>
      <c r="H5" s="16" t="s">
        <v>1</v>
      </c>
      <c r="I5" s="17" t="s">
        <v>7</v>
      </c>
    </row>
    <row r="6" spans="1:11" ht="19" customHeight="1" thickBot="1" x14ac:dyDescent="0.25">
      <c r="A6" s="18"/>
      <c r="B6" s="34" t="s">
        <v>102</v>
      </c>
      <c r="C6" s="34"/>
      <c r="D6" s="35"/>
      <c r="E6" s="36"/>
      <c r="F6" s="67" t="s">
        <v>146</v>
      </c>
      <c r="G6" s="69">
        <f>G13-G24</f>
        <v>0</v>
      </c>
      <c r="H6" s="57" t="s">
        <v>103</v>
      </c>
      <c r="I6" s="60" t="s">
        <v>104</v>
      </c>
    </row>
    <row r="7" spans="1:11" ht="19" customHeight="1" x14ac:dyDescent="0.2">
      <c r="A7" s="19" t="s">
        <v>3</v>
      </c>
      <c r="B7" s="22"/>
      <c r="C7" s="22"/>
      <c r="D7" s="23"/>
      <c r="E7" s="24"/>
      <c r="F7" s="56"/>
      <c r="G7" s="25"/>
      <c r="H7" s="58"/>
      <c r="I7" s="56"/>
      <c r="J7" s="64"/>
      <c r="K7" s="64"/>
    </row>
    <row r="8" spans="1:11" ht="19" customHeight="1" x14ac:dyDescent="0.2">
      <c r="A8" s="20"/>
      <c r="B8" s="37" t="s">
        <v>105</v>
      </c>
      <c r="C8" s="38"/>
      <c r="D8" s="38"/>
      <c r="E8" s="39"/>
      <c r="F8" s="11" t="s">
        <v>145</v>
      </c>
      <c r="G8" s="85">
        <f>'MRS(input)'!F19</f>
        <v>0.95</v>
      </c>
      <c r="H8" s="86" t="s">
        <v>44</v>
      </c>
      <c r="I8" s="61" t="s">
        <v>66</v>
      </c>
    </row>
    <row r="9" spans="1:11" ht="19" customHeight="1" x14ac:dyDescent="0.2">
      <c r="A9" s="20"/>
      <c r="B9" s="40" t="s">
        <v>43</v>
      </c>
      <c r="C9" s="38"/>
      <c r="D9" s="38"/>
      <c r="E9" s="39"/>
      <c r="F9" s="11" t="s">
        <v>145</v>
      </c>
      <c r="G9" s="77">
        <f>'MRS(input)'!F20</f>
        <v>0.89</v>
      </c>
      <c r="H9" s="78" t="s">
        <v>44</v>
      </c>
      <c r="I9" s="60" t="s">
        <v>106</v>
      </c>
    </row>
    <row r="10" spans="1:11" ht="19" customHeight="1" x14ac:dyDescent="0.2">
      <c r="A10" s="20"/>
      <c r="B10" s="40" t="s">
        <v>107</v>
      </c>
      <c r="C10" s="38"/>
      <c r="D10" s="38"/>
      <c r="E10" s="39"/>
      <c r="F10" s="11" t="s">
        <v>145</v>
      </c>
      <c r="G10" s="85">
        <f>'MRS(input)'!F21</f>
        <v>3.3</v>
      </c>
      <c r="H10" s="86" t="s">
        <v>49</v>
      </c>
      <c r="I10" s="61" t="s">
        <v>86</v>
      </c>
    </row>
    <row r="11" spans="1:11" ht="19" customHeight="1" x14ac:dyDescent="0.2">
      <c r="A11" s="20"/>
      <c r="B11" s="40" t="s">
        <v>38</v>
      </c>
      <c r="C11" s="38"/>
      <c r="D11" s="38"/>
      <c r="E11" s="39"/>
      <c r="F11" s="11" t="s">
        <v>145</v>
      </c>
      <c r="G11" s="85">
        <f>'MRS(input)'!F22</f>
        <v>9.1999999999999993</v>
      </c>
      <c r="H11" s="86" t="s">
        <v>49</v>
      </c>
      <c r="I11" s="60" t="s">
        <v>109</v>
      </c>
    </row>
    <row r="12" spans="1:11" ht="19" customHeight="1" thickBot="1" x14ac:dyDescent="0.25">
      <c r="A12" s="19" t="s">
        <v>4</v>
      </c>
      <c r="B12" s="27"/>
      <c r="C12" s="28"/>
      <c r="D12" s="26"/>
      <c r="E12" s="26"/>
      <c r="F12" s="26"/>
      <c r="G12" s="29"/>
      <c r="H12" s="29"/>
      <c r="I12" s="56"/>
    </row>
    <row r="13" spans="1:11" ht="19" customHeight="1" thickBot="1" x14ac:dyDescent="0.25">
      <c r="A13" s="21"/>
      <c r="B13" s="41" t="s">
        <v>110</v>
      </c>
      <c r="C13" s="42"/>
      <c r="D13" s="43"/>
      <c r="E13" s="43"/>
      <c r="F13" s="11" t="s">
        <v>145</v>
      </c>
      <c r="G13" s="70">
        <f>G14*G16*G18*G19/G20*(100-G21)/(100-G22)+G15*G17*G18*G19/G20*(100-G21)/(100-G22)</f>
        <v>0</v>
      </c>
      <c r="H13" s="59" t="s">
        <v>111</v>
      </c>
      <c r="I13" s="62" t="s">
        <v>112</v>
      </c>
    </row>
    <row r="14" spans="1:11" ht="32.5" customHeight="1" x14ac:dyDescent="0.2">
      <c r="A14" s="20"/>
      <c r="B14" s="44"/>
      <c r="C14" s="140" t="s">
        <v>113</v>
      </c>
      <c r="D14" s="141"/>
      <c r="E14" s="142"/>
      <c r="F14" s="62" t="s">
        <v>147</v>
      </c>
      <c r="G14" s="79">
        <f>'MRS(input)'!F8</f>
        <v>0</v>
      </c>
      <c r="H14" s="88" t="s">
        <v>62</v>
      </c>
      <c r="I14" s="61" t="s">
        <v>72</v>
      </c>
    </row>
    <row r="15" spans="1:11" ht="33" customHeight="1" x14ac:dyDescent="0.2">
      <c r="A15" s="20"/>
      <c r="B15" s="44"/>
      <c r="C15" s="140" t="s">
        <v>114</v>
      </c>
      <c r="D15" s="141"/>
      <c r="E15" s="142"/>
      <c r="F15" s="11" t="s">
        <v>148</v>
      </c>
      <c r="G15" s="81">
        <f>'MRS(input)'!F9</f>
        <v>0</v>
      </c>
      <c r="H15" s="117" t="s">
        <v>57</v>
      </c>
      <c r="I15" s="61" t="s">
        <v>72</v>
      </c>
    </row>
    <row r="16" spans="1:11" ht="33" customHeight="1" x14ac:dyDescent="0.2">
      <c r="A16" s="20"/>
      <c r="B16" s="45"/>
      <c r="C16" s="140" t="s">
        <v>115</v>
      </c>
      <c r="D16" s="141"/>
      <c r="E16" s="142"/>
      <c r="F16" s="62" t="s">
        <v>147</v>
      </c>
      <c r="G16" s="82">
        <f>'MRS(input)'!F14</f>
        <v>3.3099999999999997E-2</v>
      </c>
      <c r="H16" s="118" t="s">
        <v>116</v>
      </c>
      <c r="I16" s="62" t="s">
        <v>117</v>
      </c>
    </row>
    <row r="17" spans="1:9" ht="33" customHeight="1" x14ac:dyDescent="0.2">
      <c r="A17" s="20"/>
      <c r="B17" s="45"/>
      <c r="C17" s="140" t="s">
        <v>118</v>
      </c>
      <c r="D17" s="141"/>
      <c r="E17" s="142"/>
      <c r="F17" s="11" t="s">
        <v>148</v>
      </c>
      <c r="G17" s="82">
        <f>'MRS(input)'!F15</f>
        <v>0</v>
      </c>
      <c r="H17" s="119" t="s">
        <v>50</v>
      </c>
      <c r="I17" s="62" t="s">
        <v>117</v>
      </c>
    </row>
    <row r="18" spans="1:9" ht="28" x14ac:dyDescent="0.2">
      <c r="A18" s="20"/>
      <c r="B18" s="44"/>
      <c r="C18" s="48" t="s">
        <v>119</v>
      </c>
      <c r="D18" s="50"/>
      <c r="E18" s="51"/>
      <c r="F18" s="68" t="s">
        <v>149</v>
      </c>
      <c r="G18" s="84">
        <f>'MRS(input)'!F18</f>
        <v>5.4300000000000001E-2</v>
      </c>
      <c r="H18" s="83" t="s">
        <v>82</v>
      </c>
      <c r="I18" s="61" t="s">
        <v>95</v>
      </c>
    </row>
    <row r="19" spans="1:9" ht="19" customHeight="1" x14ac:dyDescent="0.2">
      <c r="A19" s="21"/>
      <c r="B19" s="41"/>
      <c r="C19" s="49" t="s">
        <v>122</v>
      </c>
      <c r="D19" s="50"/>
      <c r="E19" s="51"/>
      <c r="F19" s="11" t="s">
        <v>145</v>
      </c>
      <c r="G19" s="85">
        <f>G8</f>
        <v>0.95</v>
      </c>
      <c r="H19" s="86" t="s">
        <v>44</v>
      </c>
      <c r="I19" s="62" t="s">
        <v>123</v>
      </c>
    </row>
    <row r="20" spans="1:9" ht="19" customHeight="1" x14ac:dyDescent="0.2">
      <c r="A20" s="21"/>
      <c r="B20" s="41"/>
      <c r="C20" s="49" t="s">
        <v>43</v>
      </c>
      <c r="D20" s="50"/>
      <c r="E20" s="51"/>
      <c r="F20" s="11" t="s">
        <v>145</v>
      </c>
      <c r="G20" s="77">
        <f>G9</f>
        <v>0.89</v>
      </c>
      <c r="H20" s="78" t="s">
        <v>44</v>
      </c>
      <c r="I20" s="62" t="s">
        <v>85</v>
      </c>
    </row>
    <row r="21" spans="1:9" ht="19" customHeight="1" x14ac:dyDescent="0.2">
      <c r="A21" s="21"/>
      <c r="B21" s="41"/>
      <c r="C21" s="49" t="s">
        <v>124</v>
      </c>
      <c r="D21" s="50"/>
      <c r="E21" s="51"/>
      <c r="F21" s="11" t="s">
        <v>145</v>
      </c>
      <c r="G21" s="85">
        <f>'MRS(input)'!F21</f>
        <v>3.3</v>
      </c>
      <c r="H21" s="86" t="s">
        <v>46</v>
      </c>
      <c r="I21" s="61" t="s">
        <v>86</v>
      </c>
    </row>
    <row r="22" spans="1:9" ht="19" customHeight="1" x14ac:dyDescent="0.2">
      <c r="A22" s="18"/>
      <c r="B22" s="35"/>
      <c r="C22" s="49" t="s">
        <v>38</v>
      </c>
      <c r="D22" s="50"/>
      <c r="E22" s="51"/>
      <c r="F22" s="11" t="s">
        <v>145</v>
      </c>
      <c r="G22" s="85">
        <f>'MRS(input)'!F22</f>
        <v>9.1999999999999993</v>
      </c>
      <c r="H22" s="87" t="s">
        <v>46</v>
      </c>
      <c r="I22" s="61" t="s">
        <v>125</v>
      </c>
    </row>
    <row r="23" spans="1:9" ht="19" customHeight="1" thickBot="1" x14ac:dyDescent="0.25">
      <c r="A23" s="19" t="s">
        <v>5</v>
      </c>
      <c r="B23" s="30"/>
      <c r="C23" s="30"/>
      <c r="D23" s="30"/>
      <c r="E23" s="31"/>
      <c r="F23" s="32"/>
      <c r="G23" s="29"/>
      <c r="H23" s="33"/>
      <c r="I23" s="56"/>
    </row>
    <row r="24" spans="1:9" ht="19" customHeight="1" thickBot="1" x14ac:dyDescent="0.25">
      <c r="A24" s="20"/>
      <c r="B24" s="46" t="s">
        <v>42</v>
      </c>
      <c r="C24" s="46"/>
      <c r="D24" s="46"/>
      <c r="E24" s="47"/>
      <c r="F24" s="7" t="s">
        <v>145</v>
      </c>
      <c r="G24" s="71">
        <f>G25*G27*G29+G26*G28*G30</f>
        <v>0</v>
      </c>
      <c r="H24" s="57" t="s">
        <v>103</v>
      </c>
      <c r="I24" s="63" t="s">
        <v>126</v>
      </c>
    </row>
    <row r="25" spans="1:9" ht="33" customHeight="1" x14ac:dyDescent="0.2">
      <c r="A25" s="20"/>
      <c r="B25" s="44"/>
      <c r="C25" s="140" t="s">
        <v>127</v>
      </c>
      <c r="D25" s="141"/>
      <c r="E25" s="142"/>
      <c r="F25" s="62" t="s">
        <v>147</v>
      </c>
      <c r="G25" s="81">
        <f>'MRS(input)'!F8</f>
        <v>0</v>
      </c>
      <c r="H25" s="88" t="s">
        <v>62</v>
      </c>
      <c r="I25" s="61" t="s">
        <v>72</v>
      </c>
    </row>
    <row r="26" spans="1:9" ht="33" customHeight="1" x14ac:dyDescent="0.2">
      <c r="A26" s="20"/>
      <c r="B26" s="44"/>
      <c r="C26" s="140" t="s">
        <v>130</v>
      </c>
      <c r="D26" s="141"/>
      <c r="E26" s="142"/>
      <c r="F26" s="11" t="s">
        <v>148</v>
      </c>
      <c r="G26" s="81">
        <f>'MRS(input)'!F9</f>
        <v>0</v>
      </c>
      <c r="H26" s="117" t="s">
        <v>57</v>
      </c>
      <c r="I26" s="61" t="s">
        <v>72</v>
      </c>
    </row>
    <row r="27" spans="1:9" ht="33" customHeight="1" x14ac:dyDescent="0.2">
      <c r="A27" s="20"/>
      <c r="B27" s="44"/>
      <c r="C27" s="140" t="s">
        <v>131</v>
      </c>
      <c r="D27" s="141"/>
      <c r="E27" s="142"/>
      <c r="F27" s="62" t="s">
        <v>147</v>
      </c>
      <c r="G27" s="82">
        <f>'MRS(input)'!F14</f>
        <v>3.3099999999999997E-2</v>
      </c>
      <c r="H27" s="118" t="s">
        <v>132</v>
      </c>
      <c r="I27" s="62" t="s">
        <v>117</v>
      </c>
    </row>
    <row r="28" spans="1:9" ht="33" customHeight="1" x14ac:dyDescent="0.2">
      <c r="A28" s="20"/>
      <c r="B28" s="44"/>
      <c r="C28" s="140" t="s">
        <v>118</v>
      </c>
      <c r="D28" s="141"/>
      <c r="E28" s="142"/>
      <c r="F28" s="11" t="s">
        <v>148</v>
      </c>
      <c r="G28" s="82">
        <f>'MRS(input)'!F15</f>
        <v>0</v>
      </c>
      <c r="H28" s="119" t="s">
        <v>50</v>
      </c>
      <c r="I28" s="62" t="s">
        <v>117</v>
      </c>
    </row>
    <row r="29" spans="1:9" ht="33" customHeight="1" x14ac:dyDescent="0.2">
      <c r="A29" s="20"/>
      <c r="B29" s="44"/>
      <c r="C29" s="140" t="s">
        <v>135</v>
      </c>
      <c r="D29" s="141"/>
      <c r="E29" s="142"/>
      <c r="F29" s="62" t="s">
        <v>147</v>
      </c>
      <c r="G29" s="82">
        <f>'MRS(input)'!F16</f>
        <v>5.4300000000000001E-2</v>
      </c>
      <c r="H29" s="83" t="s">
        <v>82</v>
      </c>
      <c r="I29" s="62" t="s">
        <v>94</v>
      </c>
    </row>
    <row r="30" spans="1:9" ht="33" customHeight="1" x14ac:dyDescent="0.2">
      <c r="A30" s="20"/>
      <c r="B30" s="44"/>
      <c r="C30" s="140" t="s">
        <v>65</v>
      </c>
      <c r="D30" s="141"/>
      <c r="E30" s="142"/>
      <c r="F30" s="11" t="s">
        <v>148</v>
      </c>
      <c r="G30" s="82">
        <f>'MRS(input)'!F17</f>
        <v>0</v>
      </c>
      <c r="H30" s="83" t="s">
        <v>82</v>
      </c>
      <c r="I30" s="62" t="s">
        <v>94</v>
      </c>
    </row>
    <row r="31" spans="1:9" x14ac:dyDescent="0.2">
      <c r="A31" s="1"/>
      <c r="B31" s="1"/>
      <c r="C31" s="1"/>
      <c r="D31" s="1"/>
      <c r="E31" s="1"/>
      <c r="F31" s="8"/>
      <c r="G31" s="6"/>
      <c r="H31" s="6"/>
      <c r="I31" s="2"/>
    </row>
    <row r="32" spans="1:9" ht="21.75" customHeight="1" x14ac:dyDescent="0.2">
      <c r="E32" s="1" t="s">
        <v>8</v>
      </c>
      <c r="F32" s="4"/>
    </row>
    <row r="33" spans="5:8" ht="33" customHeight="1" x14ac:dyDescent="0.2">
      <c r="E33" s="54" t="s">
        <v>47</v>
      </c>
      <c r="F33" s="89">
        <v>3.3099999999999997E-2</v>
      </c>
      <c r="G33" s="90" t="s">
        <v>153</v>
      </c>
      <c r="H33" s="2"/>
    </row>
    <row r="34" spans="5:8" ht="33" customHeight="1" x14ac:dyDescent="0.2">
      <c r="E34" s="52" t="s">
        <v>48</v>
      </c>
      <c r="F34" s="72">
        <v>44.8</v>
      </c>
      <c r="G34" s="90" t="s">
        <v>55</v>
      </c>
      <c r="H34" s="2"/>
    </row>
    <row r="35" spans="5:8" ht="33" customHeight="1" x14ac:dyDescent="0.2">
      <c r="E35" s="52" t="s">
        <v>61</v>
      </c>
      <c r="F35" s="72">
        <v>41.4</v>
      </c>
      <c r="G35" s="90" t="s">
        <v>50</v>
      </c>
      <c r="H35" s="1"/>
    </row>
    <row r="36" spans="5:8" x14ac:dyDescent="0.2">
      <c r="E36" s="3"/>
      <c r="F36" s="3"/>
      <c r="G36" s="1"/>
      <c r="H36" s="1"/>
    </row>
    <row r="37" spans="5:8" ht="22.75" customHeight="1" x14ac:dyDescent="0.2">
      <c r="E37" s="3"/>
      <c r="F37" s="91" t="s">
        <v>156</v>
      </c>
      <c r="G37" s="91" t="s">
        <v>157</v>
      </c>
      <c r="H37" s="1"/>
    </row>
    <row r="38" spans="5:8" ht="33.75" customHeight="1" x14ac:dyDescent="0.2">
      <c r="E38" s="54" t="s">
        <v>139</v>
      </c>
      <c r="F38" s="73">
        <v>5.4300000000000001E-2</v>
      </c>
      <c r="G38" s="73">
        <v>5.6099999999999997E-2</v>
      </c>
      <c r="H38" s="55" t="s">
        <v>82</v>
      </c>
    </row>
    <row r="39" spans="5:8" ht="33.75" customHeight="1" x14ac:dyDescent="0.2">
      <c r="E39" s="54" t="s">
        <v>141</v>
      </c>
      <c r="F39" s="73">
        <v>6.1600000000000002E-2</v>
      </c>
      <c r="G39" s="73">
        <v>6.3100000000000003E-2</v>
      </c>
      <c r="H39" s="55" t="s">
        <v>82</v>
      </c>
    </row>
    <row r="40" spans="5:8" ht="33.75" customHeight="1" x14ac:dyDescent="0.2">
      <c r="E40" s="54" t="s">
        <v>142</v>
      </c>
      <c r="F40" s="73">
        <v>7.2599999999999998E-2</v>
      </c>
      <c r="G40" s="73">
        <v>7.4099999999999999E-2</v>
      </c>
      <c r="H40" s="55" t="s">
        <v>82</v>
      </c>
    </row>
    <row r="41" spans="5:8" s="5" customFormat="1" ht="33.75" customHeight="1" x14ac:dyDescent="0.2">
      <c r="E41" s="54" t="s">
        <v>143</v>
      </c>
      <c r="F41" s="73">
        <v>7.0800000000000002E-2</v>
      </c>
      <c r="G41" s="73">
        <v>7.1900000000000006E-2</v>
      </c>
      <c r="H41" s="55" t="s">
        <v>82</v>
      </c>
    </row>
    <row r="42" spans="5:8" s="5" customFormat="1" ht="33.75" customHeight="1" x14ac:dyDescent="0.2">
      <c r="E42" s="54" t="s">
        <v>151</v>
      </c>
      <c r="F42" s="73">
        <v>7.5499999999999998E-2</v>
      </c>
      <c r="G42" s="91">
        <v>7.7399999999999997E-2</v>
      </c>
      <c r="H42" s="55" t="s">
        <v>82</v>
      </c>
    </row>
    <row r="43" spans="5:8" s="5" customFormat="1" ht="33.75" customHeight="1" x14ac:dyDescent="0.2">
      <c r="E43" s="54" t="s">
        <v>144</v>
      </c>
      <c r="F43" s="73">
        <v>9.0899999999999995E-2</v>
      </c>
      <c r="G43" s="73">
        <v>0.10100000000000001</v>
      </c>
      <c r="H43" s="55" t="s">
        <v>82</v>
      </c>
    </row>
  </sheetData>
  <sheetProtection algorithmName="SHA-512" hashValue="cwhKDggRDkHOJswqtHuHx/9o4GPh0/ZRHnN1xhvGJ0TJCyN6s0S7MfDzKDpX8MMrdt+ky6qtANOkzOiCnVVuZw==" saltValue="GdNlb1O9HM6nJ3/txXsruw==" spinCount="100000" sheet="1" objects="1" scenarios="1"/>
  <mergeCells count="11">
    <mergeCell ref="C26:E26"/>
    <mergeCell ref="C27:E27"/>
    <mergeCell ref="C28:E28"/>
    <mergeCell ref="C29:E29"/>
    <mergeCell ref="C30:E30"/>
    <mergeCell ref="C25:E25"/>
    <mergeCell ref="A3:I3"/>
    <mergeCell ref="C14:E14"/>
    <mergeCell ref="C15:E15"/>
    <mergeCell ref="C16:E16"/>
    <mergeCell ref="C17:E17"/>
  </mergeCells>
  <phoneticPr fontId="24"/>
  <pageMargins left="0.70866141732283472" right="0.70866141732283472" top="0.44" bottom="0.46" header="0.31496062992125984" footer="0.31496062992125984"/>
  <pageSetup paperSize="9" scale="68" fitToHeight="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71475C9869E7143938E6F17D461725F" ma:contentTypeVersion="2" ma:contentTypeDescription="新しいドキュメントを作成します。" ma:contentTypeScope="" ma:versionID="b77d21cc16029de38f26699933c6e66d">
  <xsd:schema xmlns:xsd="http://www.w3.org/2001/XMLSchema" xmlns:xs="http://www.w3.org/2001/XMLSchema" xmlns:p="http://schemas.microsoft.com/office/2006/metadata/properties" xmlns:ns2="b3402f96-466f-4c04-92e4-2791d4f2a622" targetNamespace="http://schemas.microsoft.com/office/2006/metadata/properties" ma:root="true" ma:fieldsID="4c3852f720239a291b48111657e5714c" ns2:_="">
    <xsd:import namespace="b3402f96-466f-4c04-92e4-2791d4f2a6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402f96-466f-4c04-92e4-2791d4f2a6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EAC4D0-427B-4D78-B4B3-5F869F6612EE}">
  <ds:schemaRefs>
    <ds:schemaRef ds:uri="http://purl.org/dc/elements/1.1/"/>
    <ds:schemaRef ds:uri="http://schemas.microsoft.com/office/2006/metadata/properties"/>
    <ds:schemaRef ds:uri="b3402f96-466f-4c04-92e4-2791d4f2a622"/>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2993967-48F6-4E1A-BA20-DF1DDE210E2F}">
  <ds:schemaRefs>
    <ds:schemaRef ds:uri="http://schemas.microsoft.com/sharepoint/v3/contenttype/forms"/>
  </ds:schemaRefs>
</ds:datastoreItem>
</file>

<file path=customXml/itemProps3.xml><?xml version="1.0" encoding="utf-8"?>
<ds:datastoreItem xmlns:ds="http://schemas.openxmlformats.org/officeDocument/2006/customXml" ds:itemID="{1D349304-3B68-487F-9117-C751CA4D65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402f96-466f-4c04-92e4-2791d4f2a6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2019-02-12T07:43:41Z</cp:lastPrinted>
  <dcterms:created xsi:type="dcterms:W3CDTF">2012-01-13T02:28:29Z</dcterms:created>
  <dcterms:modified xsi:type="dcterms:W3CDTF">2019-03-22T06:27:55Z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0x010100971475C9869E7143938E6F17D461725F</vt:lpwstr>
  </property>
</Properties>
</file>