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2095" windowHeight="9180" tabRatio="903"/>
  </bookViews>
  <sheets>
    <sheet name="MPS Summary Table" sheetId="130" r:id="rId1"/>
    <sheet name="MRS Summary Table" sheetId="131" r:id="rId2"/>
    <sheet name="MPS(input)_1.Pulau Putri" sheetId="30" r:id="rId3"/>
    <sheet name="MPS(calc_process)_1.Pulau Putri" sheetId="31" r:id="rId4"/>
    <sheet name="MSS_1.Pulau Putri" sheetId="32" r:id="rId5"/>
    <sheet name="MRS(input)_1.Pulau Putri" sheetId="33" r:id="rId6"/>
    <sheet name="MRS(calc_process)_1.Pulau Putri" sheetId="34" r:id="rId7"/>
    <sheet name="MPS(input) _2.Pulau Pantara" sheetId="35" r:id="rId8"/>
    <sheet name="MPS(calc_)_2.Pulau Panta" sheetId="36" r:id="rId9"/>
    <sheet name="MSS _2.Pulau Pantara" sheetId="37" r:id="rId10"/>
    <sheet name="MRS(input) _2.Pulau Pantara" sheetId="38" r:id="rId11"/>
    <sheet name="MRS(calc_) _2.Pulau Pantara" sheetId="39" r:id="rId12"/>
    <sheet name="MPS(input) _3.Gunung Kramaian" sheetId="40" r:id="rId13"/>
    <sheet name="MPS(calc_)_3.Gunung Kramaian" sheetId="41" r:id="rId14"/>
    <sheet name="MSS _3.Gunung Kramaian" sheetId="42" r:id="rId15"/>
    <sheet name="MRS(input) _3.Gunung Kramaian" sheetId="43" r:id="rId16"/>
    <sheet name="MRS(calc_) _3.Gunung Karmaian" sheetId="44" r:id="rId17"/>
    <sheet name="MPS(input) _4.Perdau" sheetId="45" r:id="rId18"/>
    <sheet name="MPS(calc_process) _4.Perdau" sheetId="46" r:id="rId19"/>
    <sheet name="MSS _4.Perdau" sheetId="47" r:id="rId20"/>
    <sheet name="MRS(input) _4.Perdau" sheetId="48" r:id="rId21"/>
    <sheet name="MRS(calc_process) _4.Perdau" sheetId="49" r:id="rId22"/>
    <sheet name="MPS(input) _5.Matamanis" sheetId="50" r:id="rId23"/>
    <sheet name="MPS(calc_) _5.Matamanis" sheetId="51" r:id="rId24"/>
    <sheet name="MSS _5.Matamanis" sheetId="52" r:id="rId25"/>
    <sheet name="MRS(input) _5.Matamanis" sheetId="53" r:id="rId26"/>
    <sheet name="MRS(calc_process)_5.Matamanis" sheetId="54" r:id="rId27"/>
    <sheet name="MPS(input) _6.Sei Mayang" sheetId="55" r:id="rId28"/>
    <sheet name="MPS(calc_process) _6.Sei Mayang" sheetId="56" r:id="rId29"/>
    <sheet name="MSS _6.Sei Mayang" sheetId="57" r:id="rId30"/>
    <sheet name="MRS(input) _6.Sei Mayang" sheetId="58" r:id="rId31"/>
    <sheet name="MRS(calc_process)_6.Sei Mayang" sheetId="59" r:id="rId32"/>
    <sheet name="MPS(input) _7.Muara Lesan" sheetId="60" r:id="rId33"/>
    <sheet name="MPS(calc_)_7.Muara Lesan " sheetId="61" r:id="rId34"/>
    <sheet name="MSS _7.Muara Lesan" sheetId="62" r:id="rId35"/>
    <sheet name="MRS(input) _7.Muara Lesan" sheetId="63" r:id="rId36"/>
    <sheet name="MRS(calc_) _7.Muara Lesan" sheetId="64" r:id="rId37"/>
    <sheet name="MPS(input) _8.Kota Bangun Empat" sheetId="65" r:id="rId38"/>
    <sheet name="MPS(calc_) _8.Kota Bangun Empat" sheetId="66" r:id="rId39"/>
    <sheet name="MSS _8.Kota Bangun Empat" sheetId="67" r:id="rId40"/>
    <sheet name="MRS(input) _8.Kota Bangun Empat" sheetId="68" r:id="rId41"/>
    <sheet name="MRS(calc_)_8.Kota Bangun Empat " sheetId="69" r:id="rId42"/>
    <sheet name="MPS(input) _9.Gunung Kuku" sheetId="70" r:id="rId43"/>
    <sheet name="MPS(calc_)_9.Gunung Kuku " sheetId="71" r:id="rId44"/>
    <sheet name="MSS _9.Gunung Kuku" sheetId="72" r:id="rId45"/>
    <sheet name="MRS(input)_9.Gunung Kuku" sheetId="73" r:id="rId46"/>
    <sheet name="MRS(calc_)_9.Gunung Kuku " sheetId="74" r:id="rId47"/>
    <sheet name="MPS(input)_10.PulauGalangBaru " sheetId="75" r:id="rId48"/>
    <sheet name="MPS(calc_)_10.PulauGalangBaru " sheetId="76" r:id="rId49"/>
    <sheet name="MSS _10.PulauGalangBaru" sheetId="77" r:id="rId50"/>
    <sheet name="MRS(input) _10.PulauGalangBaru" sheetId="78" r:id="rId51"/>
    <sheet name="MRS(calc_) _10.PulauGalangBaru" sheetId="79" r:id="rId52"/>
    <sheet name="MPS(input)_11.Pantai Pasir Pan " sheetId="80" r:id="rId53"/>
    <sheet name="MPS(calc_) _11.Pantai Pasir Pan" sheetId="81" r:id="rId54"/>
    <sheet name="MSS _11.Pantai Pasir Pan" sheetId="82" r:id="rId55"/>
    <sheet name="MRS(input) _11.Pantai Pasir Pan" sheetId="83" r:id="rId56"/>
    <sheet name="MRS(calc_)_11.Pantai Pasir Pan " sheetId="84" r:id="rId57"/>
    <sheet name="MPS(input) _12.Galang Baru Teng" sheetId="85" r:id="rId58"/>
    <sheet name="MPS(calc_) _12.Galang Baru Teng" sheetId="86" r:id="rId59"/>
    <sheet name="MSS_12.Galang Baru Teng" sheetId="87" r:id="rId60"/>
    <sheet name="MRS(input)_12.Galang Baru Teng" sheetId="88" r:id="rId61"/>
    <sheet name="MRS(calc_) _12.Galang Baru Teng" sheetId="89" r:id="rId62"/>
    <sheet name="MPS(input)_13.Sungsang" sheetId="90" r:id="rId63"/>
    <sheet name="MPS(calc_process)_13.Sungsang" sheetId="91" r:id="rId64"/>
    <sheet name="MSS _13.Sungsang" sheetId="92" r:id="rId65"/>
    <sheet name="MRS(input)_13.Sungsang" sheetId="93" r:id="rId66"/>
    <sheet name="MRS(calc_process) _13.Sungsang" sheetId="94" r:id="rId67"/>
    <sheet name="MPS(input) _14.Karanganyar2" sheetId="95" r:id="rId68"/>
    <sheet name="MPS(calc_)_14.Karanganyar2" sheetId="96" r:id="rId69"/>
    <sheet name="MSS_14.Karanganyar2" sheetId="97" r:id="rId70"/>
    <sheet name="MRS(input)_14.Karanganyar2" sheetId="98" r:id="rId71"/>
    <sheet name="MRS(calc_)_14.Karanganyar2" sheetId="99" r:id="rId72"/>
    <sheet name="MPS(input)_15.Bukit Bara" sheetId="100" r:id="rId73"/>
    <sheet name="MPS(calc_process)_15.Bukit Bara" sheetId="101" r:id="rId74"/>
    <sheet name="MSS_15.Bukit Bara" sheetId="102" r:id="rId75"/>
    <sheet name="MRS(input)_15.Bukit Bara" sheetId="103" r:id="rId76"/>
    <sheet name="MRS(calc_process)_15.Bukit Bara" sheetId="104" r:id="rId77"/>
    <sheet name="MPS(input)_16.HUT Tanah Merah" sheetId="105" r:id="rId78"/>
    <sheet name="MPS(calc_)_16.HUT Tanah Merah" sheetId="106" r:id="rId79"/>
    <sheet name="MSS _16.HUT Tanah Merah" sheetId="107" r:id="rId80"/>
    <sheet name="MRS(input)_16.HUT Tanah Merah" sheetId="108" r:id="rId81"/>
    <sheet name="MRS(calc_)_16.HUT Tanah Merah" sheetId="109" r:id="rId82"/>
    <sheet name="MPS(input)_17.Tirta Agun" sheetId="110" r:id="rId83"/>
    <sheet name="MPS(calc_process)_17.Tirta Agun" sheetId="111" r:id="rId84"/>
    <sheet name="MSS_17.Tirta Agun" sheetId="112" r:id="rId85"/>
    <sheet name="MRS(input)_17.Tirta Agun" sheetId="113" r:id="rId86"/>
    <sheet name="MRS(calc_process)_17.Tirta Agun" sheetId="114" r:id="rId87"/>
    <sheet name="MPS(input)_18.Gunung Sari Kampa" sheetId="115" r:id="rId88"/>
    <sheet name="MPS(calc_)_18.Gunung Sari Kampa" sheetId="116" r:id="rId89"/>
    <sheet name="MSS_18.Gunung Sari Kampa" sheetId="117" r:id="rId90"/>
    <sheet name="MRS(input)_18.Gunung Sari Kampa" sheetId="118" r:id="rId91"/>
    <sheet name="MRS(calc_)_18.Gunung Sari Kampa" sheetId="119" r:id="rId92"/>
    <sheet name="MPS(input)_19.Kulim2" sheetId="120" r:id="rId93"/>
    <sheet name="MPS(calc_process)_19.Kulim2" sheetId="121" r:id="rId94"/>
    <sheet name="MSS_19.Kulim2" sheetId="122" r:id="rId95"/>
    <sheet name="MRS(input)_19.Kulim2" sheetId="123" r:id="rId96"/>
    <sheet name="MRS(calc_process)_19.Kulim2" sheetId="124" r:id="rId97"/>
    <sheet name="MPS(input)_20.Sukamakmur Kampar" sheetId="125" r:id="rId98"/>
    <sheet name="MPS(calc_)_20.Sukamakmur Kampar" sheetId="126" r:id="rId99"/>
    <sheet name="MSS_20.Sukamakmur Kampar" sheetId="127" r:id="rId100"/>
    <sheet name="MRS(input)_20.Sukamakmur Kampar" sheetId="128" r:id="rId101"/>
    <sheet name="MRS(calc_)_20.Sukamakmur Kampar" sheetId="129" r:id="rId102"/>
  </sheets>
  <definedNames>
    <definedName name="_xlnm.Print_Area" localSheetId="53">'MPS(calc_) _11.Pantai Pasir Pan'!$A$1:$I$30</definedName>
    <definedName name="_xlnm.Print_Area" localSheetId="58">'MPS(calc_) _12.Galang Baru Teng'!$A$1:$I$30</definedName>
    <definedName name="_xlnm.Print_Area" localSheetId="23">'MPS(calc_) _5.Matamanis'!$A$1:$I$30</definedName>
    <definedName name="_xlnm.Print_Area" localSheetId="38">'MPS(calc_) _8.Kota Bangun Empat'!$A$1:$I$30</definedName>
    <definedName name="_xlnm.Print_Area" localSheetId="48">'MPS(calc_)_10.PulauGalangBaru '!$A$1:$I$30</definedName>
    <definedName name="_xlnm.Print_Area" localSheetId="68">'MPS(calc_)_14.Karanganyar2'!$A$1:$I$30</definedName>
    <definedName name="_xlnm.Print_Area" localSheetId="78">'MPS(calc_)_16.HUT Tanah Merah'!$A$1:$I$30</definedName>
    <definedName name="_xlnm.Print_Area" localSheetId="88">'MPS(calc_)_18.Gunung Sari Kampa'!$A$1:$I$30</definedName>
    <definedName name="_xlnm.Print_Area" localSheetId="8">'MPS(calc_)_2.Pulau Panta'!$A$1:$I$30</definedName>
    <definedName name="_xlnm.Print_Area" localSheetId="98">'MPS(calc_)_20.Sukamakmur Kampar'!$A$1:$I$30</definedName>
    <definedName name="_xlnm.Print_Area" localSheetId="13">'MPS(calc_)_3.Gunung Kramaian'!$A$1:$I$30</definedName>
    <definedName name="_xlnm.Print_Area" localSheetId="33">'MPS(calc_)_7.Muara Lesan '!$A$1:$I$30</definedName>
    <definedName name="_xlnm.Print_Area" localSheetId="43">'MPS(calc_)_9.Gunung Kuku '!$A$1:$I$30</definedName>
    <definedName name="_xlnm.Print_Area" localSheetId="18">'MPS(calc_process) _4.Perdau'!$A$1:$I$30</definedName>
    <definedName name="_xlnm.Print_Area" localSheetId="28">'MPS(calc_process) _6.Sei Mayang'!$A$1:$I$30</definedName>
    <definedName name="_xlnm.Print_Area" localSheetId="3">'MPS(calc_process)_1.Pulau Putri'!$A$1:$I$30</definedName>
    <definedName name="_xlnm.Print_Area" localSheetId="63">'MPS(calc_process)_13.Sungsang'!$A$1:$I$30</definedName>
    <definedName name="_xlnm.Print_Area" localSheetId="73">'MPS(calc_process)_15.Bukit Bara'!$A$1:$I$30</definedName>
    <definedName name="_xlnm.Print_Area" localSheetId="83">'MPS(calc_process)_17.Tirta Agun'!$A$1:$I$30</definedName>
    <definedName name="_xlnm.Print_Area" localSheetId="93">'MPS(calc_process)_19.Kulim2'!$A$1:$I$30</definedName>
    <definedName name="_xlnm.Print_Area" localSheetId="57">'MPS(input) _12.Galang Baru Teng'!$A$1:$K$31</definedName>
    <definedName name="_xlnm.Print_Area" localSheetId="67">'MPS(input) _14.Karanganyar2'!$A$1:$K$31</definedName>
    <definedName name="_xlnm.Print_Area" localSheetId="7">'MPS(input) _2.Pulau Pantara'!$A$1:$K$31</definedName>
    <definedName name="_xlnm.Print_Area" localSheetId="12">'MPS(input) _3.Gunung Kramaian'!$A$1:$K$31</definedName>
    <definedName name="_xlnm.Print_Area" localSheetId="17">'MPS(input) _4.Perdau'!$A$1:$K$31</definedName>
    <definedName name="_xlnm.Print_Area" localSheetId="22">'MPS(input) _5.Matamanis'!$A$1:$K$31</definedName>
    <definedName name="_xlnm.Print_Area" localSheetId="27">'MPS(input) _6.Sei Mayang'!$A$1:$K$31</definedName>
    <definedName name="_xlnm.Print_Area" localSheetId="32">'MPS(input) _7.Muara Lesan'!$A$1:$K$31</definedName>
    <definedName name="_xlnm.Print_Area" localSheetId="37">'MPS(input) _8.Kota Bangun Empat'!$A$1:$K$31</definedName>
    <definedName name="_xlnm.Print_Area" localSheetId="42">'MPS(input) _9.Gunung Kuku'!$A$1:$K$31</definedName>
    <definedName name="_xlnm.Print_Area" localSheetId="2">'MPS(input)_1.Pulau Putri'!$A$1:$K$31</definedName>
    <definedName name="_xlnm.Print_Area" localSheetId="47">'MPS(input)_10.PulauGalangBaru '!$A$1:$K$31</definedName>
    <definedName name="_xlnm.Print_Area" localSheetId="52">'MPS(input)_11.Pantai Pasir Pan '!$A$1:$K$31</definedName>
    <definedName name="_xlnm.Print_Area" localSheetId="62">'MPS(input)_13.Sungsang'!$A$1:$K$31</definedName>
    <definedName name="_xlnm.Print_Area" localSheetId="72">'MPS(input)_15.Bukit Bara'!$A$1:$K$31</definedName>
    <definedName name="_xlnm.Print_Area" localSheetId="77">'MPS(input)_16.HUT Tanah Merah'!$A$1:$K$31</definedName>
    <definedName name="_xlnm.Print_Area" localSheetId="82">'MPS(input)_17.Tirta Agun'!$A$1:$K$31</definedName>
    <definedName name="_xlnm.Print_Area" localSheetId="87">'MPS(input)_18.Gunung Sari Kampa'!$A$1:$K$31</definedName>
    <definedName name="_xlnm.Print_Area" localSheetId="92">'MPS(input)_19.Kulim2'!$A$1:$K$31</definedName>
    <definedName name="_xlnm.Print_Area" localSheetId="97">'MPS(input)_20.Sukamakmur Kampar'!$A$1:$K$31</definedName>
    <definedName name="_xlnm.Print_Area" localSheetId="51">'MRS(calc_) _10.PulauGalangBaru'!$A$1:$I$30</definedName>
    <definedName name="_xlnm.Print_Area" localSheetId="61">'MRS(calc_) _12.Galang Baru Teng'!$A$1:$I$30</definedName>
    <definedName name="_xlnm.Print_Area" localSheetId="11">'MRS(calc_) _2.Pulau Pantara'!$A$1:$I$30</definedName>
    <definedName name="_xlnm.Print_Area" localSheetId="16">'MRS(calc_) _3.Gunung Karmaian'!$A$1:$I$30</definedName>
    <definedName name="_xlnm.Print_Area" localSheetId="36">'MRS(calc_) _7.Muara Lesan'!$A$1:$I$30</definedName>
    <definedName name="_xlnm.Print_Area" localSheetId="56">'MRS(calc_)_11.Pantai Pasir Pan '!$A$1:$I$30</definedName>
    <definedName name="_xlnm.Print_Area" localSheetId="71">'MRS(calc_)_14.Karanganyar2'!$A$1:$I$30</definedName>
    <definedName name="_xlnm.Print_Area" localSheetId="81">'MRS(calc_)_16.HUT Tanah Merah'!$A$1:$I$30</definedName>
    <definedName name="_xlnm.Print_Area" localSheetId="91">'MRS(calc_)_18.Gunung Sari Kampa'!$A$1:$I$30</definedName>
    <definedName name="_xlnm.Print_Area" localSheetId="101">'MRS(calc_)_20.Sukamakmur Kampar'!$A$1:$I$30</definedName>
    <definedName name="_xlnm.Print_Area" localSheetId="41">'MRS(calc_)_8.Kota Bangun Empat '!$A$1:$I$30</definedName>
    <definedName name="_xlnm.Print_Area" localSheetId="46">'MRS(calc_)_9.Gunung Kuku '!$A$1:$I$30</definedName>
    <definedName name="_xlnm.Print_Area" localSheetId="66">'MRS(calc_process) _13.Sungsang'!$A$1:$I$30</definedName>
    <definedName name="_xlnm.Print_Area" localSheetId="21">'MRS(calc_process) _4.Perdau'!$A$1:$I$30</definedName>
    <definedName name="_xlnm.Print_Area" localSheetId="6">'MRS(calc_process)_1.Pulau Putri'!$A$1:$I$30</definedName>
    <definedName name="_xlnm.Print_Area" localSheetId="76">'MRS(calc_process)_15.Bukit Bara'!$A$1:$I$30</definedName>
    <definedName name="_xlnm.Print_Area" localSheetId="86">'MRS(calc_process)_17.Tirta Agun'!$A$1:$I$30</definedName>
    <definedName name="_xlnm.Print_Area" localSheetId="96">'MRS(calc_process)_19.Kulim2'!$A$1:$I$30</definedName>
    <definedName name="_xlnm.Print_Area" localSheetId="26">'MRS(calc_process)_5.Matamanis'!$A$1:$I$30</definedName>
    <definedName name="_xlnm.Print_Area" localSheetId="31">'MRS(calc_process)_6.Sei Mayang'!$A$1:$I$30</definedName>
    <definedName name="_xlnm.Print_Area" localSheetId="50">'MRS(input) _10.PulauGalangBaru'!$A$1:$L$31</definedName>
    <definedName name="_xlnm.Print_Area" localSheetId="55">'MRS(input) _11.Pantai Pasir Pan'!$A$1:$L$31</definedName>
    <definedName name="_xlnm.Print_Area" localSheetId="10">'MRS(input) _2.Pulau Pantara'!$A$1:$L$31</definedName>
    <definedName name="_xlnm.Print_Area" localSheetId="15">'MRS(input) _3.Gunung Kramaian'!$A$1:$L$31</definedName>
    <definedName name="_xlnm.Print_Area" localSheetId="20">'MRS(input) _4.Perdau'!$A$1:$L$31</definedName>
    <definedName name="_xlnm.Print_Area" localSheetId="25">'MRS(input) _5.Matamanis'!$A$1:$L$31</definedName>
    <definedName name="_xlnm.Print_Area" localSheetId="30">'MRS(input) _6.Sei Mayang'!$A$1:$L$31</definedName>
    <definedName name="_xlnm.Print_Area" localSheetId="35">'MRS(input) _7.Muara Lesan'!$A$1:$L$31</definedName>
    <definedName name="_xlnm.Print_Area" localSheetId="40">'MRS(input) _8.Kota Bangun Empat'!$A$1:$L$31</definedName>
    <definedName name="_xlnm.Print_Area" localSheetId="5">'MRS(input)_1.Pulau Putri'!$A$1:$L$31</definedName>
    <definedName name="_xlnm.Print_Area" localSheetId="60">'MRS(input)_12.Galang Baru Teng'!$A$1:$L$31</definedName>
    <definedName name="_xlnm.Print_Area" localSheetId="65">'MRS(input)_13.Sungsang'!$A$1:$L$31</definedName>
    <definedName name="_xlnm.Print_Area" localSheetId="70">'MRS(input)_14.Karanganyar2'!$A$1:$L$31</definedName>
    <definedName name="_xlnm.Print_Area" localSheetId="75">'MRS(input)_15.Bukit Bara'!$A$1:$L$31</definedName>
    <definedName name="_xlnm.Print_Area" localSheetId="80">'MRS(input)_16.HUT Tanah Merah'!$A$1:$L$31</definedName>
    <definedName name="_xlnm.Print_Area" localSheetId="85">'MRS(input)_17.Tirta Agun'!$A$1:$L$31</definedName>
    <definedName name="_xlnm.Print_Area" localSheetId="90">'MRS(input)_18.Gunung Sari Kampa'!$A$1:$L$31</definedName>
    <definedName name="_xlnm.Print_Area" localSheetId="95">'MRS(input)_19.Kulim2'!$A$1:$L$31</definedName>
    <definedName name="_xlnm.Print_Area" localSheetId="100">'MRS(input)_20.Sukamakmur Kampar'!$A$1:$L$31</definedName>
    <definedName name="_xlnm.Print_Area" localSheetId="45">'MRS(input)_9.Gunung Kuku'!$A$1:$L$31</definedName>
  </definedNames>
  <calcPr calcId="145621"/>
</workbook>
</file>

<file path=xl/calcChain.xml><?xml version="1.0" encoding="utf-8"?>
<calcChain xmlns="http://schemas.openxmlformats.org/spreadsheetml/2006/main">
  <c r="G25" i="131" l="1"/>
  <c r="G24" i="131"/>
  <c r="G23" i="131"/>
  <c r="F23" i="131"/>
  <c r="E23" i="131"/>
  <c r="G22" i="131"/>
  <c r="F22" i="131"/>
  <c r="E22" i="131"/>
  <c r="G21" i="131"/>
  <c r="F21" i="131"/>
  <c r="E21" i="131"/>
  <c r="G20" i="131"/>
  <c r="F20" i="131"/>
  <c r="E20" i="131"/>
  <c r="G19" i="131"/>
  <c r="F19" i="131"/>
  <c r="E19" i="131"/>
  <c r="G18" i="131"/>
  <c r="F18" i="131"/>
  <c r="E18" i="131"/>
  <c r="G17" i="131"/>
  <c r="F17" i="131"/>
  <c r="E17" i="131"/>
  <c r="G16" i="131"/>
  <c r="F16" i="131"/>
  <c r="E16" i="131"/>
  <c r="G15" i="131"/>
  <c r="F15" i="131"/>
  <c r="E15" i="131"/>
  <c r="G14" i="131"/>
  <c r="F14" i="131"/>
  <c r="E14" i="131"/>
  <c r="G13" i="131"/>
  <c r="F13" i="131"/>
  <c r="E13" i="131"/>
  <c r="G12" i="131"/>
  <c r="F12" i="131"/>
  <c r="E12" i="131"/>
  <c r="G11" i="131"/>
  <c r="F11" i="131"/>
  <c r="G10" i="131"/>
  <c r="E11" i="131"/>
  <c r="F10" i="131"/>
  <c r="E10" i="131"/>
  <c r="G8" i="131"/>
  <c r="F8" i="131"/>
  <c r="E8" i="131"/>
  <c r="G9" i="131"/>
  <c r="F9" i="131"/>
  <c r="E9" i="131"/>
  <c r="G7" i="131"/>
  <c r="F7" i="131"/>
  <c r="E7" i="131"/>
  <c r="G6" i="131"/>
  <c r="F6" i="131"/>
  <c r="E6" i="131"/>
  <c r="G5" i="131" l="1"/>
  <c r="F5" i="131"/>
  <c r="E5" i="131"/>
  <c r="G4" i="131"/>
  <c r="F4" i="131"/>
  <c r="E4" i="131"/>
  <c r="E13" i="30"/>
  <c r="E9" i="30"/>
  <c r="G25" i="129" l="1"/>
  <c r="G23" i="129"/>
  <c r="G17" i="129"/>
  <c r="G16" i="129"/>
  <c r="G15" i="129"/>
  <c r="G14" i="129"/>
  <c r="G13" i="129"/>
  <c r="I2" i="129"/>
  <c r="I1" i="129"/>
  <c r="K22" i="128"/>
  <c r="H22" i="128"/>
  <c r="F22" i="128"/>
  <c r="G9" i="129" s="1"/>
  <c r="K21" i="128"/>
  <c r="H21" i="128"/>
  <c r="F21" i="128"/>
  <c r="G8" i="129" s="1"/>
  <c r="K20" i="128"/>
  <c r="H20" i="128"/>
  <c r="F20" i="128"/>
  <c r="G26" i="129" s="1"/>
  <c r="K19" i="128"/>
  <c r="H19" i="128"/>
  <c r="F19" i="128"/>
  <c r="G18" i="129" s="1"/>
  <c r="K18" i="128"/>
  <c r="H18" i="128"/>
  <c r="F18" i="128"/>
  <c r="G19" i="129" s="1"/>
  <c r="L2" i="128"/>
  <c r="L1" i="128"/>
  <c r="C2" i="127"/>
  <c r="C1" i="127"/>
  <c r="G26" i="126"/>
  <c r="G25" i="126"/>
  <c r="G24" i="126"/>
  <c r="G23" i="126"/>
  <c r="G20" i="126"/>
  <c r="G19" i="126"/>
  <c r="G18" i="126"/>
  <c r="G17" i="126"/>
  <c r="G16" i="126"/>
  <c r="G15" i="126"/>
  <c r="G14" i="126"/>
  <c r="G13" i="126"/>
  <c r="G9" i="126"/>
  <c r="G8" i="126"/>
  <c r="I2" i="126"/>
  <c r="I1" i="126"/>
  <c r="G25" i="124"/>
  <c r="G23" i="124"/>
  <c r="G17" i="124"/>
  <c r="G16" i="124"/>
  <c r="G15" i="124"/>
  <c r="G14" i="124"/>
  <c r="G13" i="124"/>
  <c r="I2" i="124"/>
  <c r="I1" i="124"/>
  <c r="K22" i="123"/>
  <c r="H22" i="123"/>
  <c r="F22" i="123"/>
  <c r="G9" i="124" s="1"/>
  <c r="K21" i="123"/>
  <c r="H21" i="123"/>
  <c r="F21" i="123"/>
  <c r="G8" i="124" s="1"/>
  <c r="K20" i="123"/>
  <c r="H20" i="123"/>
  <c r="F20" i="123"/>
  <c r="G26" i="124" s="1"/>
  <c r="K19" i="123"/>
  <c r="H19" i="123"/>
  <c r="F19" i="123"/>
  <c r="G24" i="124" s="1"/>
  <c r="K18" i="123"/>
  <c r="H18" i="123"/>
  <c r="F18" i="123"/>
  <c r="G19" i="124" s="1"/>
  <c r="L2" i="123"/>
  <c r="L1" i="123"/>
  <c r="C2" i="122"/>
  <c r="C1" i="122"/>
  <c r="G26" i="121"/>
  <c r="G25" i="121"/>
  <c r="G24" i="121"/>
  <c r="G23" i="121"/>
  <c r="G20" i="121"/>
  <c r="G19" i="121"/>
  <c r="G18" i="121"/>
  <c r="G17" i="121"/>
  <c r="G16" i="121"/>
  <c r="G15" i="121"/>
  <c r="G14" i="121"/>
  <c r="G13" i="121"/>
  <c r="G9" i="121"/>
  <c r="G8" i="121"/>
  <c r="I2" i="121"/>
  <c r="I1" i="121"/>
  <c r="G25" i="119"/>
  <c r="G23" i="119"/>
  <c r="G17" i="119"/>
  <c r="G16" i="119"/>
  <c r="G15" i="119"/>
  <c r="G14" i="119"/>
  <c r="G13" i="119"/>
  <c r="I2" i="119"/>
  <c r="I1" i="119"/>
  <c r="K22" i="118"/>
  <c r="H22" i="118"/>
  <c r="F22" i="118"/>
  <c r="G9" i="119" s="1"/>
  <c r="K21" i="118"/>
  <c r="H21" i="118"/>
  <c r="F21" i="118"/>
  <c r="G8" i="119" s="1"/>
  <c r="K20" i="118"/>
  <c r="H20" i="118"/>
  <c r="F20" i="118"/>
  <c r="G26" i="119" s="1"/>
  <c r="K19" i="118"/>
  <c r="H19" i="118"/>
  <c r="F19" i="118"/>
  <c r="G18" i="119" s="1"/>
  <c r="K18" i="118"/>
  <c r="H18" i="118"/>
  <c r="F18" i="118"/>
  <c r="G19" i="119" s="1"/>
  <c r="L2" i="118"/>
  <c r="L1" i="118"/>
  <c r="C2" i="117"/>
  <c r="C1" i="117"/>
  <c r="G26" i="116"/>
  <c r="G25" i="116"/>
  <c r="G24" i="116"/>
  <c r="G23" i="116"/>
  <c r="G20" i="116"/>
  <c r="G19" i="116"/>
  <c r="G18" i="116"/>
  <c r="G17" i="116"/>
  <c r="G16" i="116"/>
  <c r="G15" i="116"/>
  <c r="G14" i="116"/>
  <c r="G13" i="116"/>
  <c r="G9" i="116"/>
  <c r="G8" i="116"/>
  <c r="I2" i="116"/>
  <c r="I1" i="116"/>
  <c r="G25" i="114"/>
  <c r="G23" i="114"/>
  <c r="G17" i="114"/>
  <c r="G16" i="114"/>
  <c r="G15" i="114"/>
  <c r="G14" i="114"/>
  <c r="G13" i="114"/>
  <c r="I2" i="114"/>
  <c r="I1" i="114"/>
  <c r="K22" i="113"/>
  <c r="H22" i="113"/>
  <c r="F22" i="113"/>
  <c r="G9" i="114" s="1"/>
  <c r="K21" i="113"/>
  <c r="H21" i="113"/>
  <c r="F21" i="113"/>
  <c r="G8" i="114" s="1"/>
  <c r="K20" i="113"/>
  <c r="H20" i="113"/>
  <c r="F20" i="113"/>
  <c r="G26" i="114" s="1"/>
  <c r="K19" i="113"/>
  <c r="H19" i="113"/>
  <c r="F19" i="113"/>
  <c r="G18" i="114" s="1"/>
  <c r="K18" i="113"/>
  <c r="H18" i="113"/>
  <c r="F18" i="113"/>
  <c r="G19" i="114" s="1"/>
  <c r="L2" i="113"/>
  <c r="L1" i="113"/>
  <c r="C2" i="112"/>
  <c r="C1" i="112"/>
  <c r="G26" i="111"/>
  <c r="G25" i="111"/>
  <c r="G24" i="111"/>
  <c r="G23" i="111"/>
  <c r="G22" i="111" s="1"/>
  <c r="F20" i="130" s="1"/>
  <c r="J20" i="130" s="1"/>
  <c r="G20" i="111"/>
  <c r="G19" i="111"/>
  <c r="G18" i="111"/>
  <c r="G17" i="111"/>
  <c r="G16" i="111"/>
  <c r="G15" i="111"/>
  <c r="G14" i="111"/>
  <c r="G13" i="111"/>
  <c r="G12" i="111" s="1"/>
  <c r="G11" i="111" s="1"/>
  <c r="G6" i="111" s="1"/>
  <c r="B26" i="110" s="1"/>
  <c r="G9" i="111"/>
  <c r="G8" i="111"/>
  <c r="I2" i="111"/>
  <c r="I1" i="111"/>
  <c r="G25" i="109"/>
  <c r="G23" i="109"/>
  <c r="G17" i="109"/>
  <c r="G16" i="109"/>
  <c r="G15" i="109"/>
  <c r="G14" i="109"/>
  <c r="G13" i="109"/>
  <c r="I2" i="109"/>
  <c r="I1" i="109"/>
  <c r="K22" i="108"/>
  <c r="H22" i="108"/>
  <c r="F22" i="108"/>
  <c r="G9" i="109" s="1"/>
  <c r="K21" i="108"/>
  <c r="H21" i="108"/>
  <c r="F21" i="108"/>
  <c r="G8" i="109" s="1"/>
  <c r="K20" i="108"/>
  <c r="H20" i="108"/>
  <c r="F20" i="108"/>
  <c r="G26" i="109" s="1"/>
  <c r="K19" i="108"/>
  <c r="H19" i="108"/>
  <c r="F19" i="108"/>
  <c r="G24" i="109" s="1"/>
  <c r="K18" i="108"/>
  <c r="H18" i="108"/>
  <c r="F18" i="108"/>
  <c r="G19" i="109" s="1"/>
  <c r="L2" i="108"/>
  <c r="L1" i="108"/>
  <c r="C2" i="107"/>
  <c r="C1" i="107"/>
  <c r="G26" i="106"/>
  <c r="G25" i="106"/>
  <c r="G24" i="106"/>
  <c r="G23" i="106"/>
  <c r="G20" i="106"/>
  <c r="G19" i="106"/>
  <c r="G18" i="106"/>
  <c r="G17" i="106"/>
  <c r="G16" i="106"/>
  <c r="G15" i="106"/>
  <c r="G14" i="106"/>
  <c r="G13" i="106"/>
  <c r="G12" i="106" s="1"/>
  <c r="G9" i="106"/>
  <c r="G8" i="106"/>
  <c r="I2" i="106"/>
  <c r="I1" i="106"/>
  <c r="G25" i="104"/>
  <c r="G23" i="104"/>
  <c r="G17" i="104"/>
  <c r="G16" i="104"/>
  <c r="G15" i="104"/>
  <c r="G14" i="104"/>
  <c r="G13" i="104"/>
  <c r="I2" i="104"/>
  <c r="I1" i="104"/>
  <c r="K22" i="103"/>
  <c r="H22" i="103"/>
  <c r="F22" i="103"/>
  <c r="G9" i="104" s="1"/>
  <c r="K21" i="103"/>
  <c r="H21" i="103"/>
  <c r="F21" i="103"/>
  <c r="G8" i="104" s="1"/>
  <c r="K20" i="103"/>
  <c r="H20" i="103"/>
  <c r="F20" i="103"/>
  <c r="G26" i="104" s="1"/>
  <c r="K19" i="103"/>
  <c r="H19" i="103"/>
  <c r="F19" i="103"/>
  <c r="G24" i="104" s="1"/>
  <c r="K18" i="103"/>
  <c r="H18" i="103"/>
  <c r="F18" i="103"/>
  <c r="G19" i="104" s="1"/>
  <c r="L2" i="103"/>
  <c r="L1" i="103"/>
  <c r="C2" i="102"/>
  <c r="C1" i="102"/>
  <c r="G26" i="101"/>
  <c r="G25" i="101"/>
  <c r="G24" i="101"/>
  <c r="G23" i="101"/>
  <c r="G22" i="101" s="1"/>
  <c r="F18" i="130" s="1"/>
  <c r="J18" i="130" s="1"/>
  <c r="G20" i="101"/>
  <c r="G19" i="101"/>
  <c r="G18" i="101"/>
  <c r="G17" i="101"/>
  <c r="G16" i="101"/>
  <c r="G15" i="101"/>
  <c r="G14" i="101"/>
  <c r="G13" i="101"/>
  <c r="G9" i="101"/>
  <c r="G8" i="101"/>
  <c r="I2" i="101"/>
  <c r="I1" i="101"/>
  <c r="G25" i="99"/>
  <c r="G23" i="99"/>
  <c r="G17" i="99"/>
  <c r="G16" i="99"/>
  <c r="G15" i="99"/>
  <c r="G14" i="99"/>
  <c r="G13" i="99"/>
  <c r="G12" i="99" s="1"/>
  <c r="I2" i="99"/>
  <c r="I1" i="99"/>
  <c r="K22" i="98"/>
  <c r="H22" i="98"/>
  <c r="F22" i="98"/>
  <c r="G9" i="99" s="1"/>
  <c r="K21" i="98"/>
  <c r="H21" i="98"/>
  <c r="F21" i="98"/>
  <c r="G8" i="99" s="1"/>
  <c r="K20" i="98"/>
  <c r="H20" i="98"/>
  <c r="F20" i="98"/>
  <c r="G26" i="99" s="1"/>
  <c r="K19" i="98"/>
  <c r="H19" i="98"/>
  <c r="F19" i="98"/>
  <c r="G24" i="99" s="1"/>
  <c r="K18" i="98"/>
  <c r="H18" i="98"/>
  <c r="F18" i="98"/>
  <c r="G19" i="99" s="1"/>
  <c r="L2" i="98"/>
  <c r="L1" i="98"/>
  <c r="C2" i="97"/>
  <c r="C1" i="97"/>
  <c r="G26" i="96"/>
  <c r="G25" i="96"/>
  <c r="G24" i="96"/>
  <c r="G23" i="96"/>
  <c r="G20" i="96"/>
  <c r="G19" i="96"/>
  <c r="G18" i="96"/>
  <c r="G17" i="96"/>
  <c r="G16" i="96"/>
  <c r="G15" i="96"/>
  <c r="G14" i="96"/>
  <c r="G13" i="96"/>
  <c r="G9" i="96"/>
  <c r="G8" i="96"/>
  <c r="I2" i="96"/>
  <c r="I1" i="96"/>
  <c r="G25" i="94"/>
  <c r="G23" i="94"/>
  <c r="G17" i="94"/>
  <c r="G16" i="94"/>
  <c r="G15" i="94"/>
  <c r="G14" i="94"/>
  <c r="G13" i="94"/>
  <c r="I2" i="94"/>
  <c r="I1" i="94"/>
  <c r="K22" i="93"/>
  <c r="H22" i="93"/>
  <c r="F22" i="93"/>
  <c r="G9" i="94" s="1"/>
  <c r="K21" i="93"/>
  <c r="H21" i="93"/>
  <c r="F21" i="93"/>
  <c r="G8" i="94" s="1"/>
  <c r="K20" i="93"/>
  <c r="H20" i="93"/>
  <c r="F20" i="93"/>
  <c r="G26" i="94" s="1"/>
  <c r="K19" i="93"/>
  <c r="H19" i="93"/>
  <c r="F19" i="93"/>
  <c r="G24" i="94" s="1"/>
  <c r="K18" i="93"/>
  <c r="H18" i="93"/>
  <c r="F18" i="93"/>
  <c r="G19" i="94" s="1"/>
  <c r="L2" i="93"/>
  <c r="L1" i="93"/>
  <c r="C2" i="92"/>
  <c r="C1" i="92"/>
  <c r="G26" i="91"/>
  <c r="G25" i="91"/>
  <c r="G24" i="91"/>
  <c r="G23" i="91"/>
  <c r="G20" i="91"/>
  <c r="G19" i="91"/>
  <c r="G18" i="91"/>
  <c r="G17" i="91"/>
  <c r="G16" i="91"/>
  <c r="G15" i="91"/>
  <c r="G14" i="91"/>
  <c r="G13" i="91"/>
  <c r="G9" i="91"/>
  <c r="G8" i="91"/>
  <c r="I2" i="91"/>
  <c r="I1" i="91"/>
  <c r="G25" i="89"/>
  <c r="G23" i="89"/>
  <c r="G17" i="89"/>
  <c r="G16" i="89"/>
  <c r="G15" i="89"/>
  <c r="G14" i="89"/>
  <c r="G13" i="89"/>
  <c r="I2" i="89"/>
  <c r="I1" i="89"/>
  <c r="K22" i="88"/>
  <c r="H22" i="88"/>
  <c r="F22" i="88"/>
  <c r="G9" i="89" s="1"/>
  <c r="K21" i="88"/>
  <c r="H21" i="88"/>
  <c r="F21" i="88"/>
  <c r="G8" i="89" s="1"/>
  <c r="K20" i="88"/>
  <c r="H20" i="88"/>
  <c r="F20" i="88"/>
  <c r="G26" i="89" s="1"/>
  <c r="K19" i="88"/>
  <c r="H19" i="88"/>
  <c r="F19" i="88"/>
  <c r="G24" i="89" s="1"/>
  <c r="K18" i="88"/>
  <c r="H18" i="88"/>
  <c r="F18" i="88"/>
  <c r="G19" i="89" s="1"/>
  <c r="L2" i="88"/>
  <c r="L1" i="88"/>
  <c r="C2" i="87"/>
  <c r="C1" i="87"/>
  <c r="G26" i="86"/>
  <c r="G25" i="86"/>
  <c r="G24" i="86"/>
  <c r="G23" i="86"/>
  <c r="G20" i="86"/>
  <c r="G19" i="86"/>
  <c r="G18" i="86"/>
  <c r="G17" i="86"/>
  <c r="G16" i="86"/>
  <c r="G15" i="86"/>
  <c r="G14" i="86"/>
  <c r="G13" i="86"/>
  <c r="G9" i="86"/>
  <c r="G8" i="86"/>
  <c r="I2" i="86"/>
  <c r="I1" i="86"/>
  <c r="G25" i="84"/>
  <c r="G23" i="84"/>
  <c r="G17" i="84"/>
  <c r="G16" i="84"/>
  <c r="G15" i="84"/>
  <c r="G14" i="84"/>
  <c r="G13" i="84"/>
  <c r="I2" i="84"/>
  <c r="I1" i="84"/>
  <c r="K22" i="83"/>
  <c r="H22" i="83"/>
  <c r="F22" i="83"/>
  <c r="G9" i="84" s="1"/>
  <c r="K21" i="83"/>
  <c r="H21" i="83"/>
  <c r="F21" i="83"/>
  <c r="G8" i="84" s="1"/>
  <c r="K20" i="83"/>
  <c r="H20" i="83"/>
  <c r="F20" i="83"/>
  <c r="G26" i="84" s="1"/>
  <c r="K19" i="83"/>
  <c r="H19" i="83"/>
  <c r="F19" i="83"/>
  <c r="G24" i="84" s="1"/>
  <c r="K18" i="83"/>
  <c r="H18" i="83"/>
  <c r="F18" i="83"/>
  <c r="G19" i="84" s="1"/>
  <c r="L2" i="83"/>
  <c r="L1" i="83"/>
  <c r="C2" i="82"/>
  <c r="C1" i="82"/>
  <c r="G26" i="81"/>
  <c r="G25" i="81"/>
  <c r="G24" i="81"/>
  <c r="G23" i="81"/>
  <c r="G20" i="81"/>
  <c r="G19" i="81"/>
  <c r="G18" i="81"/>
  <c r="G17" i="81"/>
  <c r="G16" i="81"/>
  <c r="G15" i="81"/>
  <c r="G14" i="81"/>
  <c r="G13" i="81"/>
  <c r="G9" i="81"/>
  <c r="G8" i="81"/>
  <c r="I2" i="81"/>
  <c r="I1" i="81"/>
  <c r="G25" i="79"/>
  <c r="G23" i="79"/>
  <c r="G17" i="79"/>
  <c r="G16" i="79"/>
  <c r="G15" i="79"/>
  <c r="G14" i="79"/>
  <c r="G13" i="79"/>
  <c r="I2" i="79"/>
  <c r="I1" i="79"/>
  <c r="K22" i="78"/>
  <c r="H22" i="78"/>
  <c r="F22" i="78"/>
  <c r="G9" i="79" s="1"/>
  <c r="K21" i="78"/>
  <c r="H21" i="78"/>
  <c r="F21" i="78"/>
  <c r="G8" i="79" s="1"/>
  <c r="K20" i="78"/>
  <c r="H20" i="78"/>
  <c r="F20" i="78"/>
  <c r="G26" i="79" s="1"/>
  <c r="K19" i="78"/>
  <c r="H19" i="78"/>
  <c r="F19" i="78"/>
  <c r="G18" i="79" s="1"/>
  <c r="K18" i="78"/>
  <c r="H18" i="78"/>
  <c r="F18" i="78"/>
  <c r="G19" i="79" s="1"/>
  <c r="L2" i="78"/>
  <c r="L1" i="78"/>
  <c r="C2" i="77"/>
  <c r="C1" i="77"/>
  <c r="G26" i="76"/>
  <c r="G25" i="76"/>
  <c r="G24" i="76"/>
  <c r="G23" i="76"/>
  <c r="G20" i="76"/>
  <c r="G19" i="76"/>
  <c r="G18" i="76"/>
  <c r="G17" i="76"/>
  <c r="G16" i="76"/>
  <c r="G15" i="76"/>
  <c r="G14" i="76"/>
  <c r="G13" i="76"/>
  <c r="G9" i="76"/>
  <c r="G8" i="76"/>
  <c r="I2" i="76"/>
  <c r="I1" i="76"/>
  <c r="G25" i="74"/>
  <c r="G23" i="74"/>
  <c r="G17" i="74"/>
  <c r="G16" i="74"/>
  <c r="G15" i="74"/>
  <c r="G14" i="74"/>
  <c r="G13" i="74"/>
  <c r="I2" i="74"/>
  <c r="I1" i="74"/>
  <c r="K22" i="73"/>
  <c r="H22" i="73"/>
  <c r="F22" i="73"/>
  <c r="G9" i="74" s="1"/>
  <c r="K21" i="73"/>
  <c r="H21" i="73"/>
  <c r="F21" i="73"/>
  <c r="G8" i="74" s="1"/>
  <c r="K20" i="73"/>
  <c r="H20" i="73"/>
  <c r="F20" i="73"/>
  <c r="G26" i="74" s="1"/>
  <c r="K19" i="73"/>
  <c r="H19" i="73"/>
  <c r="F19" i="73"/>
  <c r="G24" i="74" s="1"/>
  <c r="K18" i="73"/>
  <c r="H18" i="73"/>
  <c r="F18" i="73"/>
  <c r="G19" i="74" s="1"/>
  <c r="L2" i="73"/>
  <c r="L1" i="73"/>
  <c r="C2" i="72"/>
  <c r="C1" i="72"/>
  <c r="G26" i="71"/>
  <c r="G25" i="71"/>
  <c r="G24" i="71"/>
  <c r="G23" i="71"/>
  <c r="G20" i="71"/>
  <c r="G19" i="71"/>
  <c r="G18" i="71"/>
  <c r="G17" i="71"/>
  <c r="G16" i="71"/>
  <c r="G15" i="71"/>
  <c r="G14" i="71"/>
  <c r="G13" i="71"/>
  <c r="G9" i="71"/>
  <c r="G8" i="71"/>
  <c r="I2" i="71"/>
  <c r="I1" i="71"/>
  <c r="G25" i="69"/>
  <c r="G23" i="69"/>
  <c r="G17" i="69"/>
  <c r="G16" i="69"/>
  <c r="G15" i="69"/>
  <c r="G14" i="69"/>
  <c r="G13" i="69"/>
  <c r="I2" i="69"/>
  <c r="I1" i="69"/>
  <c r="K22" i="68"/>
  <c r="H22" i="68"/>
  <c r="F22" i="68"/>
  <c r="G9" i="69" s="1"/>
  <c r="K21" i="68"/>
  <c r="H21" i="68"/>
  <c r="F21" i="68"/>
  <c r="G8" i="69" s="1"/>
  <c r="K20" i="68"/>
  <c r="H20" i="68"/>
  <c r="F20" i="68"/>
  <c r="G26" i="69" s="1"/>
  <c r="K19" i="68"/>
  <c r="H19" i="68"/>
  <c r="F19" i="68"/>
  <c r="G24" i="69" s="1"/>
  <c r="K18" i="68"/>
  <c r="H18" i="68"/>
  <c r="F18" i="68"/>
  <c r="G19" i="69" s="1"/>
  <c r="L2" i="68"/>
  <c r="L1" i="68"/>
  <c r="C2" i="67"/>
  <c r="C1" i="67"/>
  <c r="G26" i="66"/>
  <c r="G25" i="66"/>
  <c r="G24" i="66"/>
  <c r="G23" i="66"/>
  <c r="G20" i="66"/>
  <c r="G19" i="66"/>
  <c r="G18" i="66"/>
  <c r="G17" i="66"/>
  <c r="G16" i="66"/>
  <c r="G15" i="66"/>
  <c r="G14" i="66"/>
  <c r="G13" i="66"/>
  <c r="G9" i="66"/>
  <c r="G8" i="66"/>
  <c r="I2" i="66"/>
  <c r="I1" i="66"/>
  <c r="G25" i="64"/>
  <c r="G23" i="64"/>
  <c r="G17" i="64"/>
  <c r="G16" i="64"/>
  <c r="G15" i="64"/>
  <c r="G14" i="64"/>
  <c r="G13" i="64"/>
  <c r="I2" i="64"/>
  <c r="I1" i="64"/>
  <c r="K22" i="63"/>
  <c r="H22" i="63"/>
  <c r="F22" i="63"/>
  <c r="G9" i="64" s="1"/>
  <c r="K21" i="63"/>
  <c r="H21" i="63"/>
  <c r="F21" i="63"/>
  <c r="G8" i="64" s="1"/>
  <c r="K20" i="63"/>
  <c r="H20" i="63"/>
  <c r="F20" i="63"/>
  <c r="G26" i="64" s="1"/>
  <c r="K19" i="63"/>
  <c r="H19" i="63"/>
  <c r="F19" i="63"/>
  <c r="G24" i="64" s="1"/>
  <c r="K18" i="63"/>
  <c r="H18" i="63"/>
  <c r="F18" i="63"/>
  <c r="G19" i="64" s="1"/>
  <c r="L2" i="63"/>
  <c r="L1" i="63"/>
  <c r="C2" i="62"/>
  <c r="C1" i="62"/>
  <c r="G26" i="61"/>
  <c r="G25" i="61"/>
  <c r="G24" i="61"/>
  <c r="G23" i="61"/>
  <c r="G20" i="61"/>
  <c r="G19" i="61"/>
  <c r="G18" i="61"/>
  <c r="G17" i="61"/>
  <c r="G16" i="61"/>
  <c r="G15" i="61"/>
  <c r="G14" i="61"/>
  <c r="G13" i="61"/>
  <c r="G9" i="61"/>
  <c r="G8" i="61"/>
  <c r="I2" i="61"/>
  <c r="I1" i="61"/>
  <c r="G25" i="59"/>
  <c r="G23" i="59"/>
  <c r="G17" i="59"/>
  <c r="G16" i="59"/>
  <c r="G15" i="59"/>
  <c r="G14" i="59"/>
  <c r="G13" i="59"/>
  <c r="I2" i="59"/>
  <c r="I1" i="59"/>
  <c r="K22" i="58"/>
  <c r="H22" i="58"/>
  <c r="F22" i="58"/>
  <c r="G9" i="59" s="1"/>
  <c r="K21" i="58"/>
  <c r="H21" i="58"/>
  <c r="F21" i="58"/>
  <c r="G8" i="59" s="1"/>
  <c r="K20" i="58"/>
  <c r="H20" i="58"/>
  <c r="F20" i="58"/>
  <c r="G26" i="59" s="1"/>
  <c r="K19" i="58"/>
  <c r="H19" i="58"/>
  <c r="F19" i="58"/>
  <c r="G24" i="59" s="1"/>
  <c r="K18" i="58"/>
  <c r="H18" i="58"/>
  <c r="F18" i="58"/>
  <c r="G19" i="59" s="1"/>
  <c r="L2" i="58"/>
  <c r="L1" i="58"/>
  <c r="C2" i="57"/>
  <c r="C1" i="57"/>
  <c r="G26" i="56"/>
  <c r="G25" i="56"/>
  <c r="G24" i="56"/>
  <c r="G23" i="56"/>
  <c r="G20" i="56"/>
  <c r="G19" i="56"/>
  <c r="G18" i="56"/>
  <c r="G17" i="56"/>
  <c r="G16" i="56"/>
  <c r="G15" i="56"/>
  <c r="G14" i="56"/>
  <c r="G13" i="56"/>
  <c r="G9" i="56"/>
  <c r="G8" i="56"/>
  <c r="I2" i="56"/>
  <c r="I1" i="56"/>
  <c r="G25" i="54"/>
  <c r="G23" i="54"/>
  <c r="G17" i="54"/>
  <c r="G16" i="54"/>
  <c r="G15" i="54"/>
  <c r="G14" i="54"/>
  <c r="G13" i="54"/>
  <c r="I2" i="54"/>
  <c r="I1" i="54"/>
  <c r="K22" i="53"/>
  <c r="H22" i="53"/>
  <c r="F22" i="53"/>
  <c r="G9" i="54" s="1"/>
  <c r="K21" i="53"/>
  <c r="H21" i="53"/>
  <c r="F21" i="53"/>
  <c r="G8" i="54" s="1"/>
  <c r="K20" i="53"/>
  <c r="H20" i="53"/>
  <c r="F20" i="53"/>
  <c r="G26" i="54" s="1"/>
  <c r="K19" i="53"/>
  <c r="H19" i="53"/>
  <c r="F19" i="53"/>
  <c r="G24" i="54" s="1"/>
  <c r="K18" i="53"/>
  <c r="H18" i="53"/>
  <c r="F18" i="53"/>
  <c r="G19" i="54" s="1"/>
  <c r="L2" i="53"/>
  <c r="L1" i="53"/>
  <c r="C2" i="52"/>
  <c r="C1" i="52"/>
  <c r="G26" i="51"/>
  <c r="G25" i="51"/>
  <c r="G24" i="51"/>
  <c r="G23" i="51"/>
  <c r="G20" i="51"/>
  <c r="G19" i="51"/>
  <c r="G18" i="51"/>
  <c r="G17" i="51"/>
  <c r="G16" i="51"/>
  <c r="G15" i="51"/>
  <c r="G14" i="51"/>
  <c r="G13" i="51"/>
  <c r="G9" i="51"/>
  <c r="G8" i="51"/>
  <c r="I2" i="51"/>
  <c r="I1" i="51"/>
  <c r="G25" i="49"/>
  <c r="G23" i="49"/>
  <c r="G17" i="49"/>
  <c r="G16" i="49"/>
  <c r="G15" i="49"/>
  <c r="G14" i="49"/>
  <c r="G13" i="49"/>
  <c r="I2" i="49"/>
  <c r="I1" i="49"/>
  <c r="K22" i="48"/>
  <c r="H22" i="48"/>
  <c r="F22" i="48"/>
  <c r="G9" i="49" s="1"/>
  <c r="K21" i="48"/>
  <c r="H21" i="48"/>
  <c r="F21" i="48"/>
  <c r="G8" i="49" s="1"/>
  <c r="K20" i="48"/>
  <c r="H20" i="48"/>
  <c r="F20" i="48"/>
  <c r="G26" i="49" s="1"/>
  <c r="K19" i="48"/>
  <c r="H19" i="48"/>
  <c r="F19" i="48"/>
  <c r="G18" i="49" s="1"/>
  <c r="K18" i="48"/>
  <c r="H18" i="48"/>
  <c r="F18" i="48"/>
  <c r="G19" i="49" s="1"/>
  <c r="L2" i="48"/>
  <c r="L1" i="48"/>
  <c r="C2" i="47"/>
  <c r="C1" i="47"/>
  <c r="G26" i="46"/>
  <c r="G25" i="46"/>
  <c r="G24" i="46"/>
  <c r="G23" i="46"/>
  <c r="G20" i="46"/>
  <c r="G19" i="46"/>
  <c r="G18" i="46"/>
  <c r="G17" i="46"/>
  <c r="G16" i="46"/>
  <c r="G15" i="46"/>
  <c r="G14" i="46"/>
  <c r="G13" i="46"/>
  <c r="G9" i="46"/>
  <c r="G8" i="46"/>
  <c r="I2" i="46"/>
  <c r="I1" i="46"/>
  <c r="G25" i="44"/>
  <c r="G23" i="44"/>
  <c r="G17" i="44"/>
  <c r="G16" i="44"/>
  <c r="G15" i="44"/>
  <c r="G14" i="44"/>
  <c r="G13" i="44"/>
  <c r="I2" i="44"/>
  <c r="I1" i="44"/>
  <c r="K22" i="43"/>
  <c r="H22" i="43"/>
  <c r="F22" i="43"/>
  <c r="G9" i="44" s="1"/>
  <c r="K21" i="43"/>
  <c r="H21" i="43"/>
  <c r="F21" i="43"/>
  <c r="G8" i="44" s="1"/>
  <c r="K20" i="43"/>
  <c r="H20" i="43"/>
  <c r="F20" i="43"/>
  <c r="G26" i="44" s="1"/>
  <c r="K19" i="43"/>
  <c r="H19" i="43"/>
  <c r="F19" i="43"/>
  <c r="G24" i="44" s="1"/>
  <c r="K18" i="43"/>
  <c r="H18" i="43"/>
  <c r="F18" i="43"/>
  <c r="G19" i="44" s="1"/>
  <c r="L2" i="43"/>
  <c r="L1" i="43"/>
  <c r="C2" i="42"/>
  <c r="C1" i="42"/>
  <c r="G26" i="41"/>
  <c r="G25" i="41"/>
  <c r="G24" i="41"/>
  <c r="G23" i="41"/>
  <c r="G20" i="41"/>
  <c r="G19" i="41"/>
  <c r="G18" i="41"/>
  <c r="G17" i="41"/>
  <c r="G16" i="41"/>
  <c r="G15" i="41"/>
  <c r="G14" i="41"/>
  <c r="G13" i="41"/>
  <c r="G9" i="41"/>
  <c r="G8" i="41"/>
  <c r="I2" i="41"/>
  <c r="I1" i="41"/>
  <c r="G25" i="39"/>
  <c r="G23" i="39"/>
  <c r="G17" i="39"/>
  <c r="G16" i="39"/>
  <c r="G15" i="39"/>
  <c r="G14" i="39"/>
  <c r="G13" i="39"/>
  <c r="I2" i="39"/>
  <c r="I1" i="39"/>
  <c r="K22" i="38"/>
  <c r="H22" i="38"/>
  <c r="F22" i="38"/>
  <c r="G9" i="39" s="1"/>
  <c r="K21" i="38"/>
  <c r="H21" i="38"/>
  <c r="F21" i="38"/>
  <c r="G8" i="39" s="1"/>
  <c r="K20" i="38"/>
  <c r="H20" i="38"/>
  <c r="F20" i="38"/>
  <c r="G26" i="39" s="1"/>
  <c r="K19" i="38"/>
  <c r="H19" i="38"/>
  <c r="F19" i="38"/>
  <c r="G24" i="39" s="1"/>
  <c r="K18" i="38"/>
  <c r="H18" i="38"/>
  <c r="F18" i="38"/>
  <c r="G19" i="39" s="1"/>
  <c r="L2" i="38"/>
  <c r="L1" i="38"/>
  <c r="C2" i="37"/>
  <c r="C1" i="37"/>
  <c r="G26" i="36"/>
  <c r="G25" i="36"/>
  <c r="G24" i="36"/>
  <c r="G23" i="36"/>
  <c r="G20" i="36"/>
  <c r="G19" i="36"/>
  <c r="G18" i="36"/>
  <c r="G17" i="36"/>
  <c r="G16" i="36"/>
  <c r="G15" i="36"/>
  <c r="G14" i="36"/>
  <c r="G13" i="36"/>
  <c r="G9" i="36"/>
  <c r="G8" i="36"/>
  <c r="I2" i="36"/>
  <c r="I1" i="36"/>
  <c r="G18" i="89" l="1"/>
  <c r="G12" i="74"/>
  <c r="G22" i="61"/>
  <c r="F10" i="130" s="1"/>
  <c r="J10" i="130" s="1"/>
  <c r="G12" i="119"/>
  <c r="G24" i="49"/>
  <c r="G12" i="71"/>
  <c r="G11" i="71" s="1"/>
  <c r="E12" i="130" s="1"/>
  <c r="I12" i="130" s="1"/>
  <c r="G12" i="81"/>
  <c r="G11" i="81" s="1"/>
  <c r="E14" i="130" s="1"/>
  <c r="I14" i="130" s="1"/>
  <c r="G22" i="81"/>
  <c r="F14" i="130" s="1"/>
  <c r="J14" i="130" s="1"/>
  <c r="G12" i="124"/>
  <c r="G12" i="66"/>
  <c r="G11" i="66" s="1"/>
  <c r="E11" i="130" s="1"/>
  <c r="I11" i="130" s="1"/>
  <c r="G22" i="76"/>
  <c r="F13" i="130" s="1"/>
  <c r="J13" i="130" s="1"/>
  <c r="G12" i="91"/>
  <c r="G11" i="91" s="1"/>
  <c r="E16" i="130" s="1"/>
  <c r="I16" i="130" s="1"/>
  <c r="G12" i="116"/>
  <c r="G22" i="121"/>
  <c r="F22" i="130" s="1"/>
  <c r="J22" i="130" s="1"/>
  <c r="G24" i="129"/>
  <c r="G22" i="129" s="1"/>
  <c r="G12" i="129"/>
  <c r="G24" i="79"/>
  <c r="G22" i="46"/>
  <c r="F7" i="130" s="1"/>
  <c r="J7" i="130" s="1"/>
  <c r="G12" i="86"/>
  <c r="G11" i="86" s="1"/>
  <c r="E15" i="130" s="1"/>
  <c r="I15" i="130" s="1"/>
  <c r="G24" i="114"/>
  <c r="G18" i="124"/>
  <c r="G12" i="94"/>
  <c r="G12" i="64"/>
  <c r="G12" i="104"/>
  <c r="G12" i="84"/>
  <c r="G12" i="69"/>
  <c r="G12" i="59"/>
  <c r="G12" i="54"/>
  <c r="G12" i="114"/>
  <c r="G12" i="109"/>
  <c r="G12" i="89"/>
  <c r="G12" i="79"/>
  <c r="G12" i="49"/>
  <c r="G12" i="44"/>
  <c r="G12" i="39"/>
  <c r="G22" i="126"/>
  <c r="F23" i="130" s="1"/>
  <c r="J23" i="130" s="1"/>
  <c r="G12" i="126"/>
  <c r="G11" i="126" s="1"/>
  <c r="E23" i="130" s="1"/>
  <c r="I23" i="130" s="1"/>
  <c r="K23" i="130" s="1"/>
  <c r="G12" i="121"/>
  <c r="G11" i="121" s="1"/>
  <c r="G22" i="116"/>
  <c r="F21" i="130" s="1"/>
  <c r="J21" i="130" s="1"/>
  <c r="G24" i="119"/>
  <c r="G22" i="119" s="1"/>
  <c r="G11" i="116"/>
  <c r="G6" i="116" s="1"/>
  <c r="B26" i="115" s="1"/>
  <c r="E20" i="130"/>
  <c r="I20" i="130" s="1"/>
  <c r="G20" i="130"/>
  <c r="G22" i="106"/>
  <c r="F19" i="130" s="1"/>
  <c r="J19" i="130" s="1"/>
  <c r="G11" i="106"/>
  <c r="G12" i="101"/>
  <c r="G11" i="101" s="1"/>
  <c r="G22" i="96"/>
  <c r="F17" i="130" s="1"/>
  <c r="J17" i="130" s="1"/>
  <c r="G12" i="96"/>
  <c r="G11" i="96" s="1"/>
  <c r="G22" i="91"/>
  <c r="F16" i="130" s="1"/>
  <c r="J16" i="130" s="1"/>
  <c r="G22" i="86"/>
  <c r="F15" i="130" s="1"/>
  <c r="J15" i="130" s="1"/>
  <c r="K15" i="130" s="1"/>
  <c r="G18" i="84"/>
  <c r="G12" i="76"/>
  <c r="G11" i="76" s="1"/>
  <c r="G22" i="71"/>
  <c r="F12" i="130" s="1"/>
  <c r="J12" i="130" s="1"/>
  <c r="G22" i="66"/>
  <c r="F11" i="130" s="1"/>
  <c r="J11" i="130" s="1"/>
  <c r="G12" i="61"/>
  <c r="G11" i="61" s="1"/>
  <c r="G22" i="56"/>
  <c r="F9" i="130" s="1"/>
  <c r="J9" i="130" s="1"/>
  <c r="G12" i="56"/>
  <c r="G11" i="56" s="1"/>
  <c r="G22" i="51"/>
  <c r="F8" i="130" s="1"/>
  <c r="J8" i="130" s="1"/>
  <c r="G12" i="51"/>
  <c r="G11" i="51" s="1"/>
  <c r="G22" i="49"/>
  <c r="G12" i="46"/>
  <c r="G11" i="46" s="1"/>
  <c r="E7" i="130" s="1"/>
  <c r="I7" i="130" s="1"/>
  <c r="G22" i="41"/>
  <c r="F6" i="130" s="1"/>
  <c r="J6" i="130" s="1"/>
  <c r="G12" i="41"/>
  <c r="G11" i="41" s="1"/>
  <c r="G22" i="36"/>
  <c r="F5" i="130" s="1"/>
  <c r="J5" i="130" s="1"/>
  <c r="G12" i="36"/>
  <c r="G11" i="36" s="1"/>
  <c r="K20" i="130"/>
  <c r="G20" i="129"/>
  <c r="G22" i="124"/>
  <c r="G20" i="124"/>
  <c r="G11" i="124" s="1"/>
  <c r="G6" i="124" s="1"/>
  <c r="D26" i="123" s="1"/>
  <c r="G20" i="119"/>
  <c r="G11" i="119" s="1"/>
  <c r="G22" i="114"/>
  <c r="G20" i="114"/>
  <c r="G11" i="114" s="1"/>
  <c r="G22" i="109"/>
  <c r="G18" i="109"/>
  <c r="G20" i="109"/>
  <c r="G22" i="104"/>
  <c r="G18" i="104"/>
  <c r="G20" i="104"/>
  <c r="G22" i="99"/>
  <c r="G18" i="99"/>
  <c r="G20" i="99"/>
  <c r="G22" i="94"/>
  <c r="G18" i="94"/>
  <c r="G11" i="94" s="1"/>
  <c r="G20" i="94"/>
  <c r="G22" i="89"/>
  <c r="G20" i="89"/>
  <c r="G6" i="81"/>
  <c r="G22" i="84"/>
  <c r="G20" i="84"/>
  <c r="G22" i="79"/>
  <c r="G20" i="79"/>
  <c r="G22" i="74"/>
  <c r="G18" i="74"/>
  <c r="G20" i="74"/>
  <c r="G22" i="69"/>
  <c r="G18" i="69"/>
  <c r="G20" i="69"/>
  <c r="G22" i="64"/>
  <c r="G18" i="64"/>
  <c r="G20" i="64"/>
  <c r="G22" i="59"/>
  <c r="G18" i="59"/>
  <c r="G20" i="59"/>
  <c r="G22" i="54"/>
  <c r="G18" i="54"/>
  <c r="G20" i="54"/>
  <c r="G20" i="49"/>
  <c r="G22" i="44"/>
  <c r="G18" i="44"/>
  <c r="G20" i="44"/>
  <c r="G22" i="39"/>
  <c r="G18" i="39"/>
  <c r="G20" i="39"/>
  <c r="F22" i="33"/>
  <c r="G9" i="34" s="1"/>
  <c r="F21" i="33"/>
  <c r="G8" i="34" s="1"/>
  <c r="F20" i="33"/>
  <c r="G26" i="34" s="1"/>
  <c r="F19" i="33"/>
  <c r="G24" i="34" s="1"/>
  <c r="F18" i="33"/>
  <c r="G19" i="34" s="1"/>
  <c r="K22" i="33"/>
  <c r="K21" i="33"/>
  <c r="K20" i="33"/>
  <c r="K19" i="33"/>
  <c r="K18" i="33"/>
  <c r="H22" i="33"/>
  <c r="H21" i="33"/>
  <c r="H20" i="33"/>
  <c r="H19" i="33"/>
  <c r="H18" i="33"/>
  <c r="L2" i="33"/>
  <c r="L1" i="33"/>
  <c r="I2" i="34"/>
  <c r="I1" i="34"/>
  <c r="G25" i="34"/>
  <c r="G23" i="34"/>
  <c r="G17" i="34"/>
  <c r="G16" i="34"/>
  <c r="G15" i="34"/>
  <c r="G14" i="34"/>
  <c r="G13" i="34"/>
  <c r="C2" i="32"/>
  <c r="C1" i="32"/>
  <c r="K14" i="130" l="1"/>
  <c r="G11" i="104"/>
  <c r="K12" i="130"/>
  <c r="G18" i="34"/>
  <c r="G11" i="74"/>
  <c r="G6" i="74" s="1"/>
  <c r="D26" i="73" s="1"/>
  <c r="G11" i="109"/>
  <c r="G6" i="109" s="1"/>
  <c r="D26" i="108" s="1"/>
  <c r="G11" i="129"/>
  <c r="G6" i="129" s="1"/>
  <c r="D26" i="128" s="1"/>
  <c r="K7" i="130"/>
  <c r="G21" i="130"/>
  <c r="G6" i="104"/>
  <c r="D26" i="103" s="1"/>
  <c r="G11" i="89"/>
  <c r="G6" i="89" s="1"/>
  <c r="D26" i="88" s="1"/>
  <c r="G11" i="84"/>
  <c r="G6" i="84" s="1"/>
  <c r="D26" i="83" s="1"/>
  <c r="G11" i="79"/>
  <c r="G6" i="79" s="1"/>
  <c r="D26" i="78" s="1"/>
  <c r="G11" i="69"/>
  <c r="G6" i="69" s="1"/>
  <c r="D26" i="68" s="1"/>
  <c r="G11" i="49"/>
  <c r="G6" i="49" s="1"/>
  <c r="D26" i="48" s="1"/>
  <c r="G6" i="114"/>
  <c r="D26" i="113" s="1"/>
  <c r="G11" i="39"/>
  <c r="G6" i="39" s="1"/>
  <c r="D26" i="38" s="1"/>
  <c r="G6" i="126"/>
  <c r="G6" i="121"/>
  <c r="E22" i="130"/>
  <c r="I22" i="130" s="1"/>
  <c r="K22" i="130" s="1"/>
  <c r="E21" i="130"/>
  <c r="I21" i="130" s="1"/>
  <c r="K21" i="130" s="1"/>
  <c r="G6" i="119"/>
  <c r="D26" i="118" s="1"/>
  <c r="G6" i="106"/>
  <c r="E19" i="130"/>
  <c r="I19" i="130" s="1"/>
  <c r="K19" i="130" s="1"/>
  <c r="G6" i="101"/>
  <c r="E18" i="130"/>
  <c r="I18" i="130" s="1"/>
  <c r="K18" i="130" s="1"/>
  <c r="G11" i="99"/>
  <c r="G6" i="99" s="1"/>
  <c r="D26" i="98" s="1"/>
  <c r="G6" i="96"/>
  <c r="E17" i="130"/>
  <c r="I17" i="130" s="1"/>
  <c r="K17" i="130" s="1"/>
  <c r="G6" i="94"/>
  <c r="D26" i="93" s="1"/>
  <c r="K16" i="130"/>
  <c r="G6" i="91"/>
  <c r="G6" i="86"/>
  <c r="B26" i="80"/>
  <c r="G14" i="130"/>
  <c r="G6" i="76"/>
  <c r="E13" i="130"/>
  <c r="I13" i="130" s="1"/>
  <c r="K13" i="130" s="1"/>
  <c r="G6" i="71"/>
  <c r="B26" i="70" s="1"/>
  <c r="K11" i="130"/>
  <c r="G6" i="66"/>
  <c r="G11" i="64"/>
  <c r="G6" i="64" s="1"/>
  <c r="D26" i="63" s="1"/>
  <c r="G6" i="61"/>
  <c r="E10" i="130"/>
  <c r="I10" i="130" s="1"/>
  <c r="K10" i="130" s="1"/>
  <c r="G11" i="59"/>
  <c r="G6" i="59" s="1"/>
  <c r="D26" i="58" s="1"/>
  <c r="G6" i="56"/>
  <c r="E9" i="130"/>
  <c r="I9" i="130" s="1"/>
  <c r="K9" i="130" s="1"/>
  <c r="G11" i="54"/>
  <c r="G6" i="54" s="1"/>
  <c r="D26" i="53" s="1"/>
  <c r="G6" i="51"/>
  <c r="E8" i="130"/>
  <c r="I8" i="130" s="1"/>
  <c r="K8" i="130" s="1"/>
  <c r="G6" i="46"/>
  <c r="G11" i="44"/>
  <c r="G6" i="44" s="1"/>
  <c r="D26" i="43" s="1"/>
  <c r="G6" i="41"/>
  <c r="E6" i="130"/>
  <c r="I6" i="130" s="1"/>
  <c r="K6" i="130" s="1"/>
  <c r="G6" i="36"/>
  <c r="E5" i="130"/>
  <c r="I5" i="130" s="1"/>
  <c r="K5" i="130" s="1"/>
  <c r="G20" i="34"/>
  <c r="G22" i="34"/>
  <c r="G12" i="34"/>
  <c r="G11" i="34" l="1"/>
  <c r="G12" i="130"/>
  <c r="G6" i="34"/>
  <c r="D26" i="33" s="1"/>
  <c r="B26" i="125"/>
  <c r="G23" i="130"/>
  <c r="B26" i="120"/>
  <c r="G22" i="130"/>
  <c r="B26" i="105"/>
  <c r="G19" i="130"/>
  <c r="B26" i="100"/>
  <c r="G18" i="130"/>
  <c r="B26" i="95"/>
  <c r="G17" i="130"/>
  <c r="B26" i="90"/>
  <c r="G16" i="130"/>
  <c r="B26" i="85"/>
  <c r="G15" i="130"/>
  <c r="B26" i="75"/>
  <c r="G13" i="130"/>
  <c r="B26" i="65"/>
  <c r="G11" i="130"/>
  <c r="B26" i="60"/>
  <c r="G10" i="130"/>
  <c r="B26" i="55"/>
  <c r="G9" i="130"/>
  <c r="B26" i="50"/>
  <c r="G8" i="130"/>
  <c r="B26" i="45"/>
  <c r="G7" i="130"/>
  <c r="B26" i="40"/>
  <c r="G6" i="130"/>
  <c r="B26" i="35"/>
  <c r="G5" i="130"/>
  <c r="I2" i="31"/>
  <c r="G15" i="31" l="1"/>
  <c r="G19" i="31" l="1"/>
  <c r="G18" i="31" l="1"/>
  <c r="G26" i="31" l="1"/>
  <c r="G25" i="31"/>
  <c r="G24" i="31"/>
  <c r="G23" i="31"/>
  <c r="G9" i="31"/>
  <c r="G8" i="31"/>
  <c r="G20" i="31"/>
  <c r="G17" i="31"/>
  <c r="G16" i="31"/>
  <c r="G14" i="31"/>
  <c r="G13" i="31"/>
  <c r="G12" i="31" l="1"/>
  <c r="G11" i="31" s="1"/>
  <c r="E4" i="130" s="1"/>
  <c r="I4" i="130" s="1"/>
  <c r="G22" i="31"/>
  <c r="F4" i="130" s="1"/>
  <c r="J4" i="130" s="1"/>
  <c r="J24" i="130" s="1"/>
  <c r="K4" i="130" l="1"/>
  <c r="K24" i="130" s="1"/>
  <c r="I24" i="130"/>
  <c r="G6" i="31"/>
  <c r="I1" i="31"/>
  <c r="B26" i="30" l="1"/>
  <c r="G4" i="130"/>
  <c r="G24" i="130" s="1"/>
</calcChain>
</file>

<file path=xl/sharedStrings.xml><?xml version="1.0" encoding="utf-8"?>
<sst xmlns="http://schemas.openxmlformats.org/spreadsheetml/2006/main" count="8699" uniqueCount="217">
  <si>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</si>
  <si>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</si>
  <si>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</si>
  <si>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</si>
  <si>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</si>
  <si>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</si>
  <si>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</si>
  <si>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</si>
  <si>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</si>
  <si>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</si>
  <si>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</si>
  <si>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</si>
  <si>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</si>
  <si>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</si>
  <si>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</si>
  <si>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</si>
  <si>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</si>
  <si>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</si>
  <si>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</si>
  <si>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</si>
  <si>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</si>
  <si>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</si>
  <si>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</si>
  <si>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</si>
  <si>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</si>
  <si>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</si>
  <si>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</si>
  <si>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</si>
  <si>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</si>
  <si>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</si>
  <si>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</si>
  <si>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</si>
  <si>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Option C</t>
    <phoneticPr fontId="2"/>
  </si>
  <si>
    <t>(1)</t>
    <phoneticPr fontId="2"/>
  </si>
  <si>
    <t>(2)</t>
  </si>
  <si>
    <t>(3)</t>
  </si>
  <si>
    <t>MWh/p</t>
    <phoneticPr fontId="2"/>
  </si>
  <si>
    <t>h/p</t>
    <phoneticPr fontId="2"/>
  </si>
  <si>
    <t>L/p</t>
    <phoneticPr fontId="2"/>
  </si>
  <si>
    <t>Option C</t>
    <phoneticPr fontId="2"/>
  </si>
  <si>
    <t>monitored data</t>
    <phoneticPr fontId="2"/>
  </si>
  <si>
    <t>Monitored continuously and recorded monthly</t>
    <phoneticPr fontId="2"/>
  </si>
  <si>
    <t>Net calorific value of diesel</t>
    <phoneticPr fontId="2"/>
  </si>
  <si>
    <t>Weighted average density of diesel</t>
    <phoneticPr fontId="2"/>
  </si>
  <si>
    <t>L/h</t>
    <phoneticPr fontId="2"/>
  </si>
  <si>
    <t>kg/L</t>
    <phoneticPr fontId="2"/>
  </si>
  <si>
    <t>TJ/Gg</t>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</si>
  <si>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</si>
  <si>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IPCC default values provided in table 1.2 of Ch.1 Vol.2 of 2006 IPCC Guidelines on National GHG Inventories. Lower value is applied.</t>
    <phoneticPr fontId="2"/>
  </si>
  <si>
    <t>IPCC default values provided in table 1.4 of Ch.1 Vol.2 of 2006 IPCC Guidelines on National GHG Inventories. Lower value is applied.</t>
    <phoneticPr fontId="2"/>
  </si>
  <si>
    <t>n/a</t>
    <phoneticPr fontId="2"/>
  </si>
  <si>
    <t>MWh/p</t>
    <phoneticPr fontId="2"/>
  </si>
  <si>
    <t>h/p</t>
    <phoneticPr fontId="2"/>
  </si>
  <si>
    <t>Electricity</t>
    <phoneticPr fontId="2"/>
  </si>
  <si>
    <t>Weighted average density of diesel</t>
    <phoneticPr fontId="2"/>
  </si>
  <si>
    <t>Net calorific value of diesel</t>
    <phoneticPr fontId="2"/>
  </si>
  <si>
    <t>TJ/Gg</t>
    <phoneticPr fontId="2"/>
  </si>
  <si>
    <t>L/h</t>
    <phoneticPr fontId="2"/>
  </si>
  <si>
    <t>kg/L</t>
    <phoneticPr fontId="2"/>
  </si>
  <si>
    <t>Diesel</t>
    <phoneticPr fontId="2"/>
  </si>
  <si>
    <t>L/p</t>
    <phoneticPr fontId="2"/>
  </si>
  <si>
    <t>Monitored daily and recorded monthly</t>
    <phoneticPr fontId="2"/>
  </si>
  <si>
    <t>(6)</t>
    <phoneticPr fontId="2"/>
  </si>
  <si>
    <t>(4)</t>
    <phoneticPr fontId="2"/>
  </si>
  <si>
    <t>(5)</t>
    <phoneticPr fontId="2"/>
  </si>
  <si>
    <t>TJ/Gg</t>
    <phoneticPr fontId="2"/>
  </si>
  <si>
    <t xml:space="preserve">a) Values provided by the fuel supplier in invoices, or
b) Regional or national default value. </t>
    <phoneticPr fontId="2"/>
  </si>
  <si>
    <t>Specification of generator.
Manufacturer’s data.
If more than one diesel generators are equipped at the project BTS, the most efficient value among the design efficiency of the equipped diesel generators is adopted for the calculation of the reference emissions.</t>
    <phoneticPr fontId="2"/>
  </si>
  <si>
    <t>[Option A]
Recorded monthly
[Option B]
Monitored continuously and recorded monthly</t>
    <phoneticPr fontId="2"/>
  </si>
  <si>
    <t>Monitoring Plan Sheet (Input Sheet) [Attachment to Project Design Document]</t>
    <phoneticPr fontId="2"/>
  </si>
  <si>
    <t>Monitoring Plan Sheet (Calculation Process Sheet) [Attachment to Project Design Document]</t>
    <phoneticPr fontId="2"/>
  </si>
  <si>
    <t>Monitoring Spreadsheet: JCM_ID_AM014_ver01.0</t>
    <phoneticPr fontId="2"/>
  </si>
  <si>
    <r>
      <t xml:space="preserve">Table 1: Parameters to be monitored </t>
    </r>
    <r>
      <rPr>
        <b/>
        <i/>
        <sz val="11"/>
        <color indexed="8"/>
        <rFont val="Arial"/>
        <family val="2"/>
      </rPr>
      <t>ex post</t>
    </r>
    <phoneticPr fontId="2"/>
  </si>
  <si>
    <r>
      <t>EC</t>
    </r>
    <r>
      <rPr>
        <vertAlign val="subscript"/>
        <sz val="11"/>
        <rFont val="Arial"/>
        <family val="2"/>
      </rPr>
      <t>i,grid,p</t>
    </r>
    <phoneticPr fontId="2"/>
  </si>
  <si>
    <r>
      <t xml:space="preserve">The amount of grid electricity consumed at </t>
    </r>
    <r>
      <rPr>
        <i/>
        <sz val="11"/>
        <rFont val="Arial"/>
        <family val="2"/>
      </rPr>
      <t>BTSi</t>
    </r>
    <r>
      <rPr>
        <sz val="11"/>
        <rFont val="Arial"/>
        <family val="2"/>
      </rPr>
      <t xml:space="preserve"> during the period </t>
    </r>
    <r>
      <rPr>
        <i/>
        <sz val="11"/>
        <rFont val="Arial"/>
        <family val="2"/>
      </rPr>
      <t>p</t>
    </r>
    <phoneticPr fontId="2"/>
  </si>
  <si>
    <r>
      <t>EC</t>
    </r>
    <r>
      <rPr>
        <vertAlign val="subscript"/>
        <sz val="11"/>
        <rFont val="Arial"/>
        <family val="2"/>
      </rPr>
      <t>i,diesel,p</t>
    </r>
    <phoneticPr fontId="2"/>
  </si>
  <si>
    <r>
      <t xml:space="preserve">The amount of electricity generated by the project diesel generator at </t>
    </r>
    <r>
      <rPr>
        <i/>
        <sz val="11"/>
        <rFont val="Arial"/>
        <family val="2"/>
      </rPr>
      <t xml:space="preserve">BTSi </t>
    </r>
    <r>
      <rPr>
        <sz val="11"/>
        <rFont val="Arial"/>
        <family val="2"/>
      </rPr>
      <t xml:space="preserve">during the period </t>
    </r>
    <r>
      <rPr>
        <i/>
        <sz val="11"/>
        <rFont val="Arial"/>
        <family val="2"/>
      </rPr>
      <t>p</t>
    </r>
    <phoneticPr fontId="2"/>
  </si>
  <si>
    <r>
      <t>EC</t>
    </r>
    <r>
      <rPr>
        <vertAlign val="subscript"/>
        <sz val="11"/>
        <rFont val="Arial"/>
        <family val="2"/>
      </rPr>
      <t>i,solar,p</t>
    </r>
    <phoneticPr fontId="2"/>
  </si>
  <si>
    <r>
      <t xml:space="preserve">The amount of electricity generated by the project solar PV system at </t>
    </r>
    <r>
      <rPr>
        <i/>
        <sz val="11"/>
        <rFont val="Arial"/>
        <family val="2"/>
      </rPr>
      <t xml:space="preserve">BTSi </t>
    </r>
    <r>
      <rPr>
        <sz val="11"/>
        <rFont val="Arial"/>
        <family val="2"/>
      </rPr>
      <t>during the period</t>
    </r>
    <r>
      <rPr>
        <i/>
        <sz val="11"/>
        <rFont val="Arial"/>
        <family val="2"/>
      </rPr>
      <t xml:space="preserve"> p</t>
    </r>
    <phoneticPr fontId="2"/>
  </si>
  <si>
    <r>
      <t>τ</t>
    </r>
    <r>
      <rPr>
        <vertAlign val="subscript"/>
        <sz val="11"/>
        <rFont val="Arial"/>
        <family val="2"/>
      </rPr>
      <t>i,p</t>
    </r>
    <phoneticPr fontId="2"/>
  </si>
  <si>
    <r>
      <t xml:space="preserve">Hours for which electricity is available from grid at </t>
    </r>
    <r>
      <rPr>
        <i/>
        <sz val="11"/>
        <rFont val="Arial"/>
        <family val="2"/>
      </rPr>
      <t xml:space="preserve">BTSi </t>
    </r>
    <r>
      <rPr>
        <sz val="11"/>
        <rFont val="Arial"/>
        <family val="2"/>
      </rPr>
      <t>during the period</t>
    </r>
    <r>
      <rPr>
        <i/>
        <sz val="11"/>
        <rFont val="Arial"/>
        <family val="2"/>
      </rPr>
      <t xml:space="preserve"> p</t>
    </r>
    <phoneticPr fontId="2"/>
  </si>
  <si>
    <r>
      <t>T</t>
    </r>
    <r>
      <rPr>
        <vertAlign val="subscript"/>
        <sz val="11"/>
        <rFont val="Arial"/>
        <family val="2"/>
      </rPr>
      <t>i,p</t>
    </r>
    <phoneticPr fontId="2"/>
  </si>
  <si>
    <r>
      <t xml:space="preserve">Total hours of operation of </t>
    </r>
    <r>
      <rPr>
        <i/>
        <sz val="11"/>
        <rFont val="Arial"/>
        <family val="2"/>
      </rPr>
      <t>BTSi</t>
    </r>
    <r>
      <rPr>
        <sz val="11"/>
        <rFont val="Arial"/>
        <family val="2"/>
      </rPr>
      <t xml:space="preserve"> during the period</t>
    </r>
    <r>
      <rPr>
        <i/>
        <sz val="11"/>
        <rFont val="Arial"/>
        <family val="2"/>
      </rPr>
      <t xml:space="preserve"> p</t>
    </r>
    <phoneticPr fontId="2"/>
  </si>
  <si>
    <r>
      <t>Total hours of operation of</t>
    </r>
    <r>
      <rPr>
        <i/>
        <sz val="11"/>
        <rFont val="Arial"/>
        <family val="2"/>
      </rPr>
      <t xml:space="preserve"> BTS</t>
    </r>
    <r>
      <rPr>
        <i/>
        <vertAlign val="subscript"/>
        <sz val="11"/>
        <rFont val="Arial"/>
        <family val="2"/>
      </rPr>
      <t xml:space="preserve">i </t>
    </r>
    <r>
      <rPr>
        <sz val="11"/>
        <rFont val="Arial"/>
        <family val="2"/>
      </rPr>
      <t xml:space="preserve">is determined based on the following calculation result:
</t>
    </r>
    <r>
      <rPr>
        <i/>
        <sz val="11"/>
        <rFont val="Arial"/>
        <family val="2"/>
      </rPr>
      <t>T</t>
    </r>
    <r>
      <rPr>
        <i/>
        <vertAlign val="subscript"/>
        <sz val="11"/>
        <rFont val="Arial"/>
        <family val="2"/>
      </rPr>
      <t xml:space="preserve">i,p </t>
    </r>
    <r>
      <rPr>
        <sz val="11"/>
        <rFont val="Arial"/>
        <family val="2"/>
      </rPr>
      <t xml:space="preserve">= </t>
    </r>
    <r>
      <rPr>
        <i/>
        <sz val="11"/>
        <rFont val="Arial"/>
        <family val="2"/>
      </rPr>
      <t>D</t>
    </r>
    <r>
      <rPr>
        <i/>
        <vertAlign val="subscript"/>
        <sz val="11"/>
        <rFont val="Arial"/>
        <family val="2"/>
      </rPr>
      <t xml:space="preserve">i,p </t>
    </r>
    <r>
      <rPr>
        <sz val="11"/>
        <rFont val="Arial"/>
        <family val="2"/>
      </rPr>
      <t>* 24
Where,
D</t>
    </r>
    <r>
      <rPr>
        <vertAlign val="subscript"/>
        <sz val="11"/>
        <rFont val="Arial"/>
        <family val="2"/>
      </rPr>
      <t>i,p</t>
    </r>
    <r>
      <rPr>
        <sz val="11"/>
        <rFont val="Arial"/>
        <family val="2"/>
      </rPr>
      <t xml:space="preserve"> = Days of operation of </t>
    </r>
    <r>
      <rPr>
        <i/>
        <sz val="11"/>
        <rFont val="Arial"/>
        <family val="2"/>
      </rPr>
      <t xml:space="preserve">BTSi </t>
    </r>
    <r>
      <rPr>
        <sz val="11"/>
        <rFont val="Arial"/>
        <family val="2"/>
      </rPr>
      <t xml:space="preserve">during the period </t>
    </r>
    <r>
      <rPr>
        <i/>
        <sz val="11"/>
        <rFont val="Arial"/>
        <family val="2"/>
      </rPr>
      <t xml:space="preserve">p
</t>
    </r>
    <r>
      <rPr>
        <sz val="11"/>
        <rFont val="Arial"/>
        <family val="2"/>
      </rPr>
      <t>D</t>
    </r>
    <r>
      <rPr>
        <vertAlign val="subscript"/>
        <sz val="11"/>
        <rFont val="Arial"/>
        <family val="2"/>
      </rPr>
      <t>i,p</t>
    </r>
    <r>
      <rPr>
        <sz val="11"/>
        <rFont val="Arial"/>
        <family val="2"/>
      </rPr>
      <t xml:space="preserve"> is counted as the actual number of days between starting date (DD/MM/YYYY) and end date (DD/MM/YYYY) of the monitoring period. If there are days on which BTS</t>
    </r>
    <r>
      <rPr>
        <vertAlign val="subscript"/>
        <sz val="11"/>
        <rFont val="Arial"/>
        <family val="2"/>
      </rPr>
      <t>i</t>
    </r>
    <r>
      <rPr>
        <sz val="11"/>
        <rFont val="Arial"/>
        <family val="2"/>
      </rPr>
      <t xml:space="preserve"> is not operating, the number of days should be subtracted from the total number of days monitored.</t>
    </r>
    <phoneticPr fontId="2"/>
  </si>
  <si>
    <r>
      <t>FC</t>
    </r>
    <r>
      <rPr>
        <vertAlign val="subscript"/>
        <sz val="11"/>
        <rFont val="Arial"/>
        <family val="2"/>
      </rPr>
      <t>i,diesel,p</t>
    </r>
    <phoneticPr fontId="2"/>
  </si>
  <si>
    <r>
      <t xml:space="preserve">The quantity of diesel consumed at </t>
    </r>
    <r>
      <rPr>
        <i/>
        <sz val="11"/>
        <rFont val="Arial"/>
        <family val="2"/>
      </rPr>
      <t xml:space="preserve">BTSi </t>
    </r>
    <r>
      <rPr>
        <sz val="11"/>
        <rFont val="Arial"/>
        <family val="2"/>
      </rPr>
      <t xml:space="preserve">during the period </t>
    </r>
    <r>
      <rPr>
        <i/>
        <sz val="11"/>
        <rFont val="Arial"/>
        <family val="2"/>
      </rPr>
      <t>p</t>
    </r>
    <phoneticPr fontId="2"/>
  </si>
  <si>
    <r>
      <t>[Option A]
Diesel consumption is determined by recording the quantity of the filled fuel which is refilled to fill up the tank at the project BTS</t>
    </r>
    <r>
      <rPr>
        <vertAlign val="subscript"/>
        <sz val="11"/>
        <rFont val="Arial"/>
        <family val="2"/>
      </rPr>
      <t>i</t>
    </r>
    <r>
      <rPr>
        <sz val="11"/>
        <rFont val="Arial"/>
        <family val="2"/>
      </rPr>
      <t>. 
[Option B] 
Measured with a flow meter, calibrated according to the national regulation.
For option B, flow meter is replaced or calibrated at an interval following the regulation in the country in which the flow meter is commonly used or according to the manufacturer's recommendation, unless a type approval, manufacturer's specification, or certification issued by an entity accredited under international/national standards for the flow meter has been prepared by the time of installation.</t>
    </r>
    <phoneticPr fontId="2"/>
  </si>
  <si>
    <r>
      <t xml:space="preserve">Table 2: Project-specific parameters to be fixed </t>
    </r>
    <r>
      <rPr>
        <b/>
        <i/>
        <sz val="11"/>
        <color indexed="8"/>
        <rFont val="Arial"/>
        <family val="2"/>
      </rPr>
      <t>ex ante</t>
    </r>
    <phoneticPr fontId="2"/>
  </si>
  <si>
    <r>
      <rPr>
        <sz val="11"/>
        <rFont val="Arial"/>
        <family val="2"/>
      </rPr>
      <t>φ</t>
    </r>
    <r>
      <rPr>
        <vertAlign val="subscript"/>
        <sz val="11"/>
        <rFont val="ＭＳ Ｐゴシック"/>
        <family val="3"/>
        <charset val="128"/>
      </rPr>
      <t>i</t>
    </r>
    <phoneticPr fontId="2"/>
  </si>
  <si>
    <r>
      <t>Design efficiency of diesel generator operated at the project BTS at the time of validation at 25% load to be installed at BTS</t>
    </r>
    <r>
      <rPr>
        <vertAlign val="subscript"/>
        <sz val="11"/>
        <rFont val="Arial"/>
        <family val="2"/>
      </rPr>
      <t xml:space="preserve">i </t>
    </r>
    <phoneticPr fontId="2"/>
  </si>
  <si>
    <r>
      <t>EF</t>
    </r>
    <r>
      <rPr>
        <vertAlign val="subscript"/>
        <sz val="11"/>
        <rFont val="Arial"/>
        <family val="2"/>
      </rPr>
      <t>grid</t>
    </r>
    <phoneticPr fontId="2"/>
  </si>
  <si>
    <r>
      <t>Grid CO</t>
    </r>
    <r>
      <rPr>
        <vertAlign val="subscript"/>
        <sz val="11"/>
        <rFont val="Arial"/>
        <family val="2"/>
      </rPr>
      <t>2</t>
    </r>
    <r>
      <rPr>
        <sz val="11"/>
        <rFont val="Arial"/>
        <family val="2"/>
      </rPr>
      <t xml:space="preserve"> emission factor</t>
    </r>
    <phoneticPr fontId="2"/>
  </si>
  <si>
    <r>
      <t>tCO</t>
    </r>
    <r>
      <rPr>
        <vertAlign val="subscript"/>
        <sz val="11"/>
        <rFont val="Arial"/>
        <family val="2"/>
      </rPr>
      <t>2</t>
    </r>
    <r>
      <rPr>
        <sz val="11"/>
        <rFont val="Arial"/>
        <family val="2"/>
      </rPr>
      <t>/MWh</t>
    </r>
    <phoneticPr fontId="2"/>
  </si>
  <si>
    <r>
      <t>ρ</t>
    </r>
    <r>
      <rPr>
        <vertAlign val="subscript"/>
        <sz val="11"/>
        <rFont val="Arial"/>
        <family val="2"/>
      </rPr>
      <t>diesel</t>
    </r>
    <phoneticPr fontId="2"/>
  </si>
  <si>
    <r>
      <t>NCV</t>
    </r>
    <r>
      <rPr>
        <vertAlign val="subscript"/>
        <sz val="11"/>
        <rFont val="Arial"/>
        <family val="2"/>
      </rPr>
      <t>diesel</t>
    </r>
    <phoneticPr fontId="2"/>
  </si>
  <si>
    <r>
      <t>EF</t>
    </r>
    <r>
      <rPr>
        <vertAlign val="subscript"/>
        <sz val="11"/>
        <rFont val="Arial"/>
        <family val="2"/>
      </rPr>
      <t>diesel</t>
    </r>
    <phoneticPr fontId="2"/>
  </si>
  <si>
    <r>
      <t>Diesel CO</t>
    </r>
    <r>
      <rPr>
        <vertAlign val="subscript"/>
        <sz val="11"/>
        <rFont val="Arial"/>
        <family val="2"/>
      </rPr>
      <t>2</t>
    </r>
    <r>
      <rPr>
        <sz val="11"/>
        <rFont val="Arial"/>
        <family val="2"/>
      </rPr>
      <t xml:space="preserve"> emission factor</t>
    </r>
    <phoneticPr fontId="2"/>
  </si>
  <si>
    <r>
      <t>kgCO</t>
    </r>
    <r>
      <rPr>
        <vertAlign val="subscript"/>
        <sz val="11"/>
        <rFont val="Arial"/>
        <family val="2"/>
      </rPr>
      <t>2</t>
    </r>
    <r>
      <rPr>
        <sz val="11"/>
        <rFont val="Arial"/>
        <family val="2"/>
      </rPr>
      <t>/TJ</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</si>
  <si>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</si>
  <si>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</si>
  <si>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theme="1"/>
        <rFont val="Arial"/>
        <family val="2"/>
      </rPr>
      <t>2</t>
    </r>
    <r>
      <rPr>
        <sz val="11"/>
        <color theme="1"/>
        <rFont val="Arial"/>
        <family val="2"/>
      </rPr>
      <t>/p</t>
    </r>
    <phoneticPr fontId="2"/>
  </si>
  <si>
    <r>
      <t xml:space="preserve">Emission reductions during the period </t>
    </r>
    <r>
      <rPr>
        <i/>
        <sz val="11"/>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</si>
  <si>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</si>
  <si>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</si>
  <si>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NCV</t>
    </r>
    <r>
      <rPr>
        <vertAlign val="subscript"/>
        <sz val="11"/>
        <color indexed="8"/>
        <rFont val="Arial"/>
        <family val="2"/>
      </rPr>
      <t>diesel</t>
    </r>
    <phoneticPr fontId="2"/>
  </si>
  <si>
    <r>
      <t>Diesel CO</t>
    </r>
    <r>
      <rPr>
        <vertAlign val="subscript"/>
        <sz val="11"/>
        <rFont val="Arial"/>
        <family val="2"/>
      </rPr>
      <t>2</t>
    </r>
    <r>
      <rPr>
        <sz val="11"/>
        <rFont val="Arial"/>
        <family val="2"/>
      </rPr>
      <t xml:space="preserve"> emission factor </t>
    </r>
    <phoneticPr fontId="2"/>
  </si>
  <si>
    <r>
      <t>kgCO</t>
    </r>
    <r>
      <rPr>
        <vertAlign val="subscript"/>
        <sz val="11"/>
        <rFont val="Arial"/>
        <family val="2"/>
      </rPr>
      <t>2</t>
    </r>
    <r>
      <rPr>
        <sz val="11"/>
        <rFont val="Arial"/>
        <family val="2"/>
      </rPr>
      <t>/TJ</t>
    </r>
    <phoneticPr fontId="2"/>
  </si>
  <si>
    <r>
      <t>EF</t>
    </r>
    <r>
      <rPr>
        <vertAlign val="subscript"/>
        <sz val="11"/>
        <color indexed="8"/>
        <rFont val="Arial"/>
        <family val="2"/>
      </rPr>
      <t>diesel</t>
    </r>
    <phoneticPr fontId="2"/>
  </si>
  <si>
    <r>
      <t xml:space="preserve">Reference emissions during the period </t>
    </r>
    <r>
      <rPr>
        <i/>
        <sz val="11"/>
        <color theme="1"/>
        <rFont val="Arial"/>
        <family val="2"/>
      </rPr>
      <t>p</t>
    </r>
    <phoneticPr fontId="2"/>
  </si>
  <si>
    <r>
      <t>RE</t>
    </r>
    <r>
      <rPr>
        <vertAlign val="subscript"/>
        <sz val="11"/>
        <color theme="1"/>
        <rFont val="Arial"/>
        <family val="2"/>
      </rPr>
      <t>p</t>
    </r>
    <phoneticPr fontId="2"/>
  </si>
  <si>
    <r>
      <t xml:space="preserve">Total electricity consumption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2"/>
  </si>
  <si>
    <r>
      <t>EC</t>
    </r>
    <r>
      <rPr>
        <vertAlign val="subscript"/>
        <sz val="11"/>
        <color theme="1"/>
        <rFont val="Arial"/>
        <family val="2"/>
      </rPr>
      <t>i,p</t>
    </r>
    <phoneticPr fontId="2"/>
  </si>
  <si>
    <r>
      <t xml:space="preserve">The amount of grid electricity consumed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2"/>
  </si>
  <si>
    <r>
      <t>EC</t>
    </r>
    <r>
      <rPr>
        <vertAlign val="subscript"/>
        <sz val="11"/>
        <color theme="1"/>
        <rFont val="Arial"/>
        <family val="2"/>
      </rPr>
      <t>i,grid,p</t>
    </r>
    <phoneticPr fontId="2"/>
  </si>
  <si>
    <r>
      <t>The amount of electricity generated by the project diesel generator at</t>
    </r>
    <r>
      <rPr>
        <i/>
        <sz val="11"/>
        <color indexed="8"/>
        <rFont val="Arial"/>
        <family val="2"/>
      </rPr>
      <t xml:space="preserve"> BTSi </t>
    </r>
    <r>
      <rPr>
        <sz val="11"/>
        <color indexed="8"/>
        <rFont val="Arial"/>
        <family val="2"/>
      </rPr>
      <t>during the period</t>
    </r>
    <r>
      <rPr>
        <i/>
        <sz val="11"/>
        <color indexed="8"/>
        <rFont val="Arial"/>
        <family val="2"/>
      </rPr>
      <t xml:space="preserve"> p</t>
    </r>
    <phoneticPr fontId="2"/>
  </si>
  <si>
    <r>
      <t>EC</t>
    </r>
    <r>
      <rPr>
        <vertAlign val="subscript"/>
        <sz val="11"/>
        <color theme="1"/>
        <rFont val="Arial"/>
        <family val="2"/>
      </rPr>
      <t>i,diesel,p</t>
    </r>
    <phoneticPr fontId="2"/>
  </si>
  <si>
    <r>
      <t xml:space="preserve">The amount of electricity generated by the project solar PV system at </t>
    </r>
    <r>
      <rPr>
        <i/>
        <sz val="11"/>
        <color indexed="8"/>
        <rFont val="Arial"/>
        <family val="2"/>
      </rPr>
      <t>BTSi</t>
    </r>
    <r>
      <rPr>
        <sz val="11"/>
        <color indexed="8"/>
        <rFont val="Arial"/>
        <family val="2"/>
      </rPr>
      <t xml:space="preserve"> during the period</t>
    </r>
    <r>
      <rPr>
        <i/>
        <sz val="11"/>
        <color indexed="8"/>
        <rFont val="Arial"/>
        <family val="2"/>
      </rPr>
      <t xml:space="preserve"> p</t>
    </r>
    <phoneticPr fontId="2"/>
  </si>
  <si>
    <r>
      <t>EC</t>
    </r>
    <r>
      <rPr>
        <vertAlign val="subscript"/>
        <sz val="11"/>
        <color theme="1"/>
        <rFont val="Arial"/>
        <family val="2"/>
      </rPr>
      <t>i,solar,p</t>
    </r>
    <phoneticPr fontId="2"/>
  </si>
  <si>
    <r>
      <t xml:space="preserve">Hours for which electricity is available from grid at </t>
    </r>
    <r>
      <rPr>
        <i/>
        <sz val="11"/>
        <color indexed="8"/>
        <rFont val="Arial"/>
        <family val="2"/>
      </rPr>
      <t>BTSi</t>
    </r>
    <r>
      <rPr>
        <sz val="11"/>
        <color indexed="8"/>
        <rFont val="Arial"/>
        <family val="2"/>
      </rPr>
      <t xml:space="preserve"> during the period </t>
    </r>
    <r>
      <rPr>
        <i/>
        <sz val="11"/>
        <color indexed="8"/>
        <rFont val="Arial"/>
        <family val="2"/>
      </rPr>
      <t>p</t>
    </r>
    <phoneticPr fontId="2"/>
  </si>
  <si>
    <r>
      <t xml:space="preserve">Total hours of operation of </t>
    </r>
    <r>
      <rPr>
        <i/>
        <sz val="11"/>
        <color indexed="8"/>
        <rFont val="Arial"/>
        <family val="2"/>
      </rPr>
      <t xml:space="preserve">BTSi </t>
    </r>
    <r>
      <rPr>
        <sz val="11"/>
        <color indexed="8"/>
        <rFont val="Arial"/>
        <family val="2"/>
      </rPr>
      <t>during the period</t>
    </r>
    <r>
      <rPr>
        <i/>
        <sz val="11"/>
        <color indexed="8"/>
        <rFont val="Arial"/>
        <family val="2"/>
      </rPr>
      <t xml:space="preserve"> p </t>
    </r>
    <phoneticPr fontId="2"/>
  </si>
  <si>
    <r>
      <t>T</t>
    </r>
    <r>
      <rPr>
        <vertAlign val="subscript"/>
        <sz val="11"/>
        <color theme="1"/>
        <rFont val="Arial"/>
        <family val="2"/>
      </rPr>
      <t>i,p</t>
    </r>
    <phoneticPr fontId="2"/>
  </si>
  <si>
    <r>
      <t>Grid CO</t>
    </r>
    <r>
      <rPr>
        <vertAlign val="subscript"/>
        <sz val="11"/>
        <color indexed="8"/>
        <rFont val="Arial"/>
        <family val="2"/>
      </rPr>
      <t>2</t>
    </r>
    <r>
      <rPr>
        <sz val="11"/>
        <color indexed="8"/>
        <rFont val="Arial"/>
        <family val="2"/>
      </rPr>
      <t xml:space="preserve"> emission factor</t>
    </r>
    <phoneticPr fontId="2"/>
  </si>
  <si>
    <r>
      <t>tCO</t>
    </r>
    <r>
      <rPr>
        <vertAlign val="subscript"/>
        <sz val="11"/>
        <color theme="1"/>
        <rFont val="Arial"/>
        <family val="2"/>
      </rPr>
      <t>2</t>
    </r>
    <r>
      <rPr>
        <sz val="11"/>
        <color theme="1"/>
        <rFont val="Arial"/>
        <family val="2"/>
      </rPr>
      <t>/MWh</t>
    </r>
    <phoneticPr fontId="2"/>
  </si>
  <si>
    <r>
      <t>EF</t>
    </r>
    <r>
      <rPr>
        <vertAlign val="subscript"/>
        <sz val="11"/>
        <color theme="1"/>
        <rFont val="Arial"/>
        <family val="2"/>
      </rPr>
      <t>grid</t>
    </r>
    <phoneticPr fontId="2"/>
  </si>
  <si>
    <r>
      <t>φ</t>
    </r>
    <r>
      <rPr>
        <vertAlign val="subscript"/>
        <sz val="11"/>
        <color theme="1"/>
        <rFont val="Arial"/>
        <family val="2"/>
      </rPr>
      <t>i</t>
    </r>
    <phoneticPr fontId="2"/>
  </si>
  <si>
    <r>
      <t>ρ</t>
    </r>
    <r>
      <rPr>
        <vertAlign val="subscript"/>
        <sz val="11"/>
        <color theme="1"/>
        <rFont val="Arial"/>
        <family val="2"/>
      </rPr>
      <t>diesel</t>
    </r>
    <phoneticPr fontId="2"/>
  </si>
  <si>
    <r>
      <t xml:space="preserve">Project emissions during the period </t>
    </r>
    <r>
      <rPr>
        <i/>
        <sz val="11"/>
        <color theme="1"/>
        <rFont val="Arial"/>
        <family val="2"/>
      </rPr>
      <t>p</t>
    </r>
    <phoneticPr fontId="2"/>
  </si>
  <si>
    <r>
      <t>tCO</t>
    </r>
    <r>
      <rPr>
        <vertAlign val="subscript"/>
        <sz val="11"/>
        <color theme="1"/>
        <rFont val="Arial"/>
        <family val="2"/>
      </rPr>
      <t>2</t>
    </r>
    <r>
      <rPr>
        <sz val="11"/>
        <color theme="1"/>
        <rFont val="Arial"/>
        <family val="2"/>
      </rPr>
      <t>/p</t>
    </r>
    <phoneticPr fontId="2"/>
  </si>
  <si>
    <r>
      <t>PE</t>
    </r>
    <r>
      <rPr>
        <vertAlign val="subscript"/>
        <sz val="11"/>
        <color theme="1"/>
        <rFont val="Arial"/>
        <family val="2"/>
      </rPr>
      <t>p</t>
    </r>
    <phoneticPr fontId="2"/>
  </si>
  <si>
    <r>
      <t xml:space="preserve">The amount of grid electricity consumed at </t>
    </r>
    <r>
      <rPr>
        <i/>
        <sz val="11"/>
        <color indexed="8"/>
        <rFont val="Arial"/>
        <family val="2"/>
      </rPr>
      <t>BTS</t>
    </r>
    <r>
      <rPr>
        <i/>
        <vertAlign val="subscript"/>
        <sz val="11"/>
        <color indexed="8"/>
        <rFont val="Arial"/>
        <family val="2"/>
      </rPr>
      <t>i</t>
    </r>
    <r>
      <rPr>
        <sz val="11"/>
        <color indexed="8"/>
        <rFont val="Arial"/>
        <family val="2"/>
      </rPr>
      <t xml:space="preserve"> during the period</t>
    </r>
    <r>
      <rPr>
        <i/>
        <sz val="11"/>
        <color indexed="8"/>
        <rFont val="Arial"/>
        <family val="2"/>
      </rPr>
      <t xml:space="preserve"> p</t>
    </r>
    <phoneticPr fontId="2"/>
  </si>
  <si>
    <r>
      <t xml:space="preserve">The quantity of diesel consumed at </t>
    </r>
    <r>
      <rPr>
        <i/>
        <sz val="11"/>
        <color indexed="8"/>
        <rFont val="Arial"/>
        <family val="2"/>
      </rPr>
      <t>BTS</t>
    </r>
    <r>
      <rPr>
        <i/>
        <vertAlign val="subscript"/>
        <sz val="11"/>
        <color indexed="8"/>
        <rFont val="Arial"/>
        <family val="2"/>
      </rPr>
      <t xml:space="preserve">i </t>
    </r>
    <r>
      <rPr>
        <sz val="11"/>
        <color indexed="8"/>
        <rFont val="Arial"/>
        <family val="2"/>
      </rPr>
      <t xml:space="preserve">during the period </t>
    </r>
    <r>
      <rPr>
        <i/>
        <sz val="11"/>
        <color indexed="8"/>
        <rFont val="Arial"/>
        <family val="2"/>
      </rPr>
      <t>p</t>
    </r>
    <phoneticPr fontId="2"/>
  </si>
  <si>
    <r>
      <t>FC</t>
    </r>
    <r>
      <rPr>
        <vertAlign val="subscript"/>
        <sz val="11"/>
        <color indexed="8"/>
        <rFont val="Arial"/>
        <family val="2"/>
      </rPr>
      <t>i,diesel,p</t>
    </r>
    <phoneticPr fontId="2"/>
  </si>
  <si>
    <r>
      <t>Diesel CO</t>
    </r>
    <r>
      <rPr>
        <vertAlign val="subscript"/>
        <sz val="11"/>
        <color indexed="8"/>
        <rFont val="Arial"/>
        <family val="2"/>
      </rPr>
      <t xml:space="preserve">2 </t>
    </r>
    <r>
      <rPr>
        <sz val="11"/>
        <color indexed="8"/>
        <rFont val="Arial"/>
        <family val="2"/>
      </rPr>
      <t xml:space="preserve">emission factor </t>
    </r>
    <phoneticPr fontId="2"/>
  </si>
  <si>
    <r>
      <t>kgCO</t>
    </r>
    <r>
      <rPr>
        <vertAlign val="subscript"/>
        <sz val="11"/>
        <color indexed="8"/>
        <rFont val="Arial"/>
        <family val="2"/>
      </rPr>
      <t>2</t>
    </r>
    <r>
      <rPr>
        <sz val="11"/>
        <color indexed="8"/>
        <rFont val="Arial"/>
        <family val="2"/>
      </rPr>
      <t>/TJ</t>
    </r>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</si>
  <si>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</si>
  <si>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</si>
  <si>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</si>
  <si>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r>
      <t>Measuring equipment is installed to measure grid electricity consumption at project BTS</t>
    </r>
    <r>
      <rPr>
        <vertAlign val="subscript"/>
        <sz val="11"/>
        <rFont val="Arial"/>
        <family val="2"/>
      </rPr>
      <t>i</t>
    </r>
    <r>
      <rPr>
        <sz val="11"/>
        <rFont val="Arial"/>
        <family val="2"/>
      </rPr>
      <t>.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r>
    <phoneticPr fontId="2"/>
  </si>
  <si>
    <t>Measuring equipment is installed to measure electricity generated by the project diesel generator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phoneticPr fontId="2"/>
  </si>
  <si>
    <t>Measuring equipment is installed to measure electricity generated by solar PV system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phoneticPr fontId="2"/>
  </si>
  <si>
    <t>Sensor logger is installed to measure hours for which of electricity is available from grid.
The sensor is replaced or calibrated at an interval following the regulations in the country in which the sensor is commonly used or according to the manufacturer's recommendation, unless a type approval, manufacturer's specification, or certification issued by an entity accredited under international/national standards for the sensor has been prepared by the time of installation.</t>
    <phoneticPr fontId="2"/>
  </si>
  <si>
    <t>monitored data</t>
    <phoneticPr fontId="2"/>
  </si>
  <si>
    <t>τi,p</t>
    <phoneticPr fontId="2"/>
  </si>
  <si>
    <r>
      <t xml:space="preserve">Design efficiency of diesel generator operated at the project BTS at the time of validation at 25% load to be installed at </t>
    </r>
    <r>
      <rPr>
        <i/>
        <sz val="11"/>
        <rFont val="Arial"/>
        <family val="2"/>
      </rPr>
      <t>BTSi</t>
    </r>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</si>
  <si>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</si>
  <si>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</si>
  <si>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</si>
  <si>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</si>
  <si>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</si>
  <si>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</si>
  <si>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</si>
  <si>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</si>
  <si>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</si>
  <si>
    <t>(k)</t>
    <phoneticPr fontId="2"/>
  </si>
  <si>
    <r>
      <t>EF</t>
    </r>
    <r>
      <rPr>
        <vertAlign val="subscript"/>
        <sz val="11"/>
        <rFont val="Arial"/>
        <family val="2"/>
      </rPr>
      <t>diesel</t>
    </r>
    <phoneticPr fontId="2"/>
  </si>
  <si>
    <r>
      <rPr>
        <sz val="11"/>
        <rFont val="Arial"/>
        <family val="2"/>
      </rPr>
      <t>φ</t>
    </r>
    <r>
      <rPr>
        <vertAlign val="subscript"/>
        <sz val="11"/>
        <rFont val="ＭＳ Ｐゴシック"/>
        <family val="3"/>
        <charset val="128"/>
      </rPr>
      <t>i</t>
    </r>
    <phoneticPr fontId="2"/>
  </si>
  <si>
    <r>
      <t>EF</t>
    </r>
    <r>
      <rPr>
        <vertAlign val="subscript"/>
        <sz val="11"/>
        <rFont val="Arial"/>
        <family val="2"/>
      </rPr>
      <t>grid</t>
    </r>
    <phoneticPr fontId="2"/>
  </si>
  <si>
    <r>
      <t>ρ</t>
    </r>
    <r>
      <rPr>
        <vertAlign val="subscript"/>
        <sz val="11"/>
        <rFont val="Arial"/>
        <family val="2"/>
      </rPr>
      <t>diesel</t>
    </r>
    <phoneticPr fontId="2"/>
  </si>
  <si>
    <r>
      <t>NCV</t>
    </r>
    <r>
      <rPr>
        <vertAlign val="subscript"/>
        <sz val="11"/>
        <rFont val="Arial"/>
        <family val="2"/>
      </rPr>
      <t>diesel</t>
    </r>
    <phoneticPr fontId="2"/>
  </si>
  <si>
    <t>(a)</t>
    <phoneticPr fontId="2"/>
  </si>
  <si>
    <t>Parameters</t>
    <phoneticPr fontId="2"/>
  </si>
  <si>
    <t>Monitoring Period</t>
    <phoneticPr fontId="26"/>
  </si>
  <si>
    <t>Monitored Values</t>
    <phoneticPr fontId="2"/>
  </si>
  <si>
    <r>
      <t>Measuring equipment is installed to measure grid electricity consumption at project BTS</t>
    </r>
    <r>
      <rPr>
        <vertAlign val="subscript"/>
        <sz val="11"/>
        <rFont val="Arial"/>
        <family val="2"/>
      </rPr>
      <t>i</t>
    </r>
    <r>
      <rPr>
        <sz val="11"/>
        <rFont val="Arial"/>
        <family val="2"/>
      </rPr>
      <t xml:space="preserve">.
The manufacturer's specification for the measuring equipment has been prepared by the time of installation.
The data monitored is kept and archived electronically for two years after the final issuance of credits.
</t>
    </r>
    <phoneticPr fontId="2"/>
  </si>
  <si>
    <t>n/a</t>
    <phoneticPr fontId="2"/>
  </si>
  <si>
    <r>
      <t>Measuring equipment is installed to measure electricity generated by the project diesel generator at  project BTS</t>
    </r>
    <r>
      <rPr>
        <vertAlign val="subscript"/>
        <sz val="11"/>
        <rFont val="Arial"/>
        <family val="2"/>
      </rPr>
      <t>i</t>
    </r>
    <r>
      <rPr>
        <sz val="11"/>
        <rFont val="Arial"/>
        <family val="2"/>
      </rPr>
      <t xml:space="preserve">.
The manufacturer's specification for the measuring equipment has been prepared by the time of installation.
The data monitored is kept and archived electronically for two years after the final issuance of credits.
</t>
    </r>
    <phoneticPr fontId="2"/>
  </si>
  <si>
    <t xml:space="preserve">Measuring equipment is installed to measure electricity generated by solar PV system at project BTSi.
The manufacturer's specification for the measuring equipment has been prepared by the time of installation.
The data monitored is kept and archived electronically for two years after the final issuance of credits.
</t>
    <phoneticPr fontId="2"/>
  </si>
  <si>
    <t xml:space="preserve">Sensor logger is installed to measure hours for which of electricity is available from grid.
The data monitored is kept and archived electronically for two years after the final issuance of credits.
</t>
    <phoneticPr fontId="2"/>
  </si>
  <si>
    <r>
      <t>Total hours of operation of</t>
    </r>
    <r>
      <rPr>
        <i/>
        <sz val="11"/>
        <rFont val="Arial"/>
        <family val="2"/>
      </rPr>
      <t xml:space="preserve"> BTS</t>
    </r>
    <r>
      <rPr>
        <i/>
        <vertAlign val="subscript"/>
        <sz val="11"/>
        <rFont val="Arial"/>
        <family val="2"/>
      </rPr>
      <t xml:space="preserve">i </t>
    </r>
    <r>
      <rPr>
        <sz val="11"/>
        <rFont val="Arial"/>
        <family val="2"/>
      </rPr>
      <t xml:space="preserve">is determined based on the following calculation result:
</t>
    </r>
    <r>
      <rPr>
        <i/>
        <sz val="11"/>
        <rFont val="Arial"/>
        <family val="2"/>
      </rPr>
      <t>T</t>
    </r>
    <r>
      <rPr>
        <i/>
        <vertAlign val="subscript"/>
        <sz val="11"/>
        <rFont val="Arial"/>
        <family val="2"/>
      </rPr>
      <t xml:space="preserve">i,p </t>
    </r>
    <r>
      <rPr>
        <sz val="11"/>
        <rFont val="Arial"/>
        <family val="2"/>
      </rPr>
      <t xml:space="preserve">= </t>
    </r>
    <r>
      <rPr>
        <i/>
        <sz val="11"/>
        <rFont val="Arial"/>
        <family val="2"/>
      </rPr>
      <t>D</t>
    </r>
    <r>
      <rPr>
        <i/>
        <vertAlign val="subscript"/>
        <sz val="11"/>
        <rFont val="Arial"/>
        <family val="2"/>
      </rPr>
      <t xml:space="preserve">i,p </t>
    </r>
    <r>
      <rPr>
        <sz val="11"/>
        <rFont val="Arial"/>
        <family val="2"/>
      </rPr>
      <t>* 24
Where,
D</t>
    </r>
    <r>
      <rPr>
        <vertAlign val="subscript"/>
        <sz val="11"/>
        <rFont val="Arial"/>
        <family val="2"/>
      </rPr>
      <t>i,p</t>
    </r>
    <r>
      <rPr>
        <sz val="11"/>
        <rFont val="Arial"/>
        <family val="2"/>
      </rPr>
      <t xml:space="preserve"> = Days of operation of </t>
    </r>
    <r>
      <rPr>
        <i/>
        <sz val="11"/>
        <rFont val="Arial"/>
        <family val="2"/>
      </rPr>
      <t xml:space="preserve">BTSi </t>
    </r>
    <r>
      <rPr>
        <sz val="11"/>
        <rFont val="Arial"/>
        <family val="2"/>
      </rPr>
      <t xml:space="preserve">during the period </t>
    </r>
    <r>
      <rPr>
        <i/>
        <sz val="11"/>
        <rFont val="Arial"/>
        <family val="2"/>
      </rPr>
      <t xml:space="preserve">p
</t>
    </r>
    <r>
      <rPr>
        <sz val="11"/>
        <rFont val="Arial"/>
        <family val="2"/>
      </rPr>
      <t>D</t>
    </r>
    <r>
      <rPr>
        <vertAlign val="subscript"/>
        <sz val="11"/>
        <rFont val="Arial"/>
        <family val="2"/>
      </rPr>
      <t>i,p</t>
    </r>
    <r>
      <rPr>
        <sz val="11"/>
        <rFont val="Arial"/>
        <family val="2"/>
      </rPr>
      <t xml:space="preserve"> is counted as the actual number of days between starting date (DD/MM/YYYY) and end date (DD/MM/YYYY) of the monitoring period. If there are days on which BTS</t>
    </r>
    <r>
      <rPr>
        <vertAlign val="subscript"/>
        <sz val="11"/>
        <rFont val="Arial"/>
        <family val="2"/>
      </rPr>
      <t>i</t>
    </r>
    <r>
      <rPr>
        <sz val="11"/>
        <rFont val="Arial"/>
        <family val="2"/>
      </rPr>
      <t xml:space="preserve"> is not operating, the number of days should be subtracted from the total number of days monitored.
The data monitored is kept and archived electronically for two years after the final issuance of credits.
</t>
    </r>
    <phoneticPr fontId="2"/>
  </si>
  <si>
    <t>Monitored daily and recorded monthly</t>
    <phoneticPr fontId="2"/>
  </si>
  <si>
    <r>
      <t xml:space="preserve">
Diesel consumption is determined by recording the quantity of the filled fuel which is refilled to fill up the tank at the project BTS</t>
    </r>
    <r>
      <rPr>
        <vertAlign val="subscript"/>
        <sz val="11"/>
        <rFont val="Arial"/>
        <family val="2"/>
      </rPr>
      <t>i</t>
    </r>
    <r>
      <rPr>
        <sz val="11"/>
        <rFont val="Arial"/>
        <family val="2"/>
      </rPr>
      <t xml:space="preserve">. 
The data monitored is kept and archived electronically for two years after the final issuance of credits.
</t>
    </r>
    <phoneticPr fontId="2"/>
  </si>
  <si>
    <t xml:space="preserve">
Recorded at every filling time </t>
    <phoneticPr fontId="2"/>
  </si>
  <si>
    <t>Project Manager</t>
  </si>
  <si>
    <t>Responsible for final check of monitoring results and project implemetation</t>
    <phoneticPr fontId="23"/>
  </si>
  <si>
    <t>Data Monitoring Manager</t>
  </si>
  <si>
    <t>Responsible for preparing monitoring report, approving the recorded data and archived data, and training of monitoring personnel.</t>
    <phoneticPr fontId="23"/>
  </si>
  <si>
    <t>System Implementation Manager (based in Japan)</t>
  </si>
  <si>
    <t>Responsible for installation of monitiroing equipment, data collection and storage procedure, calibrations.</t>
  </si>
  <si>
    <t>Facility Manager and Engineer (based in Jakarta, Indonesia)</t>
  </si>
  <si>
    <t>Responsible for collecting and compiling monitored data (except diesel consumption) to be reported to Data Monitoring Manager and checking any defect of installed equipment, including monitoring equipment to be reported to System Implementation Manager.</t>
    <phoneticPr fontId="23"/>
  </si>
  <si>
    <t>BTS owner, and Manager (based in Jakarta, Indonesia)</t>
  </si>
  <si>
    <t>Responsible for  BTS facility, and for collecting, recording and compiling diesel consumption data to be reported to Data Monitoring Manager and checking any defect of installed equipment, including monitoring equipment to be reported to Facility Manager.</t>
    <phoneticPr fontId="23"/>
  </si>
  <si>
    <t xml:space="preserve">Summary </t>
    <phoneticPr fontId="23"/>
  </si>
  <si>
    <t>No.</t>
    <phoneticPr fontId="26"/>
  </si>
  <si>
    <t>Site Name</t>
    <phoneticPr fontId="26"/>
  </si>
  <si>
    <t>Grid Type</t>
    <phoneticPr fontId="23"/>
  </si>
  <si>
    <r>
      <t>Estimated Reference Emissions (tCO</t>
    </r>
    <r>
      <rPr>
        <vertAlign val="subscript"/>
        <sz val="11"/>
        <color theme="1"/>
        <rFont val="Arial  "/>
        <family val="2"/>
      </rPr>
      <t>2</t>
    </r>
    <r>
      <rPr>
        <sz val="11"/>
        <color theme="1"/>
        <rFont val="Arial  "/>
        <family val="2"/>
      </rPr>
      <t>/p)</t>
    </r>
    <phoneticPr fontId="23"/>
  </si>
  <si>
    <r>
      <t>Estimated Project Emissions (tCO</t>
    </r>
    <r>
      <rPr>
        <vertAlign val="subscript"/>
        <sz val="11"/>
        <color theme="1"/>
        <rFont val="Arial  "/>
        <family val="2"/>
      </rPr>
      <t>2</t>
    </r>
    <r>
      <rPr>
        <sz val="11"/>
        <color theme="1"/>
        <rFont val="Arial  "/>
        <family val="2"/>
      </rPr>
      <t>/p)</t>
    </r>
    <phoneticPr fontId="23"/>
  </si>
  <si>
    <r>
      <t>Estimated Emission Reduction</t>
    </r>
    <r>
      <rPr>
        <sz val="11"/>
        <color theme="1"/>
        <rFont val="Arial  "/>
        <family val="2"/>
      </rPr>
      <t xml:space="preserve"> (tCO</t>
    </r>
    <r>
      <rPr>
        <vertAlign val="subscript"/>
        <sz val="11"/>
        <color theme="1"/>
        <rFont val="Arial  "/>
        <family val="2"/>
      </rPr>
      <t>2</t>
    </r>
    <r>
      <rPr>
        <sz val="11"/>
        <color theme="1"/>
        <rFont val="Arial  "/>
        <family val="2"/>
      </rPr>
      <t>/p)</t>
    </r>
    <phoneticPr fontId="26"/>
  </si>
  <si>
    <r>
      <t>Estimated Reference Emissions (tCO</t>
    </r>
    <r>
      <rPr>
        <vertAlign val="subscript"/>
        <sz val="11"/>
        <color theme="1"/>
        <rFont val="Arial  "/>
        <family val="2"/>
      </rPr>
      <t>2</t>
    </r>
    <r>
      <rPr>
        <sz val="11"/>
        <color theme="1"/>
        <rFont val="Arial  "/>
        <family val="2"/>
      </rPr>
      <t>/p)</t>
    </r>
    <phoneticPr fontId="23"/>
  </si>
  <si>
    <r>
      <t>Estimated Project Emissions (tCO</t>
    </r>
    <r>
      <rPr>
        <vertAlign val="subscript"/>
        <sz val="11"/>
        <color theme="1"/>
        <rFont val="Arial  "/>
        <family val="2"/>
      </rPr>
      <t>2</t>
    </r>
    <r>
      <rPr>
        <sz val="11"/>
        <color theme="1"/>
        <rFont val="Arial  "/>
        <family val="2"/>
      </rPr>
      <t>/p)</t>
    </r>
    <phoneticPr fontId="23"/>
  </si>
  <si>
    <r>
      <t>Estimated Emission Reduction</t>
    </r>
    <r>
      <rPr>
        <sz val="11"/>
        <color theme="1"/>
        <rFont val="Arial  "/>
        <family val="2"/>
      </rPr>
      <t xml:space="preserve"> (tCO</t>
    </r>
    <r>
      <rPr>
        <vertAlign val="subscript"/>
        <sz val="11"/>
        <color theme="1"/>
        <rFont val="Arial  "/>
        <family val="2"/>
      </rPr>
      <t>2</t>
    </r>
    <r>
      <rPr>
        <sz val="11"/>
        <color theme="1"/>
        <rFont val="Arial  "/>
        <family val="2"/>
      </rPr>
      <t>/p)</t>
    </r>
    <phoneticPr fontId="26"/>
  </si>
  <si>
    <t>Pulau Putri</t>
    <phoneticPr fontId="26"/>
  </si>
  <si>
    <t>Off grid</t>
    <phoneticPr fontId="23"/>
  </si>
  <si>
    <t>Pulau Pantara</t>
    <phoneticPr fontId="26"/>
  </si>
  <si>
    <t>Gunung Kramaian</t>
    <phoneticPr fontId="26"/>
  </si>
  <si>
    <t>Perdau</t>
    <phoneticPr fontId="26"/>
  </si>
  <si>
    <t>Matamanis</t>
    <phoneticPr fontId="26"/>
  </si>
  <si>
    <t>Sei Mayang</t>
    <phoneticPr fontId="26"/>
  </si>
  <si>
    <t>Muara Lesan</t>
    <phoneticPr fontId="26"/>
  </si>
  <si>
    <t>Kota Bangun Empat</t>
    <phoneticPr fontId="26"/>
  </si>
  <si>
    <t>Gunung Kuku</t>
    <phoneticPr fontId="26"/>
  </si>
  <si>
    <t>Pulau Galang Baru</t>
    <phoneticPr fontId="26"/>
  </si>
  <si>
    <t>Pantai Pasir Panjang</t>
    <phoneticPr fontId="26"/>
  </si>
  <si>
    <t>Galang Baru Tengah</t>
    <phoneticPr fontId="26"/>
  </si>
  <si>
    <t>Sungsang</t>
    <phoneticPr fontId="26"/>
  </si>
  <si>
    <t>Karanganyar2</t>
    <phoneticPr fontId="26"/>
  </si>
  <si>
    <t>Poor grid</t>
    <phoneticPr fontId="23"/>
  </si>
  <si>
    <t>Bukit Barapung</t>
    <phoneticPr fontId="26"/>
  </si>
  <si>
    <t>HUT Tanah Merah</t>
    <phoneticPr fontId="26"/>
  </si>
  <si>
    <t>Tirta Agung Mangsang</t>
    <phoneticPr fontId="26"/>
  </si>
  <si>
    <t>Gunung Sari Kampar</t>
    <phoneticPr fontId="26"/>
  </si>
  <si>
    <t>Kulim2</t>
    <phoneticPr fontId="26"/>
  </si>
  <si>
    <t>Sukamakmur Kampar Kiri</t>
    <phoneticPr fontId="26"/>
  </si>
  <si>
    <t>Total</t>
    <phoneticPr fontId="23"/>
  </si>
  <si>
    <t>Reference Number: ID016</t>
    <phoneticPr fontId="2"/>
  </si>
  <si>
    <t>Reference Number: ID016</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</si>
</sst>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0_ ;[Red]\-#,##0\ "/>
    <numFmt numFmtId="177" formatCode="0.000_ "/>
    <numFmt numFmtId="178" formatCode="#,##0_ "/>
    <numFmt numFmtId="179" formatCode="#,##0_);[Red]\(#,##0\)"/>
    <numFmt numFmtId="180" formatCode="#,##0.0_);[Red]\(#,##0.0\)"/>
    <numFmt numFmtId="181" formatCode="#,##0.0_ "/>
    <numFmt numFmtId="182" formatCode="0.0_ "/>
    <numFmt numFmtId="183" formatCode="#,##0.000_ ;[Red]\-#,##0.000\ "/>
    <numFmt numFmtId="184" formatCode="0.00_);[Red]\(0.00\)"/>
    <numFmt numFmtId="185" formatCode="#,##0.000_);[Red]\(#,##0.000\)"/>
    <numFmt numFmtId="186" formatCode="#,##0.0000_ ;[Red]\-#,##0.0000\ "/>
    <numFmt numFmtId="187" formatCode="#,##0.0_ ;[Red]\-#,##0.0\ "/>
    <numFmt numFmtId="188" formatCode="#,##0.00000_ ;[Red]\-#,##0.00000\ "/>
    <numFmt numFmtId="189" formatCode="#,##0.00_ ;[Red]\-#,##0.00\ "/>
  </numFmts>
  <fonts count="37">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Arial"/>
      <family val="2"/>
    </font>
    <font>
      <vertAlign val="subscript"/>
      <sz val="11"/>
      <color theme="1"/>
      <name val="Arial"/>
      <family val="2"/>
    </font>
    <font>
      <i/>
      <sz val="11"/>
      <color theme="1"/>
      <name val="Arial"/>
      <family val="2"/>
    </font>
    <font>
      <i/>
      <sz val="11"/>
      <color indexed="8"/>
      <name val="Arial"/>
      <family val="2"/>
    </font>
    <font>
      <vertAlign val="subscript"/>
      <sz val="11"/>
      <color indexed="8"/>
      <name val="Arial"/>
      <family val="2"/>
    </font>
    <font>
      <i/>
      <vertAlign val="subscript"/>
      <sz val="11"/>
      <color indexed="8"/>
      <name val="Arial"/>
      <family val="2"/>
    </font>
    <font>
      <vertAlign val="subscript"/>
      <sz val="11"/>
      <name val="Arial"/>
      <family val="2"/>
    </font>
    <font>
      <i/>
      <sz val="11"/>
      <name val="Arial"/>
      <family val="2"/>
    </font>
    <font>
      <i/>
      <vertAlign val="subscript"/>
      <sz val="11"/>
      <name val="Arial"/>
      <family val="2"/>
    </font>
    <font>
      <b/>
      <i/>
      <sz val="11"/>
      <color indexed="8"/>
      <name val="Arial"/>
      <family val="2"/>
    </font>
    <font>
      <sz val="11"/>
      <name val="ＭＳ Ｐゴシック"/>
      <family val="3"/>
      <charset val="128"/>
    </font>
    <font>
      <vertAlign val="subscrip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inor"/>
    </font>
    <font>
      <sz val="12"/>
      <name val="Times New Roman"/>
      <family val="1"/>
    </font>
    <font>
      <b/>
      <sz val="11"/>
      <color theme="0"/>
      <name val="Arial"/>
      <family val="2"/>
    </font>
    <font>
      <sz val="6"/>
      <name val="ＭＳ Ｐゴシック"/>
      <family val="2"/>
      <charset val="128"/>
      <scheme val="minor"/>
    </font>
    <font>
      <b/>
      <sz val="11"/>
      <color theme="1"/>
      <name val="Arial  "/>
    </font>
    <font>
      <sz val="11"/>
      <color theme="1"/>
      <name val="Arial  "/>
      <family val="2"/>
    </font>
    <font>
      <vertAlign val="subscript"/>
      <sz val="11"/>
      <color theme="1"/>
      <name val="Arial  "/>
      <family val="2"/>
    </font>
    <font>
      <u/>
      <sz val="11"/>
      <color theme="10"/>
      <name val="ＭＳ Ｐゴシック"/>
      <family val="3"/>
      <charset val="128"/>
      <scheme val="minor"/>
    </font>
    <font>
      <sz val="11"/>
      <name val="Arial  "/>
      <family val="2"/>
    </font>
    <font>
      <u/>
      <sz val="11"/>
      <color theme="10"/>
      <name val="Arial Unicode MS"/>
      <family val="3"/>
      <charset val="128"/>
    </font>
    <font>
      <sz val="11"/>
      <color theme="1"/>
      <name val="Arial Unicode MS"/>
      <family val="3"/>
      <charset val="128"/>
    </font>
    <font>
      <sz val="11"/>
      <color rgb="FF000000"/>
      <name val="Arial  "/>
      <family val="2"/>
    </font>
    <font>
      <sz val="11"/>
      <color theme="1"/>
      <name val="ＭＳ Ｐゴシック"/>
      <family val="3"/>
      <charset val="128"/>
    </font>
    <font>
      <u/>
      <sz val="11"/>
      <color theme="10"/>
      <name val="Arial"/>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right style="thin">
        <color indexed="64"/>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23"/>
      </left>
      <right/>
      <top style="thin">
        <color indexed="23"/>
      </top>
      <bottom style="thin">
        <color indexed="23"/>
      </bottom>
      <diagonal/>
    </border>
    <border>
      <left style="thin">
        <color theme="1" tint="0.34998626667073579"/>
      </left>
      <right/>
      <top style="thin">
        <color theme="1" tint="0.34998626667073579"/>
      </top>
      <bottom/>
      <diagonal/>
    </border>
    <border>
      <left style="thin">
        <color indexed="23"/>
      </left>
      <right/>
      <top style="thin">
        <color indexed="23"/>
      </top>
      <bottom style="medium">
        <color rgb="FFFF0000"/>
      </bottom>
      <diagonal/>
    </border>
    <border>
      <left/>
      <right style="thin">
        <color indexed="23"/>
      </right>
      <top style="thin">
        <color indexed="23"/>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2" fillId="0" borderId="0">
      <alignment vertical="center"/>
    </xf>
    <xf numFmtId="38" fontId="24" fillId="0" borderId="0" applyFont="0" applyFill="0" applyBorder="0" applyAlignment="0" applyProtection="0">
      <alignment vertical="center"/>
    </xf>
    <xf numFmtId="0" fontId="1" fillId="0" borderId="0">
      <alignment vertical="center"/>
    </xf>
    <xf numFmtId="0" fontId="30" fillId="0" borderId="0" applyNumberFormat="0" applyFill="0" applyBorder="0" applyAlignment="0" applyProtection="0">
      <alignment vertical="center"/>
    </xf>
  </cellStyleXfs>
  <cellXfs count="176">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5" fillId="0" borderId="0" xfId="0" applyFont="1">
      <alignment vertical="center"/>
    </xf>
    <xf numFmtId="0" fontId="3" fillId="0" borderId="0" xfId="0" applyFont="1" applyBorder="1">
      <alignment vertical="center"/>
    </xf>
    <xf numFmtId="0" fontId="5" fillId="0" borderId="0" xfId="0" applyFont="1" applyFill="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3" fillId="4" borderId="6" xfId="0" applyFont="1" applyFill="1" applyBorder="1">
      <alignment vertical="center"/>
    </xf>
    <xf numFmtId="0" fontId="4" fillId="4" borderId="6" xfId="0" applyFont="1" applyFill="1" applyBorder="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shrinkToFit="1"/>
    </xf>
    <xf numFmtId="0" fontId="3" fillId="6" borderId="6" xfId="0" applyFont="1" applyFill="1" applyBorder="1">
      <alignment vertical="center"/>
    </xf>
    <xf numFmtId="0" fontId="3" fillId="0" borderId="6" xfId="0" applyFont="1" applyFill="1" applyBorder="1" applyAlignment="1">
      <alignment horizontal="center" vertical="center"/>
    </xf>
    <xf numFmtId="0" fontId="3" fillId="0" borderId="6" xfId="0" applyFont="1" applyBorder="1" applyAlignment="1">
      <alignment horizontal="center" vertical="center"/>
    </xf>
    <xf numFmtId="0" fontId="3" fillId="6" borderId="6" xfId="0" applyFont="1" applyFill="1" applyBorder="1" applyAlignment="1">
      <alignment vertical="center"/>
    </xf>
    <xf numFmtId="0" fontId="3" fillId="6" borderId="7" xfId="0" applyFont="1" applyFill="1" applyBorder="1">
      <alignment vertical="center"/>
    </xf>
    <xf numFmtId="0" fontId="3" fillId="6" borderId="8" xfId="0" applyFont="1" applyFill="1" applyBorder="1">
      <alignment vertical="center"/>
    </xf>
    <xf numFmtId="0" fontId="3" fillId="6" borderId="9" xfId="0" applyFont="1" applyFill="1" applyBorder="1">
      <alignment vertical="center"/>
    </xf>
    <xf numFmtId="0" fontId="4" fillId="4" borderId="10" xfId="0" applyFont="1" applyFill="1" applyBorder="1">
      <alignment vertical="center"/>
    </xf>
    <xf numFmtId="0" fontId="3" fillId="4" borderId="11" xfId="0" applyFont="1" applyFill="1" applyBorder="1">
      <alignment vertical="center"/>
    </xf>
    <xf numFmtId="0" fontId="3" fillId="4" borderId="12" xfId="0" applyFont="1" applyFill="1" applyBorder="1">
      <alignment vertical="center"/>
    </xf>
    <xf numFmtId="0" fontId="3" fillId="6" borderId="12" xfId="0" applyFont="1" applyFill="1" applyBorder="1">
      <alignment vertical="center"/>
    </xf>
    <xf numFmtId="0" fontId="3" fillId="7" borderId="6" xfId="0" applyFont="1" applyFill="1" applyBorder="1">
      <alignment vertical="center"/>
    </xf>
    <xf numFmtId="0" fontId="3" fillId="7" borderId="6" xfId="0" applyFont="1" applyFill="1" applyBorder="1" applyAlignment="1">
      <alignment horizontal="center" vertical="center"/>
    </xf>
    <xf numFmtId="0" fontId="8" fillId="6" borderId="6" xfId="0" applyFont="1" applyFill="1" applyBorder="1">
      <alignment vertical="center"/>
    </xf>
    <xf numFmtId="0" fontId="8" fillId="0" borderId="6" xfId="0" applyFont="1" applyFill="1" applyBorder="1" applyAlignment="1">
      <alignment horizontal="center" vertical="center"/>
    </xf>
    <xf numFmtId="0" fontId="8" fillId="0" borderId="6" xfId="0" applyFont="1" applyBorder="1" applyAlignment="1">
      <alignment horizontal="center" vertical="center"/>
    </xf>
    <xf numFmtId="0" fontId="8" fillId="6" borderId="6" xfId="0" applyFont="1" applyFill="1" applyBorder="1" applyAlignment="1">
      <alignment vertical="center"/>
    </xf>
    <xf numFmtId="0" fontId="8" fillId="6" borderId="10" xfId="0" applyFont="1" applyFill="1" applyBorder="1">
      <alignment vertical="center"/>
    </xf>
    <xf numFmtId="0" fontId="8" fillId="6" borderId="10" xfId="0" applyFont="1" applyFill="1" applyBorder="1" applyAlignment="1">
      <alignment vertical="center"/>
    </xf>
    <xf numFmtId="0" fontId="8" fillId="6" borderId="12" xfId="0" applyFont="1" applyFill="1" applyBorder="1">
      <alignment vertical="center"/>
    </xf>
    <xf numFmtId="0" fontId="3" fillId="0" borderId="9" xfId="0" applyFont="1" applyFill="1" applyBorder="1" applyAlignment="1">
      <alignment horizontal="center" vertical="center"/>
    </xf>
    <xf numFmtId="0" fontId="6" fillId="7" borderId="6" xfId="0" applyFont="1" applyFill="1" applyBorder="1" applyAlignment="1">
      <alignment horizontal="center" vertical="center"/>
    </xf>
    <xf numFmtId="0" fontId="3" fillId="0" borderId="7" xfId="0" applyFont="1" applyBorder="1" applyAlignment="1">
      <alignment horizontal="center" vertical="center"/>
    </xf>
    <xf numFmtId="0" fontId="8" fillId="0" borderId="9"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lignment vertical="center"/>
    </xf>
    <xf numFmtId="0" fontId="3" fillId="0" borderId="14" xfId="0" applyFont="1" applyBorder="1">
      <alignment vertical="center"/>
    </xf>
    <xf numFmtId="0" fontId="3" fillId="0" borderId="8" xfId="0" applyFont="1" applyFill="1" applyBorder="1" applyAlignment="1">
      <alignment horizontal="center" vertical="center"/>
    </xf>
    <xf numFmtId="0" fontId="8" fillId="8" borderId="6" xfId="0" applyFont="1" applyFill="1" applyBorder="1" applyAlignment="1">
      <alignment horizontal="center" vertical="center"/>
    </xf>
    <xf numFmtId="0" fontId="8" fillId="5" borderId="6" xfId="0" applyFont="1" applyFill="1" applyBorder="1" applyAlignment="1">
      <alignment horizontal="center" vertical="center"/>
    </xf>
    <xf numFmtId="0" fontId="3" fillId="5" borderId="6" xfId="0" applyFont="1" applyFill="1" applyBorder="1" applyAlignment="1">
      <alignment horizontal="center" vertical="center"/>
    </xf>
    <xf numFmtId="3" fontId="3" fillId="7" borderId="6" xfId="0" applyNumberFormat="1" applyFont="1" applyFill="1" applyBorder="1" applyAlignment="1">
      <alignment horizontal="center" vertical="center"/>
    </xf>
    <xf numFmtId="0" fontId="6" fillId="5" borderId="1" xfId="0" applyFont="1" applyFill="1" applyBorder="1">
      <alignment vertical="center"/>
    </xf>
    <xf numFmtId="0" fontId="6" fillId="5" borderId="1" xfId="0" applyFont="1" applyFill="1" applyBorder="1" applyAlignment="1">
      <alignment vertical="center" wrapText="1"/>
    </xf>
    <xf numFmtId="0" fontId="6" fillId="5" borderId="2" xfId="0" applyFont="1" applyFill="1" applyBorder="1">
      <alignment vertical="center"/>
    </xf>
    <xf numFmtId="0" fontId="6" fillId="5" borderId="15" xfId="0" quotePrefix="1" applyFont="1" applyFill="1" applyBorder="1" applyAlignment="1">
      <alignment horizontal="center" vertical="center"/>
    </xf>
    <xf numFmtId="0" fontId="6" fillId="6" borderId="7" xfId="0" applyFont="1" applyFill="1" applyBorder="1">
      <alignment vertical="center"/>
    </xf>
    <xf numFmtId="0" fontId="7" fillId="3" borderId="0" xfId="0" applyFont="1" applyFill="1" applyAlignment="1">
      <alignment vertical="center"/>
    </xf>
    <xf numFmtId="0" fontId="6" fillId="0" borderId="0" xfId="0" applyFont="1" applyAlignment="1">
      <alignment horizontal="right" vertical="center"/>
    </xf>
    <xf numFmtId="0" fontId="4" fillId="4" borderId="15"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8" fillId="5" borderId="1" xfId="0" applyFont="1" applyFill="1" applyBorder="1">
      <alignment vertical="center"/>
    </xf>
    <xf numFmtId="0" fontId="4" fillId="4" borderId="1" xfId="0" applyFont="1" applyFill="1" applyBorder="1" applyAlignment="1">
      <alignment horizontal="center" vertical="center"/>
    </xf>
    <xf numFmtId="0" fontId="8" fillId="5" borderId="2" xfId="0" applyFont="1" applyFill="1" applyBorder="1">
      <alignment vertical="center"/>
    </xf>
    <xf numFmtId="0" fontId="3" fillId="0" borderId="6" xfId="0" applyFont="1" applyFill="1" applyBorder="1">
      <alignment vertical="center"/>
    </xf>
    <xf numFmtId="0" fontId="4" fillId="0" borderId="0" xfId="0" applyFont="1">
      <alignment vertical="center"/>
    </xf>
    <xf numFmtId="0" fontId="3" fillId="5" borderId="12" xfId="0" applyFont="1" applyFill="1" applyBorder="1">
      <alignment vertical="center"/>
    </xf>
    <xf numFmtId="0" fontId="4" fillId="4" borderId="1" xfId="0" applyFont="1" applyFill="1" applyBorder="1" applyAlignment="1">
      <alignment horizontal="center" vertical="center" wrapText="1"/>
    </xf>
    <xf numFmtId="0" fontId="6" fillId="5" borderId="1" xfId="0" applyFont="1" applyFill="1" applyBorder="1" applyAlignment="1">
      <alignment vertical="center" wrapText="1"/>
    </xf>
    <xf numFmtId="0" fontId="7" fillId="3" borderId="0" xfId="0" applyFont="1" applyFill="1" applyAlignment="1">
      <alignment vertical="center"/>
    </xf>
    <xf numFmtId="176" fontId="3" fillId="5" borderId="11" xfId="0" applyNumberFormat="1" applyFont="1" applyFill="1" applyBorder="1">
      <alignment vertical="center"/>
    </xf>
    <xf numFmtId="176" fontId="3" fillId="5" borderId="6" xfId="0" applyNumberFormat="1" applyFont="1" applyFill="1" applyBorder="1">
      <alignment vertical="center"/>
    </xf>
    <xf numFmtId="178" fontId="3" fillId="8" borderId="6" xfId="0" applyNumberFormat="1" applyFont="1" applyFill="1" applyBorder="1">
      <alignment vertical="center"/>
    </xf>
    <xf numFmtId="179" fontId="3" fillId="5" borderId="11" xfId="0" applyNumberFormat="1" applyFont="1" applyFill="1" applyBorder="1">
      <alignment vertical="center"/>
    </xf>
    <xf numFmtId="179" fontId="3" fillId="5" borderId="6" xfId="0" applyNumberFormat="1" applyFont="1" applyFill="1" applyBorder="1">
      <alignment vertical="center"/>
    </xf>
    <xf numFmtId="179" fontId="3" fillId="8" borderId="6" xfId="0" applyNumberFormat="1" applyFont="1" applyFill="1" applyBorder="1">
      <alignment vertical="center"/>
    </xf>
    <xf numFmtId="177" fontId="3" fillId="8" borderId="6" xfId="0" applyNumberFormat="1" applyFont="1" applyFill="1" applyBorder="1">
      <alignment vertical="center"/>
    </xf>
    <xf numFmtId="0" fontId="14" fillId="0" borderId="6" xfId="0" applyFont="1" applyBorder="1" applyAlignment="1">
      <alignment horizontal="center" vertical="center"/>
    </xf>
    <xf numFmtId="181" fontId="3" fillId="7" borderId="6" xfId="0" applyNumberFormat="1" applyFont="1" applyFill="1" applyBorder="1">
      <alignment vertical="center"/>
    </xf>
    <xf numFmtId="178" fontId="6" fillId="7" borderId="6" xfId="0" applyNumberFormat="1" applyFont="1" applyFill="1" applyBorder="1">
      <alignment vertical="center"/>
    </xf>
    <xf numFmtId="176" fontId="6" fillId="2" borderId="1" xfId="1" applyNumberFormat="1"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6" fillId="2" borderId="1" xfId="0" applyFont="1" applyFill="1" applyBorder="1" applyAlignment="1" applyProtection="1">
      <alignment horizontal="center" vertical="center" wrapText="1"/>
      <protection locked="0"/>
    </xf>
    <xf numFmtId="38" fontId="6" fillId="2" borderId="1" xfId="1" quotePrefix="1" applyFont="1" applyFill="1" applyBorder="1" applyAlignment="1" applyProtection="1">
      <alignment horizontal="left" vertical="center" wrapText="1"/>
      <protection locked="0"/>
    </xf>
    <xf numFmtId="0" fontId="6" fillId="0" borderId="1" xfId="0" applyFont="1" applyFill="1" applyBorder="1" applyProtection="1">
      <alignment vertical="center"/>
      <protection locked="0"/>
    </xf>
    <xf numFmtId="0" fontId="6" fillId="0" borderId="1" xfId="0" quotePrefix="1" applyFont="1" applyFill="1" applyBorder="1" applyAlignment="1" applyProtection="1">
      <alignment vertical="center" wrapText="1"/>
      <protection locked="0"/>
    </xf>
    <xf numFmtId="179" fontId="6" fillId="0" borderId="1" xfId="0" applyNumberFormat="1" applyFont="1" applyBorder="1" applyProtection="1">
      <alignment vertical="center"/>
      <protection locked="0"/>
    </xf>
    <xf numFmtId="180" fontId="6" fillId="0" borderId="1" xfId="0" applyNumberFormat="1" applyFont="1" applyBorder="1" applyProtection="1">
      <alignment vertical="center"/>
      <protection locked="0"/>
    </xf>
    <xf numFmtId="0" fontId="22" fillId="0" borderId="0" xfId="2" applyFont="1">
      <alignment vertical="center"/>
    </xf>
    <xf numFmtId="0" fontId="3" fillId="0" borderId="0" xfId="2" applyFont="1" applyAlignment="1">
      <alignment horizontal="right" vertical="center"/>
    </xf>
    <xf numFmtId="0" fontId="4" fillId="4" borderId="6" xfId="2" applyFont="1" applyFill="1" applyBorder="1" applyAlignment="1">
      <alignment horizontal="center" vertical="center" wrapText="1"/>
    </xf>
    <xf numFmtId="0" fontId="6" fillId="0" borderId="6" xfId="2" applyFont="1" applyFill="1" applyBorder="1" applyAlignment="1" applyProtection="1">
      <alignment vertical="center" wrapText="1"/>
      <protection locked="0"/>
    </xf>
    <xf numFmtId="0" fontId="3" fillId="0" borderId="7" xfId="0" applyFont="1" applyFill="1" applyBorder="1">
      <alignment vertical="center"/>
    </xf>
    <xf numFmtId="0" fontId="3" fillId="0" borderId="9" xfId="0" applyFont="1" applyFill="1" applyBorder="1">
      <alignment vertical="center"/>
    </xf>
    <xf numFmtId="0" fontId="6" fillId="0" borderId="15" xfId="0" quotePrefix="1" applyFont="1" applyFill="1" applyBorder="1" applyAlignment="1" applyProtection="1">
      <alignment horizontal="center" vertical="center" wrapText="1"/>
      <protection locked="0"/>
    </xf>
    <xf numFmtId="178" fontId="6" fillId="5" borderId="1" xfId="0" applyNumberFormat="1" applyFont="1" applyFill="1" applyBorder="1" applyProtection="1">
      <alignment vertical="center"/>
    </xf>
    <xf numFmtId="177" fontId="6" fillId="5" borderId="1" xfId="0" applyNumberFormat="1" applyFont="1" applyFill="1" applyBorder="1" applyProtection="1">
      <alignment vertical="center"/>
    </xf>
    <xf numFmtId="179" fontId="6" fillId="5" borderId="1" xfId="0" applyNumberFormat="1" applyFont="1" applyFill="1" applyBorder="1" applyProtection="1">
      <alignment vertical="center"/>
    </xf>
    <xf numFmtId="180" fontId="6" fillId="5" borderId="1" xfId="0" applyNumberFormat="1" applyFont="1" applyFill="1" applyBorder="1" applyProtection="1">
      <alignment vertical="center"/>
    </xf>
    <xf numFmtId="0" fontId="4" fillId="4" borderId="1" xfId="0" applyFont="1" applyFill="1" applyBorder="1" applyAlignment="1">
      <alignment horizontal="center" vertical="center" wrapText="1"/>
    </xf>
    <xf numFmtId="0" fontId="6" fillId="5" borderId="1" xfId="0" applyFont="1" applyFill="1" applyBorder="1" applyAlignment="1">
      <alignment vertical="center" wrapText="1"/>
    </xf>
    <xf numFmtId="0" fontId="7" fillId="3" borderId="0" xfId="0" applyFont="1" applyFill="1" applyAlignment="1">
      <alignment vertical="center"/>
    </xf>
    <xf numFmtId="0" fontId="27" fillId="0" borderId="0" xfId="0" applyFont="1">
      <alignment vertical="center"/>
    </xf>
    <xf numFmtId="0" fontId="28" fillId="0" borderId="0" xfId="0" applyFont="1">
      <alignment vertical="center"/>
    </xf>
    <xf numFmtId="0" fontId="28" fillId="9" borderId="23" xfId="0" applyFont="1" applyFill="1" applyBorder="1" applyAlignment="1">
      <alignment horizontal="center" vertical="center" wrapText="1"/>
    </xf>
    <xf numFmtId="0" fontId="28" fillId="9" borderId="24" xfId="0" applyFont="1" applyFill="1" applyBorder="1" applyAlignment="1">
      <alignment horizontal="center" vertical="center"/>
    </xf>
    <xf numFmtId="0" fontId="28" fillId="9" borderId="24"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0" borderId="25" xfId="0" applyFont="1" applyBorder="1" applyAlignment="1">
      <alignment horizontal="center" vertical="center"/>
    </xf>
    <xf numFmtId="0" fontId="31" fillId="0" borderId="25" xfId="5" applyFont="1" applyFill="1" applyBorder="1" applyAlignment="1">
      <alignment horizontal="center" vertical="center"/>
    </xf>
    <xf numFmtId="0" fontId="28" fillId="0" borderId="25" xfId="0" applyFont="1" applyBorder="1">
      <alignment vertical="center"/>
    </xf>
    <xf numFmtId="182" fontId="28" fillId="0" borderId="25" xfId="0" applyNumberFormat="1" applyFont="1" applyBorder="1">
      <alignment vertical="center"/>
    </xf>
    <xf numFmtId="0" fontId="28" fillId="0" borderId="0" xfId="0" applyFont="1" applyAlignment="1">
      <alignment horizontal="center" vertical="center"/>
    </xf>
    <xf numFmtId="0" fontId="28" fillId="0" borderId="23" xfId="0" applyFont="1" applyFill="1" applyBorder="1" applyAlignment="1">
      <alignment horizontal="center" vertical="center"/>
    </xf>
    <xf numFmtId="0" fontId="31" fillId="0" borderId="24" xfId="5" applyFont="1" applyFill="1" applyBorder="1" applyAlignment="1">
      <alignment horizontal="center" vertical="center"/>
    </xf>
    <xf numFmtId="0" fontId="31" fillId="0" borderId="27" xfId="0" applyFont="1" applyBorder="1" applyAlignment="1">
      <alignment horizontal="center" vertical="center"/>
    </xf>
    <xf numFmtId="0" fontId="31" fillId="0" borderId="28" xfId="0" applyFont="1" applyBorder="1" applyAlignment="1">
      <alignment horizontal="right" vertical="center"/>
    </xf>
    <xf numFmtId="0" fontId="28" fillId="0" borderId="29" xfId="0" applyFont="1" applyBorder="1">
      <alignment vertical="center"/>
    </xf>
    <xf numFmtId="182" fontId="28" fillId="10" borderId="25" xfId="0" applyNumberFormat="1" applyFont="1" applyFill="1" applyBorder="1">
      <alignment vertical="center"/>
    </xf>
    <xf numFmtId="0" fontId="32" fillId="0" borderId="25" xfId="5" applyFont="1" applyFill="1" applyBorder="1">
      <alignment vertical="center"/>
    </xf>
    <xf numFmtId="0" fontId="33" fillId="0" borderId="26" xfId="0" applyFont="1" applyBorder="1" applyAlignment="1">
      <alignment horizontal="right" vertical="center"/>
    </xf>
    <xf numFmtId="0" fontId="33" fillId="0" borderId="0" xfId="0" applyFont="1">
      <alignment vertical="center"/>
    </xf>
    <xf numFmtId="183" fontId="6" fillId="2" borderId="1" xfId="1" applyNumberFormat="1" applyFont="1" applyFill="1" applyBorder="1" applyProtection="1">
      <alignment vertical="center"/>
      <protection locked="0"/>
    </xf>
    <xf numFmtId="184" fontId="6" fillId="0" borderId="1" xfId="0" applyNumberFormat="1" applyFont="1" applyBorder="1" applyProtection="1">
      <alignment vertical="center"/>
      <protection locked="0"/>
    </xf>
    <xf numFmtId="185" fontId="6" fillId="0" borderId="1" xfId="0" applyNumberFormat="1" applyFont="1" applyBorder="1" applyProtection="1">
      <alignment vertical="center"/>
      <protection locked="0"/>
    </xf>
    <xf numFmtId="186" fontId="6" fillId="2" borderId="1" xfId="1" applyNumberFormat="1" applyFont="1" applyFill="1" applyBorder="1" applyProtection="1">
      <alignment vertical="center"/>
      <protection locked="0"/>
    </xf>
    <xf numFmtId="187" fontId="6" fillId="2" borderId="1" xfId="1" applyNumberFormat="1" applyFont="1" applyFill="1" applyBorder="1" applyProtection="1">
      <alignment vertical="center"/>
      <protection locked="0"/>
    </xf>
    <xf numFmtId="188" fontId="6" fillId="2" borderId="1" xfId="1" applyNumberFormat="1" applyFont="1" applyFill="1" applyBorder="1" applyProtection="1">
      <alignment vertical="center"/>
      <protection locked="0"/>
    </xf>
    <xf numFmtId="187" fontId="6" fillId="0" borderId="1" xfId="1" applyNumberFormat="1" applyFont="1" applyFill="1" applyBorder="1" applyProtection="1">
      <alignment vertical="center"/>
      <protection locked="0"/>
    </xf>
    <xf numFmtId="176" fontId="6" fillId="0" borderId="1" xfId="1" applyNumberFormat="1" applyFont="1" applyFill="1" applyBorder="1" applyProtection="1">
      <alignment vertical="center"/>
      <protection locked="0"/>
    </xf>
    <xf numFmtId="189" fontId="34" fillId="0" borderId="25" xfId="0" applyNumberFormat="1" applyFont="1" applyFill="1" applyBorder="1" applyProtection="1">
      <alignment vertical="center"/>
      <protection locked="0"/>
    </xf>
    <xf numFmtId="0" fontId="31" fillId="0" borderId="25" xfId="5" applyFont="1" applyFill="1" applyBorder="1" applyAlignment="1">
      <alignment horizontal="right" vertical="center"/>
    </xf>
    <xf numFmtId="0" fontId="28" fillId="0" borderId="25" xfId="0" applyFont="1" applyBorder="1" applyAlignment="1">
      <alignment horizontal="right" vertical="center"/>
    </xf>
    <xf numFmtId="0" fontId="31" fillId="0" borderId="24" xfId="5" applyFont="1" applyFill="1" applyBorder="1" applyAlignment="1">
      <alignment horizontal="right" vertical="center"/>
    </xf>
    <xf numFmtId="0" fontId="28" fillId="0" borderId="30" xfId="0" applyFont="1" applyBorder="1">
      <alignment vertical="center"/>
    </xf>
    <xf numFmtId="0" fontId="36" fillId="0" borderId="25" xfId="5" applyFont="1" applyFill="1" applyBorder="1">
      <alignment vertical="center"/>
    </xf>
    <xf numFmtId="0" fontId="28" fillId="0" borderId="0" xfId="0" applyFont="1" applyFill="1">
      <alignment vertical="center"/>
    </xf>
    <xf numFmtId="0" fontId="35" fillId="0" borderId="0" xfId="0" applyFont="1" applyFill="1">
      <alignment vertical="center"/>
    </xf>
    <xf numFmtId="182" fontId="28" fillId="0" borderId="0" xfId="0" applyNumberFormat="1" applyFont="1">
      <alignment vertical="center"/>
    </xf>
    <xf numFmtId="0" fontId="4" fillId="4" borderId="1" xfId="0" applyFont="1" applyFill="1" applyBorder="1" applyAlignment="1">
      <alignment horizontal="center" vertical="center" wrapText="1"/>
    </xf>
    <xf numFmtId="0" fontId="6" fillId="0" borderId="1" xfId="0" applyFont="1" applyBorder="1" applyAlignment="1" applyProtection="1">
      <alignment horizontal="left" vertical="center" wrapText="1"/>
      <protection locked="0"/>
    </xf>
    <xf numFmtId="0" fontId="3" fillId="0" borderId="1" xfId="0" applyFont="1" applyBorder="1" applyAlignment="1" applyProtection="1">
      <alignment horizontal="center" vertical="center" wrapText="1"/>
      <protection locked="0"/>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3" fillId="0" borderId="9" xfId="0" applyFont="1" applyFill="1" applyBorder="1" applyAlignment="1">
      <alignment vertical="center" wrapText="1"/>
    </xf>
    <xf numFmtId="0" fontId="4" fillId="4" borderId="3" xfId="0" applyFont="1" applyFill="1" applyBorder="1" applyAlignment="1">
      <alignment horizontal="center" vertical="center"/>
    </xf>
    <xf numFmtId="176" fontId="6" fillId="2" borderId="4" xfId="1" applyNumberFormat="1" applyFont="1" applyFill="1" applyBorder="1" applyAlignment="1">
      <alignment horizontal="right" vertical="center"/>
    </xf>
    <xf numFmtId="176" fontId="6" fillId="2" borderId="5" xfId="1" applyNumberFormat="1" applyFont="1" applyFill="1" applyBorder="1" applyAlignment="1">
      <alignment horizontal="right" vertical="center"/>
    </xf>
    <xf numFmtId="0" fontId="6" fillId="5" borderId="1" xfId="0" applyFont="1" applyFill="1" applyBorder="1" applyAlignment="1">
      <alignment vertical="center" wrapText="1"/>
    </xf>
    <xf numFmtId="0" fontId="6" fillId="5" borderId="16" xfId="0" applyFont="1" applyFill="1" applyBorder="1" applyAlignment="1">
      <alignment vertical="center" wrapText="1"/>
    </xf>
    <xf numFmtId="0" fontId="6" fillId="5" borderId="2" xfId="0" applyFont="1" applyFill="1" applyBorder="1" applyAlignment="1">
      <alignment vertical="center" wrapText="1"/>
    </xf>
    <xf numFmtId="0" fontId="3" fillId="5" borderId="7"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7" fillId="3" borderId="0" xfId="0" applyFont="1" applyFill="1" applyAlignment="1">
      <alignment vertical="center"/>
    </xf>
    <xf numFmtId="0" fontId="3" fillId="5" borderId="13" xfId="0" applyFont="1" applyFill="1" applyBorder="1" applyAlignment="1">
      <alignment horizontal="left" vertical="center" wrapText="1"/>
    </xf>
    <xf numFmtId="0" fontId="3" fillId="5" borderId="1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6" fillId="5" borderId="7" xfId="0" applyFont="1" applyFill="1" applyBorder="1" applyAlignment="1">
      <alignment horizontal="left" vertical="center" wrapText="1"/>
    </xf>
    <xf numFmtId="0" fontId="6" fillId="5" borderId="8" xfId="0" applyFont="1" applyFill="1" applyBorder="1" applyAlignment="1">
      <alignment horizontal="left" vertical="center" wrapText="1"/>
    </xf>
    <xf numFmtId="0" fontId="6" fillId="5" borderId="9" xfId="0" applyFont="1" applyFill="1" applyBorder="1" applyAlignment="1">
      <alignment horizontal="left" vertical="center" wrapText="1"/>
    </xf>
    <xf numFmtId="0" fontId="7" fillId="3" borderId="0" xfId="2" applyFont="1" applyFill="1" applyAlignment="1">
      <alignment horizontal="left" vertical="center"/>
    </xf>
    <xf numFmtId="0" fontId="25" fillId="4" borderId="6" xfId="0" applyFont="1" applyFill="1" applyBorder="1" applyAlignment="1">
      <alignment horizontal="center" vertical="center"/>
    </xf>
    <xf numFmtId="49" fontId="6" fillId="0" borderId="6" xfId="0" applyNumberFormat="1" applyFont="1" applyBorder="1" applyAlignment="1" applyProtection="1">
      <alignment horizontal="center" vertical="center" shrinkToFit="1"/>
      <protection locked="0"/>
    </xf>
    <xf numFmtId="49" fontId="6" fillId="0" borderId="7" xfId="0" applyNumberFormat="1" applyFont="1" applyBorder="1" applyAlignment="1" applyProtection="1">
      <alignment horizontal="center" vertical="center" shrinkToFit="1"/>
      <protection locked="0"/>
    </xf>
    <xf numFmtId="0" fontId="4" fillId="4" borderId="18" xfId="0" applyFont="1" applyFill="1" applyBorder="1" applyAlignment="1">
      <alignment horizontal="center" vertical="center"/>
    </xf>
    <xf numFmtId="0" fontId="4" fillId="4" borderId="19" xfId="0" applyFont="1" applyFill="1" applyBorder="1" applyAlignment="1">
      <alignment horizontal="center" vertical="center"/>
    </xf>
    <xf numFmtId="0" fontId="6" fillId="5" borderId="16" xfId="0" applyFont="1" applyFill="1" applyBorder="1" applyAlignment="1" applyProtection="1">
      <alignment horizontal="left" vertical="center" wrapText="1"/>
    </xf>
    <xf numFmtId="0" fontId="6" fillId="5" borderId="22" xfId="0" applyFont="1" applyFill="1" applyBorder="1" applyAlignment="1" applyProtection="1">
      <alignment horizontal="left" vertical="center" wrapText="1"/>
    </xf>
    <xf numFmtId="0" fontId="6" fillId="5" borderId="2" xfId="0" applyFont="1" applyFill="1" applyBorder="1" applyAlignment="1" applyProtection="1">
      <alignment horizontal="left" vertical="center" wrapText="1"/>
    </xf>
    <xf numFmtId="0" fontId="3" fillId="5" borderId="1" xfId="0" applyFont="1" applyFill="1" applyBorder="1" applyAlignment="1" applyProtection="1">
      <alignment horizontal="center" vertical="center" wrapText="1"/>
    </xf>
    <xf numFmtId="176" fontId="6" fillId="2" borderId="20" xfId="1" applyNumberFormat="1" applyFont="1" applyFill="1" applyBorder="1" applyAlignment="1">
      <alignment horizontal="right" vertical="center"/>
    </xf>
    <xf numFmtId="176" fontId="6" fillId="2" borderId="21" xfId="1" applyNumberFormat="1" applyFont="1" applyFill="1" applyBorder="1" applyAlignment="1">
      <alignment horizontal="right" vertical="center"/>
    </xf>
    <xf numFmtId="0" fontId="8" fillId="0" borderId="0" xfId="0" applyFont="1" applyFill="1">
      <alignment vertical="center"/>
    </xf>
  </cellXfs>
  <cellStyles count="6">
    <cellStyle name="Comma [0]" xfId="3"/>
    <cellStyle name="ハイパーリンク" xfId="5" builtinId="8"/>
    <cellStyle name="桁区切り" xfId="1" builtinId="6"/>
    <cellStyle name="標準" xfId="0" builtinId="0"/>
    <cellStyle name="標準 2" xfId="4"/>
    <cellStyle name="標準 3" xfId="2"/>
  </cellStyles>
  <dxfs count="0"/>
  <tableStyles count="0" defaultTableStyle="TableStyleMedium9"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N25"/>
  <sheetViews>
    <sheetView tabSelected="1" workbookViewId="0"/>
  </sheetViews>
  <sheetFormatPr defaultColWidth="9" defaultRowHeight="14.25"/>
  <cols>
    <col min="1" max="1" width="2.25" style="104" customWidth="1"/>
    <col min="2" max="2" width="9" style="104"/>
    <col min="3" max="3" width="23.875" style="104" customWidth="1"/>
    <col min="4" max="4" width="11" style="104" customWidth="1"/>
    <col min="5" max="6" width="14.5" style="104" hidden="1" customWidth="1"/>
    <col min="7" max="7" width="13.875" style="104" hidden="1" customWidth="1"/>
    <col min="8" max="8" width="2.125" style="104" hidden="1" customWidth="1"/>
    <col min="9" max="11" width="11.375" style="104" customWidth="1"/>
    <col min="12" max="16384" width="9" style="104"/>
  </cols>
  <sheetData>
    <row r="1" spans="2:14" ht="15">
      <c r="B1" s="103" t="s">
        <v>182</v>
      </c>
    </row>
    <row r="2" spans="2:14" ht="5.45" customHeight="1"/>
    <row r="3" spans="2:14" ht="61.5">
      <c r="B3" s="105" t="s">
        <v>183</v>
      </c>
      <c r="C3" s="106" t="s">
        <v>184</v>
      </c>
      <c r="D3" s="106" t="s">
        <v>185</v>
      </c>
      <c r="E3" s="107" t="s">
        <v>186</v>
      </c>
      <c r="F3" s="107" t="s">
        <v>187</v>
      </c>
      <c r="G3" s="107" t="s">
        <v>188</v>
      </c>
      <c r="I3" s="108" t="s">
        <v>189</v>
      </c>
      <c r="J3" s="108" t="s">
        <v>190</v>
      </c>
      <c r="K3" s="108" t="s">
        <v>191</v>
      </c>
    </row>
    <row r="4" spans="2:14" ht="16.5">
      <c r="B4" s="109">
        <v>1</v>
      </c>
      <c r="C4" s="120" t="s">
        <v>192</v>
      </c>
      <c r="D4" s="110" t="s">
        <v>193</v>
      </c>
      <c r="E4" s="110">
        <f>'MPS(calc_process)_1.Pulau Putri'!G11</f>
        <v>43.131517094159989</v>
      </c>
      <c r="F4" s="110">
        <f>'MPS(calc_process)_1.Pulau Putri'!G22</f>
        <v>25.928980010999997</v>
      </c>
      <c r="G4" s="111">
        <f>'MPS(calc_process)_1.Pulau Putri'!G6</f>
        <v>17.202537083159992</v>
      </c>
      <c r="I4" s="112">
        <f>ROUND(E4,1)</f>
        <v>43.1</v>
      </c>
      <c r="J4" s="112">
        <f>ROUND(F4,1)</f>
        <v>25.9</v>
      </c>
      <c r="K4" s="112">
        <f>ROUND(I4-J4,0)</f>
        <v>17</v>
      </c>
      <c r="M4" s="139"/>
    </row>
    <row r="5" spans="2:14" ht="16.5">
      <c r="B5" s="109">
        <v>2</v>
      </c>
      <c r="C5" s="120" t="s">
        <v>194</v>
      </c>
      <c r="D5" s="110" t="s">
        <v>193</v>
      </c>
      <c r="E5" s="110">
        <f>'MPS(calc_)_2.Pulau Panta'!G11</f>
        <v>43.131517094159989</v>
      </c>
      <c r="F5" s="110">
        <f>'MPS(calc_)_2.Pulau Panta'!G22</f>
        <v>20.167038888479997</v>
      </c>
      <c r="G5" s="111">
        <f>'MPS(calc_)_2.Pulau Panta'!G6</f>
        <v>22.964478205679992</v>
      </c>
      <c r="I5" s="112">
        <f t="shared" ref="I5:J23" si="0">ROUND(E5,1)</f>
        <v>43.1</v>
      </c>
      <c r="J5" s="112">
        <f t="shared" si="0"/>
        <v>20.2</v>
      </c>
      <c r="K5" s="112">
        <f t="shared" ref="K5:K23" si="1">I5-J5</f>
        <v>22.900000000000002</v>
      </c>
      <c r="M5" s="139"/>
    </row>
    <row r="6" spans="2:14" ht="16.5">
      <c r="B6" s="109">
        <v>3</v>
      </c>
      <c r="C6" s="120" t="s">
        <v>195</v>
      </c>
      <c r="D6" s="110" t="s">
        <v>193</v>
      </c>
      <c r="E6" s="110">
        <f>'MPS(calc_)_3.Gunung Kramaian'!G11</f>
        <v>43.131517094159989</v>
      </c>
      <c r="F6" s="110">
        <f>'MPS(calc_)_3.Gunung Kramaian'!G22</f>
        <v>34.907731388639995</v>
      </c>
      <c r="G6" s="111">
        <f>'MPS(calc_)_3.Gunung Kramaian'!G6</f>
        <v>8.2237857055199939</v>
      </c>
      <c r="I6" s="112">
        <f t="shared" si="0"/>
        <v>43.1</v>
      </c>
      <c r="J6" s="112">
        <f t="shared" si="0"/>
        <v>34.9</v>
      </c>
      <c r="K6" s="112">
        <f t="shared" si="1"/>
        <v>8.2000000000000028</v>
      </c>
      <c r="M6" s="139"/>
    </row>
    <row r="7" spans="2:14" ht="16.5">
      <c r="B7" s="109">
        <v>4</v>
      </c>
      <c r="C7" s="120" t="s">
        <v>196</v>
      </c>
      <c r="D7" s="110" t="s">
        <v>193</v>
      </c>
      <c r="E7" s="110">
        <f>'MPS(calc_process) _4.Perdau'!G11</f>
        <v>43.131517094159989</v>
      </c>
      <c r="F7" s="110">
        <f>'MPS(calc_process) _4.Perdau'!G22</f>
        <v>29.501471692439996</v>
      </c>
      <c r="G7" s="111">
        <f>'MPS(calc_process) _4.Perdau'!G6</f>
        <v>13.630045401719993</v>
      </c>
      <c r="I7" s="112">
        <f t="shared" si="0"/>
        <v>43.1</v>
      </c>
      <c r="J7" s="112">
        <f t="shared" si="0"/>
        <v>29.5</v>
      </c>
      <c r="K7" s="112">
        <f t="shared" si="1"/>
        <v>13.600000000000001</v>
      </c>
      <c r="M7" s="139"/>
    </row>
    <row r="8" spans="2:14" ht="16.5">
      <c r="B8" s="109">
        <v>5</v>
      </c>
      <c r="C8" s="120" t="s">
        <v>197</v>
      </c>
      <c r="D8" s="110" t="s">
        <v>193</v>
      </c>
      <c r="E8" s="110">
        <f>'MPS(calc_) _5.Matamanis'!G11</f>
        <v>43.131517094159989</v>
      </c>
      <c r="F8" s="110">
        <f>'MPS(calc_) _5.Matamanis'!G22</f>
        <v>21.333781749059998</v>
      </c>
      <c r="G8" s="111">
        <f>'MPS(calc_) _5.Matamanis'!G6</f>
        <v>21.797735345099991</v>
      </c>
      <c r="I8" s="112">
        <f t="shared" si="0"/>
        <v>43.1</v>
      </c>
      <c r="J8" s="112">
        <f t="shared" si="0"/>
        <v>21.3</v>
      </c>
      <c r="K8" s="112">
        <f t="shared" si="1"/>
        <v>21.8</v>
      </c>
      <c r="M8" s="139"/>
    </row>
    <row r="9" spans="2:14" ht="16.5">
      <c r="B9" s="109">
        <v>6</v>
      </c>
      <c r="C9" s="120" t="s">
        <v>198</v>
      </c>
      <c r="D9" s="110" t="s">
        <v>193</v>
      </c>
      <c r="E9" s="110">
        <f>'MPS(calc_process) _6.Sei Mayang'!G11</f>
        <v>43.131517094159989</v>
      </c>
      <c r="F9" s="110">
        <f>'MPS(calc_process) _6.Sei Mayang'!G22</f>
        <v>26.778990031199999</v>
      </c>
      <c r="G9" s="111">
        <f>'MPS(calc_process) _6.Sei Mayang'!G6</f>
        <v>16.352527062959989</v>
      </c>
      <c r="I9" s="112">
        <f t="shared" si="0"/>
        <v>43.1</v>
      </c>
      <c r="J9" s="112">
        <f t="shared" si="0"/>
        <v>26.8</v>
      </c>
      <c r="K9" s="112">
        <f t="shared" si="1"/>
        <v>16.3</v>
      </c>
      <c r="M9" s="139"/>
    </row>
    <row r="10" spans="2:14" ht="16.5">
      <c r="B10" s="109">
        <v>7</v>
      </c>
      <c r="C10" s="120" t="s">
        <v>199</v>
      </c>
      <c r="D10" s="110" t="s">
        <v>193</v>
      </c>
      <c r="E10" s="110">
        <f>'MPS(calc_)_7.Muara Lesan '!G11</f>
        <v>43.131517094159989</v>
      </c>
      <c r="F10" s="110">
        <f>'MPS(calc_)_7.Muara Lesan '!G22</f>
        <v>28.528981842239997</v>
      </c>
      <c r="G10" s="111">
        <f>'MPS(calc_)_7.Muara Lesan '!G6</f>
        <v>14.602535251919992</v>
      </c>
      <c r="I10" s="112">
        <f t="shared" si="0"/>
        <v>43.1</v>
      </c>
      <c r="J10" s="112">
        <f t="shared" si="0"/>
        <v>28.5</v>
      </c>
      <c r="K10" s="112">
        <f t="shared" si="1"/>
        <v>14.600000000000001</v>
      </c>
      <c r="M10" s="139"/>
      <c r="N10" s="113"/>
    </row>
    <row r="11" spans="2:14" ht="16.5">
      <c r="B11" s="109">
        <v>8</v>
      </c>
      <c r="C11" s="120" t="s">
        <v>200</v>
      </c>
      <c r="D11" s="110" t="s">
        <v>193</v>
      </c>
      <c r="E11" s="110">
        <f>'MPS(calc_) _8.Kota Bangun Empat'!G11</f>
        <v>43.131517094159989</v>
      </c>
      <c r="F11" s="110">
        <f>'MPS(calc_) _8.Kota Bangun Empat'!G22</f>
        <v>29.501471692439996</v>
      </c>
      <c r="G11" s="111">
        <f>'MPS(calc_) _8.Kota Bangun Empat'!G6</f>
        <v>13.630045401719993</v>
      </c>
      <c r="I11" s="112">
        <f t="shared" si="0"/>
        <v>43.1</v>
      </c>
      <c r="J11" s="112">
        <f t="shared" si="0"/>
        <v>29.5</v>
      </c>
      <c r="K11" s="112">
        <f t="shared" si="1"/>
        <v>13.600000000000001</v>
      </c>
      <c r="M11" s="139"/>
    </row>
    <row r="12" spans="2:14" ht="16.5">
      <c r="B12" s="109">
        <v>9</v>
      </c>
      <c r="C12" s="120" t="s">
        <v>201</v>
      </c>
      <c r="D12" s="110" t="s">
        <v>193</v>
      </c>
      <c r="E12" s="110">
        <f>'MPS(calc_)_9.Gunung Kuku '!G11</f>
        <v>43.131517094159989</v>
      </c>
      <c r="F12" s="110">
        <f>'MPS(calc_)_9.Gunung Kuku '!G22</f>
        <v>12.388344885179997</v>
      </c>
      <c r="G12" s="111">
        <f>'MPS(calc_)_9.Gunung Kuku '!G6</f>
        <v>30.743172208979992</v>
      </c>
      <c r="I12" s="112">
        <f t="shared" si="0"/>
        <v>43.1</v>
      </c>
      <c r="J12" s="112">
        <f t="shared" si="0"/>
        <v>12.4</v>
      </c>
      <c r="K12" s="112">
        <f t="shared" si="1"/>
        <v>30.700000000000003</v>
      </c>
      <c r="M12" s="139"/>
    </row>
    <row r="13" spans="2:14" ht="16.5">
      <c r="B13" s="109">
        <v>10</v>
      </c>
      <c r="C13" s="120" t="s">
        <v>202</v>
      </c>
      <c r="D13" s="110" t="s">
        <v>193</v>
      </c>
      <c r="E13" s="110">
        <f>'MPS(calc_)_10.PulauGalangBaru '!G11</f>
        <v>43.131517094159989</v>
      </c>
      <c r="F13" s="110">
        <f>'MPS(calc_)_10.PulauGalangBaru '!G22</f>
        <v>8.4988754036999978</v>
      </c>
      <c r="G13" s="111">
        <f>'MPS(calc_)_10.PulauGalangBaru '!G6</f>
        <v>34.632641690459991</v>
      </c>
      <c r="I13" s="112">
        <f t="shared" si="0"/>
        <v>43.1</v>
      </c>
      <c r="J13" s="112">
        <f t="shared" si="0"/>
        <v>8.5</v>
      </c>
      <c r="K13" s="112">
        <f t="shared" si="1"/>
        <v>34.6</v>
      </c>
      <c r="M13" s="139"/>
    </row>
    <row r="14" spans="2:14" ht="16.5">
      <c r="B14" s="109">
        <v>11</v>
      </c>
      <c r="C14" s="120" t="s">
        <v>203</v>
      </c>
      <c r="D14" s="110" t="s">
        <v>193</v>
      </c>
      <c r="E14" s="110">
        <f>'MPS(calc_) _11.Pantai Pasir Pan'!G11</f>
        <v>43.131517094159989</v>
      </c>
      <c r="F14" s="110">
        <f>'MPS(calc_) _11.Pantai Pasir Pan'!G22</f>
        <v>11.493740639320498</v>
      </c>
      <c r="G14" s="111">
        <f>'MPS(calc_) _11.Pantai Pasir Pan'!G6</f>
        <v>31.637776454839489</v>
      </c>
      <c r="I14" s="112">
        <f t="shared" si="0"/>
        <v>43.1</v>
      </c>
      <c r="J14" s="112">
        <f t="shared" si="0"/>
        <v>11.5</v>
      </c>
      <c r="K14" s="112">
        <f t="shared" si="1"/>
        <v>31.6</v>
      </c>
      <c r="M14" s="139"/>
    </row>
    <row r="15" spans="2:14" ht="16.5">
      <c r="B15" s="109">
        <v>12</v>
      </c>
      <c r="C15" s="120" t="s">
        <v>204</v>
      </c>
      <c r="D15" s="110" t="s">
        <v>193</v>
      </c>
      <c r="E15" s="110">
        <f>'MPS(calc_) _12.Galang Baru Teng'!G11</f>
        <v>43.131517094159989</v>
      </c>
      <c r="F15" s="110">
        <f>'MPS(calc_) _12.Galang Baru Teng'!G22</f>
        <v>8.8878713437800005</v>
      </c>
      <c r="G15" s="111">
        <f>'MPS(calc_) _12.Galang Baru Teng'!G6</f>
        <v>34.24364575037999</v>
      </c>
      <c r="I15" s="112">
        <f t="shared" si="0"/>
        <v>43.1</v>
      </c>
      <c r="J15" s="112">
        <f t="shared" si="0"/>
        <v>8.9</v>
      </c>
      <c r="K15" s="112">
        <f t="shared" si="1"/>
        <v>34.200000000000003</v>
      </c>
      <c r="M15" s="139"/>
    </row>
    <row r="16" spans="2:14" ht="16.5">
      <c r="B16" s="109">
        <v>13</v>
      </c>
      <c r="C16" s="120" t="s">
        <v>205</v>
      </c>
      <c r="D16" s="110" t="s">
        <v>193</v>
      </c>
      <c r="E16" s="110">
        <f>'MPS(calc_process)_13.Sungsang'!G11</f>
        <v>43.131517094159989</v>
      </c>
      <c r="F16" s="110">
        <f>'MPS(calc_process)_13.Sungsang'!G22</f>
        <v>23.278462054319998</v>
      </c>
      <c r="G16" s="111">
        <f>'MPS(calc_process)_13.Sungsang'!G6</f>
        <v>19.85305503983999</v>
      </c>
      <c r="I16" s="112">
        <f t="shared" si="0"/>
        <v>43.1</v>
      </c>
      <c r="J16" s="112">
        <f t="shared" si="0"/>
        <v>23.3</v>
      </c>
      <c r="K16" s="112">
        <f t="shared" si="1"/>
        <v>19.8</v>
      </c>
      <c r="M16" s="139"/>
    </row>
    <row r="17" spans="2:13" ht="16.5">
      <c r="B17" s="109">
        <v>14</v>
      </c>
      <c r="C17" s="120" t="s">
        <v>206</v>
      </c>
      <c r="D17" s="110" t="s">
        <v>207</v>
      </c>
      <c r="E17" s="110">
        <f>'MPS(calc_)_14.Karanganyar2'!G11</f>
        <v>32.803744932359997</v>
      </c>
      <c r="F17" s="110">
        <f>'MPS(calc_)_14.Karanganyar2'!G22</f>
        <v>30.19308540498</v>
      </c>
      <c r="G17" s="111">
        <f>'MPS(calc_)_14.Karanganyar2'!G6</f>
        <v>2.6106595273799975</v>
      </c>
      <c r="I17" s="112">
        <f t="shared" si="0"/>
        <v>32.799999999999997</v>
      </c>
      <c r="J17" s="112">
        <f t="shared" si="0"/>
        <v>30.2</v>
      </c>
      <c r="K17" s="112">
        <f t="shared" si="1"/>
        <v>2.5999999999999979</v>
      </c>
      <c r="M17" s="139"/>
    </row>
    <row r="18" spans="2:13" ht="16.5">
      <c r="B18" s="109">
        <v>15</v>
      </c>
      <c r="C18" s="120" t="s">
        <v>208</v>
      </c>
      <c r="D18" s="110" t="s">
        <v>193</v>
      </c>
      <c r="E18" s="110">
        <f>'MPS(calc_process)_15.Bukit Bara'!G11</f>
        <v>43.131517094159989</v>
      </c>
      <c r="F18" s="110">
        <f>'MPS(calc_process)_15.Bukit Bara'!G22</f>
        <v>17.366660055360001</v>
      </c>
      <c r="G18" s="111">
        <f>'MPS(calc_process)_15.Bukit Bara'!G6</f>
        <v>25.764857038799988</v>
      </c>
      <c r="I18" s="112">
        <f t="shared" si="0"/>
        <v>43.1</v>
      </c>
      <c r="J18" s="112">
        <f t="shared" si="0"/>
        <v>17.399999999999999</v>
      </c>
      <c r="K18" s="112">
        <f t="shared" si="1"/>
        <v>25.700000000000003</v>
      </c>
      <c r="M18" s="139"/>
    </row>
    <row r="19" spans="2:13" ht="16.5">
      <c r="B19" s="109">
        <v>16</v>
      </c>
      <c r="C19" s="120" t="s">
        <v>209</v>
      </c>
      <c r="D19" s="110" t="s">
        <v>193</v>
      </c>
      <c r="E19" s="110">
        <f>'MPS(calc_)_16.HUT Tanah Merah'!G11</f>
        <v>43.131517094159989</v>
      </c>
      <c r="F19" s="110">
        <f>'MPS(calc_)_16.HUT Tanah Merah'!G22</f>
        <v>28.49027821596</v>
      </c>
      <c r="G19" s="110">
        <f>'MPS(calc_)_16.HUT Tanah Merah'!G6</f>
        <v>14.641238878199989</v>
      </c>
      <c r="I19" s="112">
        <f t="shared" si="0"/>
        <v>43.1</v>
      </c>
      <c r="J19" s="112">
        <f t="shared" si="0"/>
        <v>28.5</v>
      </c>
      <c r="K19" s="112">
        <f t="shared" si="1"/>
        <v>14.600000000000001</v>
      </c>
      <c r="M19" s="139"/>
    </row>
    <row r="20" spans="2:13" ht="16.5">
      <c r="B20" s="109">
        <v>17</v>
      </c>
      <c r="C20" s="120" t="s">
        <v>210</v>
      </c>
      <c r="D20" s="110" t="s">
        <v>193</v>
      </c>
      <c r="E20" s="110">
        <f>'MPS(calc_process)_17.Tirta Agun'!G11</f>
        <v>43.131517094159989</v>
      </c>
      <c r="F20" s="110">
        <f>'MPS(calc_process)_17.Tirta Agun'!G22</f>
        <v>12.465997097400001</v>
      </c>
      <c r="G20" s="110">
        <f>'MPS(calc_process)_17.Tirta Agun'!G6</f>
        <v>30.66551999675999</v>
      </c>
      <c r="I20" s="112">
        <f t="shared" si="0"/>
        <v>43.1</v>
      </c>
      <c r="J20" s="112">
        <f t="shared" si="0"/>
        <v>12.5</v>
      </c>
      <c r="K20" s="112">
        <f t="shared" si="1"/>
        <v>30.6</v>
      </c>
      <c r="M20" s="139"/>
    </row>
    <row r="21" spans="2:13" ht="16.5">
      <c r="B21" s="114">
        <v>18</v>
      </c>
      <c r="C21" s="120" t="s">
        <v>211</v>
      </c>
      <c r="D21" s="110" t="s">
        <v>207</v>
      </c>
      <c r="E21" s="110">
        <f>'MPS(calc_)_18.Gunung Sari Kampa'!G11</f>
        <v>22.543744932359999</v>
      </c>
      <c r="F21" s="110">
        <f>'MPS(calc_)_18.Gunung Sari Kampa'!G22</f>
        <v>18.20634660432</v>
      </c>
      <c r="G21" s="110">
        <f>'MPS(calc_)_18.Gunung Sari Kampa'!G6</f>
        <v>4.337398328039999</v>
      </c>
      <c r="I21" s="112">
        <f t="shared" si="0"/>
        <v>22.5</v>
      </c>
      <c r="J21" s="112">
        <f t="shared" si="0"/>
        <v>18.2</v>
      </c>
      <c r="K21" s="112">
        <f t="shared" si="1"/>
        <v>4.3000000000000007</v>
      </c>
      <c r="M21" s="139"/>
    </row>
    <row r="22" spans="2:13" ht="16.5">
      <c r="B22" s="114">
        <v>19</v>
      </c>
      <c r="C22" s="120" t="s">
        <v>212</v>
      </c>
      <c r="D22" s="110" t="s">
        <v>207</v>
      </c>
      <c r="E22" s="110">
        <f>'MPS(calc_process)_19.Kulim2'!G11</f>
        <v>37.75633243235999</v>
      </c>
      <c r="F22" s="110">
        <f>'MPS(calc_process)_19.Kulim2'!G22</f>
        <v>35.523162975239998</v>
      </c>
      <c r="G22" s="110">
        <f>'MPS(calc_process)_19.Kulim2'!G6</f>
        <v>2.2331694571199918</v>
      </c>
      <c r="I22" s="112">
        <f t="shared" si="0"/>
        <v>37.799999999999997</v>
      </c>
      <c r="J22" s="112">
        <f t="shared" si="0"/>
        <v>35.5</v>
      </c>
      <c r="K22" s="112">
        <f t="shared" si="1"/>
        <v>2.2999999999999972</v>
      </c>
      <c r="M22" s="139"/>
    </row>
    <row r="23" spans="2:13" ht="17.25" thickBot="1">
      <c r="B23" s="114">
        <v>20</v>
      </c>
      <c r="C23" s="120" t="s">
        <v>213</v>
      </c>
      <c r="D23" s="115" t="s">
        <v>207</v>
      </c>
      <c r="E23" s="115">
        <f>'MPS(calc_)_20.Sukamakmur Kampar'!G11</f>
        <v>22.704413682359998</v>
      </c>
      <c r="F23" s="115">
        <f>'MPS(calc_)_20.Sukamakmur Kampar'!G22</f>
        <v>18.12084660432</v>
      </c>
      <c r="G23" s="115">
        <f>'MPS(calc_)_20.Sukamakmur Kampar'!G6</f>
        <v>4.583567078039998</v>
      </c>
      <c r="I23" s="112">
        <f t="shared" si="0"/>
        <v>22.7</v>
      </c>
      <c r="J23" s="112">
        <f t="shared" si="0"/>
        <v>18.100000000000001</v>
      </c>
      <c r="K23" s="112">
        <f t="shared" si="1"/>
        <v>4.5999999999999979</v>
      </c>
      <c r="M23" s="139"/>
    </row>
    <row r="24" spans="2:13" ht="17.25" thickBot="1">
      <c r="C24" s="121"/>
      <c r="D24" s="116" t="s">
        <v>214</v>
      </c>
      <c r="E24" s="117"/>
      <c r="F24" s="117"/>
      <c r="G24" s="118">
        <f>SUM(G4:G23)</f>
        <v>364.35039090661934</v>
      </c>
      <c r="I24" s="119">
        <f>SUM(I4:I23)</f>
        <v>805.4000000000002</v>
      </c>
      <c r="J24" s="119">
        <f>SUM(J4:J23)</f>
        <v>441.6</v>
      </c>
      <c r="K24" s="119">
        <f>SUM(K4:K23)</f>
        <v>363.60000000000008</v>
      </c>
    </row>
    <row r="25" spans="2:13" ht="16.5">
      <c r="C25" s="122"/>
      <c r="K25" s="137"/>
      <c r="L25" s="138"/>
    </row>
  </sheetData>
  <sheetProtection password="C7C3" sheet="1" objects="1" scenarios="1"/>
  <phoneticPr fontId="23"/>
  <hyperlinks>
    <hyperlink ref="C4" location="'MPS(calc_process)_1.Pulau Putri'!A1" display="Pulau Putri"/>
    <hyperlink ref="C5" location="'MPS(calc_)_2.Pulau Panta'!Print_Area" display="Pulau Pantara"/>
    <hyperlink ref="C6" location="'MPS(calc_)_3.Gunung Kramaian'!Print_Area" display="Gunung Kramaian"/>
    <hyperlink ref="C7" location="'MPS(calc_process) _4.Perdau'!Print_Area" display="Perdau"/>
    <hyperlink ref="C8" location="'MPS(calc_) _5.Matamanis'!Print_Area" display="Matamanis"/>
    <hyperlink ref="C9" location="'MPS(calc_process) _6.Sei Mayang'!Print_Area" display="Sei Mayang"/>
    <hyperlink ref="C10" location="'MPS(calc_)_7.Muara Lesan '!Print_Area" display="Muara Lesan"/>
    <hyperlink ref="C11" location="'MPS(calc_) _8.Kota Bangun Empat'!Print_Area" display="Kota Bangun Empat"/>
    <hyperlink ref="C12" location="'MPS(calc_)_9.Gunung Kuku '!Print_Area" display="Gunung Kuku"/>
    <hyperlink ref="C13" location="'MPS(calc_)_10.PulauGalangBaru '!Print_Area" display="Pulau Galang Baru"/>
    <hyperlink ref="C14" location="'MPS(calc_) _11.Pantai Pasir Pan'!Print_Area" display="Pantai Pasir Panjang"/>
    <hyperlink ref="C15" location="'MPS(calc_) _12.Galang Baru Teng'!Print_Area" display="Galang Baru Tengah"/>
    <hyperlink ref="C16" location="'MPS(calc_process)_13.Sungsang'!Print_Area" display="Sungsang"/>
    <hyperlink ref="C17" location="'MPS(input) _14.Karanganyar2'!Print_Area" display="Karanganyar2"/>
    <hyperlink ref="C18" location="'MPS(calc_process)_15.Bukit Bara'!Print_Area" display="Bukit Barapung"/>
    <hyperlink ref="C19" location="'MPS(calc_)_16.HUT Tanah Merah'!Print_Area" display="HUT Tanah Merah"/>
    <hyperlink ref="C20" location="'MPS(calc_process)_17.Tirta Agun'!Print_Area" display="Tirta Agung Mangsang"/>
    <hyperlink ref="C21" location="'MPS(calc_)_18.Gunung Sari Kampa'!Print_Area" display="Gunung Sari Kampar"/>
    <hyperlink ref="C22" location="'MPS(calc_process)_19.Kulim2'!Print_Area" display="Kulim2"/>
    <hyperlink ref="C23" location="'MRS(input)_20.Sukamakmur Kampar'!Print_Area" display="Sukamakmur Kampar Kiri"/>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_2.Pulau Pantara'!K1</f>
        <v>Monitoring Spreadsheet: JCM_ID_AM014_ver01.0</v>
      </c>
    </row>
    <row r="2" spans="1:3" ht="18" customHeight="1">
      <c r="C2" s="90" t="str">
        <f>'MPS(input) _2.Pulau Pantara'!K2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'MPS(input)_20.Sukamakmur Kampar'!K1</f>
        <v>Monitoring Spreadsheet: JCM_ID_AM014_ver01.0</v>
      </c>
    </row>
    <row r="2" spans="1:3" ht="18" customHeight="1">
      <c r="C2" s="90" t="str">
        <f>'MPS(input)_20.Sukamakmur Kampar'!K2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'MPS(input)_20.Sukamakmur Kampar'!K1</f>
        <v>Monitoring Spreadsheet: JCM_ID_AM014_ver01.0</v>
      </c>
    </row>
    <row r="2" spans="1:12" ht="18" customHeight="1">
      <c r="L2" s="57" t="str">
        <f>'MPS(input)_20.Sukamakmur Kampar'!K2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'MPS(input)_20.Sukamakmur Kampar'!E18</f>
        <v>2.0099999999999998</v>
      </c>
      <c r="G18" s="51" t="s">
        <v>44</v>
      </c>
      <c r="H18" s="169" t="str">
        <f>'MPS(input)_20.Sukamakmur Kampar'!G18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'MPS(input)_20.Sukamakmur Kampar'!J18</f>
        <v>n/a</v>
      </c>
      <c r="L18" s="172"/>
    </row>
    <row r="19" spans="1:12" ht="79.150000000000006" customHeight="1">
      <c r="B19" s="149" t="s">
        <v>156</v>
      </c>
      <c r="C19" s="149"/>
      <c r="D19" s="149" t="s">
        <v>91</v>
      </c>
      <c r="E19" s="149"/>
      <c r="F19" s="97">
        <f>'MPS(input)_20.Sukamakmur Kampar'!E19</f>
        <v>0.85499999999999998</v>
      </c>
      <c r="G19" s="51" t="s">
        <v>92</v>
      </c>
      <c r="H19" s="169" t="str">
        <f>'MPS(input)_20.Sukamakmur Kampar'!G19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'MPS(input)_20.Sukamakmur Kampar'!J19</f>
        <v>n/a</v>
      </c>
      <c r="L19" s="172"/>
    </row>
    <row r="20" spans="1:12" ht="48" customHeight="1">
      <c r="B20" s="149" t="s">
        <v>157</v>
      </c>
      <c r="C20" s="149"/>
      <c r="D20" s="149" t="s">
        <v>43</v>
      </c>
      <c r="E20" s="149"/>
      <c r="F20" s="98">
        <f>'MPS(input)_20.Sukamakmur Kampar'!E20</f>
        <v>0.81499999999999995</v>
      </c>
      <c r="G20" s="51" t="s">
        <v>45</v>
      </c>
      <c r="H20" s="169" t="str">
        <f>'MPS(input)_20.Sukamakmur Kampar'!G20</f>
        <v xml:space="preserve">a) Values provided by the fuel supplier in invoices, or
b) Regional or national default value. </v>
      </c>
      <c r="I20" s="170"/>
      <c r="J20" s="171"/>
      <c r="K20" s="172" t="str">
        <f>'MPS(input)_20.Sukamakmur Kampar'!J20</f>
        <v>n/a</v>
      </c>
      <c r="L20" s="172"/>
    </row>
    <row r="21" spans="1:12" ht="39" customHeight="1">
      <c r="B21" s="149" t="s">
        <v>94</v>
      </c>
      <c r="C21" s="149"/>
      <c r="D21" s="149" t="s">
        <v>42</v>
      </c>
      <c r="E21" s="149"/>
      <c r="F21" s="99">
        <f>'MPS(input)_20.Sukamakmur Kampar'!E21</f>
        <v>41.4</v>
      </c>
      <c r="G21" s="51" t="s">
        <v>46</v>
      </c>
      <c r="H21" s="169" t="str">
        <f>'MPS(input)_20.Sukamakmur Kampar'!G21</f>
        <v>IPCC default values provided in table 1.2 of Ch.1 Vol.2 of 2006 IPCC Guidelines on National GHG Inventories. Lower value is applied.</v>
      </c>
      <c r="I21" s="170"/>
      <c r="J21" s="171"/>
      <c r="K21" s="172" t="str">
        <f>'MPS(input)_20.Sukamakmur Kampar'!J21</f>
        <v>n/a</v>
      </c>
      <c r="L21" s="172"/>
    </row>
    <row r="22" spans="1:12" ht="54.6" customHeight="1">
      <c r="B22" s="149" t="s">
        <v>154</v>
      </c>
      <c r="C22" s="149"/>
      <c r="D22" s="149" t="s">
        <v>96</v>
      </c>
      <c r="E22" s="149"/>
      <c r="F22" s="98">
        <f>'MPS(input)_20.Sukamakmur Kampar'!E22</f>
        <v>72600</v>
      </c>
      <c r="G22" s="51" t="s">
        <v>97</v>
      </c>
      <c r="H22" s="169" t="str">
        <f>'MPS(input)_20.Sukamakmur Kampar'!G22</f>
        <v>IPCC default values provided in table 1.4 of Ch.1 Vol.2 of 2006 IPCC Guidelines on National GHG Inventories. Lower value is applied.</v>
      </c>
      <c r="I22" s="170"/>
      <c r="J22" s="171"/>
      <c r="K22" s="172" t="str">
        <f>'MPS(input)_20.Sukamakmur Kampar'!J22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ROUNDDOWN('MRS(calc_)_20.Sukamakmur Kampar'!G6,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'MPS(input)_20.Sukamakmur Kampar'!K1</f>
        <v>Monitoring Spreadsheet: JCM_ID_AM014_ver01.0</v>
      </c>
    </row>
    <row r="2" spans="1:11" ht="18" customHeight="1">
      <c r="I2" s="12" t="str">
        <f>'MPS(input)_20.Sukamakmur Kampar'!K2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'MRS(input)_20.Sukamakmur Kampar'!F21</f>
        <v>41.4</v>
      </c>
      <c r="H8" s="31" t="s">
        <v>46</v>
      </c>
      <c r="I8" s="21" t="s">
        <v>104</v>
      </c>
    </row>
    <row r="9" spans="1:11" ht="18.75" customHeight="1">
      <c r="A9" s="28"/>
      <c r="B9" s="55" t="s">
        <v>105</v>
      </c>
      <c r="C9" s="24"/>
      <c r="D9" s="24"/>
      <c r="E9" s="25"/>
      <c r="F9" s="20" t="s">
        <v>59</v>
      </c>
      <c r="G9" s="79">
        <f>'MRS(input)_20.Sukamakmur Kampar'!F22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'MRS(input)_20.Sukamakmur Kampar'!F8</f>
        <v>0</v>
      </c>
      <c r="H13" s="48" t="s">
        <v>36</v>
      </c>
      <c r="I13" s="34" t="s">
        <v>113</v>
      </c>
      <c r="K13" s="5"/>
    </row>
    <row r="14" spans="1:11" ht="28.15" customHeight="1">
      <c r="A14" s="28"/>
      <c r="B14" s="38"/>
      <c r="C14" s="66"/>
      <c r="D14" s="152" t="s">
        <v>114</v>
      </c>
      <c r="E14" s="156"/>
      <c r="F14" s="39" t="s">
        <v>53</v>
      </c>
      <c r="G14" s="71">
        <f>'MRS(input)_20.Sukamakmur Kampar'!F9</f>
        <v>0</v>
      </c>
      <c r="H14" s="48" t="s">
        <v>36</v>
      </c>
      <c r="I14" s="34" t="s">
        <v>115</v>
      </c>
    </row>
    <row r="15" spans="1:11" ht="28.15" customHeight="1">
      <c r="A15" s="28"/>
      <c r="B15" s="38"/>
      <c r="C15" s="66"/>
      <c r="D15" s="152" t="s">
        <v>116</v>
      </c>
      <c r="E15" s="156"/>
      <c r="F15" s="39" t="s">
        <v>53</v>
      </c>
      <c r="G15" s="71">
        <f>'MRS(input)_20.Sukamakmur Kampar'!F10</f>
        <v>0</v>
      </c>
      <c r="H15" s="48" t="s">
        <v>36</v>
      </c>
      <c r="I15" s="34" t="s">
        <v>117</v>
      </c>
    </row>
    <row r="16" spans="1:11" ht="31.9" customHeight="1">
      <c r="A16" s="28"/>
      <c r="B16" s="38"/>
      <c r="C16" s="152" t="s">
        <v>118</v>
      </c>
      <c r="D16" s="153"/>
      <c r="E16" s="156"/>
      <c r="F16" s="39" t="s">
        <v>50</v>
      </c>
      <c r="G16" s="71">
        <f>'MRS(input)_20.Sukamakmur Kampar'!F11</f>
        <v>0</v>
      </c>
      <c r="H16" s="48" t="s">
        <v>37</v>
      </c>
      <c r="I16" s="77" t="s">
        <v>142</v>
      </c>
    </row>
    <row r="17" spans="1:9" ht="21" customHeight="1">
      <c r="A17" s="28"/>
      <c r="B17" s="38"/>
      <c r="C17" s="152" t="s">
        <v>119</v>
      </c>
      <c r="D17" s="153"/>
      <c r="E17" s="154"/>
      <c r="F17" s="39" t="s">
        <v>50</v>
      </c>
      <c r="G17" s="71">
        <f>'MRS(input)_20.Sukamakmur Kampar'!F12</f>
        <v>0</v>
      </c>
      <c r="H17" s="48" t="s">
        <v>37</v>
      </c>
      <c r="I17" s="34" t="s">
        <v>120</v>
      </c>
    </row>
    <row r="18" spans="1:9" ht="21" customHeight="1">
      <c r="A18" s="28"/>
      <c r="B18" s="38"/>
      <c r="C18" s="152" t="s">
        <v>121</v>
      </c>
      <c r="D18" s="153"/>
      <c r="E18" s="154"/>
      <c r="F18" s="39" t="s">
        <v>53</v>
      </c>
      <c r="G18" s="76">
        <f>'MRS(input)_20.Sukamakmur Kampar'!F19</f>
        <v>0.85499999999999998</v>
      </c>
      <c r="H18" s="47" t="s">
        <v>122</v>
      </c>
      <c r="I18" s="34" t="s">
        <v>123</v>
      </c>
    </row>
    <row r="19" spans="1:9" ht="45.75" customHeight="1">
      <c r="A19" s="28"/>
      <c r="B19" s="38"/>
      <c r="C19" s="160" t="s">
        <v>143</v>
      </c>
      <c r="D19" s="161"/>
      <c r="E19" s="162"/>
      <c r="F19" s="39" t="s">
        <v>50</v>
      </c>
      <c r="G19" s="72">
        <f>'MRS(input)_20.Sukamakmur Kampar'!$F$18</f>
        <v>2.0099999999999998</v>
      </c>
      <c r="H19" s="47" t="s">
        <v>44</v>
      </c>
      <c r="I19" s="34" t="s">
        <v>124</v>
      </c>
    </row>
    <row r="20" spans="1:9" ht="21" customHeight="1">
      <c r="A20" s="28"/>
      <c r="B20" s="38"/>
      <c r="C20" s="152" t="s">
        <v>43</v>
      </c>
      <c r="D20" s="153"/>
      <c r="E20" s="154"/>
      <c r="F20" s="39" t="s">
        <v>59</v>
      </c>
      <c r="G20" s="72">
        <f>'MRS(input)_20.Sukamakmur Kampar'!F20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'MRS(input)_20.Sukamakmur Kampar'!F8</f>
        <v>0</v>
      </c>
      <c r="H23" s="48" t="s">
        <v>36</v>
      </c>
      <c r="I23" s="34" t="s">
        <v>113</v>
      </c>
    </row>
    <row r="24" spans="1:9" ht="18.75" customHeight="1">
      <c r="A24" s="28"/>
      <c r="B24" s="29"/>
      <c r="C24" s="152" t="s">
        <v>121</v>
      </c>
      <c r="D24" s="153"/>
      <c r="E24" s="154"/>
      <c r="F24" s="39" t="s">
        <v>53</v>
      </c>
      <c r="G24" s="76">
        <f>'MRS(input)_20.Sukamakmur Kampar'!F19</f>
        <v>0.85499999999999998</v>
      </c>
      <c r="H24" s="47" t="s">
        <v>122</v>
      </c>
      <c r="I24" s="34" t="s">
        <v>123</v>
      </c>
    </row>
    <row r="25" spans="1:9" ht="40.5" customHeight="1">
      <c r="A25" s="28"/>
      <c r="B25" s="29"/>
      <c r="C25" s="152" t="s">
        <v>130</v>
      </c>
      <c r="D25" s="153"/>
      <c r="E25" s="154"/>
      <c r="F25" s="39" t="s">
        <v>59</v>
      </c>
      <c r="G25" s="74">
        <f>'MRS(input)_20.Sukamakmur Kampar'!F13</f>
        <v>0</v>
      </c>
      <c r="H25" s="49" t="s">
        <v>38</v>
      </c>
      <c r="I25" s="21" t="s">
        <v>131</v>
      </c>
    </row>
    <row r="26" spans="1:9" ht="18.75" customHeight="1">
      <c r="A26" s="28"/>
      <c r="B26" s="29"/>
      <c r="C26" s="152" t="s">
        <v>43</v>
      </c>
      <c r="D26" s="153"/>
      <c r="E26" s="154"/>
      <c r="F26" s="39" t="s">
        <v>59</v>
      </c>
      <c r="G26" s="75">
        <f>'MRS(input)_20.Sukamakmur Kampar'!F20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_2.Pulau Pantara'!K1</f>
        <v>Monitoring Spreadsheet: JCM_ID_AM014_ver01.0</v>
      </c>
    </row>
    <row r="2" spans="1:12" ht="18" customHeight="1">
      <c r="L2" s="57" t="str">
        <f>'MPS(input) _2.Pulau Pantara'!K2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_2.Pulau Pantara'!E18</f>
        <v>2.0099999999999998</v>
      </c>
      <c r="G18" s="51" t="s">
        <v>44</v>
      </c>
      <c r="H18" s="169" t="str">
        <f>'MPS(input) _2.Pulau Pantara'!G18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_2.Pulau Pantara'!J18</f>
        <v>n/a</v>
      </c>
      <c r="L18" s="172"/>
    </row>
    <row r="19" spans="1:12" ht="79.150000000000006" customHeight="1">
      <c r="B19" s="149" t="s">
        <v>156</v>
      </c>
      <c r="C19" s="149"/>
      <c r="D19" s="149" t="s">
        <v>91</v>
      </c>
      <c r="E19" s="149"/>
      <c r="F19" s="97">
        <f>'MPS(input) _2.Pulau Pantara'!E19</f>
        <v>0.90300000000000002</v>
      </c>
      <c r="G19" s="51" t="s">
        <v>92</v>
      </c>
      <c r="H19" s="169" t="str">
        <f>'MPS(input) _2.Pulau Pantara'!G19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_2.Pulau Pantara'!J19</f>
        <v>n/a</v>
      </c>
      <c r="L19" s="172"/>
    </row>
    <row r="20" spans="1:12" ht="48" customHeight="1">
      <c r="B20" s="149" t="s">
        <v>157</v>
      </c>
      <c r="C20" s="149"/>
      <c r="D20" s="149" t="s">
        <v>43</v>
      </c>
      <c r="E20" s="149"/>
      <c r="F20" s="98">
        <f>'MPS(input) _2.Pulau Pantara'!E20</f>
        <v>0.81499999999999995</v>
      </c>
      <c r="G20" s="51" t="s">
        <v>45</v>
      </c>
      <c r="H20" s="169" t="str">
        <f>'MPS(input) _2.Pulau Pantara'!G20</f>
        <v xml:space="preserve">a) Values provided by the fuel supplier in invoices, or
b) Regional or national default value. </v>
      </c>
      <c r="I20" s="170"/>
      <c r="J20" s="171"/>
      <c r="K20" s="172" t="str">
        <f>'MPS(input) _2.Pulau Pantara'!J20</f>
        <v>n/a</v>
      </c>
      <c r="L20" s="172"/>
    </row>
    <row r="21" spans="1:12" ht="39" customHeight="1">
      <c r="B21" s="149" t="s">
        <v>94</v>
      </c>
      <c r="C21" s="149"/>
      <c r="D21" s="149" t="s">
        <v>42</v>
      </c>
      <c r="E21" s="149"/>
      <c r="F21" s="99">
        <f>'MPS(input) _2.Pulau Pantara'!E21</f>
        <v>41.4</v>
      </c>
      <c r="G21" s="51" t="s">
        <v>46</v>
      </c>
      <c r="H21" s="169" t="str">
        <f>'MPS(input) _2.Pulau Pantara'!G21</f>
        <v>IPCC default values provided in table 1.2 of Ch.1 Vol.2 of 2006 IPCC Guidelines on National GHG Inventories. Lower value is applied.</v>
      </c>
      <c r="I21" s="170"/>
      <c r="J21" s="171"/>
      <c r="K21" s="172" t="str">
        <f>'MPS(input) _2.Pulau Pantara'!J21</f>
        <v>n/a</v>
      </c>
      <c r="L21" s="172"/>
    </row>
    <row r="22" spans="1:12" ht="54.6" customHeight="1">
      <c r="B22" s="149" t="s">
        <v>154</v>
      </c>
      <c r="C22" s="149"/>
      <c r="D22" s="149" t="s">
        <v>96</v>
      </c>
      <c r="E22" s="149"/>
      <c r="F22" s="98">
        <f>'MPS(input) _2.Pulau Pantara'!E22</f>
        <v>72600</v>
      </c>
      <c r="G22" s="51" t="s">
        <v>97</v>
      </c>
      <c r="H22" s="169" t="str">
        <f>'MPS(input) _2.Pulau Pantara'!G22</f>
        <v>IPCC default values provided in table 1.4 of Ch.1 Vol.2 of 2006 IPCC Guidelines on National GHG Inventories. Lower value is applied.</v>
      </c>
      <c r="I22" s="170"/>
      <c r="J22" s="171"/>
      <c r="K22" s="172" t="str">
        <f>'MPS(input) _2.Pulau Pantara'!J22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 _2.Pulau Pantara'!G6,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_2.Pulau Pantara'!K1</f>
        <v>Monitoring Spreadsheet: JCM_ID_AM014_ver01.0</v>
      </c>
    </row>
    <row r="2" spans="1:11" ht="18" customHeight="1">
      <c r="I2" s="12" t="str">
        <f>'MPS(input) _2.Pulau Pantara'!K2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_2.Pulau Pantara'!F21</f>
        <v>41.4</v>
      </c>
      <c r="H8" s="31" t="s">
        <v>46</v>
      </c>
      <c r="I8" s="21" t="s">
        <v>104</v>
      </c>
    </row>
    <row r="9" spans="1:11" ht="18.75" customHeight="1">
      <c r="A9" s="28"/>
      <c r="B9" s="55" t="s">
        <v>105</v>
      </c>
      <c r="C9" s="24"/>
      <c r="D9" s="24"/>
      <c r="E9" s="25"/>
      <c r="F9" s="20" t="s">
        <v>59</v>
      </c>
      <c r="G9" s="79">
        <f>'MRS(input) _2.Pulau Pantara'!F22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_2.Pulau Pantara'!F8</f>
        <v>0</v>
      </c>
      <c r="H13" s="48" t="s">
        <v>36</v>
      </c>
      <c r="I13" s="34" t="s">
        <v>113</v>
      </c>
      <c r="K13" s="5"/>
    </row>
    <row r="14" spans="1:11" ht="28.15" customHeight="1">
      <c r="A14" s="28"/>
      <c r="B14" s="38"/>
      <c r="C14" s="66"/>
      <c r="D14" s="152" t="s">
        <v>114</v>
      </c>
      <c r="E14" s="156"/>
      <c r="F14" s="39" t="s">
        <v>53</v>
      </c>
      <c r="G14" s="71">
        <f>'MRS(input) _2.Pulau Pantara'!F9</f>
        <v>0</v>
      </c>
      <c r="H14" s="48" t="s">
        <v>36</v>
      </c>
      <c r="I14" s="34" t="s">
        <v>115</v>
      </c>
    </row>
    <row r="15" spans="1:11" ht="28.15" customHeight="1">
      <c r="A15" s="28"/>
      <c r="B15" s="38"/>
      <c r="C15" s="66"/>
      <c r="D15" s="152" t="s">
        <v>116</v>
      </c>
      <c r="E15" s="156"/>
      <c r="F15" s="39" t="s">
        <v>53</v>
      </c>
      <c r="G15" s="71">
        <f>'MRS(input) _2.Pulau Pantara'!F10</f>
        <v>0</v>
      </c>
      <c r="H15" s="48" t="s">
        <v>36</v>
      </c>
      <c r="I15" s="34" t="s">
        <v>117</v>
      </c>
    </row>
    <row r="16" spans="1:11" ht="31.9" customHeight="1">
      <c r="A16" s="28"/>
      <c r="B16" s="38"/>
      <c r="C16" s="152" t="s">
        <v>118</v>
      </c>
      <c r="D16" s="153"/>
      <c r="E16" s="156"/>
      <c r="F16" s="39" t="s">
        <v>50</v>
      </c>
      <c r="G16" s="71">
        <f>'MRS(input) _2.Pulau Pantara'!F11</f>
        <v>0</v>
      </c>
      <c r="H16" s="48" t="s">
        <v>37</v>
      </c>
      <c r="I16" s="77" t="s">
        <v>142</v>
      </c>
    </row>
    <row r="17" spans="1:9" ht="21" customHeight="1">
      <c r="A17" s="28"/>
      <c r="B17" s="38"/>
      <c r="C17" s="152" t="s">
        <v>119</v>
      </c>
      <c r="D17" s="153"/>
      <c r="E17" s="154"/>
      <c r="F17" s="39" t="s">
        <v>50</v>
      </c>
      <c r="G17" s="71">
        <f>'MRS(input) _2.Pulau Pantara'!F12</f>
        <v>0</v>
      </c>
      <c r="H17" s="48" t="s">
        <v>37</v>
      </c>
      <c r="I17" s="34" t="s">
        <v>120</v>
      </c>
    </row>
    <row r="18" spans="1:9" ht="21" customHeight="1">
      <c r="A18" s="28"/>
      <c r="B18" s="38"/>
      <c r="C18" s="152" t="s">
        <v>121</v>
      </c>
      <c r="D18" s="153"/>
      <c r="E18" s="154"/>
      <c r="F18" s="39" t="s">
        <v>53</v>
      </c>
      <c r="G18" s="76">
        <f>'MRS(input) _2.Pulau Pantara'!F19</f>
        <v>0.90300000000000002</v>
      </c>
      <c r="H18" s="47" t="s">
        <v>122</v>
      </c>
      <c r="I18" s="34" t="s">
        <v>123</v>
      </c>
    </row>
    <row r="19" spans="1:9" ht="45.75" customHeight="1">
      <c r="A19" s="28"/>
      <c r="B19" s="38"/>
      <c r="C19" s="160" t="s">
        <v>143</v>
      </c>
      <c r="D19" s="161"/>
      <c r="E19" s="162"/>
      <c r="F19" s="39" t="s">
        <v>50</v>
      </c>
      <c r="G19" s="72">
        <f>'MRS(input) _2.Pulau Pantara'!$F$18</f>
        <v>2.0099999999999998</v>
      </c>
      <c r="H19" s="47" t="s">
        <v>44</v>
      </c>
      <c r="I19" s="34" t="s">
        <v>124</v>
      </c>
    </row>
    <row r="20" spans="1:9" ht="21" customHeight="1">
      <c r="A20" s="28"/>
      <c r="B20" s="38"/>
      <c r="C20" s="152" t="s">
        <v>43</v>
      </c>
      <c r="D20" s="153"/>
      <c r="E20" s="154"/>
      <c r="F20" s="39" t="s">
        <v>59</v>
      </c>
      <c r="G20" s="72">
        <f>'MRS(input) _2.Pulau Pantara'!F20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_2.Pulau Pantara'!F8</f>
        <v>0</v>
      </c>
      <c r="H23" s="48" t="s">
        <v>36</v>
      </c>
      <c r="I23" s="34" t="s">
        <v>113</v>
      </c>
    </row>
    <row r="24" spans="1:9" ht="18.75" customHeight="1">
      <c r="A24" s="28"/>
      <c r="B24" s="29"/>
      <c r="C24" s="152" t="s">
        <v>121</v>
      </c>
      <c r="D24" s="153"/>
      <c r="E24" s="154"/>
      <c r="F24" s="39" t="s">
        <v>53</v>
      </c>
      <c r="G24" s="76">
        <f>'MRS(input) _2.Pulau Pantara'!F19</f>
        <v>0.90300000000000002</v>
      </c>
      <c r="H24" s="47" t="s">
        <v>122</v>
      </c>
      <c r="I24" s="34" t="s">
        <v>123</v>
      </c>
    </row>
    <row r="25" spans="1:9" ht="40.5" customHeight="1">
      <c r="A25" s="28"/>
      <c r="B25" s="29"/>
      <c r="C25" s="152" t="s">
        <v>130</v>
      </c>
      <c r="D25" s="153"/>
      <c r="E25" s="154"/>
      <c r="F25" s="39" t="s">
        <v>59</v>
      </c>
      <c r="G25" s="74">
        <f>'MRS(input) _2.Pulau Pantara'!F13</f>
        <v>0</v>
      </c>
      <c r="H25" s="49" t="s">
        <v>38</v>
      </c>
      <c r="I25" s="21" t="s">
        <v>131</v>
      </c>
    </row>
    <row r="26" spans="1:9" ht="18.75" customHeight="1">
      <c r="A26" s="28"/>
      <c r="B26" s="29"/>
      <c r="C26" s="152" t="s">
        <v>43</v>
      </c>
      <c r="D26" s="153"/>
      <c r="E26" s="154"/>
      <c r="F26" s="39" t="s">
        <v>59</v>
      </c>
      <c r="G26" s="75">
        <f>'MRS(input) _2.Pulau Pantara'!F20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44.4</v>
      </c>
      <c r="F9" s="51" t="s">
        <v>36</v>
      </c>
      <c r="G9" s="81" t="s">
        <v>39</v>
      </c>
      <c r="H9" s="81" t="s">
        <v>40</v>
      </c>
      <c r="I9" s="84" t="s">
        <v>165</v>
      </c>
      <c r="J9" s="81" t="s">
        <v>41</v>
      </c>
      <c r="K9" s="83" t="s">
        <v>164</v>
      </c>
    </row>
    <row r="10" spans="1:11" ht="150" customHeight="1">
      <c r="B10" s="54" t="s">
        <v>35</v>
      </c>
      <c r="C10" s="53" t="s">
        <v>77</v>
      </c>
      <c r="D10" s="101" t="s">
        <v>78</v>
      </c>
      <c r="E10" s="126">
        <v>0.62760000000000005</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14250.4</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1.512</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ROUNDDOWN('MPS(calc_)_3.Gunung Kramaian'!G6, 0)</f>
        <v>8</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_3.Gunung Kramaian'!K1</f>
        <v>Monitoring Spreadsheet: JCM_ID_AM014_ver01.0</v>
      </c>
    </row>
    <row r="2" spans="1:11" ht="18" customHeight="1">
      <c r="I2" s="12" t="str">
        <f>'MPS(input) _3.Gunung Kramaian'!K2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8.2237857055199939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_3.Gunung Kramaian'!E21</f>
        <v>41.4</v>
      </c>
      <c r="H8" s="31" t="s">
        <v>56</v>
      </c>
      <c r="I8" s="21" t="s">
        <v>104</v>
      </c>
    </row>
    <row r="9" spans="1:11" ht="18.75" customHeight="1">
      <c r="A9" s="28"/>
      <c r="B9" s="55" t="s">
        <v>105</v>
      </c>
      <c r="C9" s="24"/>
      <c r="D9" s="24"/>
      <c r="E9" s="25"/>
      <c r="F9" s="20" t="s">
        <v>59</v>
      </c>
      <c r="G9" s="79">
        <f>'MPS(input) _3.Gunung Kramaian'!E22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45.0276</v>
      </c>
      <c r="H12" s="48" t="s">
        <v>51</v>
      </c>
      <c r="I12" s="34" t="s">
        <v>111</v>
      </c>
    </row>
    <row r="13" spans="1:11" ht="27" customHeight="1">
      <c r="A13" s="28"/>
      <c r="B13" s="38"/>
      <c r="C13" s="66"/>
      <c r="D13" s="152" t="s">
        <v>112</v>
      </c>
      <c r="E13" s="156"/>
      <c r="F13" s="39" t="s">
        <v>53</v>
      </c>
      <c r="G13" s="71">
        <f>'MPS(input) _3.Gunung Kramaian'!E8</f>
        <v>0</v>
      </c>
      <c r="H13" s="48" t="s">
        <v>51</v>
      </c>
      <c r="I13" s="34" t="s">
        <v>113</v>
      </c>
      <c r="K13" s="5"/>
    </row>
    <row r="14" spans="1:11" ht="28.15" customHeight="1">
      <c r="A14" s="28"/>
      <c r="B14" s="38"/>
      <c r="C14" s="66"/>
      <c r="D14" s="152" t="s">
        <v>114</v>
      </c>
      <c r="E14" s="156"/>
      <c r="F14" s="39" t="s">
        <v>53</v>
      </c>
      <c r="G14" s="71">
        <f>'MPS(input) _3.Gunung Kramaian'!E9</f>
        <v>44.4</v>
      </c>
      <c r="H14" s="48" t="s">
        <v>51</v>
      </c>
      <c r="I14" s="34" t="s">
        <v>115</v>
      </c>
    </row>
    <row r="15" spans="1:11" ht="28.15" customHeight="1">
      <c r="A15" s="28"/>
      <c r="B15" s="38"/>
      <c r="C15" s="66"/>
      <c r="D15" s="152" t="s">
        <v>116</v>
      </c>
      <c r="E15" s="156"/>
      <c r="F15" s="39" t="s">
        <v>53</v>
      </c>
      <c r="G15" s="71">
        <f>'MPS(input) _3.Gunung Kramaian'!E10</f>
        <v>0.62760000000000005</v>
      </c>
      <c r="H15" s="48" t="s">
        <v>51</v>
      </c>
      <c r="I15" s="34" t="s">
        <v>117</v>
      </c>
    </row>
    <row r="16" spans="1:11" ht="31.9" customHeight="1">
      <c r="A16" s="28"/>
      <c r="B16" s="38"/>
      <c r="C16" s="152" t="s">
        <v>118</v>
      </c>
      <c r="D16" s="153"/>
      <c r="E16" s="156"/>
      <c r="F16" s="39" t="s">
        <v>50</v>
      </c>
      <c r="G16" s="71">
        <f>'MPS(input) _3.Gunung Kramaian'!E11</f>
        <v>0</v>
      </c>
      <c r="H16" s="48" t="s">
        <v>37</v>
      </c>
      <c r="I16" s="77" t="s">
        <v>142</v>
      </c>
    </row>
    <row r="17" spans="1:9" ht="21" customHeight="1">
      <c r="A17" s="28"/>
      <c r="B17" s="38"/>
      <c r="C17" s="152" t="s">
        <v>119</v>
      </c>
      <c r="D17" s="153"/>
      <c r="E17" s="154"/>
      <c r="F17" s="39" t="s">
        <v>50</v>
      </c>
      <c r="G17" s="71">
        <f>'MPS(input) _3.Gunung Kramaian'!E12</f>
        <v>8760</v>
      </c>
      <c r="H17" s="48" t="s">
        <v>37</v>
      </c>
      <c r="I17" s="34" t="s">
        <v>120</v>
      </c>
    </row>
    <row r="18" spans="1:9" ht="21" customHeight="1">
      <c r="A18" s="28"/>
      <c r="B18" s="38"/>
      <c r="C18" s="152" t="s">
        <v>121</v>
      </c>
      <c r="D18" s="153"/>
      <c r="E18" s="154"/>
      <c r="F18" s="39" t="s">
        <v>53</v>
      </c>
      <c r="G18" s="76">
        <f>'MPS(input) _3.Gunung Kramaian'!E19</f>
        <v>1.512</v>
      </c>
      <c r="H18" s="47" t="s">
        <v>122</v>
      </c>
      <c r="I18" s="34" t="s">
        <v>123</v>
      </c>
    </row>
    <row r="19" spans="1:9" ht="45.75" customHeight="1">
      <c r="A19" s="28"/>
      <c r="B19" s="38"/>
      <c r="C19" s="160" t="s">
        <v>143</v>
      </c>
      <c r="D19" s="161"/>
      <c r="E19" s="162"/>
      <c r="F19" s="39" t="s">
        <v>50</v>
      </c>
      <c r="G19" s="72">
        <f>'MPS(input) _3.Gunung Kramaian'!$E$18</f>
        <v>2.0099999999999998</v>
      </c>
      <c r="H19" s="47" t="s">
        <v>57</v>
      </c>
      <c r="I19" s="34" t="s">
        <v>124</v>
      </c>
    </row>
    <row r="20" spans="1:9" ht="21" customHeight="1">
      <c r="A20" s="28"/>
      <c r="B20" s="38"/>
      <c r="C20" s="152" t="s">
        <v>54</v>
      </c>
      <c r="D20" s="153"/>
      <c r="E20" s="154"/>
      <c r="F20" s="39" t="s">
        <v>59</v>
      </c>
      <c r="G20" s="72">
        <f>'MPS(input) _3.Gunung Kramaian'!E20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34.907731388639995</v>
      </c>
      <c r="H22" s="42" t="s">
        <v>127</v>
      </c>
      <c r="I22" s="34" t="s">
        <v>128</v>
      </c>
    </row>
    <row r="23" spans="1:9" ht="42" customHeight="1">
      <c r="A23" s="28"/>
      <c r="B23" s="29"/>
      <c r="C23" s="152" t="s">
        <v>129</v>
      </c>
      <c r="D23" s="153"/>
      <c r="E23" s="154"/>
      <c r="F23" s="39" t="s">
        <v>53</v>
      </c>
      <c r="G23" s="73">
        <f>'MPS(input) _3.Gunung Kramaian'!E8</f>
        <v>0</v>
      </c>
      <c r="H23" s="48" t="s">
        <v>51</v>
      </c>
      <c r="I23" s="34" t="s">
        <v>113</v>
      </c>
    </row>
    <row r="24" spans="1:9" ht="18.75" customHeight="1">
      <c r="A24" s="28"/>
      <c r="B24" s="29"/>
      <c r="C24" s="152" t="s">
        <v>121</v>
      </c>
      <c r="D24" s="153"/>
      <c r="E24" s="154"/>
      <c r="F24" s="39" t="s">
        <v>53</v>
      </c>
      <c r="G24" s="76">
        <f>'MPS(input) _3.Gunung Kramaian'!E19</f>
        <v>1.512</v>
      </c>
      <c r="H24" s="47" t="s">
        <v>122</v>
      </c>
      <c r="I24" s="34" t="s">
        <v>123</v>
      </c>
    </row>
    <row r="25" spans="1:9" ht="40.5" customHeight="1">
      <c r="A25" s="28"/>
      <c r="B25" s="29"/>
      <c r="C25" s="152" t="s">
        <v>130</v>
      </c>
      <c r="D25" s="153"/>
      <c r="E25" s="154"/>
      <c r="F25" s="39" t="s">
        <v>59</v>
      </c>
      <c r="G25" s="74">
        <f>'MPS(input) _3.Gunung Kramaian'!E13</f>
        <v>14250.4</v>
      </c>
      <c r="H25" s="49" t="s">
        <v>60</v>
      </c>
      <c r="I25" s="21" t="s">
        <v>131</v>
      </c>
    </row>
    <row r="26" spans="1:9" ht="18.75" customHeight="1">
      <c r="A26" s="28"/>
      <c r="B26" s="29"/>
      <c r="C26" s="152" t="s">
        <v>54</v>
      </c>
      <c r="D26" s="153"/>
      <c r="E26" s="154"/>
      <c r="F26" s="39" t="s">
        <v>59</v>
      </c>
      <c r="G26" s="75">
        <f>'MPS(input) _3.Gunung Kramaian'!E20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_3.Gunung Kramaian'!K1</f>
        <v>Monitoring Spreadsheet: JCM_ID_AM014_ver01.0</v>
      </c>
    </row>
    <row r="2" spans="1:3" ht="18" customHeight="1">
      <c r="C2" s="90" t="str">
        <f>'MPS(input) _3.Gunung Kramaian'!K2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_3.Gunung Kramaian'!K1</f>
        <v>Monitoring Spreadsheet: JCM_ID_AM014_ver01.0</v>
      </c>
    </row>
    <row r="2" spans="1:12" ht="18" customHeight="1">
      <c r="L2" s="57" t="str">
        <f>'MPS(input) _3.Gunung Kramaian'!K2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_3.Gunung Kramaian'!E18</f>
        <v>2.0099999999999998</v>
      </c>
      <c r="G18" s="51" t="s">
        <v>44</v>
      </c>
      <c r="H18" s="169" t="str">
        <f>'MPS(input) _3.Gunung Kramaian'!G18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_3.Gunung Kramaian'!J18</f>
        <v>n/a</v>
      </c>
      <c r="L18" s="172"/>
    </row>
    <row r="19" spans="1:12" ht="79.150000000000006" customHeight="1">
      <c r="B19" s="149" t="s">
        <v>156</v>
      </c>
      <c r="C19" s="149"/>
      <c r="D19" s="149" t="s">
        <v>91</v>
      </c>
      <c r="E19" s="149"/>
      <c r="F19" s="97">
        <f>'MPS(input) _3.Gunung Kramaian'!E19</f>
        <v>1.512</v>
      </c>
      <c r="G19" s="51" t="s">
        <v>92</v>
      </c>
      <c r="H19" s="169" t="str">
        <f>'MPS(input) _3.Gunung Kramaian'!G19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_3.Gunung Kramaian'!J19</f>
        <v>n/a</v>
      </c>
      <c r="L19" s="172"/>
    </row>
    <row r="20" spans="1:12" ht="48" customHeight="1">
      <c r="B20" s="149" t="s">
        <v>157</v>
      </c>
      <c r="C20" s="149"/>
      <c r="D20" s="149" t="s">
        <v>43</v>
      </c>
      <c r="E20" s="149"/>
      <c r="F20" s="98">
        <f>'MPS(input) _3.Gunung Kramaian'!E20</f>
        <v>0.81499999999999995</v>
      </c>
      <c r="G20" s="51" t="s">
        <v>45</v>
      </c>
      <c r="H20" s="169" t="str">
        <f>'MPS(input) _3.Gunung Kramaian'!G20</f>
        <v xml:space="preserve">a) Values provided by the fuel supplier in invoices, or
b) Regional or national default value. </v>
      </c>
      <c r="I20" s="170"/>
      <c r="J20" s="171"/>
      <c r="K20" s="172" t="str">
        <f>'MPS(input) _3.Gunung Kramaian'!J20</f>
        <v>n/a</v>
      </c>
      <c r="L20" s="172"/>
    </row>
    <row r="21" spans="1:12" ht="39" customHeight="1">
      <c r="B21" s="149" t="s">
        <v>94</v>
      </c>
      <c r="C21" s="149"/>
      <c r="D21" s="149" t="s">
        <v>42</v>
      </c>
      <c r="E21" s="149"/>
      <c r="F21" s="99">
        <f>'MPS(input) _3.Gunung Kramaian'!E21</f>
        <v>41.4</v>
      </c>
      <c r="G21" s="51" t="s">
        <v>46</v>
      </c>
      <c r="H21" s="169" t="str">
        <f>'MPS(input) _3.Gunung Kramaian'!G21</f>
        <v>IPCC default values provided in table 1.2 of Ch.1 Vol.2 of 2006 IPCC Guidelines on National GHG Inventories. Lower value is applied.</v>
      </c>
      <c r="I21" s="170"/>
      <c r="J21" s="171"/>
      <c r="K21" s="172" t="str">
        <f>'MPS(input) _3.Gunung Kramaian'!J21</f>
        <v>n/a</v>
      </c>
      <c r="L21" s="172"/>
    </row>
    <row r="22" spans="1:12" ht="54.6" customHeight="1">
      <c r="B22" s="149" t="s">
        <v>154</v>
      </c>
      <c r="C22" s="149"/>
      <c r="D22" s="149" t="s">
        <v>96</v>
      </c>
      <c r="E22" s="149"/>
      <c r="F22" s="98">
        <f>'MPS(input) _3.Gunung Kramaian'!E22</f>
        <v>72600</v>
      </c>
      <c r="G22" s="51" t="s">
        <v>97</v>
      </c>
      <c r="H22" s="169" t="str">
        <f>'MPS(input) _3.Gunung Kramaian'!G22</f>
        <v>IPCC default values provided in table 1.4 of Ch.1 Vol.2 of 2006 IPCC Guidelines on National GHG Inventories. Lower value is applied.</v>
      </c>
      <c r="I22" s="170"/>
      <c r="J22" s="171"/>
      <c r="K22" s="172" t="str">
        <f>'MPS(input) _3.Gunung Kramaian'!J22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 _3.Gunung Karmaian'!G6,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_3.Gunung Kramaian'!K1</f>
        <v>Monitoring Spreadsheet: JCM_ID_AM014_ver01.0</v>
      </c>
    </row>
    <row r="2" spans="1:11" ht="18" customHeight="1">
      <c r="I2" s="12" t="str">
        <f>'MPS(input) _3.Gunung Kramaian'!K2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_3.Gunung Kramaian'!F21</f>
        <v>41.4</v>
      </c>
      <c r="H8" s="31" t="s">
        <v>46</v>
      </c>
      <c r="I8" s="21" t="s">
        <v>104</v>
      </c>
    </row>
    <row r="9" spans="1:11" ht="18.75" customHeight="1">
      <c r="A9" s="28"/>
      <c r="B9" s="55" t="s">
        <v>105</v>
      </c>
      <c r="C9" s="24"/>
      <c r="D9" s="24"/>
      <c r="E9" s="25"/>
      <c r="F9" s="20" t="s">
        <v>59</v>
      </c>
      <c r="G9" s="79">
        <f>'MRS(input) _3.Gunung Kramaian'!F22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_3.Gunung Kramaian'!F8</f>
        <v>0</v>
      </c>
      <c r="H13" s="48" t="s">
        <v>36</v>
      </c>
      <c r="I13" s="34" t="s">
        <v>113</v>
      </c>
      <c r="K13" s="5"/>
    </row>
    <row r="14" spans="1:11" ht="28.15" customHeight="1">
      <c r="A14" s="28"/>
      <c r="B14" s="38"/>
      <c r="C14" s="66"/>
      <c r="D14" s="152" t="s">
        <v>114</v>
      </c>
      <c r="E14" s="156"/>
      <c r="F14" s="39" t="s">
        <v>53</v>
      </c>
      <c r="G14" s="71">
        <f>'MRS(input) _3.Gunung Kramaian'!F9</f>
        <v>0</v>
      </c>
      <c r="H14" s="48" t="s">
        <v>36</v>
      </c>
      <c r="I14" s="34" t="s">
        <v>115</v>
      </c>
    </row>
    <row r="15" spans="1:11" ht="28.15" customHeight="1">
      <c r="A15" s="28"/>
      <c r="B15" s="38"/>
      <c r="C15" s="66"/>
      <c r="D15" s="152" t="s">
        <v>116</v>
      </c>
      <c r="E15" s="156"/>
      <c r="F15" s="39" t="s">
        <v>53</v>
      </c>
      <c r="G15" s="71">
        <f>'MRS(input) _3.Gunung Kramaian'!F10</f>
        <v>0</v>
      </c>
      <c r="H15" s="48" t="s">
        <v>36</v>
      </c>
      <c r="I15" s="34" t="s">
        <v>117</v>
      </c>
    </row>
    <row r="16" spans="1:11" ht="31.9" customHeight="1">
      <c r="A16" s="28"/>
      <c r="B16" s="38"/>
      <c r="C16" s="152" t="s">
        <v>118</v>
      </c>
      <c r="D16" s="153"/>
      <c r="E16" s="156"/>
      <c r="F16" s="39" t="s">
        <v>50</v>
      </c>
      <c r="G16" s="71">
        <f>'MRS(input) _3.Gunung Kramaian'!F11</f>
        <v>0</v>
      </c>
      <c r="H16" s="48" t="s">
        <v>37</v>
      </c>
      <c r="I16" s="77" t="s">
        <v>142</v>
      </c>
    </row>
    <row r="17" spans="1:9" ht="21" customHeight="1">
      <c r="A17" s="28"/>
      <c r="B17" s="38"/>
      <c r="C17" s="152" t="s">
        <v>119</v>
      </c>
      <c r="D17" s="153"/>
      <c r="E17" s="154"/>
      <c r="F17" s="39" t="s">
        <v>50</v>
      </c>
      <c r="G17" s="71">
        <f>'MRS(input) _3.Gunung Kramaian'!F12</f>
        <v>0</v>
      </c>
      <c r="H17" s="48" t="s">
        <v>37</v>
      </c>
      <c r="I17" s="34" t="s">
        <v>120</v>
      </c>
    </row>
    <row r="18" spans="1:9" ht="21" customHeight="1">
      <c r="A18" s="28"/>
      <c r="B18" s="38"/>
      <c r="C18" s="152" t="s">
        <v>121</v>
      </c>
      <c r="D18" s="153"/>
      <c r="E18" s="154"/>
      <c r="F18" s="39" t="s">
        <v>53</v>
      </c>
      <c r="G18" s="76">
        <f>'MRS(input) _3.Gunung Kramaian'!F19</f>
        <v>1.512</v>
      </c>
      <c r="H18" s="47" t="s">
        <v>122</v>
      </c>
      <c r="I18" s="34" t="s">
        <v>123</v>
      </c>
    </row>
    <row r="19" spans="1:9" ht="45.75" customHeight="1">
      <c r="A19" s="28"/>
      <c r="B19" s="38"/>
      <c r="C19" s="160" t="s">
        <v>143</v>
      </c>
      <c r="D19" s="161"/>
      <c r="E19" s="162"/>
      <c r="F19" s="39" t="s">
        <v>50</v>
      </c>
      <c r="G19" s="72">
        <f>'MRS(input) _3.Gunung Kramaian'!$F$18</f>
        <v>2.0099999999999998</v>
      </c>
      <c r="H19" s="47" t="s">
        <v>44</v>
      </c>
      <c r="I19" s="34" t="s">
        <v>124</v>
      </c>
    </row>
    <row r="20" spans="1:9" ht="21" customHeight="1">
      <c r="A20" s="28"/>
      <c r="B20" s="38"/>
      <c r="C20" s="152" t="s">
        <v>43</v>
      </c>
      <c r="D20" s="153"/>
      <c r="E20" s="154"/>
      <c r="F20" s="39" t="s">
        <v>59</v>
      </c>
      <c r="G20" s="72">
        <f>'MRS(input) _3.Gunung Kramaian'!F20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_3.Gunung Kramaian'!F8</f>
        <v>0</v>
      </c>
      <c r="H23" s="48" t="s">
        <v>36</v>
      </c>
      <c r="I23" s="34" t="s">
        <v>113</v>
      </c>
    </row>
    <row r="24" spans="1:9" ht="18.75" customHeight="1">
      <c r="A24" s="28"/>
      <c r="B24" s="29"/>
      <c r="C24" s="152" t="s">
        <v>121</v>
      </c>
      <c r="D24" s="153"/>
      <c r="E24" s="154"/>
      <c r="F24" s="39" t="s">
        <v>53</v>
      </c>
      <c r="G24" s="76">
        <f>'MRS(input) _3.Gunung Kramaian'!F19</f>
        <v>1.512</v>
      </c>
      <c r="H24" s="47" t="s">
        <v>122</v>
      </c>
      <c r="I24" s="34" t="s">
        <v>123</v>
      </c>
    </row>
    <row r="25" spans="1:9" ht="40.5" customHeight="1">
      <c r="A25" s="28"/>
      <c r="B25" s="29"/>
      <c r="C25" s="152" t="s">
        <v>130</v>
      </c>
      <c r="D25" s="153"/>
      <c r="E25" s="154"/>
      <c r="F25" s="39" t="s">
        <v>59</v>
      </c>
      <c r="G25" s="74">
        <f>'MRS(input) _3.Gunung Kramaian'!F13</f>
        <v>0</v>
      </c>
      <c r="H25" s="49" t="s">
        <v>38</v>
      </c>
      <c r="I25" s="21" t="s">
        <v>131</v>
      </c>
    </row>
    <row r="26" spans="1:9" ht="18.75" customHeight="1">
      <c r="A26" s="28"/>
      <c r="B26" s="29"/>
      <c r="C26" s="152" t="s">
        <v>43</v>
      </c>
      <c r="D26" s="153"/>
      <c r="E26" s="154"/>
      <c r="F26" s="39" t="s">
        <v>59</v>
      </c>
      <c r="G26" s="75">
        <f>'MRS(input) _3.Gunung Kramaian'!F20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37.5</v>
      </c>
      <c r="F9" s="51" t="s">
        <v>36</v>
      </c>
      <c r="G9" s="81" t="s">
        <v>39</v>
      </c>
      <c r="H9" s="81" t="s">
        <v>40</v>
      </c>
      <c r="I9" s="84" t="s">
        <v>165</v>
      </c>
      <c r="J9" s="81" t="s">
        <v>41</v>
      </c>
      <c r="K9" s="83" t="s">
        <v>164</v>
      </c>
    </row>
    <row r="10" spans="1:11" ht="150" customHeight="1">
      <c r="B10" s="54" t="s">
        <v>35</v>
      </c>
      <c r="C10" s="53" t="s">
        <v>77</v>
      </c>
      <c r="D10" s="101" t="s">
        <v>78</v>
      </c>
      <c r="E10" s="128">
        <v>0.62760000000000005</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12043.4</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 _4.Perdau'!G6, 0)</f>
        <v>13</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_4.Perdau'!K1</f>
        <v>Monitoring Spreadsheet: JCM_ID_AM014_ver01.0</v>
      </c>
    </row>
    <row r="2" spans="1:11" ht="18" customHeight="1">
      <c r="I2" s="12" t="str">
        <f>'MPS(input) _4.Perdau'!K2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13.630045401719993</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_4.Perdau'!E21</f>
        <v>41.4</v>
      </c>
      <c r="H8" s="31" t="s">
        <v>56</v>
      </c>
      <c r="I8" s="21" t="s">
        <v>104</v>
      </c>
    </row>
    <row r="9" spans="1:11" ht="18.75" customHeight="1">
      <c r="A9" s="28"/>
      <c r="B9" s="55" t="s">
        <v>105</v>
      </c>
      <c r="C9" s="24"/>
      <c r="D9" s="24"/>
      <c r="E9" s="25"/>
      <c r="F9" s="20" t="s">
        <v>59</v>
      </c>
      <c r="G9" s="79">
        <f>'MPS(input) _4.Perdau'!E22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38.127600000000001</v>
      </c>
      <c r="H12" s="48" t="s">
        <v>51</v>
      </c>
      <c r="I12" s="34" t="s">
        <v>111</v>
      </c>
    </row>
    <row r="13" spans="1:11" ht="27" customHeight="1">
      <c r="A13" s="28"/>
      <c r="B13" s="38"/>
      <c r="C13" s="66"/>
      <c r="D13" s="152" t="s">
        <v>112</v>
      </c>
      <c r="E13" s="156"/>
      <c r="F13" s="39" t="s">
        <v>53</v>
      </c>
      <c r="G13" s="71">
        <f>'MPS(input) _4.Perdau'!E8</f>
        <v>0</v>
      </c>
      <c r="H13" s="48" t="s">
        <v>51</v>
      </c>
      <c r="I13" s="34" t="s">
        <v>113</v>
      </c>
      <c r="K13" s="5"/>
    </row>
    <row r="14" spans="1:11" ht="28.15" customHeight="1">
      <c r="A14" s="28"/>
      <c r="B14" s="38"/>
      <c r="C14" s="66"/>
      <c r="D14" s="152" t="s">
        <v>114</v>
      </c>
      <c r="E14" s="156"/>
      <c r="F14" s="39" t="s">
        <v>53</v>
      </c>
      <c r="G14" s="71">
        <f>'MPS(input) _4.Perdau'!E9</f>
        <v>37.5</v>
      </c>
      <c r="H14" s="48" t="s">
        <v>51</v>
      </c>
      <c r="I14" s="34" t="s">
        <v>115</v>
      </c>
    </row>
    <row r="15" spans="1:11" ht="28.15" customHeight="1">
      <c r="A15" s="28"/>
      <c r="B15" s="38"/>
      <c r="C15" s="66"/>
      <c r="D15" s="152" t="s">
        <v>116</v>
      </c>
      <c r="E15" s="156"/>
      <c r="F15" s="39" t="s">
        <v>53</v>
      </c>
      <c r="G15" s="71">
        <f>'MPS(input) _4.Perdau'!E10</f>
        <v>0.62760000000000005</v>
      </c>
      <c r="H15" s="48" t="s">
        <v>51</v>
      </c>
      <c r="I15" s="34" t="s">
        <v>117</v>
      </c>
    </row>
    <row r="16" spans="1:11" ht="31.9" customHeight="1">
      <c r="A16" s="28"/>
      <c r="B16" s="38"/>
      <c r="C16" s="152" t="s">
        <v>118</v>
      </c>
      <c r="D16" s="153"/>
      <c r="E16" s="156"/>
      <c r="F16" s="39" t="s">
        <v>50</v>
      </c>
      <c r="G16" s="71">
        <f>'MPS(input) _4.Perdau'!E11</f>
        <v>0</v>
      </c>
      <c r="H16" s="48" t="s">
        <v>37</v>
      </c>
      <c r="I16" s="77" t="s">
        <v>142</v>
      </c>
    </row>
    <row r="17" spans="1:9" ht="21" customHeight="1">
      <c r="A17" s="28"/>
      <c r="B17" s="38"/>
      <c r="C17" s="152" t="s">
        <v>119</v>
      </c>
      <c r="D17" s="153"/>
      <c r="E17" s="154"/>
      <c r="F17" s="39" t="s">
        <v>50</v>
      </c>
      <c r="G17" s="71">
        <f>'MPS(input) _4.Perdau'!E12</f>
        <v>8760</v>
      </c>
      <c r="H17" s="48" t="s">
        <v>37</v>
      </c>
      <c r="I17" s="34" t="s">
        <v>120</v>
      </c>
    </row>
    <row r="18" spans="1:9" ht="21" customHeight="1">
      <c r="A18" s="28"/>
      <c r="B18" s="38"/>
      <c r="C18" s="152" t="s">
        <v>121</v>
      </c>
      <c r="D18" s="153"/>
      <c r="E18" s="154"/>
      <c r="F18" s="39" t="s">
        <v>53</v>
      </c>
      <c r="G18" s="76">
        <f>'MPS(input) _4.Perdau'!E19</f>
        <v>0.76</v>
      </c>
      <c r="H18" s="47" t="s">
        <v>122</v>
      </c>
      <c r="I18" s="34" t="s">
        <v>123</v>
      </c>
    </row>
    <row r="19" spans="1:9" ht="45.75" customHeight="1">
      <c r="A19" s="28"/>
      <c r="B19" s="38"/>
      <c r="C19" s="160" t="s">
        <v>143</v>
      </c>
      <c r="D19" s="161"/>
      <c r="E19" s="162"/>
      <c r="F19" s="39" t="s">
        <v>50</v>
      </c>
      <c r="G19" s="72">
        <f>'MPS(input) _4.Perdau'!$E$18</f>
        <v>2.0099999999999998</v>
      </c>
      <c r="H19" s="47" t="s">
        <v>57</v>
      </c>
      <c r="I19" s="34" t="s">
        <v>124</v>
      </c>
    </row>
    <row r="20" spans="1:9" ht="21" customHeight="1">
      <c r="A20" s="28"/>
      <c r="B20" s="38"/>
      <c r="C20" s="152" t="s">
        <v>54</v>
      </c>
      <c r="D20" s="153"/>
      <c r="E20" s="154"/>
      <c r="F20" s="39" t="s">
        <v>59</v>
      </c>
      <c r="G20" s="72">
        <f>'MPS(input) _4.Perdau'!E20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29.501471692439996</v>
      </c>
      <c r="H22" s="42" t="s">
        <v>127</v>
      </c>
      <c r="I22" s="34" t="s">
        <v>128</v>
      </c>
    </row>
    <row r="23" spans="1:9" ht="42" customHeight="1">
      <c r="A23" s="28"/>
      <c r="B23" s="29"/>
      <c r="C23" s="152" t="s">
        <v>129</v>
      </c>
      <c r="D23" s="153"/>
      <c r="E23" s="154"/>
      <c r="F23" s="39" t="s">
        <v>53</v>
      </c>
      <c r="G23" s="73">
        <f>'MPS(input) _4.Perdau'!E8</f>
        <v>0</v>
      </c>
      <c r="H23" s="48" t="s">
        <v>51</v>
      </c>
      <c r="I23" s="34" t="s">
        <v>113</v>
      </c>
    </row>
    <row r="24" spans="1:9" ht="18.75" customHeight="1">
      <c r="A24" s="28"/>
      <c r="B24" s="29"/>
      <c r="C24" s="152" t="s">
        <v>121</v>
      </c>
      <c r="D24" s="153"/>
      <c r="E24" s="154"/>
      <c r="F24" s="39" t="s">
        <v>53</v>
      </c>
      <c r="G24" s="76">
        <f>'MPS(input) _4.Perdau'!E19</f>
        <v>0.76</v>
      </c>
      <c r="H24" s="47" t="s">
        <v>122</v>
      </c>
      <c r="I24" s="34" t="s">
        <v>123</v>
      </c>
    </row>
    <row r="25" spans="1:9" ht="40.5" customHeight="1">
      <c r="A25" s="28"/>
      <c r="B25" s="29"/>
      <c r="C25" s="152" t="s">
        <v>130</v>
      </c>
      <c r="D25" s="153"/>
      <c r="E25" s="154"/>
      <c r="F25" s="39" t="s">
        <v>59</v>
      </c>
      <c r="G25" s="74">
        <f>'MPS(input) _4.Perdau'!E13</f>
        <v>12043.4</v>
      </c>
      <c r="H25" s="49" t="s">
        <v>60</v>
      </c>
      <c r="I25" s="21" t="s">
        <v>131</v>
      </c>
    </row>
    <row r="26" spans="1:9" ht="18.75" customHeight="1">
      <c r="A26" s="28"/>
      <c r="B26" s="29"/>
      <c r="C26" s="152" t="s">
        <v>54</v>
      </c>
      <c r="D26" s="153"/>
      <c r="E26" s="154"/>
      <c r="F26" s="39" t="s">
        <v>59</v>
      </c>
      <c r="G26" s="75">
        <f>'MPS(input) _4.Perdau'!E20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J25"/>
  <sheetViews>
    <sheetView workbookViewId="0"/>
  </sheetViews>
  <sheetFormatPr defaultColWidth="9" defaultRowHeight="14.25"/>
  <cols>
    <col min="1" max="1" width="2.25" style="104" customWidth="1"/>
    <col min="2" max="2" width="9" style="104"/>
    <col min="3" max="3" width="23.875" style="104" customWidth="1"/>
    <col min="4" max="4" width="11" style="104" customWidth="1"/>
    <col min="5" max="6" width="14.5" style="104" customWidth="1"/>
    <col min="7" max="7" width="13.875" style="104" customWidth="1"/>
    <col min="8" max="16384" width="9" style="104"/>
  </cols>
  <sheetData>
    <row r="1" spans="2:10" ht="15">
      <c r="B1" s="103" t="s">
        <v>182</v>
      </c>
      <c r="C1" s="175"/>
      <c r="D1" s="137"/>
    </row>
    <row r="2" spans="2:10" ht="5.45" customHeight="1"/>
    <row r="3" spans="2:10" ht="61.5">
      <c r="B3" s="105" t="s">
        <v>183</v>
      </c>
      <c r="C3" s="106" t="s">
        <v>184</v>
      </c>
      <c r="D3" s="106" t="s">
        <v>185</v>
      </c>
      <c r="E3" s="107" t="s">
        <v>186</v>
      </c>
      <c r="F3" s="107" t="s">
        <v>187</v>
      </c>
      <c r="G3" s="107" t="s">
        <v>188</v>
      </c>
    </row>
    <row r="4" spans="2:10" ht="16.5" customHeight="1">
      <c r="B4" s="109">
        <v>1</v>
      </c>
      <c r="C4" s="136" t="s">
        <v>192</v>
      </c>
      <c r="D4" s="110" t="s">
        <v>193</v>
      </c>
      <c r="E4" s="132" t="e">
        <f>'MRS(calc_process)_1.Pulau Putri'!G11</f>
        <v>#DIV/0!</v>
      </c>
      <c r="F4" s="132">
        <f>'MRS(calc_process)_1.Pulau Putri'!G22</f>
        <v>0</v>
      </c>
      <c r="G4" s="133" t="e">
        <f>'MRS(calc_process)_1.Pulau Putri'!G6</f>
        <v>#DIV/0!</v>
      </c>
    </row>
    <row r="5" spans="2:10" ht="16.5" customHeight="1">
      <c r="B5" s="109">
        <v>2</v>
      </c>
      <c r="C5" s="136" t="s">
        <v>194</v>
      </c>
      <c r="D5" s="110" t="s">
        <v>193</v>
      </c>
      <c r="E5" s="132" t="e">
        <f>'MRS(calc_) _2.Pulau Pantara'!G11</f>
        <v>#DIV/0!</v>
      </c>
      <c r="F5" s="132">
        <f>'MRS(calc_) _2.Pulau Pantara'!G22</f>
        <v>0</v>
      </c>
      <c r="G5" s="133" t="e">
        <f>'MRS(calc_) _2.Pulau Pantara'!G6</f>
        <v>#DIV/0!</v>
      </c>
    </row>
    <row r="6" spans="2:10" ht="16.5" customHeight="1">
      <c r="B6" s="109">
        <v>3</v>
      </c>
      <c r="C6" s="136" t="s">
        <v>195</v>
      </c>
      <c r="D6" s="110" t="s">
        <v>193</v>
      </c>
      <c r="E6" s="132" t="e">
        <f>'MRS(calc_) _3.Gunung Karmaian'!G11</f>
        <v>#DIV/0!</v>
      </c>
      <c r="F6" s="132">
        <f>'MRS(calc_) _3.Gunung Karmaian'!G22</f>
        <v>0</v>
      </c>
      <c r="G6" s="133" t="e">
        <f>'MRS(calc_) _3.Gunung Karmaian'!G6</f>
        <v>#DIV/0!</v>
      </c>
    </row>
    <row r="7" spans="2:10" ht="16.5" customHeight="1">
      <c r="B7" s="109">
        <v>4</v>
      </c>
      <c r="C7" s="136" t="s">
        <v>196</v>
      </c>
      <c r="D7" s="110" t="s">
        <v>193</v>
      </c>
      <c r="E7" s="132" t="e">
        <f>'MRS(calc_process) _4.Perdau'!G11</f>
        <v>#DIV/0!</v>
      </c>
      <c r="F7" s="132">
        <f>'MRS(calc_process) _4.Perdau'!G22</f>
        <v>0</v>
      </c>
      <c r="G7" s="133" t="e">
        <f>'MRS(calc_process) _4.Perdau'!G6</f>
        <v>#DIV/0!</v>
      </c>
    </row>
    <row r="8" spans="2:10" ht="16.5" customHeight="1">
      <c r="B8" s="109">
        <v>5</v>
      </c>
      <c r="C8" s="136" t="s">
        <v>197</v>
      </c>
      <c r="D8" s="110" t="s">
        <v>193</v>
      </c>
      <c r="E8" s="132" t="e">
        <f>'MRS(calc_process)_5.Matamanis'!G11</f>
        <v>#DIV/0!</v>
      </c>
      <c r="F8" s="132">
        <f>'MRS(calc_process)_5.Matamanis'!G22</f>
        <v>0</v>
      </c>
      <c r="G8" s="133" t="e">
        <f>'MRS(calc_process)_5.Matamanis'!G6</f>
        <v>#DIV/0!</v>
      </c>
    </row>
    <row r="9" spans="2:10" ht="16.5" customHeight="1">
      <c r="B9" s="109">
        <v>6</v>
      </c>
      <c r="C9" s="136" t="s">
        <v>198</v>
      </c>
      <c r="D9" s="110" t="s">
        <v>193</v>
      </c>
      <c r="E9" s="132" t="e">
        <f>'MRS(calc_process)_6.Sei Mayang'!G11</f>
        <v>#DIV/0!</v>
      </c>
      <c r="F9" s="132">
        <f>'MRS(calc_process)_6.Sei Mayang'!G12</f>
        <v>0</v>
      </c>
      <c r="G9" s="133" t="e">
        <f>'MRS(calc_process)_6.Sei Mayang'!G6</f>
        <v>#DIV/0!</v>
      </c>
    </row>
    <row r="10" spans="2:10" ht="16.5" customHeight="1">
      <c r="B10" s="109">
        <v>7</v>
      </c>
      <c r="C10" s="136" t="s">
        <v>199</v>
      </c>
      <c r="D10" s="110" t="s">
        <v>193</v>
      </c>
      <c r="E10" s="132" t="e">
        <f>'MRS(calc_) _7.Muara Lesan'!G11</f>
        <v>#DIV/0!</v>
      </c>
      <c r="F10" s="132">
        <f>'MRS(calc_) _7.Muara Lesan'!G22</f>
        <v>0</v>
      </c>
      <c r="G10" s="133" t="e">
        <f>'MRS(calc_) _7.Muara Lesan'!G6</f>
        <v>#DIV/0!</v>
      </c>
      <c r="J10" s="113"/>
    </row>
    <row r="11" spans="2:10" ht="16.5" customHeight="1">
      <c r="B11" s="109">
        <v>8</v>
      </c>
      <c r="C11" s="136" t="s">
        <v>200</v>
      </c>
      <c r="D11" s="110" t="s">
        <v>193</v>
      </c>
      <c r="E11" s="132" t="e">
        <f>'MRS(calc_)_8.Kota Bangun Empat '!G11</f>
        <v>#DIV/0!</v>
      </c>
      <c r="F11" s="132">
        <f>'MRS(calc_)_8.Kota Bangun Empat '!G22</f>
        <v>0</v>
      </c>
      <c r="G11" s="133" t="e">
        <f>'MRS(calc_)_8.Kota Bangun Empat '!G6</f>
        <v>#DIV/0!</v>
      </c>
    </row>
    <row r="12" spans="2:10" ht="16.5" customHeight="1">
      <c r="B12" s="109">
        <v>9</v>
      </c>
      <c r="C12" s="136" t="s">
        <v>201</v>
      </c>
      <c r="D12" s="110" t="s">
        <v>193</v>
      </c>
      <c r="E12" s="132" t="e">
        <f>'MRS(calc_)_9.Gunung Kuku '!G11</f>
        <v>#DIV/0!</v>
      </c>
      <c r="F12" s="132">
        <f>'MRS(calc_)_9.Gunung Kuku '!G22</f>
        <v>0</v>
      </c>
      <c r="G12" s="133" t="e">
        <f>'MRS(calc_)_9.Gunung Kuku '!G6</f>
        <v>#DIV/0!</v>
      </c>
    </row>
    <row r="13" spans="2:10" ht="16.5" customHeight="1">
      <c r="B13" s="109">
        <v>10</v>
      </c>
      <c r="C13" s="136" t="s">
        <v>202</v>
      </c>
      <c r="D13" s="110" t="s">
        <v>193</v>
      </c>
      <c r="E13" s="132" t="e">
        <f>'MRS(calc_) _10.PulauGalangBaru'!G11</f>
        <v>#DIV/0!</v>
      </c>
      <c r="F13" s="132">
        <f>'MRS(calc_) _10.PulauGalangBaru'!G22</f>
        <v>0</v>
      </c>
      <c r="G13" s="133" t="e">
        <f>'MRS(calc_) _10.PulauGalangBaru'!G6</f>
        <v>#DIV/0!</v>
      </c>
    </row>
    <row r="14" spans="2:10" ht="16.5" customHeight="1">
      <c r="B14" s="109">
        <v>11</v>
      </c>
      <c r="C14" s="136" t="s">
        <v>203</v>
      </c>
      <c r="D14" s="110" t="s">
        <v>193</v>
      </c>
      <c r="E14" s="132" t="e">
        <f>'MRS(calc_)_11.Pantai Pasir Pan '!G11</f>
        <v>#DIV/0!</v>
      </c>
      <c r="F14" s="132">
        <f>'MRS(calc_)_11.Pantai Pasir Pan '!G22</f>
        <v>0</v>
      </c>
      <c r="G14" s="133" t="e">
        <f>'MRS(calc_)_11.Pantai Pasir Pan '!G6</f>
        <v>#DIV/0!</v>
      </c>
    </row>
    <row r="15" spans="2:10" ht="16.5" customHeight="1">
      <c r="B15" s="109">
        <v>12</v>
      </c>
      <c r="C15" s="136" t="s">
        <v>204</v>
      </c>
      <c r="D15" s="110" t="s">
        <v>193</v>
      </c>
      <c r="E15" s="132" t="e">
        <f>'MRS(calc_) _12.Galang Baru Teng'!G11</f>
        <v>#DIV/0!</v>
      </c>
      <c r="F15" s="132">
        <f>'MRS(calc_) _12.Galang Baru Teng'!G22</f>
        <v>0</v>
      </c>
      <c r="G15" s="133" t="e">
        <f>'MRS(calc_) _12.Galang Baru Teng'!G6</f>
        <v>#DIV/0!</v>
      </c>
    </row>
    <row r="16" spans="2:10" ht="16.5" customHeight="1">
      <c r="B16" s="109">
        <v>13</v>
      </c>
      <c r="C16" s="136" t="s">
        <v>205</v>
      </c>
      <c r="D16" s="110" t="s">
        <v>193</v>
      </c>
      <c r="E16" s="132" t="e">
        <f>'MRS(calc_process) _13.Sungsang'!G11</f>
        <v>#DIV/0!</v>
      </c>
      <c r="F16" s="132">
        <f>'MRS(calc_process) _13.Sungsang'!G22</f>
        <v>0</v>
      </c>
      <c r="G16" s="133" t="e">
        <f>'MRS(calc_process) _13.Sungsang'!G6</f>
        <v>#DIV/0!</v>
      </c>
    </row>
    <row r="17" spans="2:7" ht="16.5" customHeight="1">
      <c r="B17" s="109">
        <v>14</v>
      </c>
      <c r="C17" s="136" t="s">
        <v>206</v>
      </c>
      <c r="D17" s="110" t="s">
        <v>207</v>
      </c>
      <c r="E17" s="132" t="e">
        <f>'MRS(calc_)_14.Karanganyar2'!G11</f>
        <v>#DIV/0!</v>
      </c>
      <c r="F17" s="132">
        <f>'MRS(calc_)_14.Karanganyar2'!G22</f>
        <v>0</v>
      </c>
      <c r="G17" s="133" t="e">
        <f>'MRS(calc_)_14.Karanganyar2'!G6</f>
        <v>#DIV/0!</v>
      </c>
    </row>
    <row r="18" spans="2:7" ht="16.5" customHeight="1">
      <c r="B18" s="109">
        <v>15</v>
      </c>
      <c r="C18" s="136" t="s">
        <v>208</v>
      </c>
      <c r="D18" s="110" t="s">
        <v>193</v>
      </c>
      <c r="E18" s="132" t="e">
        <f>'MRS(calc_process)_15.Bukit Bara'!G11</f>
        <v>#DIV/0!</v>
      </c>
      <c r="F18" s="132">
        <f>'MRS(calc_process)_15.Bukit Bara'!G22</f>
        <v>0</v>
      </c>
      <c r="G18" s="133" t="e">
        <f>'MRS(calc_process)_15.Bukit Bara'!G6</f>
        <v>#DIV/0!</v>
      </c>
    </row>
    <row r="19" spans="2:7" ht="16.5" customHeight="1">
      <c r="B19" s="109">
        <v>16</v>
      </c>
      <c r="C19" s="136" t="s">
        <v>209</v>
      </c>
      <c r="D19" s="110" t="s">
        <v>193</v>
      </c>
      <c r="E19" s="132" t="e">
        <f>'MRS(calc_)_16.HUT Tanah Merah'!G11</f>
        <v>#DIV/0!</v>
      </c>
      <c r="F19" s="132">
        <f>'MRS(calc_)_16.HUT Tanah Merah'!G22</f>
        <v>0</v>
      </c>
      <c r="G19" s="132" t="e">
        <f>'MRS(calc_)_16.HUT Tanah Merah'!G6</f>
        <v>#DIV/0!</v>
      </c>
    </row>
    <row r="20" spans="2:7" ht="16.5" customHeight="1">
      <c r="B20" s="109">
        <v>17</v>
      </c>
      <c r="C20" s="136" t="s">
        <v>210</v>
      </c>
      <c r="D20" s="110" t="s">
        <v>193</v>
      </c>
      <c r="E20" s="132" t="e">
        <f>'MRS(calc_process)_17.Tirta Agun'!G11</f>
        <v>#DIV/0!</v>
      </c>
      <c r="F20" s="132">
        <f>'MRS(calc_process)_17.Tirta Agun'!G22</f>
        <v>0</v>
      </c>
      <c r="G20" s="132" t="e">
        <f>'MRS(calc_process)_17.Tirta Agun'!G6</f>
        <v>#DIV/0!</v>
      </c>
    </row>
    <row r="21" spans="2:7" ht="16.5" customHeight="1">
      <c r="B21" s="114">
        <v>18</v>
      </c>
      <c r="C21" s="136" t="s">
        <v>211</v>
      </c>
      <c r="D21" s="110" t="s">
        <v>207</v>
      </c>
      <c r="E21" s="132" t="e">
        <f>'MRS(calc_)_18.Gunung Sari Kampa'!G11</f>
        <v>#DIV/0!</v>
      </c>
      <c r="F21" s="132">
        <f>'MRS(calc_)_18.Gunung Sari Kampa'!G22</f>
        <v>0</v>
      </c>
      <c r="G21" s="132" t="e">
        <f>'MRS(calc_)_18.Gunung Sari Kampa'!G6</f>
        <v>#DIV/0!</v>
      </c>
    </row>
    <row r="22" spans="2:7" ht="16.5" customHeight="1">
      <c r="B22" s="114">
        <v>19</v>
      </c>
      <c r="C22" s="136" t="s">
        <v>212</v>
      </c>
      <c r="D22" s="110" t="s">
        <v>207</v>
      </c>
      <c r="E22" s="132" t="e">
        <f>'MRS(calc_process)_19.Kulim2'!G11</f>
        <v>#DIV/0!</v>
      </c>
      <c r="F22" s="132">
        <f>'MRS(calc_process)_19.Kulim2'!G22</f>
        <v>0</v>
      </c>
      <c r="G22" s="132" t="e">
        <f>'MRS(calc_process)_19.Kulim2'!G6</f>
        <v>#DIV/0!</v>
      </c>
    </row>
    <row r="23" spans="2:7" ht="16.5" customHeight="1" thickBot="1">
      <c r="B23" s="114">
        <v>20</v>
      </c>
      <c r="C23" s="136" t="s">
        <v>213</v>
      </c>
      <c r="D23" s="115" t="s">
        <v>207</v>
      </c>
      <c r="E23" s="134" t="e">
        <f>'MRS(calc_)_20.Sukamakmur Kampar'!G11</f>
        <v>#DIV/0!</v>
      </c>
      <c r="F23" s="134">
        <f>'MRS(calc_)_20.Sukamakmur Kampar'!G22</f>
        <v>0</v>
      </c>
      <c r="G23" s="134" t="e">
        <f>'MRS(calc_)_20.Sukamakmur Kampar'!G6</f>
        <v>#DIV/0!</v>
      </c>
    </row>
    <row r="24" spans="2:7" ht="17.25" thickBot="1">
      <c r="C24" s="121"/>
      <c r="D24" s="116" t="s">
        <v>214</v>
      </c>
      <c r="E24" s="117"/>
      <c r="F24" s="117"/>
      <c r="G24" s="118" t="e">
        <f>SUM(G4:G23)</f>
        <v>#DIV/0!</v>
      </c>
    </row>
    <row r="25" spans="2:7" ht="17.25" thickBot="1">
      <c r="C25" s="122"/>
      <c r="G25" s="135" t="e">
        <f>ROUNDDOWN(G24,0)</f>
        <v>#DIV/0!</v>
      </c>
    </row>
  </sheetData>
  <sheetProtection password="C7C3" sheet="1" objects="1" scenarios="1"/>
  <phoneticPr fontId="23"/>
  <hyperlinks>
    <hyperlink ref="C4" location="'MRS(calc_process)_1.Pulau Putri'!A1" display="Pulau Putri"/>
    <hyperlink ref="C5" location="'MRS(calc_) _2.Pulau Pantara'!A1" display="Pulau Pantara"/>
    <hyperlink ref="C6" location="'MRS(calc_) _3.Gunung Karmaian'!A1" display="Gunung Kramaian"/>
    <hyperlink ref="C7" location="'MRS(calc_process) _4.Perdau'!A1" display="Perdau"/>
    <hyperlink ref="C8" location="'MRS(calc_process)_5.Matamanis'!A1" display="Matamanis"/>
    <hyperlink ref="C9" location="'MRS(calc_process)_6.Sei Mayang'!A1" display="Sei Mayang"/>
    <hyperlink ref="C10" location="'MRS(calc_) _7.Muara Lesan'!A1" display="Muara Lesan"/>
    <hyperlink ref="C11" location="'MRS(calc_)_8.Kota Bangun Empat '!A1" display="Kota Bangun Empat"/>
    <hyperlink ref="C12" location="'MRS(calc_)_9.Gunung Kuku '!A1" display="Gunung Kuku"/>
    <hyperlink ref="C13" location="'MRS(calc_) _10.PulauGalangBaru'!A1" display="Pulau Galang Baru"/>
    <hyperlink ref="C14" location="'MRS(calc_)_11.Pantai Pasir Pan '!A1" display="Pantai Pasir Panjang"/>
    <hyperlink ref="C15" location="'MRS(calc_) _12.Galang Baru Teng'!A1" display="Galang Baru Tengah"/>
    <hyperlink ref="C16" location="'MRS(calc_process) _13.Sungsang'!A1" display="Sungsang"/>
    <hyperlink ref="C17" location="'MRS(calc_)_14.Karanganyar2'!A1" display="Karanganyar2"/>
    <hyperlink ref="C18" location="'MRS(calc_process)_15.Bukit Bara'!A1" display="Bukit Barapung"/>
    <hyperlink ref="C19" location="'MRS(calc_)_16.HUT Tanah Merah'!A1" display="HUT Tanah Merah"/>
    <hyperlink ref="C20" location="'MRS(calc_process)_17.Tirta Agun'!A1" display="Tirta Agung Mangsang"/>
    <hyperlink ref="C21" location="'MRS(calc_)_18.Gunung Sari Kampa'!A1" display="Gunung Sari Kampar"/>
    <hyperlink ref="C22" location="'MRS(calc_process)_19.Kulim2'!A1" display="Kulim2"/>
    <hyperlink ref="C23" location="'MRS(calc_)_20.Sukamakmur Kampar'!A1" display="Sukamakmur Kampar Kiri"/>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_4.Perdau'!K1</f>
        <v>Monitoring Spreadsheet: JCM_ID_AM014_ver01.0</v>
      </c>
    </row>
    <row r="2" spans="1:3" ht="18" customHeight="1">
      <c r="C2" s="90" t="str">
        <f>'MPS(input) _4.Perdau'!K2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_4.Perdau'!K1</f>
        <v>Monitoring Spreadsheet: JCM_ID_AM014_ver01.0</v>
      </c>
    </row>
    <row r="2" spans="1:12" ht="18" customHeight="1">
      <c r="L2" s="57" t="str">
        <f>'MPS(input) _4.Perdau'!K2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_4.Perdau'!E18</f>
        <v>2.0099999999999998</v>
      </c>
      <c r="G18" s="51" t="s">
        <v>44</v>
      </c>
      <c r="H18" s="169" t="str">
        <f>'MPS(input) _4.Perdau'!G18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_4.Perdau'!J18</f>
        <v>n/a</v>
      </c>
      <c r="L18" s="172"/>
    </row>
    <row r="19" spans="1:12" ht="79.150000000000006" customHeight="1">
      <c r="B19" s="149" t="s">
        <v>156</v>
      </c>
      <c r="C19" s="149"/>
      <c r="D19" s="149" t="s">
        <v>91</v>
      </c>
      <c r="E19" s="149"/>
      <c r="F19" s="97">
        <f>'MPS(input) _4.Perdau'!E19</f>
        <v>0.76</v>
      </c>
      <c r="G19" s="51" t="s">
        <v>92</v>
      </c>
      <c r="H19" s="169" t="str">
        <f>'MPS(input) _4.Perdau'!G19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_4.Perdau'!J19</f>
        <v>n/a</v>
      </c>
      <c r="L19" s="172"/>
    </row>
    <row r="20" spans="1:12" ht="48" customHeight="1">
      <c r="B20" s="149" t="s">
        <v>157</v>
      </c>
      <c r="C20" s="149"/>
      <c r="D20" s="149" t="s">
        <v>43</v>
      </c>
      <c r="E20" s="149"/>
      <c r="F20" s="98">
        <f>'MPS(input) _4.Perdau'!E20</f>
        <v>0.81499999999999995</v>
      </c>
      <c r="G20" s="51" t="s">
        <v>45</v>
      </c>
      <c r="H20" s="169" t="str">
        <f>'MPS(input) _4.Perdau'!G20</f>
        <v xml:space="preserve">a) Values provided by the fuel supplier in invoices, or
b) Regional or national default value. </v>
      </c>
      <c r="I20" s="170"/>
      <c r="J20" s="171"/>
      <c r="K20" s="172" t="str">
        <f>'MPS(input) _4.Perdau'!J20</f>
        <v>n/a</v>
      </c>
      <c r="L20" s="172"/>
    </row>
    <row r="21" spans="1:12" ht="39" customHeight="1">
      <c r="B21" s="149" t="s">
        <v>94</v>
      </c>
      <c r="C21" s="149"/>
      <c r="D21" s="149" t="s">
        <v>42</v>
      </c>
      <c r="E21" s="149"/>
      <c r="F21" s="99">
        <f>'MPS(input) _4.Perdau'!E21</f>
        <v>41.4</v>
      </c>
      <c r="G21" s="51" t="s">
        <v>46</v>
      </c>
      <c r="H21" s="169" t="str">
        <f>'MPS(input) _4.Perdau'!G21</f>
        <v>IPCC default values provided in table 1.2 of Ch.1 Vol.2 of 2006 IPCC Guidelines on National GHG Inventories. Lower value is applied.</v>
      </c>
      <c r="I21" s="170"/>
      <c r="J21" s="171"/>
      <c r="K21" s="172" t="str">
        <f>'MPS(input) _4.Perdau'!J21</f>
        <v>n/a</v>
      </c>
      <c r="L21" s="172"/>
    </row>
    <row r="22" spans="1:12" ht="54.6" customHeight="1">
      <c r="B22" s="149" t="s">
        <v>154</v>
      </c>
      <c r="C22" s="149"/>
      <c r="D22" s="149" t="s">
        <v>96</v>
      </c>
      <c r="E22" s="149"/>
      <c r="F22" s="98">
        <f>'MPS(input) _4.Perdau'!E22</f>
        <v>72600</v>
      </c>
      <c r="G22" s="51" t="s">
        <v>97</v>
      </c>
      <c r="H22" s="169" t="str">
        <f>'MPS(input) _4.Perdau'!G22</f>
        <v>IPCC default values provided in table 1.4 of Ch.1 Vol.2 of 2006 IPCC Guidelines on National GHG Inventories. Lower value is applied.</v>
      </c>
      <c r="I22" s="170"/>
      <c r="J22" s="171"/>
      <c r="K22" s="172" t="str">
        <f>'MPS(input) _4.Perdau'!J22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 _4.Perdau'!G6,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_4.Perdau'!K1</f>
        <v>Monitoring Spreadsheet: JCM_ID_AM014_ver01.0</v>
      </c>
    </row>
    <row r="2" spans="1:11" ht="18" customHeight="1">
      <c r="I2" s="12" t="str">
        <f>'MPS(input) _4.Perdau'!K2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_4.Perdau'!F21</f>
        <v>41.4</v>
      </c>
      <c r="H8" s="31" t="s">
        <v>46</v>
      </c>
      <c r="I8" s="21" t="s">
        <v>104</v>
      </c>
    </row>
    <row r="9" spans="1:11" ht="18.75" customHeight="1">
      <c r="A9" s="28"/>
      <c r="B9" s="55" t="s">
        <v>105</v>
      </c>
      <c r="C9" s="24"/>
      <c r="D9" s="24"/>
      <c r="E9" s="25"/>
      <c r="F9" s="20" t="s">
        <v>59</v>
      </c>
      <c r="G9" s="79">
        <f>'MRS(input) _4.Perdau'!F22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_4.Perdau'!F8</f>
        <v>0</v>
      </c>
      <c r="H13" s="48" t="s">
        <v>36</v>
      </c>
      <c r="I13" s="34" t="s">
        <v>113</v>
      </c>
      <c r="K13" s="5"/>
    </row>
    <row r="14" spans="1:11" ht="28.15" customHeight="1">
      <c r="A14" s="28"/>
      <c r="B14" s="38"/>
      <c r="C14" s="66"/>
      <c r="D14" s="152" t="s">
        <v>114</v>
      </c>
      <c r="E14" s="156"/>
      <c r="F14" s="39" t="s">
        <v>53</v>
      </c>
      <c r="G14" s="71">
        <f>'MRS(input) _4.Perdau'!F9</f>
        <v>0</v>
      </c>
      <c r="H14" s="48" t="s">
        <v>36</v>
      </c>
      <c r="I14" s="34" t="s">
        <v>115</v>
      </c>
    </row>
    <row r="15" spans="1:11" ht="28.15" customHeight="1">
      <c r="A15" s="28"/>
      <c r="B15" s="38"/>
      <c r="C15" s="66"/>
      <c r="D15" s="152" t="s">
        <v>116</v>
      </c>
      <c r="E15" s="156"/>
      <c r="F15" s="39" t="s">
        <v>53</v>
      </c>
      <c r="G15" s="71">
        <f>'MRS(input) _4.Perdau'!F10</f>
        <v>0</v>
      </c>
      <c r="H15" s="48" t="s">
        <v>36</v>
      </c>
      <c r="I15" s="34" t="s">
        <v>117</v>
      </c>
    </row>
    <row r="16" spans="1:11" ht="31.9" customHeight="1">
      <c r="A16" s="28"/>
      <c r="B16" s="38"/>
      <c r="C16" s="152" t="s">
        <v>118</v>
      </c>
      <c r="D16" s="153"/>
      <c r="E16" s="156"/>
      <c r="F16" s="39" t="s">
        <v>50</v>
      </c>
      <c r="G16" s="71">
        <f>'MRS(input) _4.Perdau'!F11</f>
        <v>0</v>
      </c>
      <c r="H16" s="48" t="s">
        <v>37</v>
      </c>
      <c r="I16" s="77" t="s">
        <v>142</v>
      </c>
    </row>
    <row r="17" spans="1:9" ht="21" customHeight="1">
      <c r="A17" s="28"/>
      <c r="B17" s="38"/>
      <c r="C17" s="152" t="s">
        <v>119</v>
      </c>
      <c r="D17" s="153"/>
      <c r="E17" s="154"/>
      <c r="F17" s="39" t="s">
        <v>50</v>
      </c>
      <c r="G17" s="71">
        <f>'MRS(input) _4.Perdau'!F12</f>
        <v>0</v>
      </c>
      <c r="H17" s="48" t="s">
        <v>37</v>
      </c>
      <c r="I17" s="34" t="s">
        <v>120</v>
      </c>
    </row>
    <row r="18" spans="1:9" ht="21" customHeight="1">
      <c r="A18" s="28"/>
      <c r="B18" s="38"/>
      <c r="C18" s="152" t="s">
        <v>121</v>
      </c>
      <c r="D18" s="153"/>
      <c r="E18" s="154"/>
      <c r="F18" s="39" t="s">
        <v>53</v>
      </c>
      <c r="G18" s="76">
        <f>'MRS(input) _4.Perdau'!F19</f>
        <v>0.76</v>
      </c>
      <c r="H18" s="47" t="s">
        <v>122</v>
      </c>
      <c r="I18" s="34" t="s">
        <v>123</v>
      </c>
    </row>
    <row r="19" spans="1:9" ht="45.75" customHeight="1">
      <c r="A19" s="28"/>
      <c r="B19" s="38"/>
      <c r="C19" s="160" t="s">
        <v>143</v>
      </c>
      <c r="D19" s="161"/>
      <c r="E19" s="162"/>
      <c r="F19" s="39" t="s">
        <v>50</v>
      </c>
      <c r="G19" s="72">
        <f>'MRS(input) _4.Perdau'!$F$18</f>
        <v>2.0099999999999998</v>
      </c>
      <c r="H19" s="47" t="s">
        <v>44</v>
      </c>
      <c r="I19" s="34" t="s">
        <v>124</v>
      </c>
    </row>
    <row r="20" spans="1:9" ht="21" customHeight="1">
      <c r="A20" s="28"/>
      <c r="B20" s="38"/>
      <c r="C20" s="152" t="s">
        <v>43</v>
      </c>
      <c r="D20" s="153"/>
      <c r="E20" s="154"/>
      <c r="F20" s="39" t="s">
        <v>59</v>
      </c>
      <c r="G20" s="72">
        <f>'MRS(input) _4.Perdau'!F20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_4.Perdau'!F8</f>
        <v>0</v>
      </c>
      <c r="H23" s="48" t="s">
        <v>36</v>
      </c>
      <c r="I23" s="34" t="s">
        <v>113</v>
      </c>
    </row>
    <row r="24" spans="1:9" ht="18.75" customHeight="1">
      <c r="A24" s="28"/>
      <c r="B24" s="29"/>
      <c r="C24" s="152" t="s">
        <v>121</v>
      </c>
      <c r="D24" s="153"/>
      <c r="E24" s="154"/>
      <c r="F24" s="39" t="s">
        <v>53</v>
      </c>
      <c r="G24" s="76">
        <f>'MRS(input) _4.Perdau'!F19</f>
        <v>0.76</v>
      </c>
      <c r="H24" s="47" t="s">
        <v>122</v>
      </c>
      <c r="I24" s="34" t="s">
        <v>123</v>
      </c>
    </row>
    <row r="25" spans="1:9" ht="40.5" customHeight="1">
      <c r="A25" s="28"/>
      <c r="B25" s="29"/>
      <c r="C25" s="152" t="s">
        <v>130</v>
      </c>
      <c r="D25" s="153"/>
      <c r="E25" s="154"/>
      <c r="F25" s="39" t="s">
        <v>59</v>
      </c>
      <c r="G25" s="74">
        <f>'MRS(input) _4.Perdau'!F13</f>
        <v>0</v>
      </c>
      <c r="H25" s="49" t="s">
        <v>38</v>
      </c>
      <c r="I25" s="21" t="s">
        <v>131</v>
      </c>
    </row>
    <row r="26" spans="1:9" ht="18.75" customHeight="1">
      <c r="A26" s="28"/>
      <c r="B26" s="29"/>
      <c r="C26" s="152" t="s">
        <v>43</v>
      </c>
      <c r="D26" s="153"/>
      <c r="E26" s="154"/>
      <c r="F26" s="39" t="s">
        <v>59</v>
      </c>
      <c r="G26" s="75">
        <f>'MRS(input) _4.Perdau'!F20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27.2</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8709.1</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 _5.Matamanis'!G6, 0)</f>
        <v>21</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_5.Matamanis'!K1</f>
        <v>Monitoring Spreadsheet: JCM_ID_AM014_ver01.0</v>
      </c>
    </row>
    <row r="2" spans="1:11" ht="18" customHeight="1">
      <c r="I2" s="12" t="str">
        <f>'MPS(input) _5.Matamanis'!K2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21.797735345099991</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_5.Matamanis'!E21</f>
        <v>41.4</v>
      </c>
      <c r="H8" s="31" t="s">
        <v>56</v>
      </c>
      <c r="I8" s="21" t="s">
        <v>104</v>
      </c>
    </row>
    <row r="9" spans="1:11" ht="18.75" customHeight="1">
      <c r="A9" s="28"/>
      <c r="B9" s="55" t="s">
        <v>105</v>
      </c>
      <c r="C9" s="24"/>
      <c r="D9" s="24"/>
      <c r="E9" s="25"/>
      <c r="F9" s="20" t="s">
        <v>59</v>
      </c>
      <c r="G9" s="79">
        <f>'MPS(input) _5.Matamanis'!E22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27.702099999999998</v>
      </c>
      <c r="H12" s="48" t="s">
        <v>51</v>
      </c>
      <c r="I12" s="34" t="s">
        <v>111</v>
      </c>
    </row>
    <row r="13" spans="1:11" ht="27" customHeight="1">
      <c r="A13" s="28"/>
      <c r="B13" s="38"/>
      <c r="C13" s="66"/>
      <c r="D13" s="152" t="s">
        <v>112</v>
      </c>
      <c r="E13" s="156"/>
      <c r="F13" s="39" t="s">
        <v>53</v>
      </c>
      <c r="G13" s="71">
        <f>'MPS(input) _5.Matamanis'!E8</f>
        <v>0</v>
      </c>
      <c r="H13" s="48" t="s">
        <v>51</v>
      </c>
      <c r="I13" s="34" t="s">
        <v>113</v>
      </c>
      <c r="K13" s="5"/>
    </row>
    <row r="14" spans="1:11" ht="28.15" customHeight="1">
      <c r="A14" s="28"/>
      <c r="B14" s="38"/>
      <c r="C14" s="66"/>
      <c r="D14" s="152" t="s">
        <v>114</v>
      </c>
      <c r="E14" s="156"/>
      <c r="F14" s="39" t="s">
        <v>53</v>
      </c>
      <c r="G14" s="71">
        <f>'MPS(input) _5.Matamanis'!E9</f>
        <v>27.2</v>
      </c>
      <c r="H14" s="48" t="s">
        <v>51</v>
      </c>
      <c r="I14" s="34" t="s">
        <v>115</v>
      </c>
    </row>
    <row r="15" spans="1:11" ht="28.15" customHeight="1">
      <c r="A15" s="28"/>
      <c r="B15" s="38"/>
      <c r="C15" s="66"/>
      <c r="D15" s="152" t="s">
        <v>116</v>
      </c>
      <c r="E15" s="156"/>
      <c r="F15" s="39" t="s">
        <v>53</v>
      </c>
      <c r="G15" s="71">
        <f>'MPS(input) _5.Matamanis'!E10</f>
        <v>0.50209999999999999</v>
      </c>
      <c r="H15" s="48" t="s">
        <v>51</v>
      </c>
      <c r="I15" s="34" t="s">
        <v>117</v>
      </c>
    </row>
    <row r="16" spans="1:11" ht="31.9" customHeight="1">
      <c r="A16" s="28"/>
      <c r="B16" s="38"/>
      <c r="C16" s="152" t="s">
        <v>118</v>
      </c>
      <c r="D16" s="153"/>
      <c r="E16" s="156"/>
      <c r="F16" s="39" t="s">
        <v>50</v>
      </c>
      <c r="G16" s="71">
        <f>'MPS(input) _5.Matamanis'!E11</f>
        <v>0</v>
      </c>
      <c r="H16" s="48" t="s">
        <v>37</v>
      </c>
      <c r="I16" s="77" t="s">
        <v>142</v>
      </c>
    </row>
    <row r="17" spans="1:9" ht="21" customHeight="1">
      <c r="A17" s="28"/>
      <c r="B17" s="38"/>
      <c r="C17" s="152" t="s">
        <v>119</v>
      </c>
      <c r="D17" s="153"/>
      <c r="E17" s="154"/>
      <c r="F17" s="39" t="s">
        <v>50</v>
      </c>
      <c r="G17" s="71">
        <f>'MPS(input) _5.Matamanis'!E12</f>
        <v>8760</v>
      </c>
      <c r="H17" s="48" t="s">
        <v>37</v>
      </c>
      <c r="I17" s="34" t="s">
        <v>120</v>
      </c>
    </row>
    <row r="18" spans="1:9" ht="21" customHeight="1">
      <c r="A18" s="28"/>
      <c r="B18" s="38"/>
      <c r="C18" s="152" t="s">
        <v>121</v>
      </c>
      <c r="D18" s="153"/>
      <c r="E18" s="154"/>
      <c r="F18" s="39" t="s">
        <v>53</v>
      </c>
      <c r="G18" s="76">
        <f>'MPS(input) _5.Matamanis'!E19</f>
        <v>0.76</v>
      </c>
      <c r="H18" s="47" t="s">
        <v>122</v>
      </c>
      <c r="I18" s="34" t="s">
        <v>123</v>
      </c>
    </row>
    <row r="19" spans="1:9" ht="45.75" customHeight="1">
      <c r="A19" s="28"/>
      <c r="B19" s="38"/>
      <c r="C19" s="160" t="s">
        <v>143</v>
      </c>
      <c r="D19" s="161"/>
      <c r="E19" s="162"/>
      <c r="F19" s="39" t="s">
        <v>50</v>
      </c>
      <c r="G19" s="72">
        <f>'MPS(input) _5.Matamanis'!$E$18</f>
        <v>2.0099999999999998</v>
      </c>
      <c r="H19" s="47" t="s">
        <v>57</v>
      </c>
      <c r="I19" s="34" t="s">
        <v>124</v>
      </c>
    </row>
    <row r="20" spans="1:9" ht="21" customHeight="1">
      <c r="A20" s="28"/>
      <c r="B20" s="38"/>
      <c r="C20" s="152" t="s">
        <v>54</v>
      </c>
      <c r="D20" s="153"/>
      <c r="E20" s="154"/>
      <c r="F20" s="39" t="s">
        <v>59</v>
      </c>
      <c r="G20" s="72">
        <f>'MPS(input) _5.Matamanis'!E20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21.333781749059998</v>
      </c>
      <c r="H22" s="42" t="s">
        <v>127</v>
      </c>
      <c r="I22" s="34" t="s">
        <v>128</v>
      </c>
    </row>
    <row r="23" spans="1:9" ht="42" customHeight="1">
      <c r="A23" s="28"/>
      <c r="B23" s="29"/>
      <c r="C23" s="152" t="s">
        <v>129</v>
      </c>
      <c r="D23" s="153"/>
      <c r="E23" s="154"/>
      <c r="F23" s="39" t="s">
        <v>53</v>
      </c>
      <c r="G23" s="73">
        <f>'MPS(input) _5.Matamanis'!E8</f>
        <v>0</v>
      </c>
      <c r="H23" s="48" t="s">
        <v>51</v>
      </c>
      <c r="I23" s="34" t="s">
        <v>113</v>
      </c>
    </row>
    <row r="24" spans="1:9" ht="18.75" customHeight="1">
      <c r="A24" s="28"/>
      <c r="B24" s="29"/>
      <c r="C24" s="152" t="s">
        <v>121</v>
      </c>
      <c r="D24" s="153"/>
      <c r="E24" s="154"/>
      <c r="F24" s="39" t="s">
        <v>53</v>
      </c>
      <c r="G24" s="76">
        <f>'MPS(input) _5.Matamanis'!E19</f>
        <v>0.76</v>
      </c>
      <c r="H24" s="47" t="s">
        <v>122</v>
      </c>
      <c r="I24" s="34" t="s">
        <v>123</v>
      </c>
    </row>
    <row r="25" spans="1:9" ht="40.5" customHeight="1">
      <c r="A25" s="28"/>
      <c r="B25" s="29"/>
      <c r="C25" s="152" t="s">
        <v>130</v>
      </c>
      <c r="D25" s="153"/>
      <c r="E25" s="154"/>
      <c r="F25" s="39" t="s">
        <v>59</v>
      </c>
      <c r="G25" s="74">
        <f>'MPS(input) _5.Matamanis'!E13</f>
        <v>8709.1</v>
      </c>
      <c r="H25" s="49" t="s">
        <v>60</v>
      </c>
      <c r="I25" s="21" t="s">
        <v>131</v>
      </c>
    </row>
    <row r="26" spans="1:9" ht="18.75" customHeight="1">
      <c r="A26" s="28"/>
      <c r="B26" s="29"/>
      <c r="C26" s="152" t="s">
        <v>54</v>
      </c>
      <c r="D26" s="153"/>
      <c r="E26" s="154"/>
      <c r="F26" s="39" t="s">
        <v>59</v>
      </c>
      <c r="G26" s="75">
        <f>'MPS(input) _5.Matamanis'!E20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_5.Matamanis'!K1</f>
        <v>Monitoring Spreadsheet: JCM_ID_AM014_ver01.0</v>
      </c>
    </row>
    <row r="2" spans="1:3" ht="18" customHeight="1">
      <c r="C2" s="90" t="str">
        <f>'MPS(input) _5.Matamanis'!K2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_5.Matamanis'!K1</f>
        <v>Monitoring Spreadsheet: JCM_ID_AM014_ver01.0</v>
      </c>
    </row>
    <row r="2" spans="1:12" ht="18" customHeight="1">
      <c r="L2" s="57" t="str">
        <f>'MPS(input) _5.Matamanis'!K2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_5.Matamanis'!E18</f>
        <v>2.0099999999999998</v>
      </c>
      <c r="G18" s="51" t="s">
        <v>44</v>
      </c>
      <c r="H18" s="169" t="str">
        <f>'MPS(input) _5.Matamanis'!G18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_5.Matamanis'!J18</f>
        <v>n/a</v>
      </c>
      <c r="L18" s="172"/>
    </row>
    <row r="19" spans="1:12" ht="79.150000000000006" customHeight="1">
      <c r="B19" s="149" t="s">
        <v>156</v>
      </c>
      <c r="C19" s="149"/>
      <c r="D19" s="149" t="s">
        <v>91</v>
      </c>
      <c r="E19" s="149"/>
      <c r="F19" s="97">
        <f>'MPS(input) _5.Matamanis'!E19</f>
        <v>0.76</v>
      </c>
      <c r="G19" s="51" t="s">
        <v>92</v>
      </c>
      <c r="H19" s="169" t="str">
        <f>'MPS(input) _5.Matamanis'!G19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_5.Matamanis'!J19</f>
        <v>n/a</v>
      </c>
      <c r="L19" s="172"/>
    </row>
    <row r="20" spans="1:12" ht="48" customHeight="1">
      <c r="B20" s="149" t="s">
        <v>157</v>
      </c>
      <c r="C20" s="149"/>
      <c r="D20" s="149" t="s">
        <v>43</v>
      </c>
      <c r="E20" s="149"/>
      <c r="F20" s="98">
        <f>'MPS(input) _5.Matamanis'!E20</f>
        <v>0.81499999999999995</v>
      </c>
      <c r="G20" s="51" t="s">
        <v>45</v>
      </c>
      <c r="H20" s="169" t="str">
        <f>'MPS(input) _5.Matamanis'!G20</f>
        <v xml:space="preserve">a) Values provided by the fuel supplier in invoices, or
b) Regional or national default value. </v>
      </c>
      <c r="I20" s="170"/>
      <c r="J20" s="171"/>
      <c r="K20" s="172" t="str">
        <f>'MPS(input) _5.Matamanis'!J20</f>
        <v>n/a</v>
      </c>
      <c r="L20" s="172"/>
    </row>
    <row r="21" spans="1:12" ht="39" customHeight="1">
      <c r="B21" s="149" t="s">
        <v>94</v>
      </c>
      <c r="C21" s="149"/>
      <c r="D21" s="149" t="s">
        <v>42</v>
      </c>
      <c r="E21" s="149"/>
      <c r="F21" s="99">
        <f>'MPS(input) _5.Matamanis'!E21</f>
        <v>41.4</v>
      </c>
      <c r="G21" s="51" t="s">
        <v>46</v>
      </c>
      <c r="H21" s="169" t="str">
        <f>'MPS(input) _5.Matamanis'!G21</f>
        <v>IPCC default values provided in table 1.2 of Ch.1 Vol.2 of 2006 IPCC Guidelines on National GHG Inventories. Lower value is applied.</v>
      </c>
      <c r="I21" s="170"/>
      <c r="J21" s="171"/>
      <c r="K21" s="172" t="str">
        <f>'MPS(input) _5.Matamanis'!J21</f>
        <v>n/a</v>
      </c>
      <c r="L21" s="172"/>
    </row>
    <row r="22" spans="1:12" ht="54.6" customHeight="1">
      <c r="B22" s="149" t="s">
        <v>154</v>
      </c>
      <c r="C22" s="149"/>
      <c r="D22" s="149" t="s">
        <v>96</v>
      </c>
      <c r="E22" s="149"/>
      <c r="F22" s="98">
        <f>'MPS(input) _5.Matamanis'!E22</f>
        <v>72600</v>
      </c>
      <c r="G22" s="51" t="s">
        <v>97</v>
      </c>
      <c r="H22" s="169" t="str">
        <f>'MPS(input) _5.Matamanis'!G22</f>
        <v>IPCC default values provided in table 1.4 of Ch.1 Vol.2 of 2006 IPCC Guidelines on National GHG Inventories. Lower value is applied.</v>
      </c>
      <c r="I22" s="170"/>
      <c r="J22" s="171"/>
      <c r="K22" s="172" t="str">
        <f>'MPS(input) _5.Matamanis'!J22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ROUNDDOWN('MRS(calc_process)_5.Matamanis'!G6,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_5.Matamanis'!K1</f>
        <v>Monitoring Spreadsheet: JCM_ID_AM014_ver01.0</v>
      </c>
    </row>
    <row r="2" spans="1:11" ht="18" customHeight="1">
      <c r="I2" s="12" t="str">
        <f>'MPS(input) _5.Matamanis'!K2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_5.Matamanis'!F21</f>
        <v>41.4</v>
      </c>
      <c r="H8" s="31" t="s">
        <v>46</v>
      </c>
      <c r="I8" s="21" t="s">
        <v>104</v>
      </c>
    </row>
    <row r="9" spans="1:11" ht="18.75" customHeight="1">
      <c r="A9" s="28"/>
      <c r="B9" s="55" t="s">
        <v>105</v>
      </c>
      <c r="C9" s="24"/>
      <c r="D9" s="24"/>
      <c r="E9" s="25"/>
      <c r="F9" s="20" t="s">
        <v>59</v>
      </c>
      <c r="G9" s="79">
        <f>'MRS(input) _5.Matamanis'!F22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_5.Matamanis'!F8</f>
        <v>0</v>
      </c>
      <c r="H13" s="48" t="s">
        <v>36</v>
      </c>
      <c r="I13" s="34" t="s">
        <v>113</v>
      </c>
      <c r="K13" s="5"/>
    </row>
    <row r="14" spans="1:11" ht="28.15" customHeight="1">
      <c r="A14" s="28"/>
      <c r="B14" s="38"/>
      <c r="C14" s="66"/>
      <c r="D14" s="152" t="s">
        <v>114</v>
      </c>
      <c r="E14" s="156"/>
      <c r="F14" s="39" t="s">
        <v>53</v>
      </c>
      <c r="G14" s="71">
        <f>'MRS(input) _5.Matamanis'!F9</f>
        <v>0</v>
      </c>
      <c r="H14" s="48" t="s">
        <v>36</v>
      </c>
      <c r="I14" s="34" t="s">
        <v>115</v>
      </c>
    </row>
    <row r="15" spans="1:11" ht="28.15" customHeight="1">
      <c r="A15" s="28"/>
      <c r="B15" s="38"/>
      <c r="C15" s="66"/>
      <c r="D15" s="152" t="s">
        <v>116</v>
      </c>
      <c r="E15" s="156"/>
      <c r="F15" s="39" t="s">
        <v>53</v>
      </c>
      <c r="G15" s="71">
        <f>'MRS(input) _5.Matamanis'!F10</f>
        <v>0</v>
      </c>
      <c r="H15" s="48" t="s">
        <v>36</v>
      </c>
      <c r="I15" s="34" t="s">
        <v>117</v>
      </c>
    </row>
    <row r="16" spans="1:11" ht="31.9" customHeight="1">
      <c r="A16" s="28"/>
      <c r="B16" s="38"/>
      <c r="C16" s="152" t="s">
        <v>118</v>
      </c>
      <c r="D16" s="153"/>
      <c r="E16" s="156"/>
      <c r="F16" s="39" t="s">
        <v>50</v>
      </c>
      <c r="G16" s="71">
        <f>'MRS(input) _5.Matamanis'!F11</f>
        <v>0</v>
      </c>
      <c r="H16" s="48" t="s">
        <v>37</v>
      </c>
      <c r="I16" s="77" t="s">
        <v>142</v>
      </c>
    </row>
    <row r="17" spans="1:9" ht="21" customHeight="1">
      <c r="A17" s="28"/>
      <c r="B17" s="38"/>
      <c r="C17" s="152" t="s">
        <v>119</v>
      </c>
      <c r="D17" s="153"/>
      <c r="E17" s="154"/>
      <c r="F17" s="39" t="s">
        <v>50</v>
      </c>
      <c r="G17" s="71">
        <f>'MRS(input) _5.Matamanis'!F12</f>
        <v>0</v>
      </c>
      <c r="H17" s="48" t="s">
        <v>37</v>
      </c>
      <c r="I17" s="34" t="s">
        <v>120</v>
      </c>
    </row>
    <row r="18" spans="1:9" ht="21" customHeight="1">
      <c r="A18" s="28"/>
      <c r="B18" s="38"/>
      <c r="C18" s="152" t="s">
        <v>121</v>
      </c>
      <c r="D18" s="153"/>
      <c r="E18" s="154"/>
      <c r="F18" s="39" t="s">
        <v>53</v>
      </c>
      <c r="G18" s="76">
        <f>'MRS(input) _5.Matamanis'!F19</f>
        <v>0.76</v>
      </c>
      <c r="H18" s="47" t="s">
        <v>122</v>
      </c>
      <c r="I18" s="34" t="s">
        <v>123</v>
      </c>
    </row>
    <row r="19" spans="1:9" ht="45.75" customHeight="1">
      <c r="A19" s="28"/>
      <c r="B19" s="38"/>
      <c r="C19" s="160" t="s">
        <v>143</v>
      </c>
      <c r="D19" s="161"/>
      <c r="E19" s="162"/>
      <c r="F19" s="39" t="s">
        <v>50</v>
      </c>
      <c r="G19" s="72">
        <f>'MRS(input) _5.Matamanis'!$F$18</f>
        <v>2.0099999999999998</v>
      </c>
      <c r="H19" s="47" t="s">
        <v>44</v>
      </c>
      <c r="I19" s="34" t="s">
        <v>124</v>
      </c>
    </row>
    <row r="20" spans="1:9" ht="21" customHeight="1">
      <c r="A20" s="28"/>
      <c r="B20" s="38"/>
      <c r="C20" s="152" t="s">
        <v>43</v>
      </c>
      <c r="D20" s="153"/>
      <c r="E20" s="154"/>
      <c r="F20" s="39" t="s">
        <v>59</v>
      </c>
      <c r="G20" s="72">
        <f>'MRS(input) _5.Matamanis'!F20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_5.Matamanis'!F8</f>
        <v>0</v>
      </c>
      <c r="H23" s="48" t="s">
        <v>36</v>
      </c>
      <c r="I23" s="34" t="s">
        <v>113</v>
      </c>
    </row>
    <row r="24" spans="1:9" ht="18.75" customHeight="1">
      <c r="A24" s="28"/>
      <c r="B24" s="29"/>
      <c r="C24" s="152" t="s">
        <v>121</v>
      </c>
      <c r="D24" s="153"/>
      <c r="E24" s="154"/>
      <c r="F24" s="39" t="s">
        <v>53</v>
      </c>
      <c r="G24" s="76">
        <f>'MRS(input) _5.Matamanis'!F19</f>
        <v>0.76</v>
      </c>
      <c r="H24" s="47" t="s">
        <v>122</v>
      </c>
      <c r="I24" s="34" t="s">
        <v>123</v>
      </c>
    </row>
    <row r="25" spans="1:9" ht="40.5" customHeight="1">
      <c r="A25" s="28"/>
      <c r="B25" s="29"/>
      <c r="C25" s="152" t="s">
        <v>130</v>
      </c>
      <c r="D25" s="153"/>
      <c r="E25" s="154"/>
      <c r="F25" s="39" t="s">
        <v>59</v>
      </c>
      <c r="G25" s="74">
        <f>'MRS(input) _5.Matamanis'!F13</f>
        <v>0</v>
      </c>
      <c r="H25" s="49" t="s">
        <v>38</v>
      </c>
      <c r="I25" s="21" t="s">
        <v>131</v>
      </c>
    </row>
    <row r="26" spans="1:9" ht="18.75" customHeight="1">
      <c r="A26" s="28"/>
      <c r="B26" s="29"/>
      <c r="C26" s="152" t="s">
        <v>43</v>
      </c>
      <c r="D26" s="153"/>
      <c r="E26" s="154"/>
      <c r="F26" s="39" t="s">
        <v>59</v>
      </c>
      <c r="G26" s="75">
        <f>'MRS(input) _5.Matamanis'!F20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34.1</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10932</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 _6.Sei Mayang'!G6, 0)</f>
        <v>16</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_6.Sei Mayang'!K1</f>
        <v>Monitoring Spreadsheet: JCM_ID_AM014_ver01.0</v>
      </c>
    </row>
    <row r="2" spans="1:11" ht="18" customHeight="1">
      <c r="I2" s="12" t="str">
        <f>'MPS(input) _6.Sei Mayang'!K2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16.352527062959989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_6.Sei Mayang'!E21</f>
        <v>41.4</v>
      </c>
      <c r="H8" s="31" t="s">
        <v>56</v>
      </c>
      <c r="I8" s="21" t="s">
        <v>104</v>
      </c>
    </row>
    <row r="9" spans="1:11" ht="18.75" customHeight="1">
      <c r="A9" s="28"/>
      <c r="B9" s="55" t="s">
        <v>105</v>
      </c>
      <c r="C9" s="24"/>
      <c r="D9" s="24"/>
      <c r="E9" s="25"/>
      <c r="F9" s="20" t="s">
        <v>59</v>
      </c>
      <c r="G9" s="79">
        <f>'MPS(input) _6.Sei Mayang'!E22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34.6021</v>
      </c>
      <c r="H12" s="48" t="s">
        <v>51</v>
      </c>
      <c r="I12" s="34" t="s">
        <v>111</v>
      </c>
    </row>
    <row r="13" spans="1:11" ht="27" customHeight="1">
      <c r="A13" s="28"/>
      <c r="B13" s="38"/>
      <c r="C13" s="66"/>
      <c r="D13" s="152" t="s">
        <v>112</v>
      </c>
      <c r="E13" s="156"/>
      <c r="F13" s="39" t="s">
        <v>53</v>
      </c>
      <c r="G13" s="71">
        <f>'MPS(input) _6.Sei Mayang'!E8</f>
        <v>0</v>
      </c>
      <c r="H13" s="48" t="s">
        <v>51</v>
      </c>
      <c r="I13" s="34" t="s">
        <v>113</v>
      </c>
      <c r="K13" s="5"/>
    </row>
    <row r="14" spans="1:11" ht="28.15" customHeight="1">
      <c r="A14" s="28"/>
      <c r="B14" s="38"/>
      <c r="C14" s="66"/>
      <c r="D14" s="152" t="s">
        <v>114</v>
      </c>
      <c r="E14" s="156"/>
      <c r="F14" s="39" t="s">
        <v>53</v>
      </c>
      <c r="G14" s="71">
        <f>'MPS(input) _6.Sei Mayang'!E9</f>
        <v>34.1</v>
      </c>
      <c r="H14" s="48" t="s">
        <v>51</v>
      </c>
      <c r="I14" s="34" t="s">
        <v>115</v>
      </c>
    </row>
    <row r="15" spans="1:11" ht="28.15" customHeight="1">
      <c r="A15" s="28"/>
      <c r="B15" s="38"/>
      <c r="C15" s="66"/>
      <c r="D15" s="152" t="s">
        <v>116</v>
      </c>
      <c r="E15" s="156"/>
      <c r="F15" s="39" t="s">
        <v>53</v>
      </c>
      <c r="G15" s="71">
        <f>'MPS(input) _6.Sei Mayang'!E10</f>
        <v>0.50209999999999999</v>
      </c>
      <c r="H15" s="48" t="s">
        <v>51</v>
      </c>
      <c r="I15" s="34" t="s">
        <v>117</v>
      </c>
    </row>
    <row r="16" spans="1:11" ht="31.9" customHeight="1">
      <c r="A16" s="28"/>
      <c r="B16" s="38"/>
      <c r="C16" s="152" t="s">
        <v>118</v>
      </c>
      <c r="D16" s="153"/>
      <c r="E16" s="156"/>
      <c r="F16" s="39" t="s">
        <v>50</v>
      </c>
      <c r="G16" s="71">
        <f>'MPS(input) _6.Sei Mayang'!E11</f>
        <v>0</v>
      </c>
      <c r="H16" s="48" t="s">
        <v>37</v>
      </c>
      <c r="I16" s="77" t="s">
        <v>142</v>
      </c>
    </row>
    <row r="17" spans="1:9" ht="21" customHeight="1">
      <c r="A17" s="28"/>
      <c r="B17" s="38"/>
      <c r="C17" s="152" t="s">
        <v>119</v>
      </c>
      <c r="D17" s="153"/>
      <c r="E17" s="154"/>
      <c r="F17" s="39" t="s">
        <v>50</v>
      </c>
      <c r="G17" s="71">
        <f>'MPS(input) _6.Sei Mayang'!E12</f>
        <v>8760</v>
      </c>
      <c r="H17" s="48" t="s">
        <v>37</v>
      </c>
      <c r="I17" s="34" t="s">
        <v>120</v>
      </c>
    </row>
    <row r="18" spans="1:9" ht="21" customHeight="1">
      <c r="A18" s="28"/>
      <c r="B18" s="38"/>
      <c r="C18" s="152" t="s">
        <v>121</v>
      </c>
      <c r="D18" s="153"/>
      <c r="E18" s="154"/>
      <c r="F18" s="39" t="s">
        <v>53</v>
      </c>
      <c r="G18" s="76">
        <f>'MPS(input) _6.Sei Mayang'!E19</f>
        <v>0.76</v>
      </c>
      <c r="H18" s="47" t="s">
        <v>122</v>
      </c>
      <c r="I18" s="34" t="s">
        <v>123</v>
      </c>
    </row>
    <row r="19" spans="1:9" ht="45.75" customHeight="1">
      <c r="A19" s="28"/>
      <c r="B19" s="38"/>
      <c r="C19" s="160" t="s">
        <v>143</v>
      </c>
      <c r="D19" s="161"/>
      <c r="E19" s="162"/>
      <c r="F19" s="39" t="s">
        <v>50</v>
      </c>
      <c r="G19" s="72">
        <f>'MPS(input) _6.Sei Mayang'!$E$18</f>
        <v>2.0099999999999998</v>
      </c>
      <c r="H19" s="47" t="s">
        <v>57</v>
      </c>
      <c r="I19" s="34" t="s">
        <v>124</v>
      </c>
    </row>
    <row r="20" spans="1:9" ht="21" customHeight="1">
      <c r="A20" s="28"/>
      <c r="B20" s="38"/>
      <c r="C20" s="152" t="s">
        <v>54</v>
      </c>
      <c r="D20" s="153"/>
      <c r="E20" s="154"/>
      <c r="F20" s="39" t="s">
        <v>59</v>
      </c>
      <c r="G20" s="72">
        <f>'MPS(input) _6.Sei Mayang'!E20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26.778990031199999</v>
      </c>
      <c r="H22" s="42" t="s">
        <v>127</v>
      </c>
      <c r="I22" s="34" t="s">
        <v>128</v>
      </c>
    </row>
    <row r="23" spans="1:9" ht="42" customHeight="1">
      <c r="A23" s="28"/>
      <c r="B23" s="29"/>
      <c r="C23" s="152" t="s">
        <v>129</v>
      </c>
      <c r="D23" s="153"/>
      <c r="E23" s="154"/>
      <c r="F23" s="39" t="s">
        <v>53</v>
      </c>
      <c r="G23" s="73">
        <f>'MPS(input) _6.Sei Mayang'!E8</f>
        <v>0</v>
      </c>
      <c r="H23" s="48" t="s">
        <v>51</v>
      </c>
      <c r="I23" s="34" t="s">
        <v>113</v>
      </c>
    </row>
    <row r="24" spans="1:9" ht="18.75" customHeight="1">
      <c r="A24" s="28"/>
      <c r="B24" s="29"/>
      <c r="C24" s="152" t="s">
        <v>121</v>
      </c>
      <c r="D24" s="153"/>
      <c r="E24" s="154"/>
      <c r="F24" s="39" t="s">
        <v>53</v>
      </c>
      <c r="G24" s="76">
        <f>'MPS(input) _6.Sei Mayang'!E19</f>
        <v>0.76</v>
      </c>
      <c r="H24" s="47" t="s">
        <v>122</v>
      </c>
      <c r="I24" s="34" t="s">
        <v>123</v>
      </c>
    </row>
    <row r="25" spans="1:9" ht="40.5" customHeight="1">
      <c r="A25" s="28"/>
      <c r="B25" s="29"/>
      <c r="C25" s="152" t="s">
        <v>130</v>
      </c>
      <c r="D25" s="153"/>
      <c r="E25" s="154"/>
      <c r="F25" s="39" t="s">
        <v>59</v>
      </c>
      <c r="G25" s="74">
        <f>'MPS(input) _6.Sei Mayang'!E13</f>
        <v>10932</v>
      </c>
      <c r="H25" s="49" t="s">
        <v>60</v>
      </c>
      <c r="I25" s="21" t="s">
        <v>131</v>
      </c>
    </row>
    <row r="26" spans="1:9" ht="18.75" customHeight="1">
      <c r="A26" s="28"/>
      <c r="B26" s="29"/>
      <c r="C26" s="152" t="s">
        <v>54</v>
      </c>
      <c r="D26" s="153"/>
      <c r="E26" s="154"/>
      <c r="F26" s="39" t="s">
        <v>59</v>
      </c>
      <c r="G26" s="75">
        <f>'MPS(input) _6.Sei Mayang'!E20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56" t="s">
        <v>69</v>
      </c>
      <c r="B3" s="13"/>
      <c r="C3" s="13"/>
      <c r="D3" s="13"/>
      <c r="E3" s="13"/>
      <c r="F3" s="13"/>
      <c r="G3" s="13"/>
      <c r="H3" s="13"/>
      <c r="I3" s="13"/>
      <c r="J3" s="13"/>
      <c r="K3" s="14"/>
    </row>
    <row r="5" spans="1:11" ht="15" customHeight="1">
      <c r="A5" s="6" t="s">
        <v>72</v>
      </c>
      <c r="B5" s="6"/>
    </row>
    <row r="6" spans="1:11" ht="15" customHeight="1">
      <c r="A6" s="6"/>
      <c r="B6" s="58" t="s">
        <v>10</v>
      </c>
      <c r="C6" s="59" t="s">
        <v>11</v>
      </c>
      <c r="D6" s="60" t="s">
        <v>12</v>
      </c>
      <c r="E6" s="60" t="s">
        <v>13</v>
      </c>
      <c r="F6" s="60" t="s">
        <v>14</v>
      </c>
      <c r="G6" s="60" t="s">
        <v>15</v>
      </c>
      <c r="H6" s="60" t="s">
        <v>16</v>
      </c>
      <c r="I6" s="60" t="s">
        <v>17</v>
      </c>
      <c r="J6" s="60" t="s">
        <v>18</v>
      </c>
      <c r="K6" s="60" t="s">
        <v>19</v>
      </c>
    </row>
    <row r="7" spans="1:11" s="10" customFormat="1" ht="30" customHeight="1">
      <c r="B7" s="58" t="s">
        <v>20</v>
      </c>
      <c r="C7" s="59" t="s">
        <v>21</v>
      </c>
      <c r="D7" s="60" t="s">
        <v>22</v>
      </c>
      <c r="E7" s="60" t="s">
        <v>23</v>
      </c>
      <c r="F7" s="60" t="s">
        <v>24</v>
      </c>
      <c r="G7" s="60" t="s">
        <v>25</v>
      </c>
      <c r="H7" s="60" t="s">
        <v>26</v>
      </c>
      <c r="I7" s="60" t="s">
        <v>27</v>
      </c>
      <c r="J7" s="60" t="s">
        <v>28</v>
      </c>
      <c r="K7" s="60" t="s">
        <v>29</v>
      </c>
    </row>
    <row r="8" spans="1:11" ht="150" customHeight="1">
      <c r="B8" s="54" t="s">
        <v>33</v>
      </c>
      <c r="C8" s="53" t="s">
        <v>73</v>
      </c>
      <c r="D8" s="52" t="s">
        <v>74</v>
      </c>
      <c r="E8" s="80">
        <v>0</v>
      </c>
      <c r="F8" s="51" t="s">
        <v>36</v>
      </c>
      <c r="G8" s="81" t="s">
        <v>39</v>
      </c>
      <c r="H8" s="81" t="s">
        <v>40</v>
      </c>
      <c r="I8" s="82" t="s">
        <v>163</v>
      </c>
      <c r="J8" s="81" t="s">
        <v>41</v>
      </c>
      <c r="K8" s="83" t="s">
        <v>164</v>
      </c>
    </row>
    <row r="9" spans="1:11" ht="150" customHeight="1">
      <c r="B9" s="54" t="s">
        <v>34</v>
      </c>
      <c r="C9" s="53" t="s">
        <v>75</v>
      </c>
      <c r="D9" s="52" t="s">
        <v>76</v>
      </c>
      <c r="E9" s="80">
        <f>9.1*10*365/1000</f>
        <v>33.215000000000003</v>
      </c>
      <c r="F9" s="51" t="s">
        <v>36</v>
      </c>
      <c r="G9" s="81" t="s">
        <v>39</v>
      </c>
      <c r="H9" s="81" t="s">
        <v>40</v>
      </c>
      <c r="I9" s="84" t="s">
        <v>165</v>
      </c>
      <c r="J9" s="81" t="s">
        <v>41</v>
      </c>
      <c r="K9" s="83" t="s">
        <v>164</v>
      </c>
    </row>
    <row r="10" spans="1:11" ht="150" customHeight="1">
      <c r="B10" s="54" t="s">
        <v>35</v>
      </c>
      <c r="C10" s="53" t="s">
        <v>77</v>
      </c>
      <c r="D10" s="52" t="s">
        <v>78</v>
      </c>
      <c r="E10" s="123">
        <v>0.47449999999999998</v>
      </c>
      <c r="F10" s="51" t="s">
        <v>36</v>
      </c>
      <c r="G10" s="85" t="s">
        <v>39</v>
      </c>
      <c r="H10" s="81" t="s">
        <v>141</v>
      </c>
      <c r="I10" s="84" t="s">
        <v>166</v>
      </c>
      <c r="J10" s="81" t="s">
        <v>41</v>
      </c>
      <c r="K10" s="83" t="s">
        <v>164</v>
      </c>
    </row>
    <row r="11" spans="1:11" ht="126" customHeight="1">
      <c r="A11" s="5"/>
      <c r="B11" s="54" t="s">
        <v>63</v>
      </c>
      <c r="C11" s="53" t="s">
        <v>79</v>
      </c>
      <c r="D11" s="52" t="s">
        <v>80</v>
      </c>
      <c r="E11" s="80">
        <v>0</v>
      </c>
      <c r="F11" s="51" t="s">
        <v>37</v>
      </c>
      <c r="G11" s="85" t="s">
        <v>39</v>
      </c>
      <c r="H11" s="81" t="s">
        <v>40</v>
      </c>
      <c r="I11" s="81" t="s">
        <v>167</v>
      </c>
      <c r="J11" s="81" t="s">
        <v>41</v>
      </c>
      <c r="K11" s="83" t="s">
        <v>164</v>
      </c>
    </row>
    <row r="12" spans="1:11" ht="168" customHeight="1">
      <c r="A12" s="5"/>
      <c r="B12" s="54" t="s">
        <v>64</v>
      </c>
      <c r="C12" s="53" t="s">
        <v>81</v>
      </c>
      <c r="D12" s="52" t="s">
        <v>82</v>
      </c>
      <c r="E12" s="80">
        <v>8760</v>
      </c>
      <c r="F12" s="51" t="s">
        <v>37</v>
      </c>
      <c r="G12" s="85" t="s">
        <v>39</v>
      </c>
      <c r="H12" s="81" t="s">
        <v>40</v>
      </c>
      <c r="I12" s="81" t="s">
        <v>168</v>
      </c>
      <c r="J12" s="81" t="s">
        <v>169</v>
      </c>
      <c r="K12" s="83" t="s">
        <v>164</v>
      </c>
    </row>
    <row r="13" spans="1:11" ht="206.45" customHeight="1">
      <c r="A13" s="5"/>
      <c r="B13" s="54" t="s">
        <v>62</v>
      </c>
      <c r="C13" s="53" t="s">
        <v>84</v>
      </c>
      <c r="D13" s="52" t="s">
        <v>85</v>
      </c>
      <c r="E13" s="80">
        <f>2.9*10*365</f>
        <v>10585</v>
      </c>
      <c r="F13" s="51" t="s">
        <v>38</v>
      </c>
      <c r="G13" s="85" t="s">
        <v>39</v>
      </c>
      <c r="H13" s="81" t="s">
        <v>40</v>
      </c>
      <c r="I13" s="86" t="s">
        <v>170</v>
      </c>
      <c r="J13" s="81" t="s">
        <v>171</v>
      </c>
      <c r="K13" s="83" t="s">
        <v>164</v>
      </c>
    </row>
    <row r="14" spans="1:11" ht="8.25" customHeight="1"/>
    <row r="15" spans="1:11" ht="15" customHeight="1">
      <c r="A15" s="6" t="s">
        <v>87</v>
      </c>
    </row>
    <row r="16" spans="1:11" ht="15" customHeight="1">
      <c r="B16" s="60" t="s">
        <v>10</v>
      </c>
      <c r="C16" s="140" t="s">
        <v>11</v>
      </c>
      <c r="D16" s="140"/>
      <c r="E16" s="60" t="s">
        <v>12</v>
      </c>
      <c r="F16" s="60" t="s">
        <v>13</v>
      </c>
      <c r="G16" s="140" t="s">
        <v>14</v>
      </c>
      <c r="H16" s="140"/>
      <c r="I16" s="140"/>
      <c r="J16" s="140" t="s">
        <v>15</v>
      </c>
      <c r="K16" s="140"/>
    </row>
    <row r="17" spans="1:11" ht="30" customHeight="1">
      <c r="B17" s="60" t="s">
        <v>21</v>
      </c>
      <c r="C17" s="140" t="s">
        <v>22</v>
      </c>
      <c r="D17" s="140"/>
      <c r="E17" s="60" t="s">
        <v>23</v>
      </c>
      <c r="F17" s="60" t="s">
        <v>24</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0.90300000000000002</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24</v>
      </c>
    </row>
    <row r="26" spans="1:11" ht="19.5" thickBot="1">
      <c r="B26" s="147">
        <f>ROUNDDOWN('MPS(calc_process)_1.Pulau Putri'!G6, 0)</f>
        <v>17</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29:J29"/>
    <mergeCell ref="C30:J30"/>
    <mergeCell ref="C31:J31"/>
    <mergeCell ref="C16:D16"/>
    <mergeCell ref="C17:D17"/>
    <mergeCell ref="B25:C25"/>
    <mergeCell ref="B26:C26"/>
    <mergeCell ref="C22:D22"/>
    <mergeCell ref="C18:D18"/>
    <mergeCell ref="C21:D21"/>
    <mergeCell ref="C19:D19"/>
    <mergeCell ref="C20:D20"/>
    <mergeCell ref="J16:K16"/>
    <mergeCell ref="J17:K17"/>
    <mergeCell ref="J22:K22"/>
    <mergeCell ref="G16:I16"/>
    <mergeCell ref="G17:I17"/>
    <mergeCell ref="G22:I22"/>
    <mergeCell ref="G18:I18"/>
    <mergeCell ref="J18:K18"/>
    <mergeCell ref="G21:I21"/>
    <mergeCell ref="J21:K21"/>
    <mergeCell ref="G19:I19"/>
    <mergeCell ref="J19:K19"/>
    <mergeCell ref="G20:I20"/>
    <mergeCell ref="J20:K20"/>
  </mergeCells>
  <phoneticPr fontId="2"/>
  <pageMargins left="0.70866141732283472" right="0.70866141732283472" top="0.74803149606299213" bottom="0.74803149606299213" header="0.31496062992125984" footer="0.31496062992125984"/>
  <pageSetup paperSize="9" scale="74" fitToHeight="3" orientation="landscape" r:id="rId1"/>
  <ignoredErrors>
    <ignoredError sqref="B8:B10"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_6.Sei Mayang'!K1</f>
        <v>Monitoring Spreadsheet: JCM_ID_AM014_ver01.0</v>
      </c>
    </row>
    <row r="2" spans="1:3" ht="18" customHeight="1">
      <c r="C2" s="90" t="str">
        <f>'MPS(input) _6.Sei Mayang'!K2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_6.Sei Mayang'!K1</f>
        <v>Monitoring Spreadsheet: JCM_ID_AM014_ver01.0</v>
      </c>
    </row>
    <row r="2" spans="1:12" ht="18" customHeight="1">
      <c r="L2" s="57" t="str">
        <f>'MPS(input) _6.Sei Mayang'!K2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_6.Sei Mayang'!E18</f>
        <v>2.0099999999999998</v>
      </c>
      <c r="G18" s="51" t="s">
        <v>44</v>
      </c>
      <c r="H18" s="169" t="str">
        <f>'MPS(input) _6.Sei Mayang'!G18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_6.Sei Mayang'!J18</f>
        <v>n/a</v>
      </c>
      <c r="L18" s="172"/>
    </row>
    <row r="19" spans="1:12" ht="79.150000000000006" customHeight="1">
      <c r="B19" s="149" t="s">
        <v>156</v>
      </c>
      <c r="C19" s="149"/>
      <c r="D19" s="149" t="s">
        <v>91</v>
      </c>
      <c r="E19" s="149"/>
      <c r="F19" s="97">
        <f>'MPS(input) _6.Sei Mayang'!E19</f>
        <v>0.76</v>
      </c>
      <c r="G19" s="51" t="s">
        <v>92</v>
      </c>
      <c r="H19" s="169" t="str">
        <f>'MPS(input) _6.Sei Mayang'!G19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_6.Sei Mayang'!J19</f>
        <v>n/a</v>
      </c>
      <c r="L19" s="172"/>
    </row>
    <row r="20" spans="1:12" ht="48" customHeight="1">
      <c r="B20" s="149" t="s">
        <v>157</v>
      </c>
      <c r="C20" s="149"/>
      <c r="D20" s="149" t="s">
        <v>43</v>
      </c>
      <c r="E20" s="149"/>
      <c r="F20" s="98">
        <f>'MPS(input) _6.Sei Mayang'!E20</f>
        <v>0.81499999999999995</v>
      </c>
      <c r="G20" s="51" t="s">
        <v>45</v>
      </c>
      <c r="H20" s="169" t="str">
        <f>'MPS(input) _6.Sei Mayang'!G20</f>
        <v xml:space="preserve">a) Values provided by the fuel supplier in invoices, or
b) Regional or national default value. </v>
      </c>
      <c r="I20" s="170"/>
      <c r="J20" s="171"/>
      <c r="K20" s="172" t="str">
        <f>'MPS(input) _6.Sei Mayang'!J20</f>
        <v>n/a</v>
      </c>
      <c r="L20" s="172"/>
    </row>
    <row r="21" spans="1:12" ht="39" customHeight="1">
      <c r="B21" s="149" t="s">
        <v>94</v>
      </c>
      <c r="C21" s="149"/>
      <c r="D21" s="149" t="s">
        <v>42</v>
      </c>
      <c r="E21" s="149"/>
      <c r="F21" s="99">
        <f>'MPS(input) _6.Sei Mayang'!E21</f>
        <v>41.4</v>
      </c>
      <c r="G21" s="51" t="s">
        <v>46</v>
      </c>
      <c r="H21" s="169" t="str">
        <f>'MPS(input) _6.Sei Mayang'!G21</f>
        <v>IPCC default values provided in table 1.2 of Ch.1 Vol.2 of 2006 IPCC Guidelines on National GHG Inventories. Lower value is applied.</v>
      </c>
      <c r="I21" s="170"/>
      <c r="J21" s="171"/>
      <c r="K21" s="172" t="str">
        <f>'MPS(input) _6.Sei Mayang'!J21</f>
        <v>n/a</v>
      </c>
      <c r="L21" s="172"/>
    </row>
    <row r="22" spans="1:12" ht="54.6" customHeight="1">
      <c r="B22" s="149" t="s">
        <v>154</v>
      </c>
      <c r="C22" s="149"/>
      <c r="D22" s="149" t="s">
        <v>96</v>
      </c>
      <c r="E22" s="149"/>
      <c r="F22" s="98">
        <f>'MPS(input) _6.Sei Mayang'!E22</f>
        <v>72600</v>
      </c>
      <c r="G22" s="51" t="s">
        <v>97</v>
      </c>
      <c r="H22" s="169" t="str">
        <f>'MPS(input) _6.Sei Mayang'!G22</f>
        <v>IPCC default values provided in table 1.4 of Ch.1 Vol.2 of 2006 IPCC Guidelines on National GHG Inventories. Lower value is applied.</v>
      </c>
      <c r="I22" s="170"/>
      <c r="J22" s="171"/>
      <c r="K22" s="172" t="str">
        <f>'MPS(input) _6.Sei Mayang'!J22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ROUNDDOWN('MRS(calc_process)_6.Sei Mayang'!G6,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_6.Sei Mayang'!K1</f>
        <v>Monitoring Spreadsheet: JCM_ID_AM014_ver01.0</v>
      </c>
    </row>
    <row r="2" spans="1:11" ht="18" customHeight="1">
      <c r="I2" s="12" t="str">
        <f>'MPS(input) _6.Sei Mayang'!K2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_6.Sei Mayang'!F21</f>
        <v>41.4</v>
      </c>
      <c r="H8" s="31" t="s">
        <v>46</v>
      </c>
      <c r="I8" s="21" t="s">
        <v>104</v>
      </c>
    </row>
    <row r="9" spans="1:11" ht="18.75" customHeight="1">
      <c r="A9" s="28"/>
      <c r="B9" s="55" t="s">
        <v>105</v>
      </c>
      <c r="C9" s="24"/>
      <c r="D9" s="24"/>
      <c r="E9" s="25"/>
      <c r="F9" s="20" t="s">
        <v>59</v>
      </c>
      <c r="G9" s="79">
        <f>'MRS(input) _6.Sei Mayang'!F22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_6.Sei Mayang'!F8</f>
        <v>0</v>
      </c>
      <c r="H13" s="48" t="s">
        <v>36</v>
      </c>
      <c r="I13" s="34" t="s">
        <v>113</v>
      </c>
      <c r="K13" s="5"/>
    </row>
    <row r="14" spans="1:11" ht="28.15" customHeight="1">
      <c r="A14" s="28"/>
      <c r="B14" s="38"/>
      <c r="C14" s="66"/>
      <c r="D14" s="152" t="s">
        <v>114</v>
      </c>
      <c r="E14" s="156"/>
      <c r="F14" s="39" t="s">
        <v>53</v>
      </c>
      <c r="G14" s="71">
        <f>'MRS(input) _6.Sei Mayang'!F9</f>
        <v>0</v>
      </c>
      <c r="H14" s="48" t="s">
        <v>36</v>
      </c>
      <c r="I14" s="34" t="s">
        <v>115</v>
      </c>
    </row>
    <row r="15" spans="1:11" ht="28.15" customHeight="1">
      <c r="A15" s="28"/>
      <c r="B15" s="38"/>
      <c r="C15" s="66"/>
      <c r="D15" s="152" t="s">
        <v>116</v>
      </c>
      <c r="E15" s="156"/>
      <c r="F15" s="39" t="s">
        <v>53</v>
      </c>
      <c r="G15" s="71">
        <f>'MRS(input) _6.Sei Mayang'!F10</f>
        <v>0</v>
      </c>
      <c r="H15" s="48" t="s">
        <v>36</v>
      </c>
      <c r="I15" s="34" t="s">
        <v>117</v>
      </c>
    </row>
    <row r="16" spans="1:11" ht="31.9" customHeight="1">
      <c r="A16" s="28"/>
      <c r="B16" s="38"/>
      <c r="C16" s="152" t="s">
        <v>118</v>
      </c>
      <c r="D16" s="153"/>
      <c r="E16" s="156"/>
      <c r="F16" s="39" t="s">
        <v>50</v>
      </c>
      <c r="G16" s="71">
        <f>'MRS(input) _6.Sei Mayang'!F11</f>
        <v>0</v>
      </c>
      <c r="H16" s="48" t="s">
        <v>37</v>
      </c>
      <c r="I16" s="77" t="s">
        <v>142</v>
      </c>
    </row>
    <row r="17" spans="1:9" ht="21" customHeight="1">
      <c r="A17" s="28"/>
      <c r="B17" s="38"/>
      <c r="C17" s="152" t="s">
        <v>119</v>
      </c>
      <c r="D17" s="153"/>
      <c r="E17" s="154"/>
      <c r="F17" s="39" t="s">
        <v>50</v>
      </c>
      <c r="G17" s="71">
        <f>'MRS(input) _6.Sei Mayang'!F12</f>
        <v>0</v>
      </c>
      <c r="H17" s="48" t="s">
        <v>37</v>
      </c>
      <c r="I17" s="34" t="s">
        <v>120</v>
      </c>
    </row>
    <row r="18" spans="1:9" ht="21" customHeight="1">
      <c r="A18" s="28"/>
      <c r="B18" s="38"/>
      <c r="C18" s="152" t="s">
        <v>121</v>
      </c>
      <c r="D18" s="153"/>
      <c r="E18" s="154"/>
      <c r="F18" s="39" t="s">
        <v>53</v>
      </c>
      <c r="G18" s="76">
        <f>'MRS(input) _6.Sei Mayang'!F19</f>
        <v>0.76</v>
      </c>
      <c r="H18" s="47" t="s">
        <v>122</v>
      </c>
      <c r="I18" s="34" t="s">
        <v>123</v>
      </c>
    </row>
    <row r="19" spans="1:9" ht="45.75" customHeight="1">
      <c r="A19" s="28"/>
      <c r="B19" s="38"/>
      <c r="C19" s="160" t="s">
        <v>143</v>
      </c>
      <c r="D19" s="161"/>
      <c r="E19" s="162"/>
      <c r="F19" s="39" t="s">
        <v>50</v>
      </c>
      <c r="G19" s="72">
        <f>'MRS(input) _6.Sei Mayang'!$F$18</f>
        <v>2.0099999999999998</v>
      </c>
      <c r="H19" s="47" t="s">
        <v>44</v>
      </c>
      <c r="I19" s="34" t="s">
        <v>124</v>
      </c>
    </row>
    <row r="20" spans="1:9" ht="21" customHeight="1">
      <c r="A20" s="28"/>
      <c r="B20" s="38"/>
      <c r="C20" s="152" t="s">
        <v>43</v>
      </c>
      <c r="D20" s="153"/>
      <c r="E20" s="154"/>
      <c r="F20" s="39" t="s">
        <v>59</v>
      </c>
      <c r="G20" s="72">
        <f>'MRS(input) _6.Sei Mayang'!F20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_6.Sei Mayang'!F8</f>
        <v>0</v>
      </c>
      <c r="H23" s="48" t="s">
        <v>36</v>
      </c>
      <c r="I23" s="34" t="s">
        <v>113</v>
      </c>
    </row>
    <row r="24" spans="1:9" ht="18.75" customHeight="1">
      <c r="A24" s="28"/>
      <c r="B24" s="29"/>
      <c r="C24" s="152" t="s">
        <v>121</v>
      </c>
      <c r="D24" s="153"/>
      <c r="E24" s="154"/>
      <c r="F24" s="39" t="s">
        <v>53</v>
      </c>
      <c r="G24" s="76">
        <f>'MRS(input) _6.Sei Mayang'!F19</f>
        <v>0.76</v>
      </c>
      <c r="H24" s="47" t="s">
        <v>122</v>
      </c>
      <c r="I24" s="34" t="s">
        <v>123</v>
      </c>
    </row>
    <row r="25" spans="1:9" ht="40.5" customHeight="1">
      <c r="A25" s="28"/>
      <c r="B25" s="29"/>
      <c r="C25" s="152" t="s">
        <v>130</v>
      </c>
      <c r="D25" s="153"/>
      <c r="E25" s="154"/>
      <c r="F25" s="39" t="s">
        <v>59</v>
      </c>
      <c r="G25" s="74">
        <f>'MRS(input) _6.Sei Mayang'!F13</f>
        <v>0</v>
      </c>
      <c r="H25" s="49" t="s">
        <v>38</v>
      </c>
      <c r="I25" s="21" t="s">
        <v>131</v>
      </c>
    </row>
    <row r="26" spans="1:9" ht="18.75" customHeight="1">
      <c r="A26" s="28"/>
      <c r="B26" s="29"/>
      <c r="C26" s="152" t="s">
        <v>43</v>
      </c>
      <c r="D26" s="153"/>
      <c r="E26" s="154"/>
      <c r="F26" s="39" t="s">
        <v>59</v>
      </c>
      <c r="G26" s="75">
        <f>'MRS(input) _6.Sei Mayang'!F20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36.299999999999997</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11646.4</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ROUNDDOWN('MPS(calc_)_7.Muara Lesan '!G6, 0)</f>
        <v>14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_7.Muara Lesan'!K1</f>
        <v>Monitoring Spreadsheet: JCM_ID_AM014_ver01.0</v>
      </c>
    </row>
    <row r="2" spans="1:11" ht="18" customHeight="1">
      <c r="I2" s="12" t="str">
        <f>'MPS(input) _7.Muara Lesan'!K2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14.602535251919992</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_7.Muara Lesan'!E21</f>
        <v>41.4</v>
      </c>
      <c r="H8" s="31" t="s">
        <v>56</v>
      </c>
      <c r="I8" s="21" t="s">
        <v>104</v>
      </c>
    </row>
    <row r="9" spans="1:11" ht="18.75" customHeight="1">
      <c r="A9" s="28"/>
      <c r="B9" s="55" t="s">
        <v>105</v>
      </c>
      <c r="C9" s="24"/>
      <c r="D9" s="24"/>
      <c r="E9" s="25"/>
      <c r="F9" s="20" t="s">
        <v>59</v>
      </c>
      <c r="G9" s="79">
        <f>'MPS(input) _7.Muara Lesan'!E22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36.802099999999996</v>
      </c>
      <c r="H12" s="48" t="s">
        <v>51</v>
      </c>
      <c r="I12" s="34" t="s">
        <v>111</v>
      </c>
    </row>
    <row r="13" spans="1:11" ht="27" customHeight="1">
      <c r="A13" s="28"/>
      <c r="B13" s="38"/>
      <c r="C13" s="66"/>
      <c r="D13" s="152" t="s">
        <v>112</v>
      </c>
      <c r="E13" s="156"/>
      <c r="F13" s="39" t="s">
        <v>53</v>
      </c>
      <c r="G13" s="71">
        <f>'MPS(input) _7.Muara Lesan'!E8</f>
        <v>0</v>
      </c>
      <c r="H13" s="48" t="s">
        <v>51</v>
      </c>
      <c r="I13" s="34" t="s">
        <v>113</v>
      </c>
      <c r="K13" s="5"/>
    </row>
    <row r="14" spans="1:11" ht="28.15" customHeight="1">
      <c r="A14" s="28"/>
      <c r="B14" s="38"/>
      <c r="C14" s="66"/>
      <c r="D14" s="152" t="s">
        <v>114</v>
      </c>
      <c r="E14" s="156"/>
      <c r="F14" s="39" t="s">
        <v>53</v>
      </c>
      <c r="G14" s="71">
        <f>'MPS(input) _7.Muara Lesan'!E9</f>
        <v>36.299999999999997</v>
      </c>
      <c r="H14" s="48" t="s">
        <v>51</v>
      </c>
      <c r="I14" s="34" t="s">
        <v>115</v>
      </c>
    </row>
    <row r="15" spans="1:11" ht="28.15" customHeight="1">
      <c r="A15" s="28"/>
      <c r="B15" s="38"/>
      <c r="C15" s="66"/>
      <c r="D15" s="152" t="s">
        <v>116</v>
      </c>
      <c r="E15" s="156"/>
      <c r="F15" s="39" t="s">
        <v>53</v>
      </c>
      <c r="G15" s="71">
        <f>'MPS(input) _7.Muara Lesan'!E10</f>
        <v>0.50209999999999999</v>
      </c>
      <c r="H15" s="48" t="s">
        <v>51</v>
      </c>
      <c r="I15" s="34" t="s">
        <v>117</v>
      </c>
    </row>
    <row r="16" spans="1:11" ht="31.9" customHeight="1">
      <c r="A16" s="28"/>
      <c r="B16" s="38"/>
      <c r="C16" s="152" t="s">
        <v>118</v>
      </c>
      <c r="D16" s="153"/>
      <c r="E16" s="156"/>
      <c r="F16" s="39" t="s">
        <v>50</v>
      </c>
      <c r="G16" s="71">
        <f>'MPS(input) _7.Muara Lesan'!E11</f>
        <v>0</v>
      </c>
      <c r="H16" s="48" t="s">
        <v>37</v>
      </c>
      <c r="I16" s="77" t="s">
        <v>142</v>
      </c>
    </row>
    <row r="17" spans="1:9" ht="21" customHeight="1">
      <c r="A17" s="28"/>
      <c r="B17" s="38"/>
      <c r="C17" s="152" t="s">
        <v>119</v>
      </c>
      <c r="D17" s="153"/>
      <c r="E17" s="154"/>
      <c r="F17" s="39" t="s">
        <v>50</v>
      </c>
      <c r="G17" s="71">
        <f>'MPS(input) _7.Muara Lesan'!E12</f>
        <v>8760</v>
      </c>
      <c r="H17" s="48" t="s">
        <v>37</v>
      </c>
      <c r="I17" s="34" t="s">
        <v>120</v>
      </c>
    </row>
    <row r="18" spans="1:9" ht="21" customHeight="1">
      <c r="A18" s="28"/>
      <c r="B18" s="38"/>
      <c r="C18" s="152" t="s">
        <v>121</v>
      </c>
      <c r="D18" s="153"/>
      <c r="E18" s="154"/>
      <c r="F18" s="39" t="s">
        <v>53</v>
      </c>
      <c r="G18" s="76">
        <f>'MPS(input) _7.Muara Lesan'!E19</f>
        <v>0.76</v>
      </c>
      <c r="H18" s="47" t="s">
        <v>122</v>
      </c>
      <c r="I18" s="34" t="s">
        <v>123</v>
      </c>
    </row>
    <row r="19" spans="1:9" ht="45.75" customHeight="1">
      <c r="A19" s="28"/>
      <c r="B19" s="38"/>
      <c r="C19" s="160" t="s">
        <v>143</v>
      </c>
      <c r="D19" s="161"/>
      <c r="E19" s="162"/>
      <c r="F19" s="39" t="s">
        <v>50</v>
      </c>
      <c r="G19" s="72">
        <f>'MPS(input) _7.Muara Lesan'!$E$18</f>
        <v>2.0099999999999998</v>
      </c>
      <c r="H19" s="47" t="s">
        <v>57</v>
      </c>
      <c r="I19" s="34" t="s">
        <v>124</v>
      </c>
    </row>
    <row r="20" spans="1:9" ht="21" customHeight="1">
      <c r="A20" s="28"/>
      <c r="B20" s="38"/>
      <c r="C20" s="152" t="s">
        <v>54</v>
      </c>
      <c r="D20" s="153"/>
      <c r="E20" s="154"/>
      <c r="F20" s="39" t="s">
        <v>59</v>
      </c>
      <c r="G20" s="72">
        <f>'MPS(input) _7.Muara Lesan'!E20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28.528981842239997</v>
      </c>
      <c r="H22" s="42" t="s">
        <v>127</v>
      </c>
      <c r="I22" s="34" t="s">
        <v>128</v>
      </c>
    </row>
    <row r="23" spans="1:9" ht="42" customHeight="1">
      <c r="A23" s="28"/>
      <c r="B23" s="29"/>
      <c r="C23" s="152" t="s">
        <v>129</v>
      </c>
      <c r="D23" s="153"/>
      <c r="E23" s="154"/>
      <c r="F23" s="39" t="s">
        <v>53</v>
      </c>
      <c r="G23" s="73">
        <f>'MPS(input) _7.Muara Lesan'!E8</f>
        <v>0</v>
      </c>
      <c r="H23" s="48" t="s">
        <v>51</v>
      </c>
      <c r="I23" s="34" t="s">
        <v>113</v>
      </c>
    </row>
    <row r="24" spans="1:9" ht="18.75" customHeight="1">
      <c r="A24" s="28"/>
      <c r="B24" s="29"/>
      <c r="C24" s="152" t="s">
        <v>121</v>
      </c>
      <c r="D24" s="153"/>
      <c r="E24" s="154"/>
      <c r="F24" s="39" t="s">
        <v>53</v>
      </c>
      <c r="G24" s="76">
        <f>'MPS(input) _7.Muara Lesan'!E19</f>
        <v>0.76</v>
      </c>
      <c r="H24" s="47" t="s">
        <v>122</v>
      </c>
      <c r="I24" s="34" t="s">
        <v>123</v>
      </c>
    </row>
    <row r="25" spans="1:9" ht="40.5" customHeight="1">
      <c r="A25" s="28"/>
      <c r="B25" s="29"/>
      <c r="C25" s="152" t="s">
        <v>130</v>
      </c>
      <c r="D25" s="153"/>
      <c r="E25" s="154"/>
      <c r="F25" s="39" t="s">
        <v>59</v>
      </c>
      <c r="G25" s="74">
        <f>'MPS(input) _7.Muara Lesan'!E13</f>
        <v>11646.4</v>
      </c>
      <c r="H25" s="49" t="s">
        <v>60</v>
      </c>
      <c r="I25" s="21" t="s">
        <v>131</v>
      </c>
    </row>
    <row r="26" spans="1:9" ht="18.75" customHeight="1">
      <c r="A26" s="28"/>
      <c r="B26" s="29"/>
      <c r="C26" s="152" t="s">
        <v>54</v>
      </c>
      <c r="D26" s="153"/>
      <c r="E26" s="154"/>
      <c r="F26" s="39" t="s">
        <v>59</v>
      </c>
      <c r="G26" s="75">
        <f>'MPS(input) _7.Muara Lesan'!E20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_7.Muara Lesan'!K1</f>
        <v>Monitoring Spreadsheet: JCM_ID_AM014_ver01.0</v>
      </c>
    </row>
    <row r="2" spans="1:3" ht="18" customHeight="1">
      <c r="C2" s="90" t="str">
        <f>'MPS(input) _7.Muara Lesan'!K2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_7.Muara Lesan'!K1</f>
        <v>Monitoring Spreadsheet: JCM_ID_AM014_ver01.0</v>
      </c>
    </row>
    <row r="2" spans="1:12" ht="18" customHeight="1">
      <c r="L2" s="57" t="str">
        <f>'MPS(input) _7.Muara Lesan'!K2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_7.Muara Lesan'!E18</f>
        <v>2.0099999999999998</v>
      </c>
      <c r="G18" s="51" t="s">
        <v>44</v>
      </c>
      <c r="H18" s="169" t="str">
        <f>'MPS(input) _7.Muara Lesan'!G18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_7.Muara Lesan'!J18</f>
        <v>n/a</v>
      </c>
      <c r="L18" s="172"/>
    </row>
    <row r="19" spans="1:12" ht="79.150000000000006" customHeight="1">
      <c r="B19" s="149" t="s">
        <v>156</v>
      </c>
      <c r="C19" s="149"/>
      <c r="D19" s="149" t="s">
        <v>91</v>
      </c>
      <c r="E19" s="149"/>
      <c r="F19" s="97">
        <f>'MPS(input) _7.Muara Lesan'!E19</f>
        <v>0.76</v>
      </c>
      <c r="G19" s="51" t="s">
        <v>92</v>
      </c>
      <c r="H19" s="169" t="str">
        <f>'MPS(input) _7.Muara Lesan'!G19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_7.Muara Lesan'!J19</f>
        <v>n/a</v>
      </c>
      <c r="L19" s="172"/>
    </row>
    <row r="20" spans="1:12" ht="48" customHeight="1">
      <c r="B20" s="149" t="s">
        <v>157</v>
      </c>
      <c r="C20" s="149"/>
      <c r="D20" s="149" t="s">
        <v>43</v>
      </c>
      <c r="E20" s="149"/>
      <c r="F20" s="98">
        <f>'MPS(input) _7.Muara Lesan'!E20</f>
        <v>0.81499999999999995</v>
      </c>
      <c r="G20" s="51" t="s">
        <v>45</v>
      </c>
      <c r="H20" s="169" t="str">
        <f>'MPS(input) _7.Muara Lesan'!G20</f>
        <v xml:space="preserve">a) Values provided by the fuel supplier in invoices, or
b) Regional or national default value. </v>
      </c>
      <c r="I20" s="170"/>
      <c r="J20" s="171"/>
      <c r="K20" s="172" t="str">
        <f>'MPS(input) _7.Muara Lesan'!J20</f>
        <v>n/a</v>
      </c>
      <c r="L20" s="172"/>
    </row>
    <row r="21" spans="1:12" ht="39" customHeight="1">
      <c r="B21" s="149" t="s">
        <v>94</v>
      </c>
      <c r="C21" s="149"/>
      <c r="D21" s="149" t="s">
        <v>42</v>
      </c>
      <c r="E21" s="149"/>
      <c r="F21" s="99">
        <f>'MPS(input) _7.Muara Lesan'!E21</f>
        <v>41.4</v>
      </c>
      <c r="G21" s="51" t="s">
        <v>46</v>
      </c>
      <c r="H21" s="169" t="str">
        <f>'MPS(input) _7.Muara Lesan'!G21</f>
        <v>IPCC default values provided in table 1.2 of Ch.1 Vol.2 of 2006 IPCC Guidelines on National GHG Inventories. Lower value is applied.</v>
      </c>
      <c r="I21" s="170"/>
      <c r="J21" s="171"/>
      <c r="K21" s="172" t="str">
        <f>'MPS(input) _7.Muara Lesan'!J21</f>
        <v>n/a</v>
      </c>
      <c r="L21" s="172"/>
    </row>
    <row r="22" spans="1:12" ht="54.6" customHeight="1">
      <c r="B22" s="149" t="s">
        <v>154</v>
      </c>
      <c r="C22" s="149"/>
      <c r="D22" s="149" t="s">
        <v>96</v>
      </c>
      <c r="E22" s="149"/>
      <c r="F22" s="98">
        <f>'MPS(input) _7.Muara Lesan'!E22</f>
        <v>72600</v>
      </c>
      <c r="G22" s="51" t="s">
        <v>97</v>
      </c>
      <c r="H22" s="169" t="str">
        <f>'MPS(input) _7.Muara Lesan'!G22</f>
        <v>IPCC default values provided in table 1.4 of Ch.1 Vol.2 of 2006 IPCC Guidelines on National GHG Inventories. Lower value is applied.</v>
      </c>
      <c r="I22" s="170"/>
      <c r="J22" s="171"/>
      <c r="K22" s="172" t="str">
        <f>'MPS(input) _7.Muara Lesan'!J22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 _7.Muara Lesan'!G6,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_7.Muara Lesan'!K1</f>
        <v>Monitoring Spreadsheet: JCM_ID_AM014_ver01.0</v>
      </c>
    </row>
    <row r="2" spans="1:11" ht="18" customHeight="1">
      <c r="I2" s="12" t="str">
        <f>'MPS(input) _7.Muara Lesan'!K2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_7.Muara Lesan'!F21</f>
        <v>41.4</v>
      </c>
      <c r="H8" s="31" t="s">
        <v>46</v>
      </c>
      <c r="I8" s="21" t="s">
        <v>104</v>
      </c>
    </row>
    <row r="9" spans="1:11" ht="18.75" customHeight="1">
      <c r="A9" s="28"/>
      <c r="B9" s="55" t="s">
        <v>105</v>
      </c>
      <c r="C9" s="24"/>
      <c r="D9" s="24"/>
      <c r="E9" s="25"/>
      <c r="F9" s="20" t="s">
        <v>59</v>
      </c>
      <c r="G9" s="79">
        <f>'MRS(input) _7.Muara Lesan'!F22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_7.Muara Lesan'!F8</f>
        <v>0</v>
      </c>
      <c r="H13" s="48" t="s">
        <v>36</v>
      </c>
      <c r="I13" s="34" t="s">
        <v>113</v>
      </c>
      <c r="K13" s="5"/>
    </row>
    <row r="14" spans="1:11" ht="28.15" customHeight="1">
      <c r="A14" s="28"/>
      <c r="B14" s="38"/>
      <c r="C14" s="66"/>
      <c r="D14" s="152" t="s">
        <v>114</v>
      </c>
      <c r="E14" s="156"/>
      <c r="F14" s="39" t="s">
        <v>53</v>
      </c>
      <c r="G14" s="71">
        <f>'MRS(input) _7.Muara Lesan'!F9</f>
        <v>0</v>
      </c>
      <c r="H14" s="48" t="s">
        <v>36</v>
      </c>
      <c r="I14" s="34" t="s">
        <v>115</v>
      </c>
    </row>
    <row r="15" spans="1:11" ht="28.15" customHeight="1">
      <c r="A15" s="28"/>
      <c r="B15" s="38"/>
      <c r="C15" s="66"/>
      <c r="D15" s="152" t="s">
        <v>116</v>
      </c>
      <c r="E15" s="156"/>
      <c r="F15" s="39" t="s">
        <v>53</v>
      </c>
      <c r="G15" s="71">
        <f>'MRS(input) _7.Muara Lesan'!F10</f>
        <v>0</v>
      </c>
      <c r="H15" s="48" t="s">
        <v>36</v>
      </c>
      <c r="I15" s="34" t="s">
        <v>117</v>
      </c>
    </row>
    <row r="16" spans="1:11" ht="31.9" customHeight="1">
      <c r="A16" s="28"/>
      <c r="B16" s="38"/>
      <c r="C16" s="152" t="s">
        <v>118</v>
      </c>
      <c r="D16" s="153"/>
      <c r="E16" s="156"/>
      <c r="F16" s="39" t="s">
        <v>50</v>
      </c>
      <c r="G16" s="71">
        <f>'MRS(input) _7.Muara Lesan'!F11</f>
        <v>0</v>
      </c>
      <c r="H16" s="48" t="s">
        <v>37</v>
      </c>
      <c r="I16" s="77" t="s">
        <v>142</v>
      </c>
    </row>
    <row r="17" spans="1:9" ht="21" customHeight="1">
      <c r="A17" s="28"/>
      <c r="B17" s="38"/>
      <c r="C17" s="152" t="s">
        <v>119</v>
      </c>
      <c r="D17" s="153"/>
      <c r="E17" s="154"/>
      <c r="F17" s="39" t="s">
        <v>50</v>
      </c>
      <c r="G17" s="71">
        <f>'MRS(input) _7.Muara Lesan'!F12</f>
        <v>0</v>
      </c>
      <c r="H17" s="48" t="s">
        <v>37</v>
      </c>
      <c r="I17" s="34" t="s">
        <v>120</v>
      </c>
    </row>
    <row r="18" spans="1:9" ht="21" customHeight="1">
      <c r="A18" s="28"/>
      <c r="B18" s="38"/>
      <c r="C18" s="152" t="s">
        <v>121</v>
      </c>
      <c r="D18" s="153"/>
      <c r="E18" s="154"/>
      <c r="F18" s="39" t="s">
        <v>53</v>
      </c>
      <c r="G18" s="76">
        <f>'MRS(input) _7.Muara Lesan'!F19</f>
        <v>0.76</v>
      </c>
      <c r="H18" s="47" t="s">
        <v>122</v>
      </c>
      <c r="I18" s="34" t="s">
        <v>123</v>
      </c>
    </row>
    <row r="19" spans="1:9" ht="45.75" customHeight="1">
      <c r="A19" s="28"/>
      <c r="B19" s="38"/>
      <c r="C19" s="160" t="s">
        <v>143</v>
      </c>
      <c r="D19" s="161"/>
      <c r="E19" s="162"/>
      <c r="F19" s="39" t="s">
        <v>50</v>
      </c>
      <c r="G19" s="72">
        <f>'MRS(input) _7.Muara Lesan'!$F$18</f>
        <v>2.0099999999999998</v>
      </c>
      <c r="H19" s="47" t="s">
        <v>44</v>
      </c>
      <c r="I19" s="34" t="s">
        <v>124</v>
      </c>
    </row>
    <row r="20" spans="1:9" ht="21" customHeight="1">
      <c r="A20" s="28"/>
      <c r="B20" s="38"/>
      <c r="C20" s="152" t="s">
        <v>43</v>
      </c>
      <c r="D20" s="153"/>
      <c r="E20" s="154"/>
      <c r="F20" s="39" t="s">
        <v>59</v>
      </c>
      <c r="G20" s="72">
        <f>'MRS(input) _7.Muara Lesan'!F20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_7.Muara Lesan'!F8</f>
        <v>0</v>
      </c>
      <c r="H23" s="48" t="s">
        <v>36</v>
      </c>
      <c r="I23" s="34" t="s">
        <v>113</v>
      </c>
    </row>
    <row r="24" spans="1:9" ht="18.75" customHeight="1">
      <c r="A24" s="28"/>
      <c r="B24" s="29"/>
      <c r="C24" s="152" t="s">
        <v>121</v>
      </c>
      <c r="D24" s="153"/>
      <c r="E24" s="154"/>
      <c r="F24" s="39" t="s">
        <v>53</v>
      </c>
      <c r="G24" s="76">
        <f>'MRS(input) _7.Muara Lesan'!F19</f>
        <v>0.76</v>
      </c>
      <c r="H24" s="47" t="s">
        <v>122</v>
      </c>
      <c r="I24" s="34" t="s">
        <v>123</v>
      </c>
    </row>
    <row r="25" spans="1:9" ht="40.5" customHeight="1">
      <c r="A25" s="28"/>
      <c r="B25" s="29"/>
      <c r="C25" s="152" t="s">
        <v>130</v>
      </c>
      <c r="D25" s="153"/>
      <c r="E25" s="154"/>
      <c r="F25" s="39" t="s">
        <v>59</v>
      </c>
      <c r="G25" s="74">
        <f>'MRS(input) _7.Muara Lesan'!F13</f>
        <v>0</v>
      </c>
      <c r="H25" s="49" t="s">
        <v>38</v>
      </c>
      <c r="I25" s="21" t="s">
        <v>131</v>
      </c>
    </row>
    <row r="26" spans="1:9" ht="18.75" customHeight="1">
      <c r="A26" s="28"/>
      <c r="B26" s="29"/>
      <c r="C26" s="152" t="s">
        <v>43</v>
      </c>
      <c r="D26" s="153"/>
      <c r="E26" s="154"/>
      <c r="F26" s="39" t="s">
        <v>59</v>
      </c>
      <c r="G26" s="75">
        <f>'MRS(input) _7.Muara Lesan'!F20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37.5</v>
      </c>
      <c r="F9" s="51" t="s">
        <v>36</v>
      </c>
      <c r="G9" s="81" t="s">
        <v>39</v>
      </c>
      <c r="H9" s="81" t="s">
        <v>40</v>
      </c>
      <c r="I9" s="84" t="s">
        <v>165</v>
      </c>
      <c r="J9" s="81" t="s">
        <v>41</v>
      </c>
      <c r="K9" s="83" t="s">
        <v>164</v>
      </c>
    </row>
    <row r="10" spans="1:11" ht="150" customHeight="1">
      <c r="B10" s="54" t="s">
        <v>35</v>
      </c>
      <c r="C10" s="53" t="s">
        <v>77</v>
      </c>
      <c r="D10" s="101" t="s">
        <v>78</v>
      </c>
      <c r="E10" s="126">
        <v>0.62760000000000005</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12043.4</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 _8.Kota Bangun Empat'!G6, 0)</f>
        <v>13</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_8.Kota Bangun Empat'!K1</f>
        <v>Monitoring Spreadsheet: JCM_ID_AM014_ver01.0</v>
      </c>
    </row>
    <row r="2" spans="1:11" ht="18" customHeight="1">
      <c r="I2" s="12" t="str">
        <f>'MPS(input) _8.Kota Bangun Empat'!K2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13.630045401719993</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_8.Kota Bangun Empat'!E21</f>
        <v>41.4</v>
      </c>
      <c r="H8" s="31" t="s">
        <v>56</v>
      </c>
      <c r="I8" s="21" t="s">
        <v>104</v>
      </c>
    </row>
    <row r="9" spans="1:11" ht="18.75" customHeight="1">
      <c r="A9" s="28"/>
      <c r="B9" s="55" t="s">
        <v>105</v>
      </c>
      <c r="C9" s="24"/>
      <c r="D9" s="24"/>
      <c r="E9" s="25"/>
      <c r="F9" s="20" t="s">
        <v>59</v>
      </c>
      <c r="G9" s="79">
        <f>'MPS(input) _8.Kota Bangun Empat'!E22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38.127600000000001</v>
      </c>
      <c r="H12" s="48" t="s">
        <v>51</v>
      </c>
      <c r="I12" s="34" t="s">
        <v>111</v>
      </c>
    </row>
    <row r="13" spans="1:11" ht="27" customHeight="1">
      <c r="A13" s="28"/>
      <c r="B13" s="38"/>
      <c r="C13" s="66"/>
      <c r="D13" s="152" t="s">
        <v>112</v>
      </c>
      <c r="E13" s="156"/>
      <c r="F13" s="39" t="s">
        <v>53</v>
      </c>
      <c r="G13" s="71">
        <f>'MPS(input) _8.Kota Bangun Empat'!E8</f>
        <v>0</v>
      </c>
      <c r="H13" s="48" t="s">
        <v>51</v>
      </c>
      <c r="I13" s="34" t="s">
        <v>113</v>
      </c>
      <c r="K13" s="5"/>
    </row>
    <row r="14" spans="1:11" ht="28.15" customHeight="1">
      <c r="A14" s="28"/>
      <c r="B14" s="38"/>
      <c r="C14" s="66"/>
      <c r="D14" s="152" t="s">
        <v>114</v>
      </c>
      <c r="E14" s="156"/>
      <c r="F14" s="39" t="s">
        <v>53</v>
      </c>
      <c r="G14" s="71">
        <f>'MPS(input) _8.Kota Bangun Empat'!E9</f>
        <v>37.5</v>
      </c>
      <c r="H14" s="48" t="s">
        <v>51</v>
      </c>
      <c r="I14" s="34" t="s">
        <v>115</v>
      </c>
    </row>
    <row r="15" spans="1:11" ht="28.15" customHeight="1">
      <c r="A15" s="28"/>
      <c r="B15" s="38"/>
      <c r="C15" s="66"/>
      <c r="D15" s="152" t="s">
        <v>116</v>
      </c>
      <c r="E15" s="156"/>
      <c r="F15" s="39" t="s">
        <v>53</v>
      </c>
      <c r="G15" s="71">
        <f>'MPS(input) _8.Kota Bangun Empat'!E10</f>
        <v>0.62760000000000005</v>
      </c>
      <c r="H15" s="48" t="s">
        <v>51</v>
      </c>
      <c r="I15" s="34" t="s">
        <v>117</v>
      </c>
    </row>
    <row r="16" spans="1:11" ht="31.9" customHeight="1">
      <c r="A16" s="28"/>
      <c r="B16" s="38"/>
      <c r="C16" s="152" t="s">
        <v>118</v>
      </c>
      <c r="D16" s="153"/>
      <c r="E16" s="156"/>
      <c r="F16" s="39" t="s">
        <v>50</v>
      </c>
      <c r="G16" s="71">
        <f>'MPS(input) _8.Kota Bangun Empat'!E11</f>
        <v>0</v>
      </c>
      <c r="H16" s="48" t="s">
        <v>37</v>
      </c>
      <c r="I16" s="77" t="s">
        <v>142</v>
      </c>
    </row>
    <row r="17" spans="1:9" ht="21" customHeight="1">
      <c r="A17" s="28"/>
      <c r="B17" s="38"/>
      <c r="C17" s="152" t="s">
        <v>119</v>
      </c>
      <c r="D17" s="153"/>
      <c r="E17" s="154"/>
      <c r="F17" s="39" t="s">
        <v>50</v>
      </c>
      <c r="G17" s="71">
        <f>'MPS(input) _8.Kota Bangun Empat'!E12</f>
        <v>8760</v>
      </c>
      <c r="H17" s="48" t="s">
        <v>37</v>
      </c>
      <c r="I17" s="34" t="s">
        <v>120</v>
      </c>
    </row>
    <row r="18" spans="1:9" ht="21" customHeight="1">
      <c r="A18" s="28"/>
      <c r="B18" s="38"/>
      <c r="C18" s="152" t="s">
        <v>121</v>
      </c>
      <c r="D18" s="153"/>
      <c r="E18" s="154"/>
      <c r="F18" s="39" t="s">
        <v>53</v>
      </c>
      <c r="G18" s="76">
        <f>'MPS(input) _8.Kota Bangun Empat'!E19</f>
        <v>0.76</v>
      </c>
      <c r="H18" s="47" t="s">
        <v>122</v>
      </c>
      <c r="I18" s="34" t="s">
        <v>123</v>
      </c>
    </row>
    <row r="19" spans="1:9" ht="45.75" customHeight="1">
      <c r="A19" s="28"/>
      <c r="B19" s="38"/>
      <c r="C19" s="160" t="s">
        <v>143</v>
      </c>
      <c r="D19" s="161"/>
      <c r="E19" s="162"/>
      <c r="F19" s="39" t="s">
        <v>50</v>
      </c>
      <c r="G19" s="72">
        <f>'MPS(input) _8.Kota Bangun Empat'!$E$18</f>
        <v>2.0099999999999998</v>
      </c>
      <c r="H19" s="47" t="s">
        <v>57</v>
      </c>
      <c r="I19" s="34" t="s">
        <v>124</v>
      </c>
    </row>
    <row r="20" spans="1:9" ht="21" customHeight="1">
      <c r="A20" s="28"/>
      <c r="B20" s="38"/>
      <c r="C20" s="152" t="s">
        <v>54</v>
      </c>
      <c r="D20" s="153"/>
      <c r="E20" s="154"/>
      <c r="F20" s="39" t="s">
        <v>59</v>
      </c>
      <c r="G20" s="72">
        <f>'MPS(input) _8.Kota Bangun Empat'!E20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29.501471692439996</v>
      </c>
      <c r="H22" s="42" t="s">
        <v>127</v>
      </c>
      <c r="I22" s="34" t="s">
        <v>128</v>
      </c>
    </row>
    <row r="23" spans="1:9" ht="42" customHeight="1">
      <c r="A23" s="28"/>
      <c r="B23" s="29"/>
      <c r="C23" s="152" t="s">
        <v>129</v>
      </c>
      <c r="D23" s="153"/>
      <c r="E23" s="154"/>
      <c r="F23" s="39" t="s">
        <v>53</v>
      </c>
      <c r="G23" s="73">
        <f>'MPS(input) _8.Kota Bangun Empat'!E8</f>
        <v>0</v>
      </c>
      <c r="H23" s="48" t="s">
        <v>51</v>
      </c>
      <c r="I23" s="34" t="s">
        <v>113</v>
      </c>
    </row>
    <row r="24" spans="1:9" ht="18.75" customHeight="1">
      <c r="A24" s="28"/>
      <c r="B24" s="29"/>
      <c r="C24" s="152" t="s">
        <v>121</v>
      </c>
      <c r="D24" s="153"/>
      <c r="E24" s="154"/>
      <c r="F24" s="39" t="s">
        <v>53</v>
      </c>
      <c r="G24" s="76">
        <f>'MPS(input) _8.Kota Bangun Empat'!E19</f>
        <v>0.76</v>
      </c>
      <c r="H24" s="47" t="s">
        <v>122</v>
      </c>
      <c r="I24" s="34" t="s">
        <v>123</v>
      </c>
    </row>
    <row r="25" spans="1:9" ht="40.5" customHeight="1">
      <c r="A25" s="28"/>
      <c r="B25" s="29"/>
      <c r="C25" s="152" t="s">
        <v>130</v>
      </c>
      <c r="D25" s="153"/>
      <c r="E25" s="154"/>
      <c r="F25" s="39" t="s">
        <v>59</v>
      </c>
      <c r="G25" s="74">
        <f>'MPS(input) _8.Kota Bangun Empat'!E13</f>
        <v>12043.4</v>
      </c>
      <c r="H25" s="49" t="s">
        <v>60</v>
      </c>
      <c r="I25" s="21" t="s">
        <v>131</v>
      </c>
    </row>
    <row r="26" spans="1:9" ht="18.75" customHeight="1">
      <c r="A26" s="28"/>
      <c r="B26" s="29"/>
      <c r="C26" s="152" t="s">
        <v>54</v>
      </c>
      <c r="D26" s="153"/>
      <c r="E26" s="154"/>
      <c r="F26" s="39" t="s">
        <v>59</v>
      </c>
      <c r="G26" s="75">
        <f>'MPS(input) _8.Kota Bangun Empat'!E20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'MPS(input)_1.Pulau Putri'!K1</f>
        <v>Monitoring Spreadsheet: JCM_ID_AM014_ver01.0</v>
      </c>
    </row>
    <row r="2" spans="1:11" ht="18" customHeight="1">
      <c r="I2" s="12" t="str">
        <f>'MPS(input)_1.Pulau Putri'!K2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17.202537083159992</v>
      </c>
      <c r="H6" s="42" t="s">
        <v>102</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'MPS(input)_1.Pulau Putri'!E21</f>
        <v>41.4</v>
      </c>
      <c r="H8" s="31" t="s">
        <v>56</v>
      </c>
      <c r="I8" s="21" t="s">
        <v>104</v>
      </c>
    </row>
    <row r="9" spans="1:11" ht="18.75" customHeight="1">
      <c r="A9" s="28"/>
      <c r="B9" s="55" t="s">
        <v>105</v>
      </c>
      <c r="C9" s="24"/>
      <c r="D9" s="24"/>
      <c r="E9" s="25"/>
      <c r="F9" s="20" t="s">
        <v>59</v>
      </c>
      <c r="G9" s="79">
        <f>'MPS(input)_1.Pulau Putri'!E22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102</v>
      </c>
      <c r="I11" s="34" t="s">
        <v>109</v>
      </c>
    </row>
    <row r="12" spans="1:11" ht="18.75" customHeight="1">
      <c r="A12" s="28"/>
      <c r="B12" s="38"/>
      <c r="C12" s="157" t="s">
        <v>110</v>
      </c>
      <c r="D12" s="158"/>
      <c r="E12" s="159"/>
      <c r="F12" s="39" t="s">
        <v>53</v>
      </c>
      <c r="G12" s="70">
        <f>G13+G14+G15</f>
        <v>33.689500000000002</v>
      </c>
      <c r="H12" s="48" t="s">
        <v>51</v>
      </c>
      <c r="I12" s="34" t="s">
        <v>111</v>
      </c>
    </row>
    <row r="13" spans="1:11" ht="27" customHeight="1">
      <c r="A13" s="28"/>
      <c r="B13" s="38"/>
      <c r="C13" s="66"/>
      <c r="D13" s="152" t="s">
        <v>112</v>
      </c>
      <c r="E13" s="156"/>
      <c r="F13" s="39" t="s">
        <v>53</v>
      </c>
      <c r="G13" s="71">
        <f>'MPS(input)_1.Pulau Putri'!E8</f>
        <v>0</v>
      </c>
      <c r="H13" s="48" t="s">
        <v>51</v>
      </c>
      <c r="I13" s="34" t="s">
        <v>113</v>
      </c>
      <c r="K13" s="5"/>
    </row>
    <row r="14" spans="1:11" ht="28.15" customHeight="1">
      <c r="A14" s="28"/>
      <c r="B14" s="38"/>
      <c r="C14" s="66"/>
      <c r="D14" s="152" t="s">
        <v>114</v>
      </c>
      <c r="E14" s="156"/>
      <c r="F14" s="39" t="s">
        <v>53</v>
      </c>
      <c r="G14" s="71">
        <f>'MPS(input)_1.Pulau Putri'!E9</f>
        <v>33.215000000000003</v>
      </c>
      <c r="H14" s="48" t="s">
        <v>51</v>
      </c>
      <c r="I14" s="34" t="s">
        <v>115</v>
      </c>
    </row>
    <row r="15" spans="1:11" ht="28.15" customHeight="1">
      <c r="A15" s="28"/>
      <c r="B15" s="38"/>
      <c r="C15" s="66"/>
      <c r="D15" s="152" t="s">
        <v>116</v>
      </c>
      <c r="E15" s="156"/>
      <c r="F15" s="39" t="s">
        <v>53</v>
      </c>
      <c r="G15" s="71">
        <f>'MPS(input)_1.Pulau Putri'!E10</f>
        <v>0.47449999999999998</v>
      </c>
      <c r="H15" s="48" t="s">
        <v>51</v>
      </c>
      <c r="I15" s="34" t="s">
        <v>117</v>
      </c>
    </row>
    <row r="16" spans="1:11" ht="31.9" customHeight="1">
      <c r="A16" s="28"/>
      <c r="B16" s="38"/>
      <c r="C16" s="152" t="s">
        <v>118</v>
      </c>
      <c r="D16" s="153"/>
      <c r="E16" s="156"/>
      <c r="F16" s="39" t="s">
        <v>50</v>
      </c>
      <c r="G16" s="71">
        <f>'MPS(input)_1.Pulau Putri'!E11</f>
        <v>0</v>
      </c>
      <c r="H16" s="48" t="s">
        <v>52</v>
      </c>
      <c r="I16" s="77" t="s">
        <v>142</v>
      </c>
    </row>
    <row r="17" spans="1:9" ht="21" customHeight="1">
      <c r="A17" s="28"/>
      <c r="B17" s="38"/>
      <c r="C17" s="152" t="s">
        <v>119</v>
      </c>
      <c r="D17" s="153"/>
      <c r="E17" s="154"/>
      <c r="F17" s="39" t="s">
        <v>50</v>
      </c>
      <c r="G17" s="71">
        <f>'MPS(input)_1.Pulau Putri'!E12</f>
        <v>8760</v>
      </c>
      <c r="H17" s="48" t="s">
        <v>52</v>
      </c>
      <c r="I17" s="34" t="s">
        <v>120</v>
      </c>
    </row>
    <row r="18" spans="1:9" ht="21" customHeight="1">
      <c r="A18" s="28"/>
      <c r="B18" s="38"/>
      <c r="C18" s="152" t="s">
        <v>121</v>
      </c>
      <c r="D18" s="153"/>
      <c r="E18" s="154"/>
      <c r="F18" s="39" t="s">
        <v>53</v>
      </c>
      <c r="G18" s="76">
        <f>'MPS(input)_1.Pulau Putri'!E19</f>
        <v>0.90300000000000002</v>
      </c>
      <c r="H18" s="47" t="s">
        <v>122</v>
      </c>
      <c r="I18" s="34" t="s">
        <v>123</v>
      </c>
    </row>
    <row r="19" spans="1:9" ht="45.75" customHeight="1">
      <c r="A19" s="28"/>
      <c r="B19" s="38"/>
      <c r="C19" s="160" t="s">
        <v>143</v>
      </c>
      <c r="D19" s="161"/>
      <c r="E19" s="162"/>
      <c r="F19" s="39" t="s">
        <v>50</v>
      </c>
      <c r="G19" s="72">
        <f>'MPS(input)_1.Pulau Putri'!$E$18</f>
        <v>2.0099999999999998</v>
      </c>
      <c r="H19" s="47" t="s">
        <v>57</v>
      </c>
      <c r="I19" s="34" t="s">
        <v>124</v>
      </c>
    </row>
    <row r="20" spans="1:9" ht="21" customHeight="1">
      <c r="A20" s="28"/>
      <c r="B20" s="38"/>
      <c r="C20" s="152" t="s">
        <v>54</v>
      </c>
      <c r="D20" s="153"/>
      <c r="E20" s="154"/>
      <c r="F20" s="39" t="s">
        <v>59</v>
      </c>
      <c r="G20" s="72">
        <f>'MPS(input)_1.Pulau Putri'!E20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25.928980010999997</v>
      </c>
      <c r="H22" s="42" t="s">
        <v>127</v>
      </c>
      <c r="I22" s="34" t="s">
        <v>128</v>
      </c>
    </row>
    <row r="23" spans="1:9" ht="42" customHeight="1">
      <c r="A23" s="28"/>
      <c r="B23" s="29"/>
      <c r="C23" s="152" t="s">
        <v>129</v>
      </c>
      <c r="D23" s="153"/>
      <c r="E23" s="154"/>
      <c r="F23" s="39" t="s">
        <v>53</v>
      </c>
      <c r="G23" s="73">
        <f>'MPS(input)_1.Pulau Putri'!E8</f>
        <v>0</v>
      </c>
      <c r="H23" s="48" t="s">
        <v>51</v>
      </c>
      <c r="I23" s="34" t="s">
        <v>113</v>
      </c>
    </row>
    <row r="24" spans="1:9" ht="18.75" customHeight="1">
      <c r="A24" s="28"/>
      <c r="B24" s="29"/>
      <c r="C24" s="152" t="s">
        <v>121</v>
      </c>
      <c r="D24" s="153"/>
      <c r="E24" s="154"/>
      <c r="F24" s="39" t="s">
        <v>53</v>
      </c>
      <c r="G24" s="76">
        <f>'MPS(input)_1.Pulau Putri'!E19</f>
        <v>0.90300000000000002</v>
      </c>
      <c r="H24" s="47" t="s">
        <v>122</v>
      </c>
      <c r="I24" s="34" t="s">
        <v>123</v>
      </c>
    </row>
    <row r="25" spans="1:9" ht="40.5" customHeight="1">
      <c r="A25" s="28"/>
      <c r="B25" s="29"/>
      <c r="C25" s="152" t="s">
        <v>130</v>
      </c>
      <c r="D25" s="153"/>
      <c r="E25" s="154"/>
      <c r="F25" s="39" t="s">
        <v>59</v>
      </c>
      <c r="G25" s="74">
        <f>'MPS(input)_1.Pulau Putri'!E13</f>
        <v>10585</v>
      </c>
      <c r="H25" s="49" t="s">
        <v>60</v>
      </c>
      <c r="I25" s="21" t="s">
        <v>131</v>
      </c>
    </row>
    <row r="26" spans="1:9" ht="18.75" customHeight="1">
      <c r="A26" s="28"/>
      <c r="B26" s="29"/>
      <c r="C26" s="152" t="s">
        <v>54</v>
      </c>
      <c r="D26" s="153"/>
      <c r="E26" s="154"/>
      <c r="F26" s="39" t="s">
        <v>59</v>
      </c>
      <c r="G26" s="75">
        <f>'MPS(input)_1.Pulau Putri'!E20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23:E23"/>
    <mergeCell ref="C24:E24"/>
    <mergeCell ref="C25:E25"/>
    <mergeCell ref="C26:E26"/>
    <mergeCell ref="A3:I3"/>
    <mergeCell ref="D13:E13"/>
    <mergeCell ref="D14:E14"/>
    <mergeCell ref="C12:E12"/>
    <mergeCell ref="C16:E16"/>
    <mergeCell ref="C18:E18"/>
    <mergeCell ref="C19:E19"/>
    <mergeCell ref="C20:E20"/>
    <mergeCell ref="C17:E17"/>
    <mergeCell ref="D15:E15"/>
  </mergeCells>
  <phoneticPr fontId="2"/>
  <pageMargins left="0.7" right="0.7" top="0.75" bottom="0.75" header="0.3" footer="0.3"/>
  <pageSetup paperSize="9" scale="81" fitToHeight="2" orientation="portrait" r:id="rId1"/>
  <rowBreaks count="1" manualBreakCount="1">
    <brk id="30" max="8"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_8.Kota Bangun Empat'!K1</f>
        <v>Monitoring Spreadsheet: JCM_ID_AM014_ver01.0</v>
      </c>
    </row>
    <row r="2" spans="1:3" ht="18" customHeight="1">
      <c r="C2" s="90" t="str">
        <f>'MPS(input) _8.Kota Bangun Empat'!K2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_8.Kota Bangun Empat'!K1</f>
        <v>Monitoring Spreadsheet: JCM_ID_AM014_ver01.0</v>
      </c>
    </row>
    <row r="2" spans="1:12" ht="18" customHeight="1">
      <c r="L2" s="57" t="str">
        <f>'MPS(input) _8.Kota Bangun Empat'!K2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_8.Kota Bangun Empat'!E18</f>
        <v>2.0099999999999998</v>
      </c>
      <c r="G18" s="51" t="s">
        <v>44</v>
      </c>
      <c r="H18" s="169" t="str">
        <f>'MPS(input) _8.Kota Bangun Empat'!G18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_8.Kota Bangun Empat'!J18</f>
        <v>n/a</v>
      </c>
      <c r="L18" s="172"/>
    </row>
    <row r="19" spans="1:12" ht="79.150000000000006" customHeight="1">
      <c r="B19" s="149" t="s">
        <v>156</v>
      </c>
      <c r="C19" s="149"/>
      <c r="D19" s="149" t="s">
        <v>91</v>
      </c>
      <c r="E19" s="149"/>
      <c r="F19" s="97">
        <f>'MPS(input) _8.Kota Bangun Empat'!E19</f>
        <v>0.76</v>
      </c>
      <c r="G19" s="51" t="s">
        <v>92</v>
      </c>
      <c r="H19" s="169" t="str">
        <f>'MPS(input) _8.Kota Bangun Empat'!G19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_8.Kota Bangun Empat'!J19</f>
        <v>n/a</v>
      </c>
      <c r="L19" s="172"/>
    </row>
    <row r="20" spans="1:12" ht="48" customHeight="1">
      <c r="B20" s="149" t="s">
        <v>157</v>
      </c>
      <c r="C20" s="149"/>
      <c r="D20" s="149" t="s">
        <v>43</v>
      </c>
      <c r="E20" s="149"/>
      <c r="F20" s="98">
        <f>'MPS(input) _8.Kota Bangun Empat'!E20</f>
        <v>0.81499999999999995</v>
      </c>
      <c r="G20" s="51" t="s">
        <v>45</v>
      </c>
      <c r="H20" s="169" t="str">
        <f>'MPS(input) _8.Kota Bangun Empat'!G20</f>
        <v xml:space="preserve">a) Values provided by the fuel supplier in invoices, or
b) Regional or national default value. </v>
      </c>
      <c r="I20" s="170"/>
      <c r="J20" s="171"/>
      <c r="K20" s="172" t="str">
        <f>'MPS(input) _8.Kota Bangun Empat'!J20</f>
        <v>n/a</v>
      </c>
      <c r="L20" s="172"/>
    </row>
    <row r="21" spans="1:12" ht="39" customHeight="1">
      <c r="B21" s="149" t="s">
        <v>94</v>
      </c>
      <c r="C21" s="149"/>
      <c r="D21" s="149" t="s">
        <v>42</v>
      </c>
      <c r="E21" s="149"/>
      <c r="F21" s="99">
        <f>'MPS(input) _8.Kota Bangun Empat'!E21</f>
        <v>41.4</v>
      </c>
      <c r="G21" s="51" t="s">
        <v>46</v>
      </c>
      <c r="H21" s="169" t="str">
        <f>'MPS(input) _8.Kota Bangun Empat'!G21</f>
        <v>IPCC default values provided in table 1.2 of Ch.1 Vol.2 of 2006 IPCC Guidelines on National GHG Inventories. Lower value is applied.</v>
      </c>
      <c r="I21" s="170"/>
      <c r="J21" s="171"/>
      <c r="K21" s="172" t="str">
        <f>'MPS(input) _8.Kota Bangun Empat'!J21</f>
        <v>n/a</v>
      </c>
      <c r="L21" s="172"/>
    </row>
    <row r="22" spans="1:12" ht="54.6" customHeight="1">
      <c r="B22" s="149" t="s">
        <v>154</v>
      </c>
      <c r="C22" s="149"/>
      <c r="D22" s="149" t="s">
        <v>96</v>
      </c>
      <c r="E22" s="149"/>
      <c r="F22" s="98">
        <f>'MPS(input) _8.Kota Bangun Empat'!E22</f>
        <v>72600</v>
      </c>
      <c r="G22" s="51" t="s">
        <v>97</v>
      </c>
      <c r="H22" s="169" t="str">
        <f>'MPS(input) _8.Kota Bangun Empat'!G22</f>
        <v>IPCC default values provided in table 1.4 of Ch.1 Vol.2 of 2006 IPCC Guidelines on National GHG Inventories. Lower value is applied.</v>
      </c>
      <c r="I22" s="170"/>
      <c r="J22" s="171"/>
      <c r="K22" s="172" t="str">
        <f>'MPS(input) _8.Kota Bangun Empat'!J22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ROUNDDOWN('MRS(calc_)_8.Kota Bangun Empat '!G6,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_8.Kota Bangun Empat'!K1</f>
        <v>Monitoring Spreadsheet: JCM_ID_AM014_ver01.0</v>
      </c>
    </row>
    <row r="2" spans="1:11" ht="18" customHeight="1">
      <c r="I2" s="12" t="str">
        <f>'MPS(input) _8.Kota Bangun Empat'!K2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_8.Kota Bangun Empat'!F21</f>
        <v>41.4</v>
      </c>
      <c r="H8" s="31" t="s">
        <v>46</v>
      </c>
      <c r="I8" s="21" t="s">
        <v>104</v>
      </c>
    </row>
    <row r="9" spans="1:11" ht="18.75" customHeight="1">
      <c r="A9" s="28"/>
      <c r="B9" s="55" t="s">
        <v>105</v>
      </c>
      <c r="C9" s="24"/>
      <c r="D9" s="24"/>
      <c r="E9" s="25"/>
      <c r="F9" s="20" t="s">
        <v>59</v>
      </c>
      <c r="G9" s="79">
        <f>'MRS(input) _8.Kota Bangun Empat'!F22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_8.Kota Bangun Empat'!F8</f>
        <v>0</v>
      </c>
      <c r="H13" s="48" t="s">
        <v>36</v>
      </c>
      <c r="I13" s="34" t="s">
        <v>113</v>
      </c>
      <c r="K13" s="5"/>
    </row>
    <row r="14" spans="1:11" ht="28.15" customHeight="1">
      <c r="A14" s="28"/>
      <c r="B14" s="38"/>
      <c r="C14" s="66"/>
      <c r="D14" s="152" t="s">
        <v>114</v>
      </c>
      <c r="E14" s="156"/>
      <c r="F14" s="39" t="s">
        <v>53</v>
      </c>
      <c r="G14" s="71">
        <f>'MRS(input) _8.Kota Bangun Empat'!F9</f>
        <v>0</v>
      </c>
      <c r="H14" s="48" t="s">
        <v>36</v>
      </c>
      <c r="I14" s="34" t="s">
        <v>115</v>
      </c>
    </row>
    <row r="15" spans="1:11" ht="28.15" customHeight="1">
      <c r="A15" s="28"/>
      <c r="B15" s="38"/>
      <c r="C15" s="66"/>
      <c r="D15" s="152" t="s">
        <v>116</v>
      </c>
      <c r="E15" s="156"/>
      <c r="F15" s="39" t="s">
        <v>53</v>
      </c>
      <c r="G15" s="71">
        <f>'MRS(input) _8.Kota Bangun Empat'!F10</f>
        <v>0</v>
      </c>
      <c r="H15" s="48" t="s">
        <v>36</v>
      </c>
      <c r="I15" s="34" t="s">
        <v>117</v>
      </c>
    </row>
    <row r="16" spans="1:11" ht="31.9" customHeight="1">
      <c r="A16" s="28"/>
      <c r="B16" s="38"/>
      <c r="C16" s="152" t="s">
        <v>118</v>
      </c>
      <c r="D16" s="153"/>
      <c r="E16" s="156"/>
      <c r="F16" s="39" t="s">
        <v>50</v>
      </c>
      <c r="G16" s="71">
        <f>'MRS(input) _8.Kota Bangun Empat'!F11</f>
        <v>0</v>
      </c>
      <c r="H16" s="48" t="s">
        <v>37</v>
      </c>
      <c r="I16" s="77" t="s">
        <v>142</v>
      </c>
    </row>
    <row r="17" spans="1:9" ht="21" customHeight="1">
      <c r="A17" s="28"/>
      <c r="B17" s="38"/>
      <c r="C17" s="152" t="s">
        <v>119</v>
      </c>
      <c r="D17" s="153"/>
      <c r="E17" s="154"/>
      <c r="F17" s="39" t="s">
        <v>50</v>
      </c>
      <c r="G17" s="71">
        <f>'MRS(input) _8.Kota Bangun Empat'!F12</f>
        <v>0</v>
      </c>
      <c r="H17" s="48" t="s">
        <v>37</v>
      </c>
      <c r="I17" s="34" t="s">
        <v>120</v>
      </c>
    </row>
    <row r="18" spans="1:9" ht="21" customHeight="1">
      <c r="A18" s="28"/>
      <c r="B18" s="38"/>
      <c r="C18" s="152" t="s">
        <v>121</v>
      </c>
      <c r="D18" s="153"/>
      <c r="E18" s="154"/>
      <c r="F18" s="39" t="s">
        <v>53</v>
      </c>
      <c r="G18" s="76">
        <f>'MRS(input) _8.Kota Bangun Empat'!F19</f>
        <v>0.76</v>
      </c>
      <c r="H18" s="47" t="s">
        <v>122</v>
      </c>
      <c r="I18" s="34" t="s">
        <v>123</v>
      </c>
    </row>
    <row r="19" spans="1:9" ht="45.75" customHeight="1">
      <c r="A19" s="28"/>
      <c r="B19" s="38"/>
      <c r="C19" s="160" t="s">
        <v>143</v>
      </c>
      <c r="D19" s="161"/>
      <c r="E19" s="162"/>
      <c r="F19" s="39" t="s">
        <v>50</v>
      </c>
      <c r="G19" s="72">
        <f>'MRS(input) _8.Kota Bangun Empat'!$F$18</f>
        <v>2.0099999999999998</v>
      </c>
      <c r="H19" s="47" t="s">
        <v>44</v>
      </c>
      <c r="I19" s="34" t="s">
        <v>124</v>
      </c>
    </row>
    <row r="20" spans="1:9" ht="21" customHeight="1">
      <c r="A20" s="28"/>
      <c r="B20" s="38"/>
      <c r="C20" s="152" t="s">
        <v>43</v>
      </c>
      <c r="D20" s="153"/>
      <c r="E20" s="154"/>
      <c r="F20" s="39" t="s">
        <v>59</v>
      </c>
      <c r="G20" s="72">
        <f>'MRS(input) _8.Kota Bangun Empat'!F20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_8.Kota Bangun Empat'!F8</f>
        <v>0</v>
      </c>
      <c r="H23" s="48" t="s">
        <v>36</v>
      </c>
      <c r="I23" s="34" t="s">
        <v>113</v>
      </c>
    </row>
    <row r="24" spans="1:9" ht="18.75" customHeight="1">
      <c r="A24" s="28"/>
      <c r="B24" s="29"/>
      <c r="C24" s="152" t="s">
        <v>121</v>
      </c>
      <c r="D24" s="153"/>
      <c r="E24" s="154"/>
      <c r="F24" s="39" t="s">
        <v>53</v>
      </c>
      <c r="G24" s="76">
        <f>'MRS(input) _8.Kota Bangun Empat'!F19</f>
        <v>0.76</v>
      </c>
      <c r="H24" s="47" t="s">
        <v>122</v>
      </c>
      <c r="I24" s="34" t="s">
        <v>123</v>
      </c>
    </row>
    <row r="25" spans="1:9" ht="40.5" customHeight="1">
      <c r="A25" s="28"/>
      <c r="B25" s="29"/>
      <c r="C25" s="152" t="s">
        <v>130</v>
      </c>
      <c r="D25" s="153"/>
      <c r="E25" s="154"/>
      <c r="F25" s="39" t="s">
        <v>59</v>
      </c>
      <c r="G25" s="74">
        <f>'MRS(input) _8.Kota Bangun Empat'!F13</f>
        <v>0</v>
      </c>
      <c r="H25" s="49" t="s">
        <v>38</v>
      </c>
      <c r="I25" s="21" t="s">
        <v>131</v>
      </c>
    </row>
    <row r="26" spans="1:9" ht="18.75" customHeight="1">
      <c r="A26" s="28"/>
      <c r="B26" s="29"/>
      <c r="C26" s="152" t="s">
        <v>43</v>
      </c>
      <c r="D26" s="153"/>
      <c r="E26" s="154"/>
      <c r="F26" s="39" t="s">
        <v>59</v>
      </c>
      <c r="G26" s="75">
        <f>'MRS(input) _8.Kota Bangun Empat'!F20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15.8</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5057.3</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0.76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ROUNDDOWN('MPS(calc_)_9.Gunung Kuku '!G6, 0)</f>
        <v>30</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_9.Gunung Kuku'!K1</f>
        <v>Monitoring Spreadsheet: JCM_ID_AM014_ver01.0</v>
      </c>
    </row>
    <row r="2" spans="1:11" ht="18" customHeight="1">
      <c r="I2" s="12" t="str">
        <f>'MPS(input) _9.Gunung Kuku'!K2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30.743172208979992</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_9.Gunung Kuku'!E21</f>
        <v>41.4</v>
      </c>
      <c r="H8" s="31" t="s">
        <v>56</v>
      </c>
      <c r="I8" s="21" t="s">
        <v>104</v>
      </c>
    </row>
    <row r="9" spans="1:11" ht="18.75" customHeight="1">
      <c r="A9" s="28"/>
      <c r="B9" s="55" t="s">
        <v>105</v>
      </c>
      <c r="C9" s="24"/>
      <c r="D9" s="24"/>
      <c r="E9" s="25"/>
      <c r="F9" s="20" t="s">
        <v>59</v>
      </c>
      <c r="G9" s="79">
        <f>'MPS(input) _9.Gunung Kuku'!E22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16.051100000000002</v>
      </c>
      <c r="H12" s="48" t="s">
        <v>51</v>
      </c>
      <c r="I12" s="34" t="s">
        <v>111</v>
      </c>
    </row>
    <row r="13" spans="1:11" ht="27" customHeight="1">
      <c r="A13" s="28"/>
      <c r="B13" s="38"/>
      <c r="C13" s="66"/>
      <c r="D13" s="152" t="s">
        <v>112</v>
      </c>
      <c r="E13" s="156"/>
      <c r="F13" s="39" t="s">
        <v>53</v>
      </c>
      <c r="G13" s="71">
        <f>'MPS(input) _9.Gunung Kuku'!E8</f>
        <v>0</v>
      </c>
      <c r="H13" s="48" t="s">
        <v>51</v>
      </c>
      <c r="I13" s="34" t="s">
        <v>113</v>
      </c>
      <c r="K13" s="5"/>
    </row>
    <row r="14" spans="1:11" ht="28.15" customHeight="1">
      <c r="A14" s="28"/>
      <c r="B14" s="38"/>
      <c r="C14" s="66"/>
      <c r="D14" s="152" t="s">
        <v>114</v>
      </c>
      <c r="E14" s="156"/>
      <c r="F14" s="39" t="s">
        <v>53</v>
      </c>
      <c r="G14" s="71">
        <f>'MPS(input) _9.Gunung Kuku'!E9</f>
        <v>15.8</v>
      </c>
      <c r="H14" s="48" t="s">
        <v>51</v>
      </c>
      <c r="I14" s="34" t="s">
        <v>115</v>
      </c>
    </row>
    <row r="15" spans="1:11" ht="28.15" customHeight="1">
      <c r="A15" s="28"/>
      <c r="B15" s="38"/>
      <c r="C15" s="66"/>
      <c r="D15" s="152" t="s">
        <v>116</v>
      </c>
      <c r="E15" s="156"/>
      <c r="F15" s="39" t="s">
        <v>53</v>
      </c>
      <c r="G15" s="71">
        <f>'MPS(input) _9.Gunung Kuku'!E10</f>
        <v>0.25109999999999999</v>
      </c>
      <c r="H15" s="48" t="s">
        <v>51</v>
      </c>
      <c r="I15" s="34" t="s">
        <v>117</v>
      </c>
    </row>
    <row r="16" spans="1:11" ht="31.9" customHeight="1">
      <c r="A16" s="28"/>
      <c r="B16" s="38"/>
      <c r="C16" s="152" t="s">
        <v>118</v>
      </c>
      <c r="D16" s="153"/>
      <c r="E16" s="156"/>
      <c r="F16" s="39" t="s">
        <v>50</v>
      </c>
      <c r="G16" s="71">
        <f>'MPS(input) _9.Gunung Kuku'!E11</f>
        <v>0</v>
      </c>
      <c r="H16" s="48" t="s">
        <v>37</v>
      </c>
      <c r="I16" s="77" t="s">
        <v>142</v>
      </c>
    </row>
    <row r="17" spans="1:9" ht="21" customHeight="1">
      <c r="A17" s="28"/>
      <c r="B17" s="38"/>
      <c r="C17" s="152" t="s">
        <v>119</v>
      </c>
      <c r="D17" s="153"/>
      <c r="E17" s="154"/>
      <c r="F17" s="39" t="s">
        <v>50</v>
      </c>
      <c r="G17" s="71">
        <f>'MPS(input) _9.Gunung Kuku'!E12</f>
        <v>8760</v>
      </c>
      <c r="H17" s="48" t="s">
        <v>37</v>
      </c>
      <c r="I17" s="34" t="s">
        <v>120</v>
      </c>
    </row>
    <row r="18" spans="1:9" ht="21" customHeight="1">
      <c r="A18" s="28"/>
      <c r="B18" s="38"/>
      <c r="C18" s="152" t="s">
        <v>121</v>
      </c>
      <c r="D18" s="153"/>
      <c r="E18" s="154"/>
      <c r="F18" s="39" t="s">
        <v>53</v>
      </c>
      <c r="G18" s="76">
        <f>'MPS(input) _9.Gunung Kuku'!E19</f>
        <v>0.76</v>
      </c>
      <c r="H18" s="47" t="s">
        <v>122</v>
      </c>
      <c r="I18" s="34" t="s">
        <v>123</v>
      </c>
    </row>
    <row r="19" spans="1:9" ht="45.75" customHeight="1">
      <c r="A19" s="28"/>
      <c r="B19" s="38"/>
      <c r="C19" s="160" t="s">
        <v>143</v>
      </c>
      <c r="D19" s="161"/>
      <c r="E19" s="162"/>
      <c r="F19" s="39" t="s">
        <v>50</v>
      </c>
      <c r="G19" s="72">
        <f>'MPS(input) _9.Gunung Kuku'!$E$18</f>
        <v>2.0099999999999998</v>
      </c>
      <c r="H19" s="47" t="s">
        <v>57</v>
      </c>
      <c r="I19" s="34" t="s">
        <v>124</v>
      </c>
    </row>
    <row r="20" spans="1:9" ht="21" customHeight="1">
      <c r="A20" s="28"/>
      <c r="B20" s="38"/>
      <c r="C20" s="152" t="s">
        <v>54</v>
      </c>
      <c r="D20" s="153"/>
      <c r="E20" s="154"/>
      <c r="F20" s="39" t="s">
        <v>59</v>
      </c>
      <c r="G20" s="72">
        <f>'MPS(input) _9.Gunung Kuku'!E20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12.388344885179997</v>
      </c>
      <c r="H22" s="42" t="s">
        <v>127</v>
      </c>
      <c r="I22" s="34" t="s">
        <v>128</v>
      </c>
    </row>
    <row r="23" spans="1:9" ht="42" customHeight="1">
      <c r="A23" s="28"/>
      <c r="B23" s="29"/>
      <c r="C23" s="152" t="s">
        <v>129</v>
      </c>
      <c r="D23" s="153"/>
      <c r="E23" s="154"/>
      <c r="F23" s="39" t="s">
        <v>53</v>
      </c>
      <c r="G23" s="73">
        <f>'MPS(input) _9.Gunung Kuku'!E8</f>
        <v>0</v>
      </c>
      <c r="H23" s="48" t="s">
        <v>51</v>
      </c>
      <c r="I23" s="34" t="s">
        <v>113</v>
      </c>
    </row>
    <row r="24" spans="1:9" ht="18.75" customHeight="1">
      <c r="A24" s="28"/>
      <c r="B24" s="29"/>
      <c r="C24" s="152" t="s">
        <v>121</v>
      </c>
      <c r="D24" s="153"/>
      <c r="E24" s="154"/>
      <c r="F24" s="39" t="s">
        <v>53</v>
      </c>
      <c r="G24" s="76">
        <f>'MPS(input) _9.Gunung Kuku'!E19</f>
        <v>0.76</v>
      </c>
      <c r="H24" s="47" t="s">
        <v>122</v>
      </c>
      <c r="I24" s="34" t="s">
        <v>123</v>
      </c>
    </row>
    <row r="25" spans="1:9" ht="40.5" customHeight="1">
      <c r="A25" s="28"/>
      <c r="B25" s="29"/>
      <c r="C25" s="152" t="s">
        <v>130</v>
      </c>
      <c r="D25" s="153"/>
      <c r="E25" s="154"/>
      <c r="F25" s="39" t="s">
        <v>59</v>
      </c>
      <c r="G25" s="74">
        <f>'MPS(input) _9.Gunung Kuku'!E13</f>
        <v>5057.3</v>
      </c>
      <c r="H25" s="49" t="s">
        <v>60</v>
      </c>
      <c r="I25" s="21" t="s">
        <v>131</v>
      </c>
    </row>
    <row r="26" spans="1:9" ht="18.75" customHeight="1">
      <c r="A26" s="28"/>
      <c r="B26" s="29"/>
      <c r="C26" s="152" t="s">
        <v>54</v>
      </c>
      <c r="D26" s="153"/>
      <c r="E26" s="154"/>
      <c r="F26" s="39" t="s">
        <v>59</v>
      </c>
      <c r="G26" s="75">
        <f>'MPS(input) _9.Gunung Kuku'!E20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_9.Gunung Kuku'!K1</f>
        <v>Monitoring Spreadsheet: JCM_ID_AM014_ver01.0</v>
      </c>
    </row>
    <row r="2" spans="1:3" ht="18" customHeight="1">
      <c r="C2" s="90" t="str">
        <f>'MPS(input) _9.Gunung Kuku'!K2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_9.Gunung Kuku'!K1</f>
        <v>Monitoring Spreadsheet: JCM_ID_AM014_ver01.0</v>
      </c>
    </row>
    <row r="2" spans="1:12" ht="18" customHeight="1">
      <c r="L2" s="57" t="str">
        <f>'MPS(input) _9.Gunung Kuku'!K2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_9.Gunung Kuku'!E18</f>
        <v>2.0099999999999998</v>
      </c>
      <c r="G18" s="51" t="s">
        <v>44</v>
      </c>
      <c r="H18" s="169" t="str">
        <f>'MPS(input) _9.Gunung Kuku'!G18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_9.Gunung Kuku'!J18</f>
        <v>n/a</v>
      </c>
      <c r="L18" s="172"/>
    </row>
    <row r="19" spans="1:12" ht="79.150000000000006" customHeight="1">
      <c r="B19" s="149" t="s">
        <v>156</v>
      </c>
      <c r="C19" s="149"/>
      <c r="D19" s="149" t="s">
        <v>91</v>
      </c>
      <c r="E19" s="149"/>
      <c r="F19" s="97">
        <f>'MPS(input) _9.Gunung Kuku'!E19</f>
        <v>0.76</v>
      </c>
      <c r="G19" s="51" t="s">
        <v>92</v>
      </c>
      <c r="H19" s="169" t="str">
        <f>'MPS(input) _9.Gunung Kuku'!G19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_9.Gunung Kuku'!J19</f>
        <v>n/a</v>
      </c>
      <c r="L19" s="172"/>
    </row>
    <row r="20" spans="1:12" ht="48" customHeight="1">
      <c r="B20" s="149" t="s">
        <v>157</v>
      </c>
      <c r="C20" s="149"/>
      <c r="D20" s="149" t="s">
        <v>43</v>
      </c>
      <c r="E20" s="149"/>
      <c r="F20" s="98">
        <f>'MPS(input) _9.Gunung Kuku'!E20</f>
        <v>0.81499999999999995</v>
      </c>
      <c r="G20" s="51" t="s">
        <v>45</v>
      </c>
      <c r="H20" s="169" t="str">
        <f>'MPS(input) _9.Gunung Kuku'!G20</f>
        <v xml:space="preserve">a) Values provided by the fuel supplier in invoices, or
b) Regional or national default value. </v>
      </c>
      <c r="I20" s="170"/>
      <c r="J20" s="171"/>
      <c r="K20" s="172" t="str">
        <f>'MPS(input) _9.Gunung Kuku'!J20</f>
        <v>n/a</v>
      </c>
      <c r="L20" s="172"/>
    </row>
    <row r="21" spans="1:12" ht="39" customHeight="1">
      <c r="B21" s="149" t="s">
        <v>94</v>
      </c>
      <c r="C21" s="149"/>
      <c r="D21" s="149" t="s">
        <v>42</v>
      </c>
      <c r="E21" s="149"/>
      <c r="F21" s="99">
        <f>'MPS(input) _9.Gunung Kuku'!E21</f>
        <v>41.4</v>
      </c>
      <c r="G21" s="51" t="s">
        <v>46</v>
      </c>
      <c r="H21" s="169" t="str">
        <f>'MPS(input) _9.Gunung Kuku'!G21</f>
        <v>IPCC default values provided in table 1.2 of Ch.1 Vol.2 of 2006 IPCC Guidelines on National GHG Inventories. Lower value is applied.</v>
      </c>
      <c r="I21" s="170"/>
      <c r="J21" s="171"/>
      <c r="K21" s="172" t="str">
        <f>'MPS(input) _9.Gunung Kuku'!J21</f>
        <v>n/a</v>
      </c>
      <c r="L21" s="172"/>
    </row>
    <row r="22" spans="1:12" ht="54.6" customHeight="1">
      <c r="B22" s="149" t="s">
        <v>154</v>
      </c>
      <c r="C22" s="149"/>
      <c r="D22" s="149" t="s">
        <v>96</v>
      </c>
      <c r="E22" s="149"/>
      <c r="F22" s="98">
        <f>'MPS(input) _9.Gunung Kuku'!E22</f>
        <v>72600</v>
      </c>
      <c r="G22" s="51" t="s">
        <v>97</v>
      </c>
      <c r="H22" s="169" t="str">
        <f>'MPS(input) _9.Gunung Kuku'!G22</f>
        <v>IPCC default values provided in table 1.4 of Ch.1 Vol.2 of 2006 IPCC Guidelines on National GHG Inventories. Lower value is applied.</v>
      </c>
      <c r="I22" s="170"/>
      <c r="J22" s="171"/>
      <c r="K22" s="172" t="str">
        <f>'MPS(input) _9.Gunung Kuku'!J22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ROUNDDOWN('MRS(calc_)_9.Gunung Kuku '!G6,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_9.Gunung Kuku'!K1</f>
        <v>Monitoring Spreadsheet: JCM_ID_AM014_ver01.0</v>
      </c>
    </row>
    <row r="2" spans="1:11" ht="18" customHeight="1">
      <c r="I2" s="12" t="str">
        <f>'MPS(input) _9.Gunung Kuku'!K2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'MRS(input)_9.Gunung Kuku'!F21</f>
        <v>41.4</v>
      </c>
      <c r="H8" s="31" t="s">
        <v>46</v>
      </c>
      <c r="I8" s="21" t="s">
        <v>104</v>
      </c>
    </row>
    <row r="9" spans="1:11" ht="18.75" customHeight="1">
      <c r="A9" s="28"/>
      <c r="B9" s="55" t="s">
        <v>105</v>
      </c>
      <c r="C9" s="24"/>
      <c r="D9" s="24"/>
      <c r="E9" s="25"/>
      <c r="F9" s="20" t="s">
        <v>59</v>
      </c>
      <c r="G9" s="79">
        <f>'MRS(input)_9.Gunung Kuku'!F22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'MRS(input)_9.Gunung Kuku'!F8</f>
        <v>0</v>
      </c>
      <c r="H13" s="48" t="s">
        <v>36</v>
      </c>
      <c r="I13" s="34" t="s">
        <v>113</v>
      </c>
      <c r="K13" s="5"/>
    </row>
    <row r="14" spans="1:11" ht="28.15" customHeight="1">
      <c r="A14" s="28"/>
      <c r="B14" s="38"/>
      <c r="C14" s="66"/>
      <c r="D14" s="152" t="s">
        <v>114</v>
      </c>
      <c r="E14" s="156"/>
      <c r="F14" s="39" t="s">
        <v>53</v>
      </c>
      <c r="G14" s="71">
        <f>'MRS(input)_9.Gunung Kuku'!F9</f>
        <v>0</v>
      </c>
      <c r="H14" s="48" t="s">
        <v>36</v>
      </c>
      <c r="I14" s="34" t="s">
        <v>115</v>
      </c>
    </row>
    <row r="15" spans="1:11" ht="28.15" customHeight="1">
      <c r="A15" s="28"/>
      <c r="B15" s="38"/>
      <c r="C15" s="66"/>
      <c r="D15" s="152" t="s">
        <v>116</v>
      </c>
      <c r="E15" s="156"/>
      <c r="F15" s="39" t="s">
        <v>53</v>
      </c>
      <c r="G15" s="71">
        <f>'MRS(input)_9.Gunung Kuku'!F10</f>
        <v>0</v>
      </c>
      <c r="H15" s="48" t="s">
        <v>36</v>
      </c>
      <c r="I15" s="34" t="s">
        <v>117</v>
      </c>
    </row>
    <row r="16" spans="1:11" ht="31.9" customHeight="1">
      <c r="A16" s="28"/>
      <c r="B16" s="38"/>
      <c r="C16" s="152" t="s">
        <v>118</v>
      </c>
      <c r="D16" s="153"/>
      <c r="E16" s="156"/>
      <c r="F16" s="39" t="s">
        <v>50</v>
      </c>
      <c r="G16" s="71">
        <f>'MRS(input)_9.Gunung Kuku'!F11</f>
        <v>0</v>
      </c>
      <c r="H16" s="48" t="s">
        <v>37</v>
      </c>
      <c r="I16" s="77" t="s">
        <v>142</v>
      </c>
    </row>
    <row r="17" spans="1:9" ht="21" customHeight="1">
      <c r="A17" s="28"/>
      <c r="B17" s="38"/>
      <c r="C17" s="152" t="s">
        <v>119</v>
      </c>
      <c r="D17" s="153"/>
      <c r="E17" s="154"/>
      <c r="F17" s="39" t="s">
        <v>50</v>
      </c>
      <c r="G17" s="71">
        <f>'MRS(input)_9.Gunung Kuku'!F12</f>
        <v>0</v>
      </c>
      <c r="H17" s="48" t="s">
        <v>37</v>
      </c>
      <c r="I17" s="34" t="s">
        <v>120</v>
      </c>
    </row>
    <row r="18" spans="1:9" ht="21" customHeight="1">
      <c r="A18" s="28"/>
      <c r="B18" s="38"/>
      <c r="C18" s="152" t="s">
        <v>121</v>
      </c>
      <c r="D18" s="153"/>
      <c r="E18" s="154"/>
      <c r="F18" s="39" t="s">
        <v>53</v>
      </c>
      <c r="G18" s="76">
        <f>'MRS(input)_9.Gunung Kuku'!F19</f>
        <v>0.76</v>
      </c>
      <c r="H18" s="47" t="s">
        <v>122</v>
      </c>
      <c r="I18" s="34" t="s">
        <v>123</v>
      </c>
    </row>
    <row r="19" spans="1:9" ht="45.75" customHeight="1">
      <c r="A19" s="28"/>
      <c r="B19" s="38"/>
      <c r="C19" s="160" t="s">
        <v>143</v>
      </c>
      <c r="D19" s="161"/>
      <c r="E19" s="162"/>
      <c r="F19" s="39" t="s">
        <v>50</v>
      </c>
      <c r="G19" s="72">
        <f>'MRS(input)_9.Gunung Kuku'!$F$18</f>
        <v>2.0099999999999998</v>
      </c>
      <c r="H19" s="47" t="s">
        <v>44</v>
      </c>
      <c r="I19" s="34" t="s">
        <v>124</v>
      </c>
    </row>
    <row r="20" spans="1:9" ht="21" customHeight="1">
      <c r="A20" s="28"/>
      <c r="B20" s="38"/>
      <c r="C20" s="152" t="s">
        <v>43</v>
      </c>
      <c r="D20" s="153"/>
      <c r="E20" s="154"/>
      <c r="F20" s="39" t="s">
        <v>59</v>
      </c>
      <c r="G20" s="72">
        <f>'MRS(input)_9.Gunung Kuku'!F20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'MRS(input)_9.Gunung Kuku'!F8</f>
        <v>0</v>
      </c>
      <c r="H23" s="48" t="s">
        <v>36</v>
      </c>
      <c r="I23" s="34" t="s">
        <v>113</v>
      </c>
    </row>
    <row r="24" spans="1:9" ht="18.75" customHeight="1">
      <c r="A24" s="28"/>
      <c r="B24" s="29"/>
      <c r="C24" s="152" t="s">
        <v>121</v>
      </c>
      <c r="D24" s="153"/>
      <c r="E24" s="154"/>
      <c r="F24" s="39" t="s">
        <v>53</v>
      </c>
      <c r="G24" s="76">
        <f>'MRS(input)_9.Gunung Kuku'!F19</f>
        <v>0.76</v>
      </c>
      <c r="H24" s="47" t="s">
        <v>122</v>
      </c>
      <c r="I24" s="34" t="s">
        <v>123</v>
      </c>
    </row>
    <row r="25" spans="1:9" ht="40.5" customHeight="1">
      <c r="A25" s="28"/>
      <c r="B25" s="29"/>
      <c r="C25" s="152" t="s">
        <v>130</v>
      </c>
      <c r="D25" s="153"/>
      <c r="E25" s="154"/>
      <c r="F25" s="39" t="s">
        <v>59</v>
      </c>
      <c r="G25" s="74">
        <f>'MRS(input)_9.Gunung Kuku'!F13</f>
        <v>0</v>
      </c>
      <c r="H25" s="49" t="s">
        <v>38</v>
      </c>
      <c r="I25" s="21" t="s">
        <v>131</v>
      </c>
    </row>
    <row r="26" spans="1:9" ht="18.75" customHeight="1">
      <c r="A26" s="28"/>
      <c r="B26" s="29"/>
      <c r="C26" s="152" t="s">
        <v>43</v>
      </c>
      <c r="D26" s="153"/>
      <c r="E26" s="154"/>
      <c r="F26" s="39" t="s">
        <v>59</v>
      </c>
      <c r="G26" s="75">
        <f>'MRS(input)_9.Gunung Kuku'!F20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10.8</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3469.5</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0.95299999999999996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ROUNDDOWN('MPS(calc_)_10.PulauGalangBaru '!G6, 0)</f>
        <v>34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'MPS(input)_10.PulauGalangBaru '!K1</f>
        <v>Monitoring Spreadsheet: JCM_ID_AM014_ver01.0</v>
      </c>
    </row>
    <row r="2" spans="1:11" ht="18" customHeight="1">
      <c r="I2" s="12" t="str">
        <f>'MPS(input)_10.PulauGalangBaru '!K2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34.632641690459991</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'MPS(input)_10.PulauGalangBaru '!E21</f>
        <v>41.4</v>
      </c>
      <c r="H8" s="31" t="s">
        <v>56</v>
      </c>
      <c r="I8" s="21" t="s">
        <v>104</v>
      </c>
    </row>
    <row r="9" spans="1:11" ht="18.75" customHeight="1">
      <c r="A9" s="28"/>
      <c r="B9" s="55" t="s">
        <v>105</v>
      </c>
      <c r="C9" s="24"/>
      <c r="D9" s="24"/>
      <c r="E9" s="25"/>
      <c r="F9" s="20" t="s">
        <v>59</v>
      </c>
      <c r="G9" s="79">
        <f>'MPS(input)_10.PulauGalangBaru '!E22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11.0511</v>
      </c>
      <c r="H12" s="48" t="s">
        <v>51</v>
      </c>
      <c r="I12" s="34" t="s">
        <v>111</v>
      </c>
    </row>
    <row r="13" spans="1:11" ht="27" customHeight="1">
      <c r="A13" s="28"/>
      <c r="B13" s="38"/>
      <c r="C13" s="66"/>
      <c r="D13" s="152" t="s">
        <v>112</v>
      </c>
      <c r="E13" s="156"/>
      <c r="F13" s="39" t="s">
        <v>53</v>
      </c>
      <c r="G13" s="71">
        <f>'MPS(input)_10.PulauGalangBaru '!E8</f>
        <v>0</v>
      </c>
      <c r="H13" s="48" t="s">
        <v>51</v>
      </c>
      <c r="I13" s="34" t="s">
        <v>113</v>
      </c>
      <c r="K13" s="5"/>
    </row>
    <row r="14" spans="1:11" ht="28.15" customHeight="1">
      <c r="A14" s="28"/>
      <c r="B14" s="38"/>
      <c r="C14" s="66"/>
      <c r="D14" s="152" t="s">
        <v>114</v>
      </c>
      <c r="E14" s="156"/>
      <c r="F14" s="39" t="s">
        <v>53</v>
      </c>
      <c r="G14" s="71">
        <f>'MPS(input)_10.PulauGalangBaru '!E9</f>
        <v>10.8</v>
      </c>
      <c r="H14" s="48" t="s">
        <v>51</v>
      </c>
      <c r="I14" s="34" t="s">
        <v>115</v>
      </c>
    </row>
    <row r="15" spans="1:11" ht="28.15" customHeight="1">
      <c r="A15" s="28"/>
      <c r="B15" s="38"/>
      <c r="C15" s="66"/>
      <c r="D15" s="152" t="s">
        <v>116</v>
      </c>
      <c r="E15" s="156"/>
      <c r="F15" s="39" t="s">
        <v>53</v>
      </c>
      <c r="G15" s="71">
        <f>'MPS(input)_10.PulauGalangBaru '!E10</f>
        <v>0.25109999999999999</v>
      </c>
      <c r="H15" s="48" t="s">
        <v>51</v>
      </c>
      <c r="I15" s="34" t="s">
        <v>117</v>
      </c>
    </row>
    <row r="16" spans="1:11" ht="31.9" customHeight="1">
      <c r="A16" s="28"/>
      <c r="B16" s="38"/>
      <c r="C16" s="152" t="s">
        <v>118</v>
      </c>
      <c r="D16" s="153"/>
      <c r="E16" s="156"/>
      <c r="F16" s="39" t="s">
        <v>50</v>
      </c>
      <c r="G16" s="71">
        <f>'MPS(input)_10.PulauGalangBaru '!E11</f>
        <v>0</v>
      </c>
      <c r="H16" s="48" t="s">
        <v>37</v>
      </c>
      <c r="I16" s="77" t="s">
        <v>142</v>
      </c>
    </row>
    <row r="17" spans="1:9" ht="21" customHeight="1">
      <c r="A17" s="28"/>
      <c r="B17" s="38"/>
      <c r="C17" s="152" t="s">
        <v>119</v>
      </c>
      <c r="D17" s="153"/>
      <c r="E17" s="154"/>
      <c r="F17" s="39" t="s">
        <v>50</v>
      </c>
      <c r="G17" s="71">
        <f>'MPS(input)_10.PulauGalangBaru '!E12</f>
        <v>8760</v>
      </c>
      <c r="H17" s="48" t="s">
        <v>37</v>
      </c>
      <c r="I17" s="34" t="s">
        <v>120</v>
      </c>
    </row>
    <row r="18" spans="1:9" ht="21" customHeight="1">
      <c r="A18" s="28"/>
      <c r="B18" s="38"/>
      <c r="C18" s="152" t="s">
        <v>121</v>
      </c>
      <c r="D18" s="153"/>
      <c r="E18" s="154"/>
      <c r="F18" s="39" t="s">
        <v>53</v>
      </c>
      <c r="G18" s="76">
        <f>'MPS(input)_10.PulauGalangBaru '!E19</f>
        <v>0.95299999999999996</v>
      </c>
      <c r="H18" s="47" t="s">
        <v>122</v>
      </c>
      <c r="I18" s="34" t="s">
        <v>123</v>
      </c>
    </row>
    <row r="19" spans="1:9" ht="45.75" customHeight="1">
      <c r="A19" s="28"/>
      <c r="B19" s="38"/>
      <c r="C19" s="160" t="s">
        <v>143</v>
      </c>
      <c r="D19" s="161"/>
      <c r="E19" s="162"/>
      <c r="F19" s="39" t="s">
        <v>50</v>
      </c>
      <c r="G19" s="72">
        <f>'MPS(input)_10.PulauGalangBaru '!$E$18</f>
        <v>2.0099999999999998</v>
      </c>
      <c r="H19" s="47" t="s">
        <v>57</v>
      </c>
      <c r="I19" s="34" t="s">
        <v>124</v>
      </c>
    </row>
    <row r="20" spans="1:9" ht="21" customHeight="1">
      <c r="A20" s="28"/>
      <c r="B20" s="38"/>
      <c r="C20" s="152" t="s">
        <v>54</v>
      </c>
      <c r="D20" s="153"/>
      <c r="E20" s="154"/>
      <c r="F20" s="39" t="s">
        <v>59</v>
      </c>
      <c r="G20" s="72">
        <f>'MPS(input)_10.PulauGalangBaru '!E20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8.4988754036999978</v>
      </c>
      <c r="H22" s="42" t="s">
        <v>127</v>
      </c>
      <c r="I22" s="34" t="s">
        <v>128</v>
      </c>
    </row>
    <row r="23" spans="1:9" ht="42" customHeight="1">
      <c r="A23" s="28"/>
      <c r="B23" s="29"/>
      <c r="C23" s="152" t="s">
        <v>129</v>
      </c>
      <c r="D23" s="153"/>
      <c r="E23" s="154"/>
      <c r="F23" s="39" t="s">
        <v>53</v>
      </c>
      <c r="G23" s="73">
        <f>'MPS(input)_10.PulauGalangBaru '!E8</f>
        <v>0</v>
      </c>
      <c r="H23" s="48" t="s">
        <v>51</v>
      </c>
      <c r="I23" s="34" t="s">
        <v>113</v>
      </c>
    </row>
    <row r="24" spans="1:9" ht="18.75" customHeight="1">
      <c r="A24" s="28"/>
      <c r="B24" s="29"/>
      <c r="C24" s="152" t="s">
        <v>121</v>
      </c>
      <c r="D24" s="153"/>
      <c r="E24" s="154"/>
      <c r="F24" s="39" t="s">
        <v>53</v>
      </c>
      <c r="G24" s="76">
        <f>'MPS(input)_10.PulauGalangBaru '!E19</f>
        <v>0.95299999999999996</v>
      </c>
      <c r="H24" s="47" t="s">
        <v>122</v>
      </c>
      <c r="I24" s="34" t="s">
        <v>123</v>
      </c>
    </row>
    <row r="25" spans="1:9" ht="40.5" customHeight="1">
      <c r="A25" s="28"/>
      <c r="B25" s="29"/>
      <c r="C25" s="152" t="s">
        <v>130</v>
      </c>
      <c r="D25" s="153"/>
      <c r="E25" s="154"/>
      <c r="F25" s="39" t="s">
        <v>59</v>
      </c>
      <c r="G25" s="74">
        <f>'MPS(input)_10.PulauGalangBaru '!E13</f>
        <v>3469.5</v>
      </c>
      <c r="H25" s="49" t="s">
        <v>60</v>
      </c>
      <c r="I25" s="21" t="s">
        <v>131</v>
      </c>
    </row>
    <row r="26" spans="1:9" ht="18.75" customHeight="1">
      <c r="A26" s="28"/>
      <c r="B26" s="29"/>
      <c r="C26" s="152" t="s">
        <v>54</v>
      </c>
      <c r="D26" s="153"/>
      <c r="E26" s="154"/>
      <c r="F26" s="39" t="s">
        <v>59</v>
      </c>
      <c r="G26" s="75">
        <f>'MPS(input)_10.PulauGalangBaru '!E20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'MPS(input)_10.PulauGalangBaru '!K1</f>
        <v>Monitoring Spreadsheet: JCM_ID_AM014_ver01.0</v>
      </c>
    </row>
    <row r="2" spans="1:3" ht="18" customHeight="1">
      <c r="C2" s="90" t="str">
        <f>'MPS(input)_10.PulauGalangBaru '!K2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'MPS(input)_10.PulauGalangBaru '!K1</f>
        <v>Monitoring Spreadsheet: JCM_ID_AM014_ver01.0</v>
      </c>
    </row>
    <row r="2" spans="1:12" ht="18" customHeight="1">
      <c r="L2" s="57" t="str">
        <f>'MPS(input)_10.PulauGalangBaru '!K2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'MPS(input)_10.PulauGalangBaru '!E18</f>
        <v>2.0099999999999998</v>
      </c>
      <c r="G18" s="51" t="s">
        <v>44</v>
      </c>
      <c r="H18" s="169" t="str">
        <f>'MPS(input)_10.PulauGalangBaru '!G18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'MPS(input)_10.PulauGalangBaru '!J18</f>
        <v>n/a</v>
      </c>
      <c r="L18" s="172"/>
    </row>
    <row r="19" spans="1:12" ht="79.150000000000006" customHeight="1">
      <c r="B19" s="149" t="s">
        <v>156</v>
      </c>
      <c r="C19" s="149"/>
      <c r="D19" s="149" t="s">
        <v>91</v>
      </c>
      <c r="E19" s="149"/>
      <c r="F19" s="97">
        <f>'MPS(input)_10.PulauGalangBaru '!E19</f>
        <v>0.95299999999999996</v>
      </c>
      <c r="G19" s="51" t="s">
        <v>92</v>
      </c>
      <c r="H19" s="169" t="str">
        <f>'MPS(input)_10.PulauGalangBaru '!G19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'MPS(input)_10.PulauGalangBaru '!J19</f>
        <v>n/a</v>
      </c>
      <c r="L19" s="172"/>
    </row>
    <row r="20" spans="1:12" ht="48" customHeight="1">
      <c r="B20" s="149" t="s">
        <v>157</v>
      </c>
      <c r="C20" s="149"/>
      <c r="D20" s="149" t="s">
        <v>43</v>
      </c>
      <c r="E20" s="149"/>
      <c r="F20" s="98">
        <f>'MPS(input)_10.PulauGalangBaru '!E20</f>
        <v>0.81499999999999995</v>
      </c>
      <c r="G20" s="51" t="s">
        <v>45</v>
      </c>
      <c r="H20" s="169" t="str">
        <f>'MPS(input)_10.PulauGalangBaru '!G20</f>
        <v xml:space="preserve">a) Values provided by the fuel supplier in invoices, or
b) Regional or national default value. </v>
      </c>
      <c r="I20" s="170"/>
      <c r="J20" s="171"/>
      <c r="K20" s="172" t="str">
        <f>'MPS(input)_10.PulauGalangBaru '!J20</f>
        <v>n/a</v>
      </c>
      <c r="L20" s="172"/>
    </row>
    <row r="21" spans="1:12" ht="39" customHeight="1">
      <c r="B21" s="149" t="s">
        <v>94</v>
      </c>
      <c r="C21" s="149"/>
      <c r="D21" s="149" t="s">
        <v>42</v>
      </c>
      <c r="E21" s="149"/>
      <c r="F21" s="99">
        <f>'MPS(input)_10.PulauGalangBaru '!E21</f>
        <v>41.4</v>
      </c>
      <c r="G21" s="51" t="s">
        <v>46</v>
      </c>
      <c r="H21" s="169" t="str">
        <f>'MPS(input)_10.PulauGalangBaru '!G21</f>
        <v>IPCC default values provided in table 1.2 of Ch.1 Vol.2 of 2006 IPCC Guidelines on National GHG Inventories. Lower value is applied.</v>
      </c>
      <c r="I21" s="170"/>
      <c r="J21" s="171"/>
      <c r="K21" s="172" t="str">
        <f>'MPS(input)_10.PulauGalangBaru '!J21</f>
        <v>n/a</v>
      </c>
      <c r="L21" s="172"/>
    </row>
    <row r="22" spans="1:12" ht="54.6" customHeight="1">
      <c r="B22" s="149" t="s">
        <v>154</v>
      </c>
      <c r="C22" s="149"/>
      <c r="D22" s="149" t="s">
        <v>96</v>
      </c>
      <c r="E22" s="149"/>
      <c r="F22" s="98">
        <f>'MPS(input)_10.PulauGalangBaru '!E22</f>
        <v>72600</v>
      </c>
      <c r="G22" s="51" t="s">
        <v>97</v>
      </c>
      <c r="H22" s="169" t="str">
        <f>'MPS(input)_10.PulauGalangBaru '!G22</f>
        <v>IPCC default values provided in table 1.4 of Ch.1 Vol.2 of 2006 IPCC Guidelines on National GHG Inventories. Lower value is applied.</v>
      </c>
      <c r="I22" s="170"/>
      <c r="J22" s="171"/>
      <c r="K22" s="172" t="str">
        <f>'MPS(input)_10.PulauGalangBaru '!J22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 _10.PulauGalangBaru'!G6,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'MPS(input)_10.PulauGalangBaru '!K1</f>
        <v>Monitoring Spreadsheet: JCM_ID_AM014_ver01.0</v>
      </c>
    </row>
    <row r="2" spans="1:11" ht="18" customHeight="1">
      <c r="I2" s="12" t="str">
        <f>'MPS(input)_10.PulauGalangBaru '!K2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_10.PulauGalangBaru'!F21</f>
        <v>41.4</v>
      </c>
      <c r="H8" s="31" t="s">
        <v>46</v>
      </c>
      <c r="I8" s="21" t="s">
        <v>104</v>
      </c>
    </row>
    <row r="9" spans="1:11" ht="18.75" customHeight="1">
      <c r="A9" s="28"/>
      <c r="B9" s="55" t="s">
        <v>105</v>
      </c>
      <c r="C9" s="24"/>
      <c r="D9" s="24"/>
      <c r="E9" s="25"/>
      <c r="F9" s="20" t="s">
        <v>59</v>
      </c>
      <c r="G9" s="79">
        <f>'MRS(input) _10.PulauGalangBaru'!F22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_10.PulauGalangBaru'!F8</f>
        <v>0</v>
      </c>
      <c r="H13" s="48" t="s">
        <v>36</v>
      </c>
      <c r="I13" s="34" t="s">
        <v>113</v>
      </c>
      <c r="K13" s="5"/>
    </row>
    <row r="14" spans="1:11" ht="28.15" customHeight="1">
      <c r="A14" s="28"/>
      <c r="B14" s="38"/>
      <c r="C14" s="66"/>
      <c r="D14" s="152" t="s">
        <v>114</v>
      </c>
      <c r="E14" s="156"/>
      <c r="F14" s="39" t="s">
        <v>53</v>
      </c>
      <c r="G14" s="71">
        <f>'MRS(input) _10.PulauGalangBaru'!F9</f>
        <v>0</v>
      </c>
      <c r="H14" s="48" t="s">
        <v>36</v>
      </c>
      <c r="I14" s="34" t="s">
        <v>115</v>
      </c>
    </row>
    <row r="15" spans="1:11" ht="28.15" customHeight="1">
      <c r="A15" s="28"/>
      <c r="B15" s="38"/>
      <c r="C15" s="66"/>
      <c r="D15" s="152" t="s">
        <v>116</v>
      </c>
      <c r="E15" s="156"/>
      <c r="F15" s="39" t="s">
        <v>53</v>
      </c>
      <c r="G15" s="71">
        <f>'MRS(input) _10.PulauGalangBaru'!F10</f>
        <v>0</v>
      </c>
      <c r="H15" s="48" t="s">
        <v>36</v>
      </c>
      <c r="I15" s="34" t="s">
        <v>117</v>
      </c>
    </row>
    <row r="16" spans="1:11" ht="31.9" customHeight="1">
      <c r="A16" s="28"/>
      <c r="B16" s="38"/>
      <c r="C16" s="152" t="s">
        <v>118</v>
      </c>
      <c r="D16" s="153"/>
      <c r="E16" s="156"/>
      <c r="F16" s="39" t="s">
        <v>50</v>
      </c>
      <c r="G16" s="71">
        <f>'MRS(input) _10.PulauGalangBaru'!F11</f>
        <v>0</v>
      </c>
      <c r="H16" s="48" t="s">
        <v>37</v>
      </c>
      <c r="I16" s="77" t="s">
        <v>142</v>
      </c>
    </row>
    <row r="17" spans="1:9" ht="21" customHeight="1">
      <c r="A17" s="28"/>
      <c r="B17" s="38"/>
      <c r="C17" s="152" t="s">
        <v>119</v>
      </c>
      <c r="D17" s="153"/>
      <c r="E17" s="154"/>
      <c r="F17" s="39" t="s">
        <v>50</v>
      </c>
      <c r="G17" s="71">
        <f>'MRS(input) _10.PulauGalangBaru'!F12</f>
        <v>0</v>
      </c>
      <c r="H17" s="48" t="s">
        <v>37</v>
      </c>
      <c r="I17" s="34" t="s">
        <v>120</v>
      </c>
    </row>
    <row r="18" spans="1:9" ht="21" customHeight="1">
      <c r="A18" s="28"/>
      <c r="B18" s="38"/>
      <c r="C18" s="152" t="s">
        <v>121</v>
      </c>
      <c r="D18" s="153"/>
      <c r="E18" s="154"/>
      <c r="F18" s="39" t="s">
        <v>53</v>
      </c>
      <c r="G18" s="76">
        <f>'MRS(input) _10.PulauGalangBaru'!F19</f>
        <v>0.95299999999999996</v>
      </c>
      <c r="H18" s="47" t="s">
        <v>122</v>
      </c>
      <c r="I18" s="34" t="s">
        <v>123</v>
      </c>
    </row>
    <row r="19" spans="1:9" ht="45.75" customHeight="1">
      <c r="A19" s="28"/>
      <c r="B19" s="38"/>
      <c r="C19" s="160" t="s">
        <v>143</v>
      </c>
      <c r="D19" s="161"/>
      <c r="E19" s="162"/>
      <c r="F19" s="39" t="s">
        <v>50</v>
      </c>
      <c r="G19" s="72">
        <f>'MRS(input) _10.PulauGalangBaru'!$F$18</f>
        <v>2.0099999999999998</v>
      </c>
      <c r="H19" s="47" t="s">
        <v>44</v>
      </c>
      <c r="I19" s="34" t="s">
        <v>124</v>
      </c>
    </row>
    <row r="20" spans="1:9" ht="21" customHeight="1">
      <c r="A20" s="28"/>
      <c r="B20" s="38"/>
      <c r="C20" s="152" t="s">
        <v>43</v>
      </c>
      <c r="D20" s="153"/>
      <c r="E20" s="154"/>
      <c r="F20" s="39" t="s">
        <v>59</v>
      </c>
      <c r="G20" s="72">
        <f>'MRS(input) _10.PulauGalangBaru'!F20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_10.PulauGalangBaru'!F8</f>
        <v>0</v>
      </c>
      <c r="H23" s="48" t="s">
        <v>36</v>
      </c>
      <c r="I23" s="34" t="s">
        <v>113</v>
      </c>
    </row>
    <row r="24" spans="1:9" ht="18.75" customHeight="1">
      <c r="A24" s="28"/>
      <c r="B24" s="29"/>
      <c r="C24" s="152" t="s">
        <v>121</v>
      </c>
      <c r="D24" s="153"/>
      <c r="E24" s="154"/>
      <c r="F24" s="39" t="s">
        <v>53</v>
      </c>
      <c r="G24" s="76">
        <f>'MRS(input) _10.PulauGalangBaru'!F19</f>
        <v>0.95299999999999996</v>
      </c>
      <c r="H24" s="47" t="s">
        <v>122</v>
      </c>
      <c r="I24" s="34" t="s">
        <v>123</v>
      </c>
    </row>
    <row r="25" spans="1:9" ht="40.5" customHeight="1">
      <c r="A25" s="28"/>
      <c r="B25" s="29"/>
      <c r="C25" s="152" t="s">
        <v>130</v>
      </c>
      <c r="D25" s="153"/>
      <c r="E25" s="154"/>
      <c r="F25" s="39" t="s">
        <v>59</v>
      </c>
      <c r="G25" s="74">
        <f>'MRS(input) _10.PulauGalangBaru'!F13</f>
        <v>0</v>
      </c>
      <c r="H25" s="49" t="s">
        <v>38</v>
      </c>
      <c r="I25" s="21" t="s">
        <v>131</v>
      </c>
    </row>
    <row r="26" spans="1:9" ht="18.75" customHeight="1">
      <c r="A26" s="28"/>
      <c r="B26" s="29"/>
      <c r="C26" s="152" t="s">
        <v>43</v>
      </c>
      <c r="D26" s="153"/>
      <c r="E26" s="154"/>
      <c r="F26" s="39" t="s">
        <v>59</v>
      </c>
      <c r="G26" s="75">
        <f>'MRS(input) _10.PulauGalangBaru'!F20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14.628166666666667</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4692.0952777777775</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0.95299999999999996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 _11.Pantai Pasir Pan'!G6, 0)</f>
        <v>31</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'MPS(input)_11.Pantai Pasir Pan '!K1</f>
        <v>Monitoring Spreadsheet: JCM_ID_AM014_ver01.0</v>
      </c>
    </row>
    <row r="2" spans="1:11" ht="18" customHeight="1">
      <c r="I2" s="12" t="str">
        <f>'MPS(input)_11.Pantai Pasir Pan '!K2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31.637776454839489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'MPS(input)_11.Pantai Pasir Pan '!E21</f>
        <v>41.4</v>
      </c>
      <c r="H8" s="31" t="s">
        <v>56</v>
      </c>
      <c r="I8" s="21" t="s">
        <v>104</v>
      </c>
    </row>
    <row r="9" spans="1:11" ht="18.75" customHeight="1">
      <c r="A9" s="28"/>
      <c r="B9" s="55" t="s">
        <v>105</v>
      </c>
      <c r="C9" s="24"/>
      <c r="D9" s="24"/>
      <c r="E9" s="25"/>
      <c r="F9" s="20" t="s">
        <v>59</v>
      </c>
      <c r="G9" s="79">
        <f>'MPS(input)_11.Pantai Pasir Pan '!E22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14.879266666666666</v>
      </c>
      <c r="H12" s="48" t="s">
        <v>51</v>
      </c>
      <c r="I12" s="34" t="s">
        <v>111</v>
      </c>
    </row>
    <row r="13" spans="1:11" ht="27" customHeight="1">
      <c r="A13" s="28"/>
      <c r="B13" s="38"/>
      <c r="C13" s="66"/>
      <c r="D13" s="152" t="s">
        <v>112</v>
      </c>
      <c r="E13" s="156"/>
      <c r="F13" s="39" t="s">
        <v>53</v>
      </c>
      <c r="G13" s="71">
        <f>'MPS(input)_11.Pantai Pasir Pan '!E8</f>
        <v>0</v>
      </c>
      <c r="H13" s="48" t="s">
        <v>51</v>
      </c>
      <c r="I13" s="34" t="s">
        <v>113</v>
      </c>
      <c r="K13" s="5"/>
    </row>
    <row r="14" spans="1:11" ht="28.15" customHeight="1">
      <c r="A14" s="28"/>
      <c r="B14" s="38"/>
      <c r="C14" s="66"/>
      <c r="D14" s="152" t="s">
        <v>114</v>
      </c>
      <c r="E14" s="156"/>
      <c r="F14" s="39" t="s">
        <v>53</v>
      </c>
      <c r="G14" s="71">
        <f>'MPS(input)_11.Pantai Pasir Pan '!E9</f>
        <v>14.628166666666667</v>
      </c>
      <c r="H14" s="48" t="s">
        <v>51</v>
      </c>
      <c r="I14" s="34" t="s">
        <v>115</v>
      </c>
    </row>
    <row r="15" spans="1:11" ht="28.15" customHeight="1">
      <c r="A15" s="28"/>
      <c r="B15" s="38"/>
      <c r="C15" s="66"/>
      <c r="D15" s="152" t="s">
        <v>116</v>
      </c>
      <c r="E15" s="156"/>
      <c r="F15" s="39" t="s">
        <v>53</v>
      </c>
      <c r="G15" s="71">
        <f>'MPS(input)_11.Pantai Pasir Pan '!E10</f>
        <v>0.25109999999999999</v>
      </c>
      <c r="H15" s="48" t="s">
        <v>51</v>
      </c>
      <c r="I15" s="34" t="s">
        <v>117</v>
      </c>
    </row>
    <row r="16" spans="1:11" ht="31.9" customHeight="1">
      <c r="A16" s="28"/>
      <c r="B16" s="38"/>
      <c r="C16" s="152" t="s">
        <v>118</v>
      </c>
      <c r="D16" s="153"/>
      <c r="E16" s="156"/>
      <c r="F16" s="39" t="s">
        <v>50</v>
      </c>
      <c r="G16" s="71">
        <f>'MPS(input)_11.Pantai Pasir Pan '!E11</f>
        <v>0</v>
      </c>
      <c r="H16" s="48" t="s">
        <v>37</v>
      </c>
      <c r="I16" s="77" t="s">
        <v>142</v>
      </c>
    </row>
    <row r="17" spans="1:9" ht="21" customHeight="1">
      <c r="A17" s="28"/>
      <c r="B17" s="38"/>
      <c r="C17" s="152" t="s">
        <v>119</v>
      </c>
      <c r="D17" s="153"/>
      <c r="E17" s="154"/>
      <c r="F17" s="39" t="s">
        <v>50</v>
      </c>
      <c r="G17" s="71">
        <f>'MPS(input)_11.Pantai Pasir Pan '!E12</f>
        <v>8760</v>
      </c>
      <c r="H17" s="48" t="s">
        <v>37</v>
      </c>
      <c r="I17" s="34" t="s">
        <v>120</v>
      </c>
    </row>
    <row r="18" spans="1:9" ht="21" customHeight="1">
      <c r="A18" s="28"/>
      <c r="B18" s="38"/>
      <c r="C18" s="152" t="s">
        <v>121</v>
      </c>
      <c r="D18" s="153"/>
      <c r="E18" s="154"/>
      <c r="F18" s="39" t="s">
        <v>53</v>
      </c>
      <c r="G18" s="76">
        <f>'MPS(input)_11.Pantai Pasir Pan '!E19</f>
        <v>0.95299999999999996</v>
      </c>
      <c r="H18" s="47" t="s">
        <v>122</v>
      </c>
      <c r="I18" s="34" t="s">
        <v>123</v>
      </c>
    </row>
    <row r="19" spans="1:9" ht="45.75" customHeight="1">
      <c r="A19" s="28"/>
      <c r="B19" s="38"/>
      <c r="C19" s="160" t="s">
        <v>143</v>
      </c>
      <c r="D19" s="161"/>
      <c r="E19" s="162"/>
      <c r="F19" s="39" t="s">
        <v>50</v>
      </c>
      <c r="G19" s="72">
        <f>'MPS(input)_11.Pantai Pasir Pan '!$E$18</f>
        <v>2.0099999999999998</v>
      </c>
      <c r="H19" s="47" t="s">
        <v>57</v>
      </c>
      <c r="I19" s="34" t="s">
        <v>124</v>
      </c>
    </row>
    <row r="20" spans="1:9" ht="21" customHeight="1">
      <c r="A20" s="28"/>
      <c r="B20" s="38"/>
      <c r="C20" s="152" t="s">
        <v>54</v>
      </c>
      <c r="D20" s="153"/>
      <c r="E20" s="154"/>
      <c r="F20" s="39" t="s">
        <v>59</v>
      </c>
      <c r="G20" s="72">
        <f>'MPS(input)_11.Pantai Pasir Pan '!E20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11.493740639320498</v>
      </c>
      <c r="H22" s="42" t="s">
        <v>127</v>
      </c>
      <c r="I22" s="34" t="s">
        <v>128</v>
      </c>
    </row>
    <row r="23" spans="1:9" ht="42" customHeight="1">
      <c r="A23" s="28"/>
      <c r="B23" s="29"/>
      <c r="C23" s="152" t="s">
        <v>129</v>
      </c>
      <c r="D23" s="153"/>
      <c r="E23" s="154"/>
      <c r="F23" s="39" t="s">
        <v>53</v>
      </c>
      <c r="G23" s="73">
        <f>'MPS(input)_11.Pantai Pasir Pan '!E8</f>
        <v>0</v>
      </c>
      <c r="H23" s="48" t="s">
        <v>51</v>
      </c>
      <c r="I23" s="34" t="s">
        <v>113</v>
      </c>
    </row>
    <row r="24" spans="1:9" ht="18.75" customHeight="1">
      <c r="A24" s="28"/>
      <c r="B24" s="29"/>
      <c r="C24" s="152" t="s">
        <v>121</v>
      </c>
      <c r="D24" s="153"/>
      <c r="E24" s="154"/>
      <c r="F24" s="39" t="s">
        <v>53</v>
      </c>
      <c r="G24" s="76">
        <f>'MPS(input)_11.Pantai Pasir Pan '!E19</f>
        <v>0.95299999999999996</v>
      </c>
      <c r="H24" s="47" t="s">
        <v>122</v>
      </c>
      <c r="I24" s="34" t="s">
        <v>123</v>
      </c>
    </row>
    <row r="25" spans="1:9" ht="40.5" customHeight="1">
      <c r="A25" s="28"/>
      <c r="B25" s="29"/>
      <c r="C25" s="152" t="s">
        <v>130</v>
      </c>
      <c r="D25" s="153"/>
      <c r="E25" s="154"/>
      <c r="F25" s="39" t="s">
        <v>59</v>
      </c>
      <c r="G25" s="74">
        <f>'MPS(input)_11.Pantai Pasir Pan '!E13</f>
        <v>4692.0952777777775</v>
      </c>
      <c r="H25" s="49" t="s">
        <v>60</v>
      </c>
      <c r="I25" s="21" t="s">
        <v>131</v>
      </c>
    </row>
    <row r="26" spans="1:9" ht="18.75" customHeight="1">
      <c r="A26" s="28"/>
      <c r="B26" s="29"/>
      <c r="C26" s="152" t="s">
        <v>54</v>
      </c>
      <c r="D26" s="153"/>
      <c r="E26" s="154"/>
      <c r="F26" s="39" t="s">
        <v>59</v>
      </c>
      <c r="G26" s="75">
        <f>'MPS(input)_11.Pantai Pasir Pan '!E20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'MPS(input)_11.Pantai Pasir Pan '!K1</f>
        <v>Monitoring Spreadsheet: JCM_ID_AM014_ver01.0</v>
      </c>
    </row>
    <row r="2" spans="1:3" ht="18" customHeight="1">
      <c r="C2" s="90" t="str">
        <f>'MPS(input)_11.Pantai Pasir Pan '!K2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'MPS(input)_11.Pantai Pasir Pan '!K1</f>
        <v>Monitoring Spreadsheet: JCM_ID_AM014_ver01.0</v>
      </c>
    </row>
    <row r="2" spans="1:12" ht="18" customHeight="1">
      <c r="L2" s="57" t="str">
        <f>'MPS(input)_11.Pantai Pasir Pan '!K2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'MPS(input)_11.Pantai Pasir Pan '!E18</f>
        <v>2.0099999999999998</v>
      </c>
      <c r="G18" s="51" t="s">
        <v>44</v>
      </c>
      <c r="H18" s="169" t="str">
        <f>'MPS(input)_11.Pantai Pasir Pan '!G18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'MPS(input)_11.Pantai Pasir Pan '!J18</f>
        <v>n/a</v>
      </c>
      <c r="L18" s="172"/>
    </row>
    <row r="19" spans="1:12" ht="79.150000000000006" customHeight="1">
      <c r="B19" s="149" t="s">
        <v>156</v>
      </c>
      <c r="C19" s="149"/>
      <c r="D19" s="149" t="s">
        <v>91</v>
      </c>
      <c r="E19" s="149"/>
      <c r="F19" s="97">
        <f>'MPS(input)_11.Pantai Pasir Pan '!E19</f>
        <v>0.95299999999999996</v>
      </c>
      <c r="G19" s="51" t="s">
        <v>92</v>
      </c>
      <c r="H19" s="169" t="str">
        <f>'MPS(input)_11.Pantai Pasir Pan '!G19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'MPS(input)_11.Pantai Pasir Pan '!J19</f>
        <v>n/a</v>
      </c>
      <c r="L19" s="172"/>
    </row>
    <row r="20" spans="1:12" ht="48" customHeight="1">
      <c r="B20" s="149" t="s">
        <v>157</v>
      </c>
      <c r="C20" s="149"/>
      <c r="D20" s="149" t="s">
        <v>43</v>
      </c>
      <c r="E20" s="149"/>
      <c r="F20" s="98">
        <f>'MPS(input)_11.Pantai Pasir Pan '!E20</f>
        <v>0.81499999999999995</v>
      </c>
      <c r="G20" s="51" t="s">
        <v>45</v>
      </c>
      <c r="H20" s="169" t="str">
        <f>'MPS(input)_11.Pantai Pasir Pan '!G20</f>
        <v xml:space="preserve">a) Values provided by the fuel supplier in invoices, or
b) Regional or national default value. </v>
      </c>
      <c r="I20" s="170"/>
      <c r="J20" s="171"/>
      <c r="K20" s="172" t="str">
        <f>'MPS(input)_11.Pantai Pasir Pan '!J20</f>
        <v>n/a</v>
      </c>
      <c r="L20" s="172"/>
    </row>
    <row r="21" spans="1:12" ht="39" customHeight="1">
      <c r="B21" s="149" t="s">
        <v>94</v>
      </c>
      <c r="C21" s="149"/>
      <c r="D21" s="149" t="s">
        <v>42</v>
      </c>
      <c r="E21" s="149"/>
      <c r="F21" s="99">
        <f>'MPS(input)_11.Pantai Pasir Pan '!E21</f>
        <v>41.4</v>
      </c>
      <c r="G21" s="51" t="s">
        <v>46</v>
      </c>
      <c r="H21" s="169" t="str">
        <f>'MPS(input)_11.Pantai Pasir Pan '!G21</f>
        <v>IPCC default values provided in table 1.2 of Ch.1 Vol.2 of 2006 IPCC Guidelines on National GHG Inventories. Lower value is applied.</v>
      </c>
      <c r="I21" s="170"/>
      <c r="J21" s="171"/>
      <c r="K21" s="172" t="str">
        <f>'MPS(input)_11.Pantai Pasir Pan '!J21</f>
        <v>n/a</v>
      </c>
      <c r="L21" s="172"/>
    </row>
    <row r="22" spans="1:12" ht="54.6" customHeight="1">
      <c r="B22" s="149" t="s">
        <v>154</v>
      </c>
      <c r="C22" s="149"/>
      <c r="D22" s="149" t="s">
        <v>96</v>
      </c>
      <c r="E22" s="149"/>
      <c r="F22" s="98">
        <f>'MPS(input)_11.Pantai Pasir Pan '!E22</f>
        <v>72600</v>
      </c>
      <c r="G22" s="51" t="s">
        <v>97</v>
      </c>
      <c r="H22" s="169" t="str">
        <f>'MPS(input)_11.Pantai Pasir Pan '!G22</f>
        <v>IPCC default values provided in table 1.4 of Ch.1 Vol.2 of 2006 IPCC Guidelines on National GHG Inventories. Lower value is applied.</v>
      </c>
      <c r="I22" s="170"/>
      <c r="J22" s="171"/>
      <c r="K22" s="172" t="str">
        <f>'MPS(input)_11.Pantai Pasir Pan '!J22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ROUNDDOWN('MRS(calc_)_11.Pantai Pasir Pan '!G6,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'MPS(input)_11.Pantai Pasir Pan '!K1</f>
        <v>Monitoring Spreadsheet: JCM_ID_AM014_ver01.0</v>
      </c>
    </row>
    <row r="2" spans="1:11" ht="18" customHeight="1">
      <c r="I2" s="12" t="str">
        <f>'MPS(input)_11.Pantai Pasir Pan '!K2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 _11.Pantai Pasir Pan'!F21</f>
        <v>41.4</v>
      </c>
      <c r="H8" s="31" t="s">
        <v>46</v>
      </c>
      <c r="I8" s="21" t="s">
        <v>104</v>
      </c>
    </row>
    <row r="9" spans="1:11" ht="18.75" customHeight="1">
      <c r="A9" s="28"/>
      <c r="B9" s="55" t="s">
        <v>105</v>
      </c>
      <c r="C9" s="24"/>
      <c r="D9" s="24"/>
      <c r="E9" s="25"/>
      <c r="F9" s="20" t="s">
        <v>59</v>
      </c>
      <c r="G9" s="79">
        <f>'MRS(input) _11.Pantai Pasir Pan'!F22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 _11.Pantai Pasir Pan'!F8</f>
        <v>0</v>
      </c>
      <c r="H13" s="48" t="s">
        <v>36</v>
      </c>
      <c r="I13" s="34" t="s">
        <v>113</v>
      </c>
      <c r="K13" s="5"/>
    </row>
    <row r="14" spans="1:11" ht="28.15" customHeight="1">
      <c r="A14" s="28"/>
      <c r="B14" s="38"/>
      <c r="C14" s="66"/>
      <c r="D14" s="152" t="s">
        <v>114</v>
      </c>
      <c r="E14" s="156"/>
      <c r="F14" s="39" t="s">
        <v>53</v>
      </c>
      <c r="G14" s="71">
        <f>'MRS(input) _11.Pantai Pasir Pan'!F9</f>
        <v>0</v>
      </c>
      <c r="H14" s="48" t="s">
        <v>36</v>
      </c>
      <c r="I14" s="34" t="s">
        <v>115</v>
      </c>
    </row>
    <row r="15" spans="1:11" ht="28.15" customHeight="1">
      <c r="A15" s="28"/>
      <c r="B15" s="38"/>
      <c r="C15" s="66"/>
      <c r="D15" s="152" t="s">
        <v>116</v>
      </c>
      <c r="E15" s="156"/>
      <c r="F15" s="39" t="s">
        <v>53</v>
      </c>
      <c r="G15" s="71">
        <f>'MRS(input) _11.Pantai Pasir Pan'!F10</f>
        <v>0</v>
      </c>
      <c r="H15" s="48" t="s">
        <v>36</v>
      </c>
      <c r="I15" s="34" t="s">
        <v>117</v>
      </c>
    </row>
    <row r="16" spans="1:11" ht="31.9" customHeight="1">
      <c r="A16" s="28"/>
      <c r="B16" s="38"/>
      <c r="C16" s="152" t="s">
        <v>118</v>
      </c>
      <c r="D16" s="153"/>
      <c r="E16" s="156"/>
      <c r="F16" s="39" t="s">
        <v>50</v>
      </c>
      <c r="G16" s="71">
        <f>'MRS(input) _11.Pantai Pasir Pan'!F11</f>
        <v>0</v>
      </c>
      <c r="H16" s="48" t="s">
        <v>37</v>
      </c>
      <c r="I16" s="77" t="s">
        <v>142</v>
      </c>
    </row>
    <row r="17" spans="1:9" ht="21" customHeight="1">
      <c r="A17" s="28"/>
      <c r="B17" s="38"/>
      <c r="C17" s="152" t="s">
        <v>119</v>
      </c>
      <c r="D17" s="153"/>
      <c r="E17" s="154"/>
      <c r="F17" s="39" t="s">
        <v>50</v>
      </c>
      <c r="G17" s="71">
        <f>'MRS(input) _11.Pantai Pasir Pan'!F12</f>
        <v>0</v>
      </c>
      <c r="H17" s="48" t="s">
        <v>37</v>
      </c>
      <c r="I17" s="34" t="s">
        <v>120</v>
      </c>
    </row>
    <row r="18" spans="1:9" ht="21" customHeight="1">
      <c r="A18" s="28"/>
      <c r="B18" s="38"/>
      <c r="C18" s="152" t="s">
        <v>121</v>
      </c>
      <c r="D18" s="153"/>
      <c r="E18" s="154"/>
      <c r="F18" s="39" t="s">
        <v>53</v>
      </c>
      <c r="G18" s="76">
        <f>'MRS(input) _11.Pantai Pasir Pan'!F19</f>
        <v>0.95299999999999996</v>
      </c>
      <c r="H18" s="47" t="s">
        <v>122</v>
      </c>
      <c r="I18" s="34" t="s">
        <v>123</v>
      </c>
    </row>
    <row r="19" spans="1:9" ht="45.75" customHeight="1">
      <c r="A19" s="28"/>
      <c r="B19" s="38"/>
      <c r="C19" s="160" t="s">
        <v>143</v>
      </c>
      <c r="D19" s="161"/>
      <c r="E19" s="162"/>
      <c r="F19" s="39" t="s">
        <v>50</v>
      </c>
      <c r="G19" s="72">
        <f>'MRS(input) _11.Pantai Pasir Pan'!$F$18</f>
        <v>2.0099999999999998</v>
      </c>
      <c r="H19" s="47" t="s">
        <v>44</v>
      </c>
      <c r="I19" s="34" t="s">
        <v>124</v>
      </c>
    </row>
    <row r="20" spans="1:9" ht="21" customHeight="1">
      <c r="A20" s="28"/>
      <c r="B20" s="38"/>
      <c r="C20" s="152" t="s">
        <v>43</v>
      </c>
      <c r="D20" s="153"/>
      <c r="E20" s="154"/>
      <c r="F20" s="39" t="s">
        <v>59</v>
      </c>
      <c r="G20" s="72">
        <f>'MRS(input) _11.Pantai Pasir Pan'!F20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 _11.Pantai Pasir Pan'!F8</f>
        <v>0</v>
      </c>
      <c r="H23" s="48" t="s">
        <v>36</v>
      </c>
      <c r="I23" s="34" t="s">
        <v>113</v>
      </c>
    </row>
    <row r="24" spans="1:9" ht="18.75" customHeight="1">
      <c r="A24" s="28"/>
      <c r="B24" s="29"/>
      <c r="C24" s="152" t="s">
        <v>121</v>
      </c>
      <c r="D24" s="153"/>
      <c r="E24" s="154"/>
      <c r="F24" s="39" t="s">
        <v>53</v>
      </c>
      <c r="G24" s="76">
        <f>'MRS(input) _11.Pantai Pasir Pan'!F19</f>
        <v>0.95299999999999996</v>
      </c>
      <c r="H24" s="47" t="s">
        <v>122</v>
      </c>
      <c r="I24" s="34" t="s">
        <v>123</v>
      </c>
    </row>
    <row r="25" spans="1:9" ht="40.5" customHeight="1">
      <c r="A25" s="28"/>
      <c r="B25" s="29"/>
      <c r="C25" s="152" t="s">
        <v>130</v>
      </c>
      <c r="D25" s="153"/>
      <c r="E25" s="154"/>
      <c r="F25" s="39" t="s">
        <v>59</v>
      </c>
      <c r="G25" s="74">
        <f>'MRS(input) _11.Pantai Pasir Pan'!F13</f>
        <v>0</v>
      </c>
      <c r="H25" s="49" t="s">
        <v>38</v>
      </c>
      <c r="I25" s="21" t="s">
        <v>131</v>
      </c>
    </row>
    <row r="26" spans="1:9" ht="18.75" customHeight="1">
      <c r="A26" s="28"/>
      <c r="B26" s="29"/>
      <c r="C26" s="152" t="s">
        <v>43</v>
      </c>
      <c r="D26" s="153"/>
      <c r="E26" s="154"/>
      <c r="F26" s="39" t="s">
        <v>59</v>
      </c>
      <c r="G26" s="75">
        <f>'MRS(input) _11.Pantai Pasir Pan'!F20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11.3</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3628.3</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0.95299999999999996</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 _12.Galang Baru Teng'!G6, 0)</f>
        <v>34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_12.Galang Baru Teng'!K1</f>
        <v>Monitoring Spreadsheet: JCM_ID_AM014_ver01.0</v>
      </c>
    </row>
    <row r="2" spans="1:11" ht="18" customHeight="1">
      <c r="I2" s="12" t="str">
        <f>'MPS(input) _12.Galang Baru Teng'!K2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34.24364575037999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_12.Galang Baru Teng'!E21</f>
        <v>41.4</v>
      </c>
      <c r="H8" s="31" t="s">
        <v>56</v>
      </c>
      <c r="I8" s="21" t="s">
        <v>104</v>
      </c>
    </row>
    <row r="9" spans="1:11" ht="18.75" customHeight="1">
      <c r="A9" s="28"/>
      <c r="B9" s="55" t="s">
        <v>105</v>
      </c>
      <c r="C9" s="24"/>
      <c r="D9" s="24"/>
      <c r="E9" s="25"/>
      <c r="F9" s="20" t="s">
        <v>59</v>
      </c>
      <c r="G9" s="79">
        <f>'MPS(input) _12.Galang Baru Teng'!E22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11.5511</v>
      </c>
      <c r="H12" s="48" t="s">
        <v>51</v>
      </c>
      <c r="I12" s="34" t="s">
        <v>111</v>
      </c>
    </row>
    <row r="13" spans="1:11" ht="27" customHeight="1">
      <c r="A13" s="28"/>
      <c r="B13" s="38"/>
      <c r="C13" s="66"/>
      <c r="D13" s="152" t="s">
        <v>112</v>
      </c>
      <c r="E13" s="156"/>
      <c r="F13" s="39" t="s">
        <v>53</v>
      </c>
      <c r="G13" s="71">
        <f>'MPS(input) _12.Galang Baru Teng'!E8</f>
        <v>0</v>
      </c>
      <c r="H13" s="48" t="s">
        <v>51</v>
      </c>
      <c r="I13" s="34" t="s">
        <v>113</v>
      </c>
      <c r="K13" s="5"/>
    </row>
    <row r="14" spans="1:11" ht="28.15" customHeight="1">
      <c r="A14" s="28"/>
      <c r="B14" s="38"/>
      <c r="C14" s="66"/>
      <c r="D14" s="152" t="s">
        <v>114</v>
      </c>
      <c r="E14" s="156"/>
      <c r="F14" s="39" t="s">
        <v>53</v>
      </c>
      <c r="G14" s="71">
        <f>'MPS(input) _12.Galang Baru Teng'!E9</f>
        <v>11.3</v>
      </c>
      <c r="H14" s="48" t="s">
        <v>51</v>
      </c>
      <c r="I14" s="34" t="s">
        <v>115</v>
      </c>
    </row>
    <row r="15" spans="1:11" ht="28.15" customHeight="1">
      <c r="A15" s="28"/>
      <c r="B15" s="38"/>
      <c r="C15" s="66"/>
      <c r="D15" s="152" t="s">
        <v>116</v>
      </c>
      <c r="E15" s="156"/>
      <c r="F15" s="39" t="s">
        <v>53</v>
      </c>
      <c r="G15" s="71">
        <f>'MPS(input) _12.Galang Baru Teng'!E10</f>
        <v>0.25109999999999999</v>
      </c>
      <c r="H15" s="48" t="s">
        <v>51</v>
      </c>
      <c r="I15" s="34" t="s">
        <v>117</v>
      </c>
    </row>
    <row r="16" spans="1:11" ht="31.9" customHeight="1">
      <c r="A16" s="28"/>
      <c r="B16" s="38"/>
      <c r="C16" s="152" t="s">
        <v>118</v>
      </c>
      <c r="D16" s="153"/>
      <c r="E16" s="156"/>
      <c r="F16" s="39" t="s">
        <v>50</v>
      </c>
      <c r="G16" s="71">
        <f>'MPS(input) _12.Galang Baru Teng'!E11</f>
        <v>0</v>
      </c>
      <c r="H16" s="48" t="s">
        <v>37</v>
      </c>
      <c r="I16" s="77" t="s">
        <v>142</v>
      </c>
    </row>
    <row r="17" spans="1:9" ht="21" customHeight="1">
      <c r="A17" s="28"/>
      <c r="B17" s="38"/>
      <c r="C17" s="152" t="s">
        <v>119</v>
      </c>
      <c r="D17" s="153"/>
      <c r="E17" s="154"/>
      <c r="F17" s="39" t="s">
        <v>50</v>
      </c>
      <c r="G17" s="71">
        <f>'MPS(input) _12.Galang Baru Teng'!E12</f>
        <v>8760</v>
      </c>
      <c r="H17" s="48" t="s">
        <v>37</v>
      </c>
      <c r="I17" s="34" t="s">
        <v>120</v>
      </c>
    </row>
    <row r="18" spans="1:9" ht="21" customHeight="1">
      <c r="A18" s="28"/>
      <c r="B18" s="38"/>
      <c r="C18" s="152" t="s">
        <v>121</v>
      </c>
      <c r="D18" s="153"/>
      <c r="E18" s="154"/>
      <c r="F18" s="39" t="s">
        <v>53</v>
      </c>
      <c r="G18" s="76">
        <f>'MPS(input) _12.Galang Baru Teng'!E19</f>
        <v>0.95299999999999996</v>
      </c>
      <c r="H18" s="47" t="s">
        <v>122</v>
      </c>
      <c r="I18" s="34" t="s">
        <v>123</v>
      </c>
    </row>
    <row r="19" spans="1:9" ht="45.75" customHeight="1">
      <c r="A19" s="28"/>
      <c r="B19" s="38"/>
      <c r="C19" s="160" t="s">
        <v>143</v>
      </c>
      <c r="D19" s="161"/>
      <c r="E19" s="162"/>
      <c r="F19" s="39" t="s">
        <v>50</v>
      </c>
      <c r="G19" s="72">
        <f>'MPS(input) _12.Galang Baru Teng'!$E$18</f>
        <v>2.0099999999999998</v>
      </c>
      <c r="H19" s="47" t="s">
        <v>57</v>
      </c>
      <c r="I19" s="34" t="s">
        <v>124</v>
      </c>
    </row>
    <row r="20" spans="1:9" ht="21" customHeight="1">
      <c r="A20" s="28"/>
      <c r="B20" s="38"/>
      <c r="C20" s="152" t="s">
        <v>54</v>
      </c>
      <c r="D20" s="153"/>
      <c r="E20" s="154"/>
      <c r="F20" s="39" t="s">
        <v>59</v>
      </c>
      <c r="G20" s="72">
        <f>'MPS(input) _12.Galang Baru Teng'!E20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8.8878713437800005</v>
      </c>
      <c r="H22" s="42" t="s">
        <v>127</v>
      </c>
      <c r="I22" s="34" t="s">
        <v>128</v>
      </c>
    </row>
    <row r="23" spans="1:9" ht="42" customHeight="1">
      <c r="A23" s="28"/>
      <c r="B23" s="29"/>
      <c r="C23" s="152" t="s">
        <v>129</v>
      </c>
      <c r="D23" s="153"/>
      <c r="E23" s="154"/>
      <c r="F23" s="39" t="s">
        <v>53</v>
      </c>
      <c r="G23" s="73">
        <f>'MPS(input) _12.Galang Baru Teng'!E8</f>
        <v>0</v>
      </c>
      <c r="H23" s="48" t="s">
        <v>51</v>
      </c>
      <c r="I23" s="34" t="s">
        <v>113</v>
      </c>
    </row>
    <row r="24" spans="1:9" ht="18.75" customHeight="1">
      <c r="A24" s="28"/>
      <c r="B24" s="29"/>
      <c r="C24" s="152" t="s">
        <v>121</v>
      </c>
      <c r="D24" s="153"/>
      <c r="E24" s="154"/>
      <c r="F24" s="39" t="s">
        <v>53</v>
      </c>
      <c r="G24" s="76">
        <f>'MPS(input) _12.Galang Baru Teng'!E19</f>
        <v>0.95299999999999996</v>
      </c>
      <c r="H24" s="47" t="s">
        <v>122</v>
      </c>
      <c r="I24" s="34" t="s">
        <v>123</v>
      </c>
    </row>
    <row r="25" spans="1:9" ht="40.5" customHeight="1">
      <c r="A25" s="28"/>
      <c r="B25" s="29"/>
      <c r="C25" s="152" t="s">
        <v>130</v>
      </c>
      <c r="D25" s="153"/>
      <c r="E25" s="154"/>
      <c r="F25" s="39" t="s">
        <v>59</v>
      </c>
      <c r="G25" s="74">
        <f>'MPS(input) _12.Galang Baru Teng'!E13</f>
        <v>3628.3</v>
      </c>
      <c r="H25" s="49" t="s">
        <v>60</v>
      </c>
      <c r="I25" s="21" t="s">
        <v>131</v>
      </c>
    </row>
    <row r="26" spans="1:9" ht="18.75" customHeight="1">
      <c r="A26" s="28"/>
      <c r="B26" s="29"/>
      <c r="C26" s="152" t="s">
        <v>54</v>
      </c>
      <c r="D26" s="153"/>
      <c r="E26" s="154"/>
      <c r="F26" s="39" t="s">
        <v>59</v>
      </c>
      <c r="G26" s="75">
        <f>'MPS(input) _12.Galang Baru Teng'!E20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'MPS(input)_1.Pulau Putri'!K1</f>
        <v>Monitoring Spreadsheet: JCM_ID_AM014_ver01.0</v>
      </c>
    </row>
    <row r="2" spans="1:12" ht="18" customHeight="1">
      <c r="L2" s="57" t="str">
        <f>'MPS(input)_1.Pulau Putri'!K2</f>
        <v>Reference Number: ID016</v>
      </c>
    </row>
    <row r="3" spans="1:12" ht="27.75" customHeight="1">
      <c r="A3" s="69" t="s">
        <v>147</v>
      </c>
      <c r="B3" s="69"/>
      <c r="C3" s="13"/>
      <c r="D3" s="13"/>
      <c r="E3" s="13"/>
      <c r="F3" s="13"/>
      <c r="G3" s="13"/>
      <c r="H3" s="13"/>
      <c r="I3" s="13"/>
      <c r="J3" s="13"/>
      <c r="K3" s="13"/>
      <c r="L3" s="14"/>
    </row>
    <row r="5" spans="1:12" ht="15" customHeight="1">
      <c r="A5" s="6" t="s">
        <v>149</v>
      </c>
      <c r="B5" s="6"/>
      <c r="C5" s="6"/>
    </row>
    <row r="6" spans="1:12" ht="15" customHeight="1">
      <c r="A6" s="6"/>
      <c r="B6" s="58" t="s">
        <v>10</v>
      </c>
      <c r="C6" s="59" t="s">
        <v>11</v>
      </c>
      <c r="D6" s="67" t="s">
        <v>12</v>
      </c>
      <c r="E6" s="67" t="s">
        <v>13</v>
      </c>
      <c r="F6" s="67" t="s">
        <v>14</v>
      </c>
      <c r="G6" s="67" t="s">
        <v>15</v>
      </c>
      <c r="H6" s="67" t="s">
        <v>16</v>
      </c>
      <c r="I6" s="67" t="s">
        <v>17</v>
      </c>
      <c r="J6" s="67" t="s">
        <v>18</v>
      </c>
      <c r="K6" s="67" t="s">
        <v>19</v>
      </c>
      <c r="L6" s="67" t="s">
        <v>153</v>
      </c>
    </row>
    <row r="7" spans="1:12" s="10" customFormat="1" ht="30" customHeight="1">
      <c r="B7" s="58" t="s">
        <v>152</v>
      </c>
      <c r="C7" s="58" t="s">
        <v>20</v>
      </c>
      <c r="D7" s="59" t="s">
        <v>21</v>
      </c>
      <c r="E7" s="67" t="s">
        <v>22</v>
      </c>
      <c r="F7" s="67" t="s">
        <v>162</v>
      </c>
      <c r="G7" s="67" t="s">
        <v>1</v>
      </c>
      <c r="H7" s="67" t="s">
        <v>25</v>
      </c>
      <c r="I7" s="67" t="s">
        <v>26</v>
      </c>
      <c r="J7" s="67" t="s">
        <v>27</v>
      </c>
      <c r="K7" s="67" t="s">
        <v>28</v>
      </c>
      <c r="L7" s="67" t="s">
        <v>29</v>
      </c>
    </row>
    <row r="8" spans="1:12" ht="150" customHeight="1">
      <c r="B8" s="95"/>
      <c r="C8" s="54" t="s">
        <v>33</v>
      </c>
      <c r="D8" s="53" t="s">
        <v>73</v>
      </c>
      <c r="E8" s="68" t="s">
        <v>74</v>
      </c>
      <c r="F8" s="80"/>
      <c r="G8" s="51" t="s">
        <v>36</v>
      </c>
      <c r="H8" s="81" t="s">
        <v>32</v>
      </c>
      <c r="I8" s="81" t="s">
        <v>40</v>
      </c>
      <c r="J8" s="82" t="s">
        <v>137</v>
      </c>
      <c r="K8" s="81" t="s">
        <v>41</v>
      </c>
      <c r="L8" s="83" t="s">
        <v>50</v>
      </c>
    </row>
    <row r="9" spans="1:12" ht="150" customHeight="1">
      <c r="B9" s="95"/>
      <c r="C9" s="54" t="s">
        <v>34</v>
      </c>
      <c r="D9" s="53" t="s">
        <v>75</v>
      </c>
      <c r="E9" s="68" t="s">
        <v>76</v>
      </c>
      <c r="F9" s="131"/>
      <c r="G9" s="51" t="s">
        <v>36</v>
      </c>
      <c r="H9" s="81" t="s">
        <v>32</v>
      </c>
      <c r="I9" s="81" t="s">
        <v>40</v>
      </c>
      <c r="J9" s="84" t="s">
        <v>138</v>
      </c>
      <c r="K9" s="81" t="s">
        <v>41</v>
      </c>
      <c r="L9" s="83" t="s">
        <v>50</v>
      </c>
    </row>
    <row r="10" spans="1:12" ht="150" customHeight="1">
      <c r="B10" s="95"/>
      <c r="C10" s="54" t="s">
        <v>35</v>
      </c>
      <c r="D10" s="53" t="s">
        <v>77</v>
      </c>
      <c r="E10" s="68" t="s">
        <v>78</v>
      </c>
      <c r="F10" s="80"/>
      <c r="G10" s="51" t="s">
        <v>36</v>
      </c>
      <c r="H10" s="85" t="s">
        <v>32</v>
      </c>
      <c r="I10" s="81" t="s">
        <v>141</v>
      </c>
      <c r="J10" s="84" t="s">
        <v>139</v>
      </c>
      <c r="K10" s="81" t="s">
        <v>41</v>
      </c>
      <c r="L10" s="83" t="s">
        <v>50</v>
      </c>
    </row>
    <row r="11" spans="1:12" ht="126" customHeight="1">
      <c r="A11" s="5"/>
      <c r="B11" s="95"/>
      <c r="C11" s="54" t="s">
        <v>63</v>
      </c>
      <c r="D11" s="53" t="s">
        <v>79</v>
      </c>
      <c r="E11" s="68" t="s">
        <v>80</v>
      </c>
      <c r="F11" s="80"/>
      <c r="G11" s="51" t="s">
        <v>37</v>
      </c>
      <c r="H11" s="85" t="s">
        <v>32</v>
      </c>
      <c r="I11" s="81" t="s">
        <v>40</v>
      </c>
      <c r="J11" s="81" t="s">
        <v>140</v>
      </c>
      <c r="K11" s="81" t="s">
        <v>41</v>
      </c>
      <c r="L11" s="83" t="s">
        <v>50</v>
      </c>
    </row>
    <row r="12" spans="1:12" ht="168" customHeight="1">
      <c r="A12" s="5"/>
      <c r="B12" s="95"/>
      <c r="C12" s="54" t="s">
        <v>64</v>
      </c>
      <c r="D12" s="53" t="s">
        <v>81</v>
      </c>
      <c r="E12" s="68" t="s">
        <v>82</v>
      </c>
      <c r="F12" s="80"/>
      <c r="G12" s="51" t="s">
        <v>37</v>
      </c>
      <c r="H12" s="85" t="s">
        <v>32</v>
      </c>
      <c r="I12" s="81" t="s">
        <v>40</v>
      </c>
      <c r="J12" s="81" t="s">
        <v>83</v>
      </c>
      <c r="K12" s="81" t="s">
        <v>61</v>
      </c>
      <c r="L12" s="83" t="s">
        <v>50</v>
      </c>
    </row>
    <row r="13" spans="1:12" ht="206.45" customHeight="1">
      <c r="A13" s="5"/>
      <c r="B13" s="95"/>
      <c r="C13" s="54" t="s">
        <v>62</v>
      </c>
      <c r="D13" s="53" t="s">
        <v>84</v>
      </c>
      <c r="E13" s="68"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67" t="s">
        <v>12</v>
      </c>
      <c r="G16" s="67" t="s">
        <v>13</v>
      </c>
      <c r="H16" s="140" t="s">
        <v>14</v>
      </c>
      <c r="I16" s="140"/>
      <c r="J16" s="140"/>
      <c r="K16" s="140" t="s">
        <v>15</v>
      </c>
      <c r="L16" s="140"/>
    </row>
    <row r="17" spans="1:12" ht="30" customHeight="1">
      <c r="B17" s="140" t="s">
        <v>160</v>
      </c>
      <c r="C17" s="140"/>
      <c r="D17" s="140" t="s">
        <v>22</v>
      </c>
      <c r="E17" s="140"/>
      <c r="F17" s="67" t="s">
        <v>23</v>
      </c>
      <c r="G17" s="67" t="s">
        <v>1</v>
      </c>
      <c r="H17" s="140" t="s">
        <v>26</v>
      </c>
      <c r="I17" s="140"/>
      <c r="J17" s="140"/>
      <c r="K17" s="140" t="s">
        <v>29</v>
      </c>
      <c r="L17" s="140"/>
    </row>
    <row r="18" spans="1:12" ht="86.45" customHeight="1">
      <c r="B18" s="149" t="s">
        <v>155</v>
      </c>
      <c r="C18" s="149"/>
      <c r="D18" s="150" t="s">
        <v>89</v>
      </c>
      <c r="E18" s="151"/>
      <c r="F18" s="96">
        <f>'MPS(input)_1.Pulau Putri'!E18</f>
        <v>2.0099999999999998</v>
      </c>
      <c r="G18" s="51" t="s">
        <v>44</v>
      </c>
      <c r="H18" s="169" t="str">
        <f>'MPS(input)_1.Pulau Putri'!G18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'MPS(input)_1.Pulau Putri'!J18</f>
        <v>n/a</v>
      </c>
      <c r="L18" s="172"/>
    </row>
    <row r="19" spans="1:12" ht="79.150000000000006" customHeight="1">
      <c r="B19" s="149" t="s">
        <v>156</v>
      </c>
      <c r="C19" s="149"/>
      <c r="D19" s="149" t="s">
        <v>91</v>
      </c>
      <c r="E19" s="149"/>
      <c r="F19" s="97">
        <f>'MPS(input)_1.Pulau Putri'!E19</f>
        <v>0.90300000000000002</v>
      </c>
      <c r="G19" s="51" t="s">
        <v>92</v>
      </c>
      <c r="H19" s="169" t="str">
        <f>'MPS(input)_1.Pulau Putri'!G19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'MPS(input)_1.Pulau Putri'!J19</f>
        <v>n/a</v>
      </c>
      <c r="L19" s="172"/>
    </row>
    <row r="20" spans="1:12" ht="48" customHeight="1">
      <c r="B20" s="149" t="s">
        <v>157</v>
      </c>
      <c r="C20" s="149"/>
      <c r="D20" s="149" t="s">
        <v>43</v>
      </c>
      <c r="E20" s="149"/>
      <c r="F20" s="98">
        <f>'MPS(input)_1.Pulau Putri'!E20</f>
        <v>0.81499999999999995</v>
      </c>
      <c r="G20" s="51" t="s">
        <v>45</v>
      </c>
      <c r="H20" s="169" t="str">
        <f>'MPS(input)_1.Pulau Putri'!G20</f>
        <v xml:space="preserve">a) Values provided by the fuel supplier in invoices, or
b) Regional or national default value. </v>
      </c>
      <c r="I20" s="170"/>
      <c r="J20" s="171"/>
      <c r="K20" s="172" t="str">
        <f>'MPS(input)_1.Pulau Putri'!J20</f>
        <v>n/a</v>
      </c>
      <c r="L20" s="172"/>
    </row>
    <row r="21" spans="1:12" ht="39" customHeight="1">
      <c r="B21" s="149" t="s">
        <v>158</v>
      </c>
      <c r="C21" s="149"/>
      <c r="D21" s="149" t="s">
        <v>42</v>
      </c>
      <c r="E21" s="149"/>
      <c r="F21" s="99">
        <f>'MPS(input)_1.Pulau Putri'!E21</f>
        <v>41.4</v>
      </c>
      <c r="G21" s="51" t="s">
        <v>46</v>
      </c>
      <c r="H21" s="169" t="str">
        <f>'MPS(input)_1.Pulau Putri'!G21</f>
        <v>IPCC default values provided in table 1.2 of Ch.1 Vol.2 of 2006 IPCC Guidelines on National GHG Inventories. Lower value is applied.</v>
      </c>
      <c r="I21" s="170"/>
      <c r="J21" s="171"/>
      <c r="K21" s="172" t="str">
        <f>'MPS(input)_1.Pulau Putri'!J21</f>
        <v>n/a</v>
      </c>
      <c r="L21" s="172"/>
    </row>
    <row r="22" spans="1:12" ht="54.6" customHeight="1">
      <c r="B22" s="149" t="s">
        <v>154</v>
      </c>
      <c r="C22" s="149"/>
      <c r="D22" s="149" t="s">
        <v>96</v>
      </c>
      <c r="E22" s="149"/>
      <c r="F22" s="98">
        <f>'MPS(input)_1.Pulau Putri'!E22</f>
        <v>72600</v>
      </c>
      <c r="G22" s="51" t="s">
        <v>97</v>
      </c>
      <c r="H22" s="169" t="str">
        <f>'MPS(input)_1.Pulau Putri'!G22</f>
        <v>IPCC default values provided in table 1.4 of Ch.1 Vol.2 of 2006 IPCC Guidelines on National GHG Inventories. Lower value is applied.</v>
      </c>
      <c r="I22" s="170"/>
      <c r="J22" s="171"/>
      <c r="K22" s="172" t="str">
        <f>'MPS(input)_1.Pulau Putri'!J22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ROUNDDOWN('MRS(calc_process)_1.Pulau Putri'!G6,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D16:E16"/>
    <mergeCell ref="H16:J16"/>
    <mergeCell ref="K16:L16"/>
    <mergeCell ref="D17:E17"/>
    <mergeCell ref="H17:J17"/>
    <mergeCell ref="K17:L17"/>
    <mergeCell ref="D18:E18"/>
    <mergeCell ref="H18:J18"/>
    <mergeCell ref="K18:L18"/>
    <mergeCell ref="D19:E19"/>
    <mergeCell ref="H19:J19"/>
    <mergeCell ref="K19:L19"/>
    <mergeCell ref="D26:E26"/>
    <mergeCell ref="D20:E20"/>
    <mergeCell ref="H20:J20"/>
    <mergeCell ref="K20:L20"/>
    <mergeCell ref="D21:E21"/>
    <mergeCell ref="H21:J21"/>
    <mergeCell ref="K21:L21"/>
    <mergeCell ref="B25:C25"/>
    <mergeCell ref="B26:C26"/>
    <mergeCell ref="D30:K30"/>
    <mergeCell ref="D31:K31"/>
    <mergeCell ref="B16:C16"/>
    <mergeCell ref="B17:C17"/>
    <mergeCell ref="B18:C18"/>
    <mergeCell ref="B19:C19"/>
    <mergeCell ref="B20:C20"/>
    <mergeCell ref="B21:C21"/>
    <mergeCell ref="B22:C22"/>
    <mergeCell ref="D25:E25"/>
    <mergeCell ref="D22:E22"/>
    <mergeCell ref="H22:J22"/>
    <mergeCell ref="K22:L22"/>
    <mergeCell ref="D29:K29"/>
  </mergeCells>
  <phoneticPr fontId="23"/>
  <pageMargins left="0.70866141732283472" right="0.70866141732283472" top="0.74803149606299213" bottom="0.74803149606299213" header="0.31496062992125984" footer="0.31496062992125984"/>
  <pageSetup paperSize="9" scale="70" fitToHeight="3" orientation="landscape" r:id="rId1"/>
  <ignoredErrors>
    <ignoredError sqref="H18:J22 K18:L22 F18:F22" unlockedFormula="1"/>
    <ignoredError sqref="C8 C9:C13"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_12.Galang Baru Teng'!K1</f>
        <v>Monitoring Spreadsheet: JCM_ID_AM014_ver01.0</v>
      </c>
    </row>
    <row r="2" spans="1:3" ht="18" customHeight="1">
      <c r="C2" s="90" t="str">
        <f>'MPS(input) _12.Galang Baru Teng'!K2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_12.Galang Baru Teng'!K1</f>
        <v>Monitoring Spreadsheet: JCM_ID_AM014_ver01.0</v>
      </c>
    </row>
    <row r="2" spans="1:12" ht="18" customHeight="1">
      <c r="L2" s="57" t="str">
        <f>'MPS(input) _12.Galang Baru Teng'!K2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_12.Galang Baru Teng'!E18</f>
        <v>2.0099999999999998</v>
      </c>
      <c r="G18" s="51" t="s">
        <v>44</v>
      </c>
      <c r="H18" s="169" t="str">
        <f>'MPS(input) _12.Galang Baru Teng'!G18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_12.Galang Baru Teng'!J18</f>
        <v>n/a</v>
      </c>
      <c r="L18" s="172"/>
    </row>
    <row r="19" spans="1:12" ht="79.150000000000006" customHeight="1">
      <c r="B19" s="149" t="s">
        <v>156</v>
      </c>
      <c r="C19" s="149"/>
      <c r="D19" s="149" t="s">
        <v>91</v>
      </c>
      <c r="E19" s="149"/>
      <c r="F19" s="97">
        <f>'MPS(input) _12.Galang Baru Teng'!E19</f>
        <v>0.95299999999999996</v>
      </c>
      <c r="G19" s="51" t="s">
        <v>92</v>
      </c>
      <c r="H19" s="169" t="str">
        <f>'MPS(input) _12.Galang Baru Teng'!G19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_12.Galang Baru Teng'!J19</f>
        <v>n/a</v>
      </c>
      <c r="L19" s="172"/>
    </row>
    <row r="20" spans="1:12" ht="48" customHeight="1">
      <c r="B20" s="149" t="s">
        <v>157</v>
      </c>
      <c r="C20" s="149"/>
      <c r="D20" s="149" t="s">
        <v>43</v>
      </c>
      <c r="E20" s="149"/>
      <c r="F20" s="98">
        <f>'MPS(input) _12.Galang Baru Teng'!E20</f>
        <v>0.81499999999999995</v>
      </c>
      <c r="G20" s="51" t="s">
        <v>45</v>
      </c>
      <c r="H20" s="169" t="str">
        <f>'MPS(input) _12.Galang Baru Teng'!G20</f>
        <v xml:space="preserve">a) Values provided by the fuel supplier in invoices, or
b) Regional or national default value. </v>
      </c>
      <c r="I20" s="170"/>
      <c r="J20" s="171"/>
      <c r="K20" s="172" t="str">
        <f>'MPS(input) _12.Galang Baru Teng'!J20</f>
        <v>n/a</v>
      </c>
      <c r="L20" s="172"/>
    </row>
    <row r="21" spans="1:12" ht="39" customHeight="1">
      <c r="B21" s="149" t="s">
        <v>94</v>
      </c>
      <c r="C21" s="149"/>
      <c r="D21" s="149" t="s">
        <v>42</v>
      </c>
      <c r="E21" s="149"/>
      <c r="F21" s="99">
        <f>'MPS(input) _12.Galang Baru Teng'!E21</f>
        <v>41.4</v>
      </c>
      <c r="G21" s="51" t="s">
        <v>46</v>
      </c>
      <c r="H21" s="169" t="str">
        <f>'MPS(input) _12.Galang Baru Teng'!G21</f>
        <v>IPCC default values provided in table 1.2 of Ch.1 Vol.2 of 2006 IPCC Guidelines on National GHG Inventories. Lower value is applied.</v>
      </c>
      <c r="I21" s="170"/>
      <c r="J21" s="171"/>
      <c r="K21" s="172" t="str">
        <f>'MPS(input) _12.Galang Baru Teng'!J21</f>
        <v>n/a</v>
      </c>
      <c r="L21" s="172"/>
    </row>
    <row r="22" spans="1:12" ht="54.6" customHeight="1">
      <c r="B22" s="149" t="s">
        <v>154</v>
      </c>
      <c r="C22" s="149"/>
      <c r="D22" s="149" t="s">
        <v>96</v>
      </c>
      <c r="E22" s="149"/>
      <c r="F22" s="98">
        <f>'MPS(input) _12.Galang Baru Teng'!E22</f>
        <v>72600</v>
      </c>
      <c r="G22" s="51" t="s">
        <v>97</v>
      </c>
      <c r="H22" s="169" t="str">
        <f>'MPS(input) _12.Galang Baru Teng'!G22</f>
        <v>IPCC default values provided in table 1.4 of Ch.1 Vol.2 of 2006 IPCC Guidelines on National GHG Inventories. Lower value is applied.</v>
      </c>
      <c r="I22" s="170"/>
      <c r="J22" s="171"/>
      <c r="K22" s="172" t="str">
        <f>'MPS(input) _12.Galang Baru Teng'!J22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 _12.Galang Baru Teng'!G6,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_12.Galang Baru Teng'!K1</f>
        <v>Monitoring Spreadsheet: JCM_ID_AM014_ver01.0</v>
      </c>
    </row>
    <row r="2" spans="1:11" ht="18" customHeight="1">
      <c r="I2" s="12" t="str">
        <f>'MPS(input) _12.Galang Baru Teng'!K2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'MRS(input)_12.Galang Baru Teng'!F21</f>
        <v>41.4</v>
      </c>
      <c r="H8" s="31" t="s">
        <v>46</v>
      </c>
      <c r="I8" s="21" t="s">
        <v>104</v>
      </c>
    </row>
    <row r="9" spans="1:11" ht="18.75" customHeight="1">
      <c r="A9" s="28"/>
      <c r="B9" s="55" t="s">
        <v>105</v>
      </c>
      <c r="C9" s="24"/>
      <c r="D9" s="24"/>
      <c r="E9" s="25"/>
      <c r="F9" s="20" t="s">
        <v>59</v>
      </c>
      <c r="G9" s="79">
        <f>'MRS(input)_12.Galang Baru Teng'!F22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'MRS(input)_12.Galang Baru Teng'!F8</f>
        <v>0</v>
      </c>
      <c r="H13" s="48" t="s">
        <v>36</v>
      </c>
      <c r="I13" s="34" t="s">
        <v>113</v>
      </c>
      <c r="K13" s="5"/>
    </row>
    <row r="14" spans="1:11" ht="28.15" customHeight="1">
      <c r="A14" s="28"/>
      <c r="B14" s="38"/>
      <c r="C14" s="66"/>
      <c r="D14" s="152" t="s">
        <v>114</v>
      </c>
      <c r="E14" s="156"/>
      <c r="F14" s="39" t="s">
        <v>53</v>
      </c>
      <c r="G14" s="71">
        <f>'MRS(input)_12.Galang Baru Teng'!F9</f>
        <v>0</v>
      </c>
      <c r="H14" s="48" t="s">
        <v>36</v>
      </c>
      <c r="I14" s="34" t="s">
        <v>115</v>
      </c>
    </row>
    <row r="15" spans="1:11" ht="28.15" customHeight="1">
      <c r="A15" s="28"/>
      <c r="B15" s="38"/>
      <c r="C15" s="66"/>
      <c r="D15" s="152" t="s">
        <v>116</v>
      </c>
      <c r="E15" s="156"/>
      <c r="F15" s="39" t="s">
        <v>53</v>
      </c>
      <c r="G15" s="71">
        <f>'MRS(input)_12.Galang Baru Teng'!F10</f>
        <v>0</v>
      </c>
      <c r="H15" s="48" t="s">
        <v>36</v>
      </c>
      <c r="I15" s="34" t="s">
        <v>117</v>
      </c>
    </row>
    <row r="16" spans="1:11" ht="31.9" customHeight="1">
      <c r="A16" s="28"/>
      <c r="B16" s="38"/>
      <c r="C16" s="152" t="s">
        <v>118</v>
      </c>
      <c r="D16" s="153"/>
      <c r="E16" s="156"/>
      <c r="F16" s="39" t="s">
        <v>50</v>
      </c>
      <c r="G16" s="71">
        <f>'MRS(input)_12.Galang Baru Teng'!F11</f>
        <v>0</v>
      </c>
      <c r="H16" s="48" t="s">
        <v>37</v>
      </c>
      <c r="I16" s="77" t="s">
        <v>142</v>
      </c>
    </row>
    <row r="17" spans="1:9" ht="21" customHeight="1">
      <c r="A17" s="28"/>
      <c r="B17" s="38"/>
      <c r="C17" s="152" t="s">
        <v>119</v>
      </c>
      <c r="D17" s="153"/>
      <c r="E17" s="154"/>
      <c r="F17" s="39" t="s">
        <v>50</v>
      </c>
      <c r="G17" s="71">
        <f>'MRS(input)_12.Galang Baru Teng'!F12</f>
        <v>0</v>
      </c>
      <c r="H17" s="48" t="s">
        <v>37</v>
      </c>
      <c r="I17" s="34" t="s">
        <v>120</v>
      </c>
    </row>
    <row r="18" spans="1:9" ht="21" customHeight="1">
      <c r="A18" s="28"/>
      <c r="B18" s="38"/>
      <c r="C18" s="152" t="s">
        <v>121</v>
      </c>
      <c r="D18" s="153"/>
      <c r="E18" s="154"/>
      <c r="F18" s="39" t="s">
        <v>53</v>
      </c>
      <c r="G18" s="76">
        <f>'MRS(input)_12.Galang Baru Teng'!F19</f>
        <v>0.95299999999999996</v>
      </c>
      <c r="H18" s="47" t="s">
        <v>122</v>
      </c>
      <c r="I18" s="34" t="s">
        <v>123</v>
      </c>
    </row>
    <row r="19" spans="1:9" ht="45.75" customHeight="1">
      <c r="A19" s="28"/>
      <c r="B19" s="38"/>
      <c r="C19" s="160" t="s">
        <v>143</v>
      </c>
      <c r="D19" s="161"/>
      <c r="E19" s="162"/>
      <c r="F19" s="39" t="s">
        <v>50</v>
      </c>
      <c r="G19" s="72">
        <f>'MRS(input)_12.Galang Baru Teng'!$F$18</f>
        <v>2.0099999999999998</v>
      </c>
      <c r="H19" s="47" t="s">
        <v>44</v>
      </c>
      <c r="I19" s="34" t="s">
        <v>124</v>
      </c>
    </row>
    <row r="20" spans="1:9" ht="21" customHeight="1">
      <c r="A20" s="28"/>
      <c r="B20" s="38"/>
      <c r="C20" s="152" t="s">
        <v>43</v>
      </c>
      <c r="D20" s="153"/>
      <c r="E20" s="154"/>
      <c r="F20" s="39" t="s">
        <v>59</v>
      </c>
      <c r="G20" s="72">
        <f>'MRS(input)_12.Galang Baru Teng'!F20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'MRS(input)_12.Galang Baru Teng'!F8</f>
        <v>0</v>
      </c>
      <c r="H23" s="48" t="s">
        <v>36</v>
      </c>
      <c r="I23" s="34" t="s">
        <v>113</v>
      </c>
    </row>
    <row r="24" spans="1:9" ht="18.75" customHeight="1">
      <c r="A24" s="28"/>
      <c r="B24" s="29"/>
      <c r="C24" s="152" t="s">
        <v>121</v>
      </c>
      <c r="D24" s="153"/>
      <c r="E24" s="154"/>
      <c r="F24" s="39" t="s">
        <v>53</v>
      </c>
      <c r="G24" s="76">
        <f>'MRS(input)_12.Galang Baru Teng'!F19</f>
        <v>0.95299999999999996</v>
      </c>
      <c r="H24" s="47" t="s">
        <v>122</v>
      </c>
      <c r="I24" s="34" t="s">
        <v>123</v>
      </c>
    </row>
    <row r="25" spans="1:9" ht="40.5" customHeight="1">
      <c r="A25" s="28"/>
      <c r="B25" s="29"/>
      <c r="C25" s="152" t="s">
        <v>130</v>
      </c>
      <c r="D25" s="153"/>
      <c r="E25" s="154"/>
      <c r="F25" s="39" t="s">
        <v>59</v>
      </c>
      <c r="G25" s="74">
        <f>'MRS(input)_12.Galang Baru Teng'!F13</f>
        <v>0</v>
      </c>
      <c r="H25" s="49" t="s">
        <v>38</v>
      </c>
      <c r="I25" s="21" t="s">
        <v>131</v>
      </c>
    </row>
    <row r="26" spans="1:9" ht="18.75" customHeight="1">
      <c r="A26" s="28"/>
      <c r="B26" s="29"/>
      <c r="C26" s="152" t="s">
        <v>43</v>
      </c>
      <c r="D26" s="153"/>
      <c r="E26" s="154"/>
      <c r="F26" s="39" t="s">
        <v>59</v>
      </c>
      <c r="G26" s="75">
        <f>'MRS(input)_12.Galang Baru Teng'!F20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29.626666666666665</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9502.9777777777781</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ROUNDDOWN('MPS(calc_process)_13.Sungsang'!G6, 0)</f>
        <v>19</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'MPS(input)_13.Sungsang'!K1</f>
        <v>Monitoring Spreadsheet: JCM_ID_AM014_ver01.0</v>
      </c>
    </row>
    <row r="2" spans="1:11" ht="18" customHeight="1">
      <c r="I2" s="12" t="str">
        <f>'MPS(input)_13.Sungsang'!K2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19.85305503983999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'MPS(input)_13.Sungsang'!E21</f>
        <v>41.4</v>
      </c>
      <c r="H8" s="31" t="s">
        <v>56</v>
      </c>
      <c r="I8" s="21" t="s">
        <v>104</v>
      </c>
    </row>
    <row r="9" spans="1:11" ht="18.75" customHeight="1">
      <c r="A9" s="28"/>
      <c r="B9" s="55" t="s">
        <v>105</v>
      </c>
      <c r="C9" s="24"/>
      <c r="D9" s="24"/>
      <c r="E9" s="25"/>
      <c r="F9" s="20" t="s">
        <v>59</v>
      </c>
      <c r="G9" s="79">
        <f>'MPS(input)_13.Sungsang'!E22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30.128766666666664</v>
      </c>
      <c r="H12" s="48" t="s">
        <v>51</v>
      </c>
      <c r="I12" s="34" t="s">
        <v>111</v>
      </c>
    </row>
    <row r="13" spans="1:11" ht="27" customHeight="1">
      <c r="A13" s="28"/>
      <c r="B13" s="38"/>
      <c r="C13" s="66"/>
      <c r="D13" s="152" t="s">
        <v>112</v>
      </c>
      <c r="E13" s="156"/>
      <c r="F13" s="39" t="s">
        <v>53</v>
      </c>
      <c r="G13" s="71">
        <f>'MPS(input)_13.Sungsang'!E8</f>
        <v>0</v>
      </c>
      <c r="H13" s="48" t="s">
        <v>51</v>
      </c>
      <c r="I13" s="34" t="s">
        <v>113</v>
      </c>
      <c r="K13" s="5"/>
    </row>
    <row r="14" spans="1:11" ht="28.15" customHeight="1">
      <c r="A14" s="28"/>
      <c r="B14" s="38"/>
      <c r="C14" s="66"/>
      <c r="D14" s="152" t="s">
        <v>114</v>
      </c>
      <c r="E14" s="156"/>
      <c r="F14" s="39" t="s">
        <v>53</v>
      </c>
      <c r="G14" s="71">
        <f>'MPS(input)_13.Sungsang'!E9</f>
        <v>29.626666666666665</v>
      </c>
      <c r="H14" s="48" t="s">
        <v>51</v>
      </c>
      <c r="I14" s="34" t="s">
        <v>115</v>
      </c>
    </row>
    <row r="15" spans="1:11" ht="28.15" customHeight="1">
      <c r="A15" s="28"/>
      <c r="B15" s="38"/>
      <c r="C15" s="66"/>
      <c r="D15" s="152" t="s">
        <v>116</v>
      </c>
      <c r="E15" s="156"/>
      <c r="F15" s="39" t="s">
        <v>53</v>
      </c>
      <c r="G15" s="71">
        <f>'MPS(input)_13.Sungsang'!E10</f>
        <v>0.50209999999999999</v>
      </c>
      <c r="H15" s="48" t="s">
        <v>51</v>
      </c>
      <c r="I15" s="34" t="s">
        <v>117</v>
      </c>
    </row>
    <row r="16" spans="1:11" ht="31.9" customHeight="1">
      <c r="A16" s="28"/>
      <c r="B16" s="38"/>
      <c r="C16" s="152" t="s">
        <v>118</v>
      </c>
      <c r="D16" s="153"/>
      <c r="E16" s="156"/>
      <c r="F16" s="39" t="s">
        <v>50</v>
      </c>
      <c r="G16" s="71">
        <f>'MPS(input)_13.Sungsang'!E11</f>
        <v>0</v>
      </c>
      <c r="H16" s="48" t="s">
        <v>37</v>
      </c>
      <c r="I16" s="77" t="s">
        <v>142</v>
      </c>
    </row>
    <row r="17" spans="1:9" ht="21" customHeight="1">
      <c r="A17" s="28"/>
      <c r="B17" s="38"/>
      <c r="C17" s="152" t="s">
        <v>119</v>
      </c>
      <c r="D17" s="153"/>
      <c r="E17" s="154"/>
      <c r="F17" s="39" t="s">
        <v>50</v>
      </c>
      <c r="G17" s="71">
        <f>'MPS(input)_13.Sungsang'!E12</f>
        <v>8760</v>
      </c>
      <c r="H17" s="48" t="s">
        <v>37</v>
      </c>
      <c r="I17" s="34" t="s">
        <v>120</v>
      </c>
    </row>
    <row r="18" spans="1:9" ht="21" customHeight="1">
      <c r="A18" s="28"/>
      <c r="B18" s="38"/>
      <c r="C18" s="152" t="s">
        <v>121</v>
      </c>
      <c r="D18" s="153"/>
      <c r="E18" s="154"/>
      <c r="F18" s="39" t="s">
        <v>53</v>
      </c>
      <c r="G18" s="76">
        <f>'MPS(input)_13.Sungsang'!E19</f>
        <v>0.85499999999999998</v>
      </c>
      <c r="H18" s="47" t="s">
        <v>122</v>
      </c>
      <c r="I18" s="34" t="s">
        <v>123</v>
      </c>
    </row>
    <row r="19" spans="1:9" ht="45.75" customHeight="1">
      <c r="A19" s="28"/>
      <c r="B19" s="38"/>
      <c r="C19" s="160" t="s">
        <v>143</v>
      </c>
      <c r="D19" s="161"/>
      <c r="E19" s="162"/>
      <c r="F19" s="39" t="s">
        <v>50</v>
      </c>
      <c r="G19" s="72">
        <f>'MPS(input)_13.Sungsang'!$E$18</f>
        <v>2.0099999999999998</v>
      </c>
      <c r="H19" s="47" t="s">
        <v>57</v>
      </c>
      <c r="I19" s="34" t="s">
        <v>124</v>
      </c>
    </row>
    <row r="20" spans="1:9" ht="21" customHeight="1">
      <c r="A20" s="28"/>
      <c r="B20" s="38"/>
      <c r="C20" s="152" t="s">
        <v>54</v>
      </c>
      <c r="D20" s="153"/>
      <c r="E20" s="154"/>
      <c r="F20" s="39" t="s">
        <v>59</v>
      </c>
      <c r="G20" s="72">
        <f>'MPS(input)_13.Sungsang'!E20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23.278462054319998</v>
      </c>
      <c r="H22" s="42" t="s">
        <v>127</v>
      </c>
      <c r="I22" s="34" t="s">
        <v>128</v>
      </c>
    </row>
    <row r="23" spans="1:9" ht="42" customHeight="1">
      <c r="A23" s="28"/>
      <c r="B23" s="29"/>
      <c r="C23" s="152" t="s">
        <v>129</v>
      </c>
      <c r="D23" s="153"/>
      <c r="E23" s="154"/>
      <c r="F23" s="39" t="s">
        <v>53</v>
      </c>
      <c r="G23" s="73">
        <f>'MPS(input)_13.Sungsang'!E8</f>
        <v>0</v>
      </c>
      <c r="H23" s="48" t="s">
        <v>51</v>
      </c>
      <c r="I23" s="34" t="s">
        <v>113</v>
      </c>
    </row>
    <row r="24" spans="1:9" ht="18.75" customHeight="1">
      <c r="A24" s="28"/>
      <c r="B24" s="29"/>
      <c r="C24" s="152" t="s">
        <v>121</v>
      </c>
      <c r="D24" s="153"/>
      <c r="E24" s="154"/>
      <c r="F24" s="39" t="s">
        <v>53</v>
      </c>
      <c r="G24" s="76">
        <f>'MPS(input)_13.Sungsang'!E19</f>
        <v>0.85499999999999998</v>
      </c>
      <c r="H24" s="47" t="s">
        <v>122</v>
      </c>
      <c r="I24" s="34" t="s">
        <v>123</v>
      </c>
    </row>
    <row r="25" spans="1:9" ht="40.5" customHeight="1">
      <c r="A25" s="28"/>
      <c r="B25" s="29"/>
      <c r="C25" s="152" t="s">
        <v>130</v>
      </c>
      <c r="D25" s="153"/>
      <c r="E25" s="154"/>
      <c r="F25" s="39" t="s">
        <v>59</v>
      </c>
      <c r="G25" s="74">
        <f>'MPS(input)_13.Sungsang'!E13</f>
        <v>9502.9777777777781</v>
      </c>
      <c r="H25" s="49" t="s">
        <v>60</v>
      </c>
      <c r="I25" s="21" t="s">
        <v>131</v>
      </c>
    </row>
    <row r="26" spans="1:9" ht="18.75" customHeight="1">
      <c r="A26" s="28"/>
      <c r="B26" s="29"/>
      <c r="C26" s="152" t="s">
        <v>54</v>
      </c>
      <c r="D26" s="153"/>
      <c r="E26" s="154"/>
      <c r="F26" s="39" t="s">
        <v>59</v>
      </c>
      <c r="G26" s="75">
        <f>'MPS(input)_13.Sungsang'!E20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'MPS(input)_13.Sungsang'!K1</f>
        <v>Monitoring Spreadsheet: JCM_ID_AM014_ver01.0</v>
      </c>
    </row>
    <row r="2" spans="1:3" ht="18" customHeight="1">
      <c r="C2" s="90" t="str">
        <f>'MPS(input)_13.Sungsang'!K2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'MPS(input)_13.Sungsang'!K1</f>
        <v>Monitoring Spreadsheet: JCM_ID_AM014_ver01.0</v>
      </c>
    </row>
    <row r="2" spans="1:12" ht="18" customHeight="1">
      <c r="L2" s="57" t="str">
        <f>'MPS(input)_13.Sungsang'!K2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'MPS(input)_13.Sungsang'!E18</f>
        <v>2.0099999999999998</v>
      </c>
      <c r="G18" s="51" t="s">
        <v>44</v>
      </c>
      <c r="H18" s="169" t="str">
        <f>'MPS(input)_13.Sungsang'!G18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'MPS(input)_13.Sungsang'!J18</f>
        <v>n/a</v>
      </c>
      <c r="L18" s="172"/>
    </row>
    <row r="19" spans="1:12" ht="79.150000000000006" customHeight="1">
      <c r="B19" s="149" t="s">
        <v>156</v>
      </c>
      <c r="C19" s="149"/>
      <c r="D19" s="149" t="s">
        <v>91</v>
      </c>
      <c r="E19" s="149"/>
      <c r="F19" s="97">
        <f>'MPS(input)_13.Sungsang'!E19</f>
        <v>0.85499999999999998</v>
      </c>
      <c r="G19" s="51" t="s">
        <v>92</v>
      </c>
      <c r="H19" s="169" t="str">
        <f>'MPS(input)_13.Sungsang'!G19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'MPS(input)_13.Sungsang'!J19</f>
        <v>n/a</v>
      </c>
      <c r="L19" s="172"/>
    </row>
    <row r="20" spans="1:12" ht="48" customHeight="1">
      <c r="B20" s="149" t="s">
        <v>157</v>
      </c>
      <c r="C20" s="149"/>
      <c r="D20" s="149" t="s">
        <v>43</v>
      </c>
      <c r="E20" s="149"/>
      <c r="F20" s="98">
        <f>'MPS(input)_13.Sungsang'!E20</f>
        <v>0.81499999999999995</v>
      </c>
      <c r="G20" s="51" t="s">
        <v>45</v>
      </c>
      <c r="H20" s="169" t="str">
        <f>'MPS(input)_13.Sungsang'!G20</f>
        <v xml:space="preserve">a) Values provided by the fuel supplier in invoices, or
b) Regional or national default value. </v>
      </c>
      <c r="I20" s="170"/>
      <c r="J20" s="171"/>
      <c r="K20" s="172" t="str">
        <f>'MPS(input)_13.Sungsang'!J20</f>
        <v>n/a</v>
      </c>
      <c r="L20" s="172"/>
    </row>
    <row r="21" spans="1:12" ht="39" customHeight="1">
      <c r="B21" s="149" t="s">
        <v>94</v>
      </c>
      <c r="C21" s="149"/>
      <c r="D21" s="149" t="s">
        <v>42</v>
      </c>
      <c r="E21" s="149"/>
      <c r="F21" s="99">
        <f>'MPS(input)_13.Sungsang'!E21</f>
        <v>41.4</v>
      </c>
      <c r="G21" s="51" t="s">
        <v>46</v>
      </c>
      <c r="H21" s="169" t="str">
        <f>'MPS(input)_13.Sungsang'!G21</f>
        <v>IPCC default values provided in table 1.2 of Ch.1 Vol.2 of 2006 IPCC Guidelines on National GHG Inventories. Lower value is applied.</v>
      </c>
      <c r="I21" s="170"/>
      <c r="J21" s="171"/>
      <c r="K21" s="172" t="str">
        <f>'MPS(input)_13.Sungsang'!J21</f>
        <v>n/a</v>
      </c>
      <c r="L21" s="172"/>
    </row>
    <row r="22" spans="1:12" ht="54.6" customHeight="1">
      <c r="B22" s="149" t="s">
        <v>154</v>
      </c>
      <c r="C22" s="149"/>
      <c r="D22" s="149" t="s">
        <v>96</v>
      </c>
      <c r="E22" s="149"/>
      <c r="F22" s="98">
        <f>'MPS(input)_13.Sungsang'!E22</f>
        <v>72600</v>
      </c>
      <c r="G22" s="51" t="s">
        <v>97</v>
      </c>
      <c r="H22" s="169" t="str">
        <f>'MPS(input)_13.Sungsang'!G22</f>
        <v>IPCC default values provided in table 1.4 of Ch.1 Vol.2 of 2006 IPCC Guidelines on National GHG Inventories. Lower value is applied.</v>
      </c>
      <c r="I22" s="170"/>
      <c r="J22" s="171"/>
      <c r="K22" s="172" t="str">
        <f>'MPS(input)_13.Sungsang'!J22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 _13.Sungsang'!G6,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'MPS(input)_13.Sungsang'!K1</f>
        <v>Monitoring Spreadsheet: JCM_ID_AM014_ver01.0</v>
      </c>
    </row>
    <row r="2" spans="1:11" ht="18" customHeight="1">
      <c r="I2" s="12" t="str">
        <f>'MPS(input)_13.Sungsang'!K2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'MRS(input)_13.Sungsang'!F21</f>
        <v>41.4</v>
      </c>
      <c r="H8" s="31" t="s">
        <v>46</v>
      </c>
      <c r="I8" s="21" t="s">
        <v>104</v>
      </c>
    </row>
    <row r="9" spans="1:11" ht="18.75" customHeight="1">
      <c r="A9" s="28"/>
      <c r="B9" s="55" t="s">
        <v>105</v>
      </c>
      <c r="C9" s="24"/>
      <c r="D9" s="24"/>
      <c r="E9" s="25"/>
      <c r="F9" s="20" t="s">
        <v>59</v>
      </c>
      <c r="G9" s="79">
        <f>'MRS(input)_13.Sungsang'!F22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'MRS(input)_13.Sungsang'!F8</f>
        <v>0</v>
      </c>
      <c r="H13" s="48" t="s">
        <v>36</v>
      </c>
      <c r="I13" s="34" t="s">
        <v>113</v>
      </c>
      <c r="K13" s="5"/>
    </row>
    <row r="14" spans="1:11" ht="28.15" customHeight="1">
      <c r="A14" s="28"/>
      <c r="B14" s="38"/>
      <c r="C14" s="66"/>
      <c r="D14" s="152" t="s">
        <v>114</v>
      </c>
      <c r="E14" s="156"/>
      <c r="F14" s="39" t="s">
        <v>53</v>
      </c>
      <c r="G14" s="71">
        <f>'MRS(input)_13.Sungsang'!F9</f>
        <v>0</v>
      </c>
      <c r="H14" s="48" t="s">
        <v>36</v>
      </c>
      <c r="I14" s="34" t="s">
        <v>115</v>
      </c>
    </row>
    <row r="15" spans="1:11" ht="28.15" customHeight="1">
      <c r="A15" s="28"/>
      <c r="B15" s="38"/>
      <c r="C15" s="66"/>
      <c r="D15" s="152" t="s">
        <v>116</v>
      </c>
      <c r="E15" s="156"/>
      <c r="F15" s="39" t="s">
        <v>53</v>
      </c>
      <c r="G15" s="71">
        <f>'MRS(input)_13.Sungsang'!F10</f>
        <v>0</v>
      </c>
      <c r="H15" s="48" t="s">
        <v>36</v>
      </c>
      <c r="I15" s="34" t="s">
        <v>117</v>
      </c>
    </row>
    <row r="16" spans="1:11" ht="31.9" customHeight="1">
      <c r="A16" s="28"/>
      <c r="B16" s="38"/>
      <c r="C16" s="152" t="s">
        <v>118</v>
      </c>
      <c r="D16" s="153"/>
      <c r="E16" s="156"/>
      <c r="F16" s="39" t="s">
        <v>50</v>
      </c>
      <c r="G16" s="71">
        <f>'MRS(input)_13.Sungsang'!F11</f>
        <v>0</v>
      </c>
      <c r="H16" s="48" t="s">
        <v>37</v>
      </c>
      <c r="I16" s="77" t="s">
        <v>142</v>
      </c>
    </row>
    <row r="17" spans="1:9" ht="21" customHeight="1">
      <c r="A17" s="28"/>
      <c r="B17" s="38"/>
      <c r="C17" s="152" t="s">
        <v>119</v>
      </c>
      <c r="D17" s="153"/>
      <c r="E17" s="154"/>
      <c r="F17" s="39" t="s">
        <v>50</v>
      </c>
      <c r="G17" s="71">
        <f>'MRS(input)_13.Sungsang'!F12</f>
        <v>0</v>
      </c>
      <c r="H17" s="48" t="s">
        <v>37</v>
      </c>
      <c r="I17" s="34" t="s">
        <v>120</v>
      </c>
    </row>
    <row r="18" spans="1:9" ht="21" customHeight="1">
      <c r="A18" s="28"/>
      <c r="B18" s="38"/>
      <c r="C18" s="152" t="s">
        <v>121</v>
      </c>
      <c r="D18" s="153"/>
      <c r="E18" s="154"/>
      <c r="F18" s="39" t="s">
        <v>53</v>
      </c>
      <c r="G18" s="76">
        <f>'MRS(input)_13.Sungsang'!F19</f>
        <v>0.85499999999999998</v>
      </c>
      <c r="H18" s="47" t="s">
        <v>122</v>
      </c>
      <c r="I18" s="34" t="s">
        <v>123</v>
      </c>
    </row>
    <row r="19" spans="1:9" ht="45.75" customHeight="1">
      <c r="A19" s="28"/>
      <c r="B19" s="38"/>
      <c r="C19" s="160" t="s">
        <v>143</v>
      </c>
      <c r="D19" s="161"/>
      <c r="E19" s="162"/>
      <c r="F19" s="39" t="s">
        <v>50</v>
      </c>
      <c r="G19" s="72">
        <f>'MRS(input)_13.Sungsang'!$F$18</f>
        <v>2.0099999999999998</v>
      </c>
      <c r="H19" s="47" t="s">
        <v>44</v>
      </c>
      <c r="I19" s="34" t="s">
        <v>124</v>
      </c>
    </row>
    <row r="20" spans="1:9" ht="21" customHeight="1">
      <c r="A20" s="28"/>
      <c r="B20" s="38"/>
      <c r="C20" s="152" t="s">
        <v>43</v>
      </c>
      <c r="D20" s="153"/>
      <c r="E20" s="154"/>
      <c r="F20" s="39" t="s">
        <v>59</v>
      </c>
      <c r="G20" s="72">
        <f>'MRS(input)_13.Sungsang'!F20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'MRS(input)_13.Sungsang'!F8</f>
        <v>0</v>
      </c>
      <c r="H23" s="48" t="s">
        <v>36</v>
      </c>
      <c r="I23" s="34" t="s">
        <v>113</v>
      </c>
    </row>
    <row r="24" spans="1:9" ht="18.75" customHeight="1">
      <c r="A24" s="28"/>
      <c r="B24" s="29"/>
      <c r="C24" s="152" t="s">
        <v>121</v>
      </c>
      <c r="D24" s="153"/>
      <c r="E24" s="154"/>
      <c r="F24" s="39" t="s">
        <v>53</v>
      </c>
      <c r="G24" s="76">
        <f>'MRS(input)_13.Sungsang'!F19</f>
        <v>0.85499999999999998</v>
      </c>
      <c r="H24" s="47" t="s">
        <v>122</v>
      </c>
      <c r="I24" s="34" t="s">
        <v>123</v>
      </c>
    </row>
    <row r="25" spans="1:9" ht="40.5" customHeight="1">
      <c r="A25" s="28"/>
      <c r="B25" s="29"/>
      <c r="C25" s="152" t="s">
        <v>130</v>
      </c>
      <c r="D25" s="153"/>
      <c r="E25" s="154"/>
      <c r="F25" s="39" t="s">
        <v>59</v>
      </c>
      <c r="G25" s="74">
        <f>'MRS(input)_13.Sungsang'!F13</f>
        <v>0</v>
      </c>
      <c r="H25" s="49" t="s">
        <v>38</v>
      </c>
      <c r="I25" s="21" t="s">
        <v>131</v>
      </c>
    </row>
    <row r="26" spans="1:9" ht="18.75" customHeight="1">
      <c r="A26" s="28"/>
      <c r="B26" s="29"/>
      <c r="C26" s="152" t="s">
        <v>43</v>
      </c>
      <c r="D26" s="153"/>
      <c r="E26" s="154"/>
      <c r="F26" s="39" t="s">
        <v>59</v>
      </c>
      <c r="G26" s="75">
        <f>'MRS(input)_13.Sungsang'!F20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30.7</v>
      </c>
      <c r="F8" s="51" t="s">
        <v>36</v>
      </c>
      <c r="G8" s="81" t="s">
        <v>39</v>
      </c>
      <c r="H8" s="81" t="s">
        <v>40</v>
      </c>
      <c r="I8" s="82" t="s">
        <v>163</v>
      </c>
      <c r="J8" s="81" t="s">
        <v>41</v>
      </c>
      <c r="K8" s="83" t="s">
        <v>164</v>
      </c>
    </row>
    <row r="9" spans="1:11" ht="150" customHeight="1">
      <c r="B9" s="54" t="s">
        <v>34</v>
      </c>
      <c r="C9" s="53" t="s">
        <v>75</v>
      </c>
      <c r="D9" s="101" t="s">
        <v>76</v>
      </c>
      <c r="E9" s="129">
        <v>5</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7300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130">
        <v>1610.3</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ROUNDDOWN('MPS(calc_)_14.Karanganyar2'!G6, 0)</f>
        <v>2</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_14.Karanganyar2'!K1</f>
        <v>Monitoring Spreadsheet: JCM_ID_AM014_ver01.0</v>
      </c>
    </row>
    <row r="2" spans="1:11" ht="18" customHeight="1">
      <c r="I2" s="12" t="str">
        <f>'MPS(input) _14.Karanganyar2'!K2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2.6106595273799975</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_14.Karanganyar2'!E21</f>
        <v>41.4</v>
      </c>
      <c r="H8" s="31" t="s">
        <v>56</v>
      </c>
      <c r="I8" s="21" t="s">
        <v>104</v>
      </c>
    </row>
    <row r="9" spans="1:11" ht="18.75" customHeight="1">
      <c r="A9" s="28"/>
      <c r="B9" s="55" t="s">
        <v>105</v>
      </c>
      <c r="C9" s="24"/>
      <c r="D9" s="24"/>
      <c r="E9" s="25"/>
      <c r="F9" s="20" t="s">
        <v>59</v>
      </c>
      <c r="G9" s="79">
        <f>'MPS(input) _14.Karanganyar2'!E22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32.803744932359997</v>
      </c>
      <c r="H11" s="42" t="s">
        <v>100</v>
      </c>
      <c r="I11" s="34" t="s">
        <v>109</v>
      </c>
    </row>
    <row r="12" spans="1:11" ht="18.75" customHeight="1">
      <c r="A12" s="28"/>
      <c r="B12" s="38"/>
      <c r="C12" s="157" t="s">
        <v>110</v>
      </c>
      <c r="D12" s="158"/>
      <c r="E12" s="159"/>
      <c r="F12" s="39" t="s">
        <v>53</v>
      </c>
      <c r="G12" s="70">
        <f>G13+G14+G15</f>
        <v>35.951100000000004</v>
      </c>
      <c r="H12" s="48" t="s">
        <v>51</v>
      </c>
      <c r="I12" s="34" t="s">
        <v>111</v>
      </c>
    </row>
    <row r="13" spans="1:11" ht="27" customHeight="1">
      <c r="A13" s="28"/>
      <c r="B13" s="38"/>
      <c r="C13" s="66"/>
      <c r="D13" s="152" t="s">
        <v>112</v>
      </c>
      <c r="E13" s="156"/>
      <c r="F13" s="39" t="s">
        <v>53</v>
      </c>
      <c r="G13" s="71">
        <f>'MPS(input) _14.Karanganyar2'!E8</f>
        <v>30.7</v>
      </c>
      <c r="H13" s="48" t="s">
        <v>51</v>
      </c>
      <c r="I13" s="34" t="s">
        <v>113</v>
      </c>
      <c r="K13" s="5"/>
    </row>
    <row r="14" spans="1:11" ht="28.15" customHeight="1">
      <c r="A14" s="28"/>
      <c r="B14" s="38"/>
      <c r="C14" s="66"/>
      <c r="D14" s="152" t="s">
        <v>114</v>
      </c>
      <c r="E14" s="156"/>
      <c r="F14" s="39" t="s">
        <v>53</v>
      </c>
      <c r="G14" s="71">
        <f>'MPS(input) _14.Karanganyar2'!E9</f>
        <v>5</v>
      </c>
      <c r="H14" s="48" t="s">
        <v>51</v>
      </c>
      <c r="I14" s="34" t="s">
        <v>115</v>
      </c>
    </row>
    <row r="15" spans="1:11" ht="28.15" customHeight="1">
      <c r="A15" s="28"/>
      <c r="B15" s="38"/>
      <c r="C15" s="66"/>
      <c r="D15" s="152" t="s">
        <v>116</v>
      </c>
      <c r="E15" s="156"/>
      <c r="F15" s="39" t="s">
        <v>53</v>
      </c>
      <c r="G15" s="71">
        <f>'MPS(input) _14.Karanganyar2'!E10</f>
        <v>0.25109999999999999</v>
      </c>
      <c r="H15" s="48" t="s">
        <v>51</v>
      </c>
      <c r="I15" s="34" t="s">
        <v>117</v>
      </c>
    </row>
    <row r="16" spans="1:11" ht="31.9" customHeight="1">
      <c r="A16" s="28"/>
      <c r="B16" s="38"/>
      <c r="C16" s="152" t="s">
        <v>118</v>
      </c>
      <c r="D16" s="153"/>
      <c r="E16" s="156"/>
      <c r="F16" s="39" t="s">
        <v>50</v>
      </c>
      <c r="G16" s="71">
        <f>'MPS(input) _14.Karanganyar2'!E11</f>
        <v>7300</v>
      </c>
      <c r="H16" s="48" t="s">
        <v>37</v>
      </c>
      <c r="I16" s="77" t="s">
        <v>142</v>
      </c>
    </row>
    <row r="17" spans="1:9" ht="21" customHeight="1">
      <c r="A17" s="28"/>
      <c r="B17" s="38"/>
      <c r="C17" s="152" t="s">
        <v>119</v>
      </c>
      <c r="D17" s="153"/>
      <c r="E17" s="154"/>
      <c r="F17" s="39" t="s">
        <v>50</v>
      </c>
      <c r="G17" s="71">
        <f>'MPS(input) _14.Karanganyar2'!E12</f>
        <v>8760</v>
      </c>
      <c r="H17" s="48" t="s">
        <v>37</v>
      </c>
      <c r="I17" s="34" t="s">
        <v>120</v>
      </c>
    </row>
    <row r="18" spans="1:9" ht="21" customHeight="1">
      <c r="A18" s="28"/>
      <c r="B18" s="38"/>
      <c r="C18" s="152" t="s">
        <v>121</v>
      </c>
      <c r="D18" s="153"/>
      <c r="E18" s="154"/>
      <c r="F18" s="39" t="s">
        <v>53</v>
      </c>
      <c r="G18" s="76">
        <f>'MPS(input) _14.Karanganyar2'!E19</f>
        <v>0.85499999999999998</v>
      </c>
      <c r="H18" s="47" t="s">
        <v>122</v>
      </c>
      <c r="I18" s="34" t="s">
        <v>123</v>
      </c>
    </row>
    <row r="19" spans="1:9" ht="45.75" customHeight="1">
      <c r="A19" s="28"/>
      <c r="B19" s="38"/>
      <c r="C19" s="160" t="s">
        <v>143</v>
      </c>
      <c r="D19" s="161"/>
      <c r="E19" s="162"/>
      <c r="F19" s="39" t="s">
        <v>50</v>
      </c>
      <c r="G19" s="72">
        <f>'MPS(input) _14.Karanganyar2'!$E$18</f>
        <v>2.0099999999999998</v>
      </c>
      <c r="H19" s="47" t="s">
        <v>57</v>
      </c>
      <c r="I19" s="34" t="s">
        <v>124</v>
      </c>
    </row>
    <row r="20" spans="1:9" ht="21" customHeight="1">
      <c r="A20" s="28"/>
      <c r="B20" s="38"/>
      <c r="C20" s="152" t="s">
        <v>54</v>
      </c>
      <c r="D20" s="153"/>
      <c r="E20" s="154"/>
      <c r="F20" s="39" t="s">
        <v>59</v>
      </c>
      <c r="G20" s="72">
        <f>'MPS(input) _14.Karanganyar2'!E20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30.19308540498</v>
      </c>
      <c r="H22" s="42" t="s">
        <v>127</v>
      </c>
      <c r="I22" s="34" t="s">
        <v>128</v>
      </c>
    </row>
    <row r="23" spans="1:9" ht="42" customHeight="1">
      <c r="A23" s="28"/>
      <c r="B23" s="29"/>
      <c r="C23" s="152" t="s">
        <v>129</v>
      </c>
      <c r="D23" s="153"/>
      <c r="E23" s="154"/>
      <c r="F23" s="39" t="s">
        <v>53</v>
      </c>
      <c r="G23" s="73">
        <f>'MPS(input) _14.Karanganyar2'!E8</f>
        <v>30.7</v>
      </c>
      <c r="H23" s="48" t="s">
        <v>51</v>
      </c>
      <c r="I23" s="34" t="s">
        <v>113</v>
      </c>
    </row>
    <row r="24" spans="1:9" ht="18.75" customHeight="1">
      <c r="A24" s="28"/>
      <c r="B24" s="29"/>
      <c r="C24" s="152" t="s">
        <v>121</v>
      </c>
      <c r="D24" s="153"/>
      <c r="E24" s="154"/>
      <c r="F24" s="39" t="s">
        <v>53</v>
      </c>
      <c r="G24" s="76">
        <f>'MPS(input) _14.Karanganyar2'!E19</f>
        <v>0.85499999999999998</v>
      </c>
      <c r="H24" s="47" t="s">
        <v>122</v>
      </c>
      <c r="I24" s="34" t="s">
        <v>123</v>
      </c>
    </row>
    <row r="25" spans="1:9" ht="40.5" customHeight="1">
      <c r="A25" s="28"/>
      <c r="B25" s="29"/>
      <c r="C25" s="152" t="s">
        <v>130</v>
      </c>
      <c r="D25" s="153"/>
      <c r="E25" s="154"/>
      <c r="F25" s="39" t="s">
        <v>59</v>
      </c>
      <c r="G25" s="74">
        <f>'MPS(input) _14.Karanganyar2'!E13</f>
        <v>1610.3</v>
      </c>
      <c r="H25" s="49" t="s">
        <v>60</v>
      </c>
      <c r="I25" s="21" t="s">
        <v>131</v>
      </c>
    </row>
    <row r="26" spans="1:9" ht="18.75" customHeight="1">
      <c r="A26" s="28"/>
      <c r="B26" s="29"/>
      <c r="C26" s="152" t="s">
        <v>54</v>
      </c>
      <c r="D26" s="153"/>
      <c r="E26" s="154"/>
      <c r="F26" s="39" t="s">
        <v>59</v>
      </c>
      <c r="G26" s="75">
        <f>'MPS(input) _14.Karanganyar2'!E20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'MPS(input)_1.Pulau Putri'!K1</f>
        <v>Monitoring Spreadsheet: JCM_ID_AM014_ver01.0</v>
      </c>
    </row>
    <row r="2" spans="1:11" ht="18" customHeight="1">
      <c r="I2" s="12" t="str">
        <f>'MPS(input)_1.Pulau Putri'!K2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'MRS(input)_1.Pulau Putri'!F21</f>
        <v>41.4</v>
      </c>
      <c r="H8" s="31" t="s">
        <v>46</v>
      </c>
      <c r="I8" s="21" t="s">
        <v>104</v>
      </c>
    </row>
    <row r="9" spans="1:11" ht="18.75" customHeight="1">
      <c r="A9" s="28"/>
      <c r="B9" s="55" t="s">
        <v>105</v>
      </c>
      <c r="C9" s="24"/>
      <c r="D9" s="24"/>
      <c r="E9" s="25"/>
      <c r="F9" s="20" t="s">
        <v>59</v>
      </c>
      <c r="G9" s="79">
        <f>'MRS(input)_1.Pulau Putri'!F22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'MRS(input)_1.Pulau Putri'!F8</f>
        <v>0</v>
      </c>
      <c r="H13" s="48" t="s">
        <v>36</v>
      </c>
      <c r="I13" s="34" t="s">
        <v>113</v>
      </c>
      <c r="K13" s="5"/>
    </row>
    <row r="14" spans="1:11" ht="28.15" customHeight="1">
      <c r="A14" s="28"/>
      <c r="B14" s="38"/>
      <c r="C14" s="66"/>
      <c r="D14" s="152" t="s">
        <v>114</v>
      </c>
      <c r="E14" s="156"/>
      <c r="F14" s="39" t="s">
        <v>53</v>
      </c>
      <c r="G14" s="71">
        <f>'MRS(input)_1.Pulau Putri'!F9</f>
        <v>0</v>
      </c>
      <c r="H14" s="48" t="s">
        <v>36</v>
      </c>
      <c r="I14" s="34" t="s">
        <v>115</v>
      </c>
    </row>
    <row r="15" spans="1:11" ht="28.15" customHeight="1">
      <c r="A15" s="28"/>
      <c r="B15" s="38"/>
      <c r="C15" s="66"/>
      <c r="D15" s="152" t="s">
        <v>116</v>
      </c>
      <c r="E15" s="156"/>
      <c r="F15" s="39" t="s">
        <v>53</v>
      </c>
      <c r="G15" s="71">
        <f>'MRS(input)_1.Pulau Putri'!F10</f>
        <v>0</v>
      </c>
      <c r="H15" s="48" t="s">
        <v>36</v>
      </c>
      <c r="I15" s="34" t="s">
        <v>117</v>
      </c>
    </row>
    <row r="16" spans="1:11" ht="31.9" customHeight="1">
      <c r="A16" s="28"/>
      <c r="B16" s="38"/>
      <c r="C16" s="152" t="s">
        <v>118</v>
      </c>
      <c r="D16" s="153"/>
      <c r="E16" s="156"/>
      <c r="F16" s="39" t="s">
        <v>50</v>
      </c>
      <c r="G16" s="71">
        <f>'MRS(input)_1.Pulau Putri'!F11</f>
        <v>0</v>
      </c>
      <c r="H16" s="48" t="s">
        <v>37</v>
      </c>
      <c r="I16" s="77" t="s">
        <v>142</v>
      </c>
    </row>
    <row r="17" spans="1:9" ht="21" customHeight="1">
      <c r="A17" s="28"/>
      <c r="B17" s="38"/>
      <c r="C17" s="152" t="s">
        <v>119</v>
      </c>
      <c r="D17" s="153"/>
      <c r="E17" s="154"/>
      <c r="F17" s="39" t="s">
        <v>50</v>
      </c>
      <c r="G17" s="71">
        <f>'MRS(input)_1.Pulau Putri'!F12</f>
        <v>0</v>
      </c>
      <c r="H17" s="48" t="s">
        <v>37</v>
      </c>
      <c r="I17" s="34" t="s">
        <v>120</v>
      </c>
    </row>
    <row r="18" spans="1:9" ht="21" customHeight="1">
      <c r="A18" s="28"/>
      <c r="B18" s="38"/>
      <c r="C18" s="152" t="s">
        <v>121</v>
      </c>
      <c r="D18" s="153"/>
      <c r="E18" s="154"/>
      <c r="F18" s="39" t="s">
        <v>53</v>
      </c>
      <c r="G18" s="76">
        <f>'MRS(input)_1.Pulau Putri'!F19</f>
        <v>0.90300000000000002</v>
      </c>
      <c r="H18" s="47" t="s">
        <v>122</v>
      </c>
      <c r="I18" s="34" t="s">
        <v>123</v>
      </c>
    </row>
    <row r="19" spans="1:9" ht="45.75" customHeight="1">
      <c r="A19" s="28"/>
      <c r="B19" s="38"/>
      <c r="C19" s="160" t="s">
        <v>143</v>
      </c>
      <c r="D19" s="161"/>
      <c r="E19" s="162"/>
      <c r="F19" s="39" t="s">
        <v>50</v>
      </c>
      <c r="G19" s="72">
        <f>'MRS(input)_1.Pulau Putri'!$F$18</f>
        <v>2.0099999999999998</v>
      </c>
      <c r="H19" s="47" t="s">
        <v>44</v>
      </c>
      <c r="I19" s="34" t="s">
        <v>124</v>
      </c>
    </row>
    <row r="20" spans="1:9" ht="21" customHeight="1">
      <c r="A20" s="28"/>
      <c r="B20" s="38"/>
      <c r="C20" s="152" t="s">
        <v>43</v>
      </c>
      <c r="D20" s="153"/>
      <c r="E20" s="154"/>
      <c r="F20" s="39" t="s">
        <v>59</v>
      </c>
      <c r="G20" s="72">
        <f>'MRS(input)_1.Pulau Putri'!F20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'MRS(input)_1.Pulau Putri'!F8</f>
        <v>0</v>
      </c>
      <c r="H23" s="48" t="s">
        <v>36</v>
      </c>
      <c r="I23" s="34" t="s">
        <v>113</v>
      </c>
    </row>
    <row r="24" spans="1:9" ht="18.75" customHeight="1">
      <c r="A24" s="28"/>
      <c r="B24" s="29"/>
      <c r="C24" s="152" t="s">
        <v>121</v>
      </c>
      <c r="D24" s="153"/>
      <c r="E24" s="154"/>
      <c r="F24" s="39" t="s">
        <v>53</v>
      </c>
      <c r="G24" s="76">
        <f>'MRS(input)_1.Pulau Putri'!F19</f>
        <v>0.90300000000000002</v>
      </c>
      <c r="H24" s="47" t="s">
        <v>122</v>
      </c>
      <c r="I24" s="34" t="s">
        <v>123</v>
      </c>
    </row>
    <row r="25" spans="1:9" ht="40.5" customHeight="1">
      <c r="A25" s="28"/>
      <c r="B25" s="29"/>
      <c r="C25" s="152" t="s">
        <v>130</v>
      </c>
      <c r="D25" s="153"/>
      <c r="E25" s="154"/>
      <c r="F25" s="39" t="s">
        <v>59</v>
      </c>
      <c r="G25" s="74">
        <f>'MRS(input)_1.Pulau Putri'!F13</f>
        <v>0</v>
      </c>
      <c r="H25" s="49" t="s">
        <v>38</v>
      </c>
      <c r="I25" s="21" t="s">
        <v>131</v>
      </c>
    </row>
    <row r="26" spans="1:9" ht="18.75" customHeight="1">
      <c r="A26" s="28"/>
      <c r="B26" s="29"/>
      <c r="C26" s="152" t="s">
        <v>43</v>
      </c>
      <c r="D26" s="153"/>
      <c r="E26" s="154"/>
      <c r="F26" s="39" t="s">
        <v>59</v>
      </c>
      <c r="G26" s="75">
        <f>'MRS(input)_1.Pulau Putri'!F20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 _14.Karanganyar2'!K1</f>
        <v>Monitoring Spreadsheet: JCM_ID_AM014_ver01.0</v>
      </c>
    </row>
    <row r="2" spans="1:3" ht="18" customHeight="1">
      <c r="C2" s="90" t="str">
        <f>'MPS(input) _14.Karanganyar2'!K2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 _14.Karanganyar2'!K1</f>
        <v>Monitoring Spreadsheet: JCM_ID_AM014_ver01.0</v>
      </c>
    </row>
    <row r="2" spans="1:12" ht="18" customHeight="1">
      <c r="L2" s="57" t="str">
        <f>'MPS(input) _14.Karanganyar2'!K2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 _14.Karanganyar2'!E18</f>
        <v>2.0099999999999998</v>
      </c>
      <c r="G18" s="51" t="s">
        <v>44</v>
      </c>
      <c r="H18" s="169" t="str">
        <f>'MPS(input) _14.Karanganyar2'!G18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 _14.Karanganyar2'!J18</f>
        <v>n/a</v>
      </c>
      <c r="L18" s="172"/>
    </row>
    <row r="19" spans="1:12" ht="79.150000000000006" customHeight="1">
      <c r="B19" s="149" t="s">
        <v>156</v>
      </c>
      <c r="C19" s="149"/>
      <c r="D19" s="149" t="s">
        <v>91</v>
      </c>
      <c r="E19" s="149"/>
      <c r="F19" s="97">
        <f>'MPS(input) _14.Karanganyar2'!E19</f>
        <v>0.85499999999999998</v>
      </c>
      <c r="G19" s="51" t="s">
        <v>92</v>
      </c>
      <c r="H19" s="169" t="str">
        <f>'MPS(input) _14.Karanganyar2'!G19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 _14.Karanganyar2'!J19</f>
        <v>n/a</v>
      </c>
      <c r="L19" s="172"/>
    </row>
    <row r="20" spans="1:12" ht="48" customHeight="1">
      <c r="B20" s="149" t="s">
        <v>157</v>
      </c>
      <c r="C20" s="149"/>
      <c r="D20" s="149" t="s">
        <v>43</v>
      </c>
      <c r="E20" s="149"/>
      <c r="F20" s="98">
        <f>'MPS(input) _14.Karanganyar2'!E20</f>
        <v>0.81499999999999995</v>
      </c>
      <c r="G20" s="51" t="s">
        <v>45</v>
      </c>
      <c r="H20" s="169" t="str">
        <f>'MPS(input) _14.Karanganyar2'!G20</f>
        <v xml:space="preserve">a) Values provided by the fuel supplier in invoices, or
b) Regional or national default value. </v>
      </c>
      <c r="I20" s="170"/>
      <c r="J20" s="171"/>
      <c r="K20" s="172" t="str">
        <f>'MPS(input) _14.Karanganyar2'!J20</f>
        <v>n/a</v>
      </c>
      <c r="L20" s="172"/>
    </row>
    <row r="21" spans="1:12" ht="39" customHeight="1">
      <c r="B21" s="149" t="s">
        <v>94</v>
      </c>
      <c r="C21" s="149"/>
      <c r="D21" s="149" t="s">
        <v>42</v>
      </c>
      <c r="E21" s="149"/>
      <c r="F21" s="99">
        <f>'MPS(input) _14.Karanganyar2'!E21</f>
        <v>41.4</v>
      </c>
      <c r="G21" s="51" t="s">
        <v>46</v>
      </c>
      <c r="H21" s="169" t="str">
        <f>'MPS(input) _14.Karanganyar2'!G21</f>
        <v>IPCC default values provided in table 1.2 of Ch.1 Vol.2 of 2006 IPCC Guidelines on National GHG Inventories. Lower value is applied.</v>
      </c>
      <c r="I21" s="170"/>
      <c r="J21" s="171"/>
      <c r="K21" s="172" t="str">
        <f>'MPS(input) _14.Karanganyar2'!J21</f>
        <v>n/a</v>
      </c>
      <c r="L21" s="172"/>
    </row>
    <row r="22" spans="1:12" ht="54.6" customHeight="1">
      <c r="B22" s="149" t="s">
        <v>154</v>
      </c>
      <c r="C22" s="149"/>
      <c r="D22" s="149" t="s">
        <v>96</v>
      </c>
      <c r="E22" s="149"/>
      <c r="F22" s="98">
        <f>'MPS(input) _14.Karanganyar2'!E22</f>
        <v>72600</v>
      </c>
      <c r="G22" s="51" t="s">
        <v>97</v>
      </c>
      <c r="H22" s="169" t="str">
        <f>'MPS(input) _14.Karanganyar2'!G22</f>
        <v>IPCC default values provided in table 1.4 of Ch.1 Vol.2 of 2006 IPCC Guidelines on National GHG Inventories. Lower value is applied.</v>
      </c>
      <c r="I22" s="170"/>
      <c r="J22" s="171"/>
      <c r="K22" s="172" t="str">
        <f>'MPS(input) _14.Karanganyar2'!J22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ROUNDDOWN('MRS(calc_)_14.Karanganyar2'!G6,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_14.Karanganyar2'!K1</f>
        <v>Monitoring Spreadsheet: JCM_ID_AM014_ver01.0</v>
      </c>
    </row>
    <row r="2" spans="1:11" ht="18" customHeight="1">
      <c r="I2" s="12" t="str">
        <f>'MPS(input) _14.Karanganyar2'!K2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'MRS(input)_14.Karanganyar2'!F21</f>
        <v>41.4</v>
      </c>
      <c r="H8" s="31" t="s">
        <v>46</v>
      </c>
      <c r="I8" s="21" t="s">
        <v>104</v>
      </c>
    </row>
    <row r="9" spans="1:11" ht="18.75" customHeight="1">
      <c r="A9" s="28"/>
      <c r="B9" s="55" t="s">
        <v>105</v>
      </c>
      <c r="C9" s="24"/>
      <c r="D9" s="24"/>
      <c r="E9" s="25"/>
      <c r="F9" s="20" t="s">
        <v>59</v>
      </c>
      <c r="G9" s="79">
        <f>'MRS(input)_14.Karanganyar2'!F22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'MRS(input)_14.Karanganyar2'!F8</f>
        <v>0</v>
      </c>
      <c r="H13" s="48" t="s">
        <v>36</v>
      </c>
      <c r="I13" s="34" t="s">
        <v>113</v>
      </c>
      <c r="K13" s="5"/>
    </row>
    <row r="14" spans="1:11" ht="28.15" customHeight="1">
      <c r="A14" s="28"/>
      <c r="B14" s="38"/>
      <c r="C14" s="66"/>
      <c r="D14" s="152" t="s">
        <v>114</v>
      </c>
      <c r="E14" s="156"/>
      <c r="F14" s="39" t="s">
        <v>53</v>
      </c>
      <c r="G14" s="71">
        <f>'MRS(input)_14.Karanganyar2'!F9</f>
        <v>0</v>
      </c>
      <c r="H14" s="48" t="s">
        <v>36</v>
      </c>
      <c r="I14" s="34" t="s">
        <v>115</v>
      </c>
    </row>
    <row r="15" spans="1:11" ht="28.15" customHeight="1">
      <c r="A15" s="28"/>
      <c r="B15" s="38"/>
      <c r="C15" s="66"/>
      <c r="D15" s="152" t="s">
        <v>116</v>
      </c>
      <c r="E15" s="156"/>
      <c r="F15" s="39" t="s">
        <v>53</v>
      </c>
      <c r="G15" s="71">
        <f>'MRS(input)_14.Karanganyar2'!F10</f>
        <v>0</v>
      </c>
      <c r="H15" s="48" t="s">
        <v>36</v>
      </c>
      <c r="I15" s="34" t="s">
        <v>117</v>
      </c>
    </row>
    <row r="16" spans="1:11" ht="31.9" customHeight="1">
      <c r="A16" s="28"/>
      <c r="B16" s="38"/>
      <c r="C16" s="152" t="s">
        <v>118</v>
      </c>
      <c r="D16" s="153"/>
      <c r="E16" s="156"/>
      <c r="F16" s="39" t="s">
        <v>50</v>
      </c>
      <c r="G16" s="71">
        <f>'MRS(input)_14.Karanganyar2'!F11</f>
        <v>0</v>
      </c>
      <c r="H16" s="48" t="s">
        <v>37</v>
      </c>
      <c r="I16" s="77" t="s">
        <v>142</v>
      </c>
    </row>
    <row r="17" spans="1:9" ht="21" customHeight="1">
      <c r="A17" s="28"/>
      <c r="B17" s="38"/>
      <c r="C17" s="152" t="s">
        <v>119</v>
      </c>
      <c r="D17" s="153"/>
      <c r="E17" s="154"/>
      <c r="F17" s="39" t="s">
        <v>50</v>
      </c>
      <c r="G17" s="71">
        <f>'MRS(input)_14.Karanganyar2'!F12</f>
        <v>0</v>
      </c>
      <c r="H17" s="48" t="s">
        <v>37</v>
      </c>
      <c r="I17" s="34" t="s">
        <v>120</v>
      </c>
    </row>
    <row r="18" spans="1:9" ht="21" customHeight="1">
      <c r="A18" s="28"/>
      <c r="B18" s="38"/>
      <c r="C18" s="152" t="s">
        <v>121</v>
      </c>
      <c r="D18" s="153"/>
      <c r="E18" s="154"/>
      <c r="F18" s="39" t="s">
        <v>53</v>
      </c>
      <c r="G18" s="76">
        <f>'MRS(input)_14.Karanganyar2'!F19</f>
        <v>0.85499999999999998</v>
      </c>
      <c r="H18" s="47" t="s">
        <v>122</v>
      </c>
      <c r="I18" s="34" t="s">
        <v>123</v>
      </c>
    </row>
    <row r="19" spans="1:9" ht="45.75" customHeight="1">
      <c r="A19" s="28"/>
      <c r="B19" s="38"/>
      <c r="C19" s="160" t="s">
        <v>143</v>
      </c>
      <c r="D19" s="161"/>
      <c r="E19" s="162"/>
      <c r="F19" s="39" t="s">
        <v>50</v>
      </c>
      <c r="G19" s="72">
        <f>'MRS(input)_14.Karanganyar2'!$F$18</f>
        <v>2.0099999999999998</v>
      </c>
      <c r="H19" s="47" t="s">
        <v>44</v>
      </c>
      <c r="I19" s="34" t="s">
        <v>124</v>
      </c>
    </row>
    <row r="20" spans="1:9" ht="21" customHeight="1">
      <c r="A20" s="28"/>
      <c r="B20" s="38"/>
      <c r="C20" s="152" t="s">
        <v>43</v>
      </c>
      <c r="D20" s="153"/>
      <c r="E20" s="154"/>
      <c r="F20" s="39" t="s">
        <v>59</v>
      </c>
      <c r="G20" s="72">
        <f>'MRS(input)_14.Karanganyar2'!F20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'MRS(input)_14.Karanganyar2'!F8</f>
        <v>0</v>
      </c>
      <c r="H23" s="48" t="s">
        <v>36</v>
      </c>
      <c r="I23" s="34" t="s">
        <v>113</v>
      </c>
    </row>
    <row r="24" spans="1:9" ht="18.75" customHeight="1">
      <c r="A24" s="28"/>
      <c r="B24" s="29"/>
      <c r="C24" s="152" t="s">
        <v>121</v>
      </c>
      <c r="D24" s="153"/>
      <c r="E24" s="154"/>
      <c r="F24" s="39" t="s">
        <v>53</v>
      </c>
      <c r="G24" s="76">
        <f>'MRS(input)_14.Karanganyar2'!F19</f>
        <v>0.85499999999999998</v>
      </c>
      <c r="H24" s="47" t="s">
        <v>122</v>
      </c>
      <c r="I24" s="34" t="s">
        <v>123</v>
      </c>
    </row>
    <row r="25" spans="1:9" ht="40.5" customHeight="1">
      <c r="A25" s="28"/>
      <c r="B25" s="29"/>
      <c r="C25" s="152" t="s">
        <v>130</v>
      </c>
      <c r="D25" s="153"/>
      <c r="E25" s="154"/>
      <c r="F25" s="39" t="s">
        <v>59</v>
      </c>
      <c r="G25" s="74">
        <f>'MRS(input)_14.Karanganyar2'!F13</f>
        <v>0</v>
      </c>
      <c r="H25" s="49" t="s">
        <v>38</v>
      </c>
      <c r="I25" s="21" t="s">
        <v>131</v>
      </c>
    </row>
    <row r="26" spans="1:9" ht="18.75" customHeight="1">
      <c r="A26" s="28"/>
      <c r="B26" s="29"/>
      <c r="C26" s="152" t="s">
        <v>43</v>
      </c>
      <c r="D26" s="153"/>
      <c r="E26" s="154"/>
      <c r="F26" s="39" t="s">
        <v>59</v>
      </c>
      <c r="G26" s="75">
        <f>'MRS(input)_14.Karanganyar2'!F20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22.077916666666663</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7089.6</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ROUNDDOWN('MPS(calc_process)_15.Bukit Bara'!G6, 0)</f>
        <v>25</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'MPS(input)_15.Bukit Bara'!K1</f>
        <v>Monitoring Spreadsheet: JCM_ID_AM014_ver01.0</v>
      </c>
    </row>
    <row r="2" spans="1:11" ht="18" customHeight="1">
      <c r="I2" s="12" t="str">
        <f>'MPS(input)_15.Bukit Bara'!K2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25.764857038799988</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'MPS(input)_15.Bukit Bara'!E21</f>
        <v>41.4</v>
      </c>
      <c r="H8" s="31" t="s">
        <v>56</v>
      </c>
      <c r="I8" s="21" t="s">
        <v>104</v>
      </c>
    </row>
    <row r="9" spans="1:11" ht="18.75" customHeight="1">
      <c r="A9" s="28"/>
      <c r="B9" s="55" t="s">
        <v>105</v>
      </c>
      <c r="C9" s="24"/>
      <c r="D9" s="24"/>
      <c r="E9" s="25"/>
      <c r="F9" s="20" t="s">
        <v>59</v>
      </c>
      <c r="G9" s="79">
        <f>'MPS(input)_15.Bukit Bara'!E22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22.580016666666662</v>
      </c>
      <c r="H12" s="48" t="s">
        <v>51</v>
      </c>
      <c r="I12" s="34" t="s">
        <v>111</v>
      </c>
    </row>
    <row r="13" spans="1:11" ht="27" customHeight="1">
      <c r="A13" s="28"/>
      <c r="B13" s="38"/>
      <c r="C13" s="66"/>
      <c r="D13" s="152" t="s">
        <v>112</v>
      </c>
      <c r="E13" s="156"/>
      <c r="F13" s="39" t="s">
        <v>53</v>
      </c>
      <c r="G13" s="71">
        <f>'MPS(input)_15.Bukit Bara'!E8</f>
        <v>0</v>
      </c>
      <c r="H13" s="48" t="s">
        <v>51</v>
      </c>
      <c r="I13" s="34" t="s">
        <v>113</v>
      </c>
      <c r="K13" s="5"/>
    </row>
    <row r="14" spans="1:11" ht="28.15" customHeight="1">
      <c r="A14" s="28"/>
      <c r="B14" s="38"/>
      <c r="C14" s="66"/>
      <c r="D14" s="152" t="s">
        <v>114</v>
      </c>
      <c r="E14" s="156"/>
      <c r="F14" s="39" t="s">
        <v>53</v>
      </c>
      <c r="G14" s="71">
        <f>'MPS(input)_15.Bukit Bara'!E9</f>
        <v>22.077916666666663</v>
      </c>
      <c r="H14" s="48" t="s">
        <v>51</v>
      </c>
      <c r="I14" s="34" t="s">
        <v>115</v>
      </c>
    </row>
    <row r="15" spans="1:11" ht="28.15" customHeight="1">
      <c r="A15" s="28"/>
      <c r="B15" s="38"/>
      <c r="C15" s="66"/>
      <c r="D15" s="152" t="s">
        <v>116</v>
      </c>
      <c r="E15" s="156"/>
      <c r="F15" s="39" t="s">
        <v>53</v>
      </c>
      <c r="G15" s="71">
        <f>'MPS(input)_15.Bukit Bara'!E10</f>
        <v>0.50209999999999999</v>
      </c>
      <c r="H15" s="48" t="s">
        <v>51</v>
      </c>
      <c r="I15" s="34" t="s">
        <v>117</v>
      </c>
    </row>
    <row r="16" spans="1:11" ht="31.9" customHeight="1">
      <c r="A16" s="28"/>
      <c r="B16" s="38"/>
      <c r="C16" s="152" t="s">
        <v>118</v>
      </c>
      <c r="D16" s="153"/>
      <c r="E16" s="156"/>
      <c r="F16" s="39" t="s">
        <v>50</v>
      </c>
      <c r="G16" s="71">
        <f>'MPS(input)_15.Bukit Bara'!E11</f>
        <v>0</v>
      </c>
      <c r="H16" s="48" t="s">
        <v>37</v>
      </c>
      <c r="I16" s="77" t="s">
        <v>142</v>
      </c>
    </row>
    <row r="17" spans="1:9" ht="21" customHeight="1">
      <c r="A17" s="28"/>
      <c r="B17" s="38"/>
      <c r="C17" s="152" t="s">
        <v>119</v>
      </c>
      <c r="D17" s="153"/>
      <c r="E17" s="154"/>
      <c r="F17" s="39" t="s">
        <v>50</v>
      </c>
      <c r="G17" s="71">
        <f>'MPS(input)_15.Bukit Bara'!E12</f>
        <v>8760</v>
      </c>
      <c r="H17" s="48" t="s">
        <v>37</v>
      </c>
      <c r="I17" s="34" t="s">
        <v>120</v>
      </c>
    </row>
    <row r="18" spans="1:9" ht="21" customHeight="1">
      <c r="A18" s="28"/>
      <c r="B18" s="38"/>
      <c r="C18" s="152" t="s">
        <v>121</v>
      </c>
      <c r="D18" s="153"/>
      <c r="E18" s="154"/>
      <c r="F18" s="39" t="s">
        <v>53</v>
      </c>
      <c r="G18" s="76">
        <f>'MPS(input)_15.Bukit Bara'!E19</f>
        <v>0.85499999999999998</v>
      </c>
      <c r="H18" s="47" t="s">
        <v>122</v>
      </c>
      <c r="I18" s="34" t="s">
        <v>123</v>
      </c>
    </row>
    <row r="19" spans="1:9" ht="45.75" customHeight="1">
      <c r="A19" s="28"/>
      <c r="B19" s="38"/>
      <c r="C19" s="160" t="s">
        <v>143</v>
      </c>
      <c r="D19" s="161"/>
      <c r="E19" s="162"/>
      <c r="F19" s="39" t="s">
        <v>50</v>
      </c>
      <c r="G19" s="72">
        <f>'MPS(input)_15.Bukit Bara'!$E$18</f>
        <v>2.0099999999999998</v>
      </c>
      <c r="H19" s="47" t="s">
        <v>57</v>
      </c>
      <c r="I19" s="34" t="s">
        <v>124</v>
      </c>
    </row>
    <row r="20" spans="1:9" ht="21" customHeight="1">
      <c r="A20" s="28"/>
      <c r="B20" s="38"/>
      <c r="C20" s="152" t="s">
        <v>54</v>
      </c>
      <c r="D20" s="153"/>
      <c r="E20" s="154"/>
      <c r="F20" s="39" t="s">
        <v>59</v>
      </c>
      <c r="G20" s="72">
        <f>'MPS(input)_15.Bukit Bara'!E20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17.366660055360001</v>
      </c>
      <c r="H22" s="42" t="s">
        <v>127</v>
      </c>
      <c r="I22" s="34" t="s">
        <v>128</v>
      </c>
    </row>
    <row r="23" spans="1:9" ht="42" customHeight="1">
      <c r="A23" s="28"/>
      <c r="B23" s="29"/>
      <c r="C23" s="152" t="s">
        <v>129</v>
      </c>
      <c r="D23" s="153"/>
      <c r="E23" s="154"/>
      <c r="F23" s="39" t="s">
        <v>53</v>
      </c>
      <c r="G23" s="73">
        <f>'MPS(input)_15.Bukit Bara'!E8</f>
        <v>0</v>
      </c>
      <c r="H23" s="48" t="s">
        <v>51</v>
      </c>
      <c r="I23" s="34" t="s">
        <v>113</v>
      </c>
    </row>
    <row r="24" spans="1:9" ht="18.75" customHeight="1">
      <c r="A24" s="28"/>
      <c r="B24" s="29"/>
      <c r="C24" s="152" t="s">
        <v>121</v>
      </c>
      <c r="D24" s="153"/>
      <c r="E24" s="154"/>
      <c r="F24" s="39" t="s">
        <v>53</v>
      </c>
      <c r="G24" s="76">
        <f>'MPS(input)_15.Bukit Bara'!E19</f>
        <v>0.85499999999999998</v>
      </c>
      <c r="H24" s="47" t="s">
        <v>122</v>
      </c>
      <c r="I24" s="34" t="s">
        <v>123</v>
      </c>
    </row>
    <row r="25" spans="1:9" ht="40.5" customHeight="1">
      <c r="A25" s="28"/>
      <c r="B25" s="29"/>
      <c r="C25" s="152" t="s">
        <v>130</v>
      </c>
      <c r="D25" s="153"/>
      <c r="E25" s="154"/>
      <c r="F25" s="39" t="s">
        <v>59</v>
      </c>
      <c r="G25" s="74">
        <f>'MPS(input)_15.Bukit Bara'!E13</f>
        <v>7089.6</v>
      </c>
      <c r="H25" s="49" t="s">
        <v>60</v>
      </c>
      <c r="I25" s="21" t="s">
        <v>131</v>
      </c>
    </row>
    <row r="26" spans="1:9" ht="18.75" customHeight="1">
      <c r="A26" s="28"/>
      <c r="B26" s="29"/>
      <c r="C26" s="152" t="s">
        <v>54</v>
      </c>
      <c r="D26" s="153"/>
      <c r="E26" s="154"/>
      <c r="F26" s="39" t="s">
        <v>59</v>
      </c>
      <c r="G26" s="75">
        <f>'MPS(input)_15.Bukit Bara'!E20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'MPS(input)_15.Bukit Bara'!K1</f>
        <v>Monitoring Spreadsheet: JCM_ID_AM014_ver01.0</v>
      </c>
    </row>
    <row r="2" spans="1:3" ht="18" customHeight="1">
      <c r="C2" s="90" t="str">
        <f>'MPS(input)_15.Bukit Bara'!K2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'MPS(input)_15.Bukit Bara'!K1</f>
        <v>Monitoring Spreadsheet: JCM_ID_AM014_ver01.0</v>
      </c>
    </row>
    <row r="2" spans="1:12" ht="18" customHeight="1">
      <c r="L2" s="57" t="str">
        <f>'MPS(input)_15.Bukit Bara'!K2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'MPS(input)_15.Bukit Bara'!E18</f>
        <v>2.0099999999999998</v>
      </c>
      <c r="G18" s="51" t="s">
        <v>44</v>
      </c>
      <c r="H18" s="169" t="str">
        <f>'MPS(input)_15.Bukit Bara'!G18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'MPS(input)_15.Bukit Bara'!J18</f>
        <v>n/a</v>
      </c>
      <c r="L18" s="172"/>
    </row>
    <row r="19" spans="1:12" ht="79.150000000000006" customHeight="1">
      <c r="B19" s="149" t="s">
        <v>156</v>
      </c>
      <c r="C19" s="149"/>
      <c r="D19" s="149" t="s">
        <v>91</v>
      </c>
      <c r="E19" s="149"/>
      <c r="F19" s="97">
        <f>'MPS(input)_15.Bukit Bara'!E19</f>
        <v>0.85499999999999998</v>
      </c>
      <c r="G19" s="51" t="s">
        <v>92</v>
      </c>
      <c r="H19" s="169" t="str">
        <f>'MPS(input)_15.Bukit Bara'!G19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'MPS(input)_15.Bukit Bara'!J19</f>
        <v>n/a</v>
      </c>
      <c r="L19" s="172"/>
    </row>
    <row r="20" spans="1:12" ht="48" customHeight="1">
      <c r="B20" s="149" t="s">
        <v>157</v>
      </c>
      <c r="C20" s="149"/>
      <c r="D20" s="149" t="s">
        <v>43</v>
      </c>
      <c r="E20" s="149"/>
      <c r="F20" s="98">
        <f>'MPS(input)_15.Bukit Bara'!E20</f>
        <v>0.81499999999999995</v>
      </c>
      <c r="G20" s="51" t="s">
        <v>45</v>
      </c>
      <c r="H20" s="169" t="str">
        <f>'MPS(input)_15.Bukit Bara'!G20</f>
        <v xml:space="preserve">a) Values provided by the fuel supplier in invoices, or
b) Regional or national default value. </v>
      </c>
      <c r="I20" s="170"/>
      <c r="J20" s="171"/>
      <c r="K20" s="172" t="str">
        <f>'MPS(input)_15.Bukit Bara'!J20</f>
        <v>n/a</v>
      </c>
      <c r="L20" s="172"/>
    </row>
    <row r="21" spans="1:12" ht="39" customHeight="1">
      <c r="B21" s="149" t="s">
        <v>94</v>
      </c>
      <c r="C21" s="149"/>
      <c r="D21" s="149" t="s">
        <v>42</v>
      </c>
      <c r="E21" s="149"/>
      <c r="F21" s="99">
        <f>'MPS(input)_15.Bukit Bara'!E21</f>
        <v>41.4</v>
      </c>
      <c r="G21" s="51" t="s">
        <v>46</v>
      </c>
      <c r="H21" s="169" t="str">
        <f>'MPS(input)_15.Bukit Bara'!G21</f>
        <v>IPCC default values provided in table 1.2 of Ch.1 Vol.2 of 2006 IPCC Guidelines on National GHG Inventories. Lower value is applied.</v>
      </c>
      <c r="I21" s="170"/>
      <c r="J21" s="171"/>
      <c r="K21" s="172" t="str">
        <f>'MPS(input)_15.Bukit Bara'!J21</f>
        <v>n/a</v>
      </c>
      <c r="L21" s="172"/>
    </row>
    <row r="22" spans="1:12" ht="54.6" customHeight="1">
      <c r="B22" s="149" t="s">
        <v>154</v>
      </c>
      <c r="C22" s="149"/>
      <c r="D22" s="149" t="s">
        <v>96</v>
      </c>
      <c r="E22" s="149"/>
      <c r="F22" s="98">
        <f>'MPS(input)_15.Bukit Bara'!E22</f>
        <v>72600</v>
      </c>
      <c r="G22" s="51" t="s">
        <v>97</v>
      </c>
      <c r="H22" s="169" t="str">
        <f>'MPS(input)_15.Bukit Bara'!G22</f>
        <v>IPCC default values provided in table 1.4 of Ch.1 Vol.2 of 2006 IPCC Guidelines on National GHG Inventories. Lower value is applied.</v>
      </c>
      <c r="I22" s="170"/>
      <c r="J22" s="171"/>
      <c r="K22" s="172" t="str">
        <f>'MPS(input)_15.Bukit Bara'!J22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ROUNDDOWN('MRS(calc_process)_15.Bukit Bara'!G6,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'MPS(input)_15.Bukit Bara'!K1</f>
        <v>Monitoring Spreadsheet: JCM_ID_AM014_ver01.0</v>
      </c>
    </row>
    <row r="2" spans="1:11" ht="18" customHeight="1">
      <c r="I2" s="12" t="str">
        <f>'MPS(input)_15.Bukit Bara'!K2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'MRS(input)_15.Bukit Bara'!F21</f>
        <v>41.4</v>
      </c>
      <c r="H8" s="31" t="s">
        <v>46</v>
      </c>
      <c r="I8" s="21" t="s">
        <v>104</v>
      </c>
    </row>
    <row r="9" spans="1:11" ht="18.75" customHeight="1">
      <c r="A9" s="28"/>
      <c r="B9" s="55" t="s">
        <v>105</v>
      </c>
      <c r="C9" s="24"/>
      <c r="D9" s="24"/>
      <c r="E9" s="25"/>
      <c r="F9" s="20" t="s">
        <v>59</v>
      </c>
      <c r="G9" s="79">
        <f>'MRS(input)_15.Bukit Bara'!F22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'MRS(input)_15.Bukit Bara'!F8</f>
        <v>0</v>
      </c>
      <c r="H13" s="48" t="s">
        <v>36</v>
      </c>
      <c r="I13" s="34" t="s">
        <v>113</v>
      </c>
      <c r="K13" s="5"/>
    </row>
    <row r="14" spans="1:11" ht="28.15" customHeight="1">
      <c r="A14" s="28"/>
      <c r="B14" s="38"/>
      <c r="C14" s="66"/>
      <c r="D14" s="152" t="s">
        <v>114</v>
      </c>
      <c r="E14" s="156"/>
      <c r="F14" s="39" t="s">
        <v>53</v>
      </c>
      <c r="G14" s="71">
        <f>'MRS(input)_15.Bukit Bara'!F9</f>
        <v>0</v>
      </c>
      <c r="H14" s="48" t="s">
        <v>36</v>
      </c>
      <c r="I14" s="34" t="s">
        <v>115</v>
      </c>
    </row>
    <row r="15" spans="1:11" ht="28.15" customHeight="1">
      <c r="A15" s="28"/>
      <c r="B15" s="38"/>
      <c r="C15" s="66"/>
      <c r="D15" s="152" t="s">
        <v>116</v>
      </c>
      <c r="E15" s="156"/>
      <c r="F15" s="39" t="s">
        <v>53</v>
      </c>
      <c r="G15" s="71">
        <f>'MRS(input)_15.Bukit Bara'!F10</f>
        <v>0</v>
      </c>
      <c r="H15" s="48" t="s">
        <v>36</v>
      </c>
      <c r="I15" s="34" t="s">
        <v>117</v>
      </c>
    </row>
    <row r="16" spans="1:11" ht="31.9" customHeight="1">
      <c r="A16" s="28"/>
      <c r="B16" s="38"/>
      <c r="C16" s="152" t="s">
        <v>118</v>
      </c>
      <c r="D16" s="153"/>
      <c r="E16" s="156"/>
      <c r="F16" s="39" t="s">
        <v>50</v>
      </c>
      <c r="G16" s="71">
        <f>'MRS(input)_15.Bukit Bara'!F11</f>
        <v>0</v>
      </c>
      <c r="H16" s="48" t="s">
        <v>37</v>
      </c>
      <c r="I16" s="77" t="s">
        <v>142</v>
      </c>
    </row>
    <row r="17" spans="1:9" ht="21" customHeight="1">
      <c r="A17" s="28"/>
      <c r="B17" s="38"/>
      <c r="C17" s="152" t="s">
        <v>119</v>
      </c>
      <c r="D17" s="153"/>
      <c r="E17" s="154"/>
      <c r="F17" s="39" t="s">
        <v>50</v>
      </c>
      <c r="G17" s="71">
        <f>'MRS(input)_15.Bukit Bara'!F12</f>
        <v>0</v>
      </c>
      <c r="H17" s="48" t="s">
        <v>37</v>
      </c>
      <c r="I17" s="34" t="s">
        <v>120</v>
      </c>
    </row>
    <row r="18" spans="1:9" ht="21" customHeight="1">
      <c r="A18" s="28"/>
      <c r="B18" s="38"/>
      <c r="C18" s="152" t="s">
        <v>121</v>
      </c>
      <c r="D18" s="153"/>
      <c r="E18" s="154"/>
      <c r="F18" s="39" t="s">
        <v>53</v>
      </c>
      <c r="G18" s="76">
        <f>'MRS(input)_15.Bukit Bara'!F19</f>
        <v>0.85499999999999998</v>
      </c>
      <c r="H18" s="47" t="s">
        <v>122</v>
      </c>
      <c r="I18" s="34" t="s">
        <v>123</v>
      </c>
    </row>
    <row r="19" spans="1:9" ht="45.75" customHeight="1">
      <c r="A19" s="28"/>
      <c r="B19" s="38"/>
      <c r="C19" s="160" t="s">
        <v>143</v>
      </c>
      <c r="D19" s="161"/>
      <c r="E19" s="162"/>
      <c r="F19" s="39" t="s">
        <v>50</v>
      </c>
      <c r="G19" s="72">
        <f>'MRS(input)_15.Bukit Bara'!$F$18</f>
        <v>2.0099999999999998</v>
      </c>
      <c r="H19" s="47" t="s">
        <v>44</v>
      </c>
      <c r="I19" s="34" t="s">
        <v>124</v>
      </c>
    </row>
    <row r="20" spans="1:9" ht="21" customHeight="1">
      <c r="A20" s="28"/>
      <c r="B20" s="38"/>
      <c r="C20" s="152" t="s">
        <v>43</v>
      </c>
      <c r="D20" s="153"/>
      <c r="E20" s="154"/>
      <c r="F20" s="39" t="s">
        <v>59</v>
      </c>
      <c r="G20" s="72">
        <f>'MRS(input)_15.Bukit Bara'!F20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'MRS(input)_15.Bukit Bara'!F8</f>
        <v>0</v>
      </c>
      <c r="H23" s="48" t="s">
        <v>36</v>
      </c>
      <c r="I23" s="34" t="s">
        <v>113</v>
      </c>
    </row>
    <row r="24" spans="1:9" ht="18.75" customHeight="1">
      <c r="A24" s="28"/>
      <c r="B24" s="29"/>
      <c r="C24" s="152" t="s">
        <v>121</v>
      </c>
      <c r="D24" s="153"/>
      <c r="E24" s="154"/>
      <c r="F24" s="39" t="s">
        <v>53</v>
      </c>
      <c r="G24" s="76">
        <f>'MRS(input)_15.Bukit Bara'!F19</f>
        <v>0.85499999999999998</v>
      </c>
      <c r="H24" s="47" t="s">
        <v>122</v>
      </c>
      <c r="I24" s="34" t="s">
        <v>123</v>
      </c>
    </row>
    <row r="25" spans="1:9" ht="40.5" customHeight="1">
      <c r="A25" s="28"/>
      <c r="B25" s="29"/>
      <c r="C25" s="152" t="s">
        <v>130</v>
      </c>
      <c r="D25" s="153"/>
      <c r="E25" s="154"/>
      <c r="F25" s="39" t="s">
        <v>59</v>
      </c>
      <c r="G25" s="74">
        <f>'MRS(input)_15.Bukit Bara'!F13</f>
        <v>0</v>
      </c>
      <c r="H25" s="49" t="s">
        <v>38</v>
      </c>
      <c r="I25" s="21" t="s">
        <v>131</v>
      </c>
    </row>
    <row r="26" spans="1:9" ht="18.75" customHeight="1">
      <c r="A26" s="28"/>
      <c r="B26" s="29"/>
      <c r="C26" s="152" t="s">
        <v>43</v>
      </c>
      <c r="D26" s="153"/>
      <c r="E26" s="154"/>
      <c r="F26" s="39" t="s">
        <v>59</v>
      </c>
      <c r="G26" s="75">
        <f>'MRS(input)_15.Bukit Bara'!F20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36.299999999999997</v>
      </c>
      <c r="F9" s="51" t="s">
        <v>36</v>
      </c>
      <c r="G9" s="81" t="s">
        <v>39</v>
      </c>
      <c r="H9" s="81" t="s">
        <v>40</v>
      </c>
      <c r="I9" s="84" t="s">
        <v>165</v>
      </c>
      <c r="J9" s="81" t="s">
        <v>41</v>
      </c>
      <c r="K9" s="83" t="s">
        <v>164</v>
      </c>
    </row>
    <row r="10" spans="1:11" ht="150" customHeight="1">
      <c r="B10" s="54" t="s">
        <v>35</v>
      </c>
      <c r="C10" s="53" t="s">
        <v>77</v>
      </c>
      <c r="D10" s="101" t="s">
        <v>78</v>
      </c>
      <c r="E10" s="126">
        <v>0.62760000000000005</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11630.6</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ROUNDDOWN('MPS(calc_)_16.HUT Tanah Merah'!G6, 0)</f>
        <v>14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'MPS(input)_16.HUT Tanah Merah'!K1</f>
        <v>Monitoring Spreadsheet: JCM_ID_AM014_ver01.0</v>
      </c>
    </row>
    <row r="2" spans="1:11" ht="18" customHeight="1">
      <c r="I2" s="12" t="str">
        <f>'MPS(input)_16.HUT Tanah Merah'!K2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14.641238878199989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'MPS(input)_16.HUT Tanah Merah'!E21</f>
        <v>41.4</v>
      </c>
      <c r="H8" s="31" t="s">
        <v>56</v>
      </c>
      <c r="I8" s="21" t="s">
        <v>104</v>
      </c>
    </row>
    <row r="9" spans="1:11" ht="18.75" customHeight="1">
      <c r="A9" s="28"/>
      <c r="B9" s="55" t="s">
        <v>105</v>
      </c>
      <c r="C9" s="24"/>
      <c r="D9" s="24"/>
      <c r="E9" s="25"/>
      <c r="F9" s="20" t="s">
        <v>59</v>
      </c>
      <c r="G9" s="79">
        <f>'MPS(input)_16.HUT Tanah Merah'!E22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36.927599999999998</v>
      </c>
      <c r="H12" s="48" t="s">
        <v>51</v>
      </c>
      <c r="I12" s="34" t="s">
        <v>111</v>
      </c>
    </row>
    <row r="13" spans="1:11" ht="27" customHeight="1">
      <c r="A13" s="28"/>
      <c r="B13" s="38"/>
      <c r="C13" s="66"/>
      <c r="D13" s="152" t="s">
        <v>112</v>
      </c>
      <c r="E13" s="156"/>
      <c r="F13" s="39" t="s">
        <v>53</v>
      </c>
      <c r="G13" s="71">
        <f>'MPS(input)_16.HUT Tanah Merah'!E8</f>
        <v>0</v>
      </c>
      <c r="H13" s="48" t="s">
        <v>51</v>
      </c>
      <c r="I13" s="34" t="s">
        <v>113</v>
      </c>
      <c r="K13" s="5"/>
    </row>
    <row r="14" spans="1:11" ht="28.15" customHeight="1">
      <c r="A14" s="28"/>
      <c r="B14" s="38"/>
      <c r="C14" s="66"/>
      <c r="D14" s="152" t="s">
        <v>114</v>
      </c>
      <c r="E14" s="156"/>
      <c r="F14" s="39" t="s">
        <v>53</v>
      </c>
      <c r="G14" s="71">
        <f>'MPS(input)_16.HUT Tanah Merah'!E9</f>
        <v>36.299999999999997</v>
      </c>
      <c r="H14" s="48" t="s">
        <v>51</v>
      </c>
      <c r="I14" s="34" t="s">
        <v>115</v>
      </c>
    </row>
    <row r="15" spans="1:11" ht="28.15" customHeight="1">
      <c r="A15" s="28"/>
      <c r="B15" s="38"/>
      <c r="C15" s="66"/>
      <c r="D15" s="152" t="s">
        <v>116</v>
      </c>
      <c r="E15" s="156"/>
      <c r="F15" s="39" t="s">
        <v>53</v>
      </c>
      <c r="G15" s="71">
        <f>'MPS(input)_16.HUT Tanah Merah'!E10</f>
        <v>0.62760000000000005</v>
      </c>
      <c r="H15" s="48" t="s">
        <v>51</v>
      </c>
      <c r="I15" s="34" t="s">
        <v>117</v>
      </c>
    </row>
    <row r="16" spans="1:11" ht="31.9" customHeight="1">
      <c r="A16" s="28"/>
      <c r="B16" s="38"/>
      <c r="C16" s="152" t="s">
        <v>118</v>
      </c>
      <c r="D16" s="153"/>
      <c r="E16" s="156"/>
      <c r="F16" s="39" t="s">
        <v>50</v>
      </c>
      <c r="G16" s="71">
        <f>'MPS(input)_16.HUT Tanah Merah'!E11</f>
        <v>0</v>
      </c>
      <c r="H16" s="48" t="s">
        <v>37</v>
      </c>
      <c r="I16" s="77" t="s">
        <v>142</v>
      </c>
    </row>
    <row r="17" spans="1:9" ht="21" customHeight="1">
      <c r="A17" s="28"/>
      <c r="B17" s="38"/>
      <c r="C17" s="152" t="s">
        <v>119</v>
      </c>
      <c r="D17" s="153"/>
      <c r="E17" s="154"/>
      <c r="F17" s="39" t="s">
        <v>50</v>
      </c>
      <c r="G17" s="71">
        <f>'MPS(input)_16.HUT Tanah Merah'!E12</f>
        <v>8760</v>
      </c>
      <c r="H17" s="48" t="s">
        <v>37</v>
      </c>
      <c r="I17" s="34" t="s">
        <v>120</v>
      </c>
    </row>
    <row r="18" spans="1:9" ht="21" customHeight="1">
      <c r="A18" s="28"/>
      <c r="B18" s="38"/>
      <c r="C18" s="152" t="s">
        <v>121</v>
      </c>
      <c r="D18" s="153"/>
      <c r="E18" s="154"/>
      <c r="F18" s="39" t="s">
        <v>53</v>
      </c>
      <c r="G18" s="76">
        <f>'MPS(input)_16.HUT Tanah Merah'!E19</f>
        <v>0.85499999999999998</v>
      </c>
      <c r="H18" s="47" t="s">
        <v>122</v>
      </c>
      <c r="I18" s="34" t="s">
        <v>123</v>
      </c>
    </row>
    <row r="19" spans="1:9" ht="45.75" customHeight="1">
      <c r="A19" s="28"/>
      <c r="B19" s="38"/>
      <c r="C19" s="160" t="s">
        <v>143</v>
      </c>
      <c r="D19" s="161"/>
      <c r="E19" s="162"/>
      <c r="F19" s="39" t="s">
        <v>50</v>
      </c>
      <c r="G19" s="72">
        <f>'MPS(input)_16.HUT Tanah Merah'!$E$18</f>
        <v>2.0099999999999998</v>
      </c>
      <c r="H19" s="47" t="s">
        <v>57</v>
      </c>
      <c r="I19" s="34" t="s">
        <v>124</v>
      </c>
    </row>
    <row r="20" spans="1:9" ht="21" customHeight="1">
      <c r="A20" s="28"/>
      <c r="B20" s="38"/>
      <c r="C20" s="152" t="s">
        <v>54</v>
      </c>
      <c r="D20" s="153"/>
      <c r="E20" s="154"/>
      <c r="F20" s="39" t="s">
        <v>59</v>
      </c>
      <c r="G20" s="72">
        <f>'MPS(input)_16.HUT Tanah Merah'!E20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28.49027821596</v>
      </c>
      <c r="H22" s="42" t="s">
        <v>127</v>
      </c>
      <c r="I22" s="34" t="s">
        <v>128</v>
      </c>
    </row>
    <row r="23" spans="1:9" ht="42" customHeight="1">
      <c r="A23" s="28"/>
      <c r="B23" s="29"/>
      <c r="C23" s="152" t="s">
        <v>129</v>
      </c>
      <c r="D23" s="153"/>
      <c r="E23" s="154"/>
      <c r="F23" s="39" t="s">
        <v>53</v>
      </c>
      <c r="G23" s="73">
        <f>'MPS(input)_16.HUT Tanah Merah'!E8</f>
        <v>0</v>
      </c>
      <c r="H23" s="48" t="s">
        <v>51</v>
      </c>
      <c r="I23" s="34" t="s">
        <v>113</v>
      </c>
    </row>
    <row r="24" spans="1:9" ht="18.75" customHeight="1">
      <c r="A24" s="28"/>
      <c r="B24" s="29"/>
      <c r="C24" s="152" t="s">
        <v>121</v>
      </c>
      <c r="D24" s="153"/>
      <c r="E24" s="154"/>
      <c r="F24" s="39" t="s">
        <v>53</v>
      </c>
      <c r="G24" s="76">
        <f>'MPS(input)_16.HUT Tanah Merah'!E19</f>
        <v>0.85499999999999998</v>
      </c>
      <c r="H24" s="47" t="s">
        <v>122</v>
      </c>
      <c r="I24" s="34" t="s">
        <v>123</v>
      </c>
    </row>
    <row r="25" spans="1:9" ht="40.5" customHeight="1">
      <c r="A25" s="28"/>
      <c r="B25" s="29"/>
      <c r="C25" s="152" t="s">
        <v>130</v>
      </c>
      <c r="D25" s="153"/>
      <c r="E25" s="154"/>
      <c r="F25" s="39" t="s">
        <v>59</v>
      </c>
      <c r="G25" s="74">
        <f>'MPS(input)_16.HUT Tanah Merah'!E13</f>
        <v>11630.6</v>
      </c>
      <c r="H25" s="49" t="s">
        <v>60</v>
      </c>
      <c r="I25" s="21" t="s">
        <v>131</v>
      </c>
    </row>
    <row r="26" spans="1:9" ht="18.75" customHeight="1">
      <c r="A26" s="28"/>
      <c r="B26" s="29"/>
      <c r="C26" s="152" t="s">
        <v>54</v>
      </c>
      <c r="D26" s="153"/>
      <c r="E26" s="154"/>
      <c r="F26" s="39" t="s">
        <v>59</v>
      </c>
      <c r="G26" s="75">
        <f>'MPS(input)_16.HUT Tanah Merah'!E20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80">
        <v>25.7</v>
      </c>
      <c r="F9" s="51" t="s">
        <v>36</v>
      </c>
      <c r="G9" s="81" t="s">
        <v>39</v>
      </c>
      <c r="H9" s="81" t="s">
        <v>40</v>
      </c>
      <c r="I9" s="84" t="s">
        <v>165</v>
      </c>
      <c r="J9" s="81" t="s">
        <v>41</v>
      </c>
      <c r="K9" s="83" t="s">
        <v>164</v>
      </c>
    </row>
    <row r="10" spans="1:11" ht="150" customHeight="1">
      <c r="B10" s="54" t="s">
        <v>35</v>
      </c>
      <c r="C10" s="53" t="s">
        <v>77</v>
      </c>
      <c r="D10" s="101" t="s">
        <v>78</v>
      </c>
      <c r="E10" s="126">
        <v>0.50211640211640207</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8232.7999999999993</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0.90300000000000002</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ROUNDDOWN('MPS(calc_)_2.Pulau Panta'!G6, 0)</f>
        <v>22</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'MPS(input)_16.HUT Tanah Merah'!K1</f>
        <v>Monitoring Spreadsheet: JCM_ID_AM014_ver01.0</v>
      </c>
    </row>
    <row r="2" spans="1:3" ht="18" customHeight="1">
      <c r="C2" s="90" t="str">
        <f>'MPS(input)_16.HUT Tanah Merah'!K2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'MPS(input)_16.HUT Tanah Merah'!K1</f>
        <v>Monitoring Spreadsheet: JCM_ID_AM014_ver01.0</v>
      </c>
    </row>
    <row r="2" spans="1:12" ht="18" customHeight="1">
      <c r="L2" s="57" t="str">
        <f>'MPS(input)_16.HUT Tanah Merah'!K2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'MPS(input)_16.HUT Tanah Merah'!E18</f>
        <v>2.0099999999999998</v>
      </c>
      <c r="G18" s="51" t="s">
        <v>44</v>
      </c>
      <c r="H18" s="169" t="str">
        <f>'MPS(input)_16.HUT Tanah Merah'!G18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'MPS(input)_16.HUT Tanah Merah'!J18</f>
        <v>n/a</v>
      </c>
      <c r="L18" s="172"/>
    </row>
    <row r="19" spans="1:12" ht="79.150000000000006" customHeight="1">
      <c r="B19" s="149" t="s">
        <v>156</v>
      </c>
      <c r="C19" s="149"/>
      <c r="D19" s="149" t="s">
        <v>91</v>
      </c>
      <c r="E19" s="149"/>
      <c r="F19" s="97">
        <f>'MPS(input)_16.HUT Tanah Merah'!E19</f>
        <v>0.85499999999999998</v>
      </c>
      <c r="G19" s="51" t="s">
        <v>92</v>
      </c>
      <c r="H19" s="169" t="str">
        <f>'MPS(input)_16.HUT Tanah Merah'!G19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'MPS(input)_16.HUT Tanah Merah'!J19</f>
        <v>n/a</v>
      </c>
      <c r="L19" s="172"/>
    </row>
    <row r="20" spans="1:12" ht="48" customHeight="1">
      <c r="B20" s="149" t="s">
        <v>157</v>
      </c>
      <c r="C20" s="149"/>
      <c r="D20" s="149" t="s">
        <v>43</v>
      </c>
      <c r="E20" s="149"/>
      <c r="F20" s="98">
        <f>'MPS(input)_16.HUT Tanah Merah'!E20</f>
        <v>0.81499999999999995</v>
      </c>
      <c r="G20" s="51" t="s">
        <v>45</v>
      </c>
      <c r="H20" s="169" t="str">
        <f>'MPS(input)_16.HUT Tanah Merah'!G20</f>
        <v xml:space="preserve">a) Values provided by the fuel supplier in invoices, or
b) Regional or national default value. </v>
      </c>
      <c r="I20" s="170"/>
      <c r="J20" s="171"/>
      <c r="K20" s="172" t="str">
        <f>'MPS(input)_16.HUT Tanah Merah'!J20</f>
        <v>n/a</v>
      </c>
      <c r="L20" s="172"/>
    </row>
    <row r="21" spans="1:12" ht="39" customHeight="1">
      <c r="B21" s="149" t="s">
        <v>94</v>
      </c>
      <c r="C21" s="149"/>
      <c r="D21" s="149" t="s">
        <v>42</v>
      </c>
      <c r="E21" s="149"/>
      <c r="F21" s="99">
        <f>'MPS(input)_16.HUT Tanah Merah'!E21</f>
        <v>41.4</v>
      </c>
      <c r="G21" s="51" t="s">
        <v>46</v>
      </c>
      <c r="H21" s="169" t="str">
        <f>'MPS(input)_16.HUT Tanah Merah'!G21</f>
        <v>IPCC default values provided in table 1.2 of Ch.1 Vol.2 of 2006 IPCC Guidelines on National GHG Inventories. Lower value is applied.</v>
      </c>
      <c r="I21" s="170"/>
      <c r="J21" s="171"/>
      <c r="K21" s="172" t="str">
        <f>'MPS(input)_16.HUT Tanah Merah'!J21</f>
        <v>n/a</v>
      </c>
      <c r="L21" s="172"/>
    </row>
    <row r="22" spans="1:12" ht="54.6" customHeight="1">
      <c r="B22" s="149" t="s">
        <v>154</v>
      </c>
      <c r="C22" s="149"/>
      <c r="D22" s="149" t="s">
        <v>96</v>
      </c>
      <c r="E22" s="149"/>
      <c r="F22" s="98">
        <f>'MPS(input)_16.HUT Tanah Merah'!E22</f>
        <v>72600</v>
      </c>
      <c r="G22" s="51" t="s">
        <v>97</v>
      </c>
      <c r="H22" s="169" t="str">
        <f>'MPS(input)_16.HUT Tanah Merah'!G22</f>
        <v>IPCC default values provided in table 1.4 of Ch.1 Vol.2 of 2006 IPCC Guidelines on National GHG Inventories. Lower value is applied.</v>
      </c>
      <c r="I22" s="170"/>
      <c r="J22" s="171"/>
      <c r="K22" s="172" t="str">
        <f>'MPS(input)_16.HUT Tanah Merah'!J22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ROUNDDOWN('MRS(calc_)_16.HUT Tanah Merah'!G6,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'MPS(input)_16.HUT Tanah Merah'!K1</f>
        <v>Monitoring Spreadsheet: JCM_ID_AM014_ver01.0</v>
      </c>
    </row>
    <row r="2" spans="1:11" ht="18" customHeight="1">
      <c r="I2" s="12" t="str">
        <f>'MPS(input)_16.HUT Tanah Merah'!K2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'MRS(input)_16.HUT Tanah Merah'!F21</f>
        <v>41.4</v>
      </c>
      <c r="H8" s="31" t="s">
        <v>46</v>
      </c>
      <c r="I8" s="21" t="s">
        <v>104</v>
      </c>
    </row>
    <row r="9" spans="1:11" ht="18.75" customHeight="1">
      <c r="A9" s="28"/>
      <c r="B9" s="55" t="s">
        <v>105</v>
      </c>
      <c r="C9" s="24"/>
      <c r="D9" s="24"/>
      <c r="E9" s="25"/>
      <c r="F9" s="20" t="s">
        <v>59</v>
      </c>
      <c r="G9" s="79">
        <f>'MRS(input)_16.HUT Tanah Merah'!F22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'MRS(input)_16.HUT Tanah Merah'!F8</f>
        <v>0</v>
      </c>
      <c r="H13" s="48" t="s">
        <v>36</v>
      </c>
      <c r="I13" s="34" t="s">
        <v>113</v>
      </c>
      <c r="K13" s="5"/>
    </row>
    <row r="14" spans="1:11" ht="28.15" customHeight="1">
      <c r="A14" s="28"/>
      <c r="B14" s="38"/>
      <c r="C14" s="66"/>
      <c r="D14" s="152" t="s">
        <v>114</v>
      </c>
      <c r="E14" s="156"/>
      <c r="F14" s="39" t="s">
        <v>53</v>
      </c>
      <c r="G14" s="71">
        <f>'MRS(input)_16.HUT Tanah Merah'!F9</f>
        <v>0</v>
      </c>
      <c r="H14" s="48" t="s">
        <v>36</v>
      </c>
      <c r="I14" s="34" t="s">
        <v>115</v>
      </c>
    </row>
    <row r="15" spans="1:11" ht="28.15" customHeight="1">
      <c r="A15" s="28"/>
      <c r="B15" s="38"/>
      <c r="C15" s="66"/>
      <c r="D15" s="152" t="s">
        <v>116</v>
      </c>
      <c r="E15" s="156"/>
      <c r="F15" s="39" t="s">
        <v>53</v>
      </c>
      <c r="G15" s="71">
        <f>'MRS(input)_16.HUT Tanah Merah'!F10</f>
        <v>0</v>
      </c>
      <c r="H15" s="48" t="s">
        <v>36</v>
      </c>
      <c r="I15" s="34" t="s">
        <v>117</v>
      </c>
    </row>
    <row r="16" spans="1:11" ht="31.9" customHeight="1">
      <c r="A16" s="28"/>
      <c r="B16" s="38"/>
      <c r="C16" s="152" t="s">
        <v>118</v>
      </c>
      <c r="D16" s="153"/>
      <c r="E16" s="156"/>
      <c r="F16" s="39" t="s">
        <v>50</v>
      </c>
      <c r="G16" s="71">
        <f>'MRS(input)_16.HUT Tanah Merah'!F11</f>
        <v>0</v>
      </c>
      <c r="H16" s="48" t="s">
        <v>37</v>
      </c>
      <c r="I16" s="77" t="s">
        <v>142</v>
      </c>
    </row>
    <row r="17" spans="1:9" ht="21" customHeight="1">
      <c r="A17" s="28"/>
      <c r="B17" s="38"/>
      <c r="C17" s="152" t="s">
        <v>119</v>
      </c>
      <c r="D17" s="153"/>
      <c r="E17" s="154"/>
      <c r="F17" s="39" t="s">
        <v>50</v>
      </c>
      <c r="G17" s="71">
        <f>'MRS(input)_16.HUT Tanah Merah'!F12</f>
        <v>0</v>
      </c>
      <c r="H17" s="48" t="s">
        <v>37</v>
      </c>
      <c r="I17" s="34" t="s">
        <v>120</v>
      </c>
    </row>
    <row r="18" spans="1:9" ht="21" customHeight="1">
      <c r="A18" s="28"/>
      <c r="B18" s="38"/>
      <c r="C18" s="152" t="s">
        <v>121</v>
      </c>
      <c r="D18" s="153"/>
      <c r="E18" s="154"/>
      <c r="F18" s="39" t="s">
        <v>53</v>
      </c>
      <c r="G18" s="76">
        <f>'MRS(input)_16.HUT Tanah Merah'!F19</f>
        <v>0.85499999999999998</v>
      </c>
      <c r="H18" s="47" t="s">
        <v>122</v>
      </c>
      <c r="I18" s="34" t="s">
        <v>123</v>
      </c>
    </row>
    <row r="19" spans="1:9" ht="45.75" customHeight="1">
      <c r="A19" s="28"/>
      <c r="B19" s="38"/>
      <c r="C19" s="160" t="s">
        <v>143</v>
      </c>
      <c r="D19" s="161"/>
      <c r="E19" s="162"/>
      <c r="F19" s="39" t="s">
        <v>50</v>
      </c>
      <c r="G19" s="72">
        <f>'MRS(input)_16.HUT Tanah Merah'!$F$18</f>
        <v>2.0099999999999998</v>
      </c>
      <c r="H19" s="47" t="s">
        <v>44</v>
      </c>
      <c r="I19" s="34" t="s">
        <v>124</v>
      </c>
    </row>
    <row r="20" spans="1:9" ht="21" customHeight="1">
      <c r="A20" s="28"/>
      <c r="B20" s="38"/>
      <c r="C20" s="152" t="s">
        <v>43</v>
      </c>
      <c r="D20" s="153"/>
      <c r="E20" s="154"/>
      <c r="F20" s="39" t="s">
        <v>59</v>
      </c>
      <c r="G20" s="72">
        <f>'MRS(input)_16.HUT Tanah Merah'!F20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'MRS(input)_16.HUT Tanah Merah'!F8</f>
        <v>0</v>
      </c>
      <c r="H23" s="48" t="s">
        <v>36</v>
      </c>
      <c r="I23" s="34" t="s">
        <v>113</v>
      </c>
    </row>
    <row r="24" spans="1:9" ht="18.75" customHeight="1">
      <c r="A24" s="28"/>
      <c r="B24" s="29"/>
      <c r="C24" s="152" t="s">
        <v>121</v>
      </c>
      <c r="D24" s="153"/>
      <c r="E24" s="154"/>
      <c r="F24" s="39" t="s">
        <v>53</v>
      </c>
      <c r="G24" s="76">
        <f>'MRS(input)_16.HUT Tanah Merah'!F19</f>
        <v>0.85499999999999998</v>
      </c>
      <c r="H24" s="47" t="s">
        <v>122</v>
      </c>
      <c r="I24" s="34" t="s">
        <v>123</v>
      </c>
    </row>
    <row r="25" spans="1:9" ht="40.5" customHeight="1">
      <c r="A25" s="28"/>
      <c r="B25" s="29"/>
      <c r="C25" s="152" t="s">
        <v>130</v>
      </c>
      <c r="D25" s="153"/>
      <c r="E25" s="154"/>
      <c r="F25" s="39" t="s">
        <v>59</v>
      </c>
      <c r="G25" s="74">
        <f>'MRS(input)_16.HUT Tanah Merah'!F13</f>
        <v>0</v>
      </c>
      <c r="H25" s="49" t="s">
        <v>38</v>
      </c>
      <c r="I25" s="21" t="s">
        <v>131</v>
      </c>
    </row>
    <row r="26" spans="1:9" ht="18.75" customHeight="1">
      <c r="A26" s="28"/>
      <c r="B26" s="29"/>
      <c r="C26" s="152" t="s">
        <v>43</v>
      </c>
      <c r="D26" s="153"/>
      <c r="E26" s="154"/>
      <c r="F26" s="39" t="s">
        <v>59</v>
      </c>
      <c r="G26" s="75">
        <f>'MRS(input)_16.HUT Tanah Merah'!F20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0</v>
      </c>
      <c r="F8" s="51" t="s">
        <v>36</v>
      </c>
      <c r="G8" s="81" t="s">
        <v>39</v>
      </c>
      <c r="H8" s="81" t="s">
        <v>40</v>
      </c>
      <c r="I8" s="82" t="s">
        <v>163</v>
      </c>
      <c r="J8" s="81" t="s">
        <v>41</v>
      </c>
      <c r="K8" s="83" t="s">
        <v>164</v>
      </c>
    </row>
    <row r="9" spans="1:11" ht="150" customHeight="1">
      <c r="B9" s="54" t="s">
        <v>34</v>
      </c>
      <c r="C9" s="53" t="s">
        <v>75</v>
      </c>
      <c r="D9" s="101" t="s">
        <v>76</v>
      </c>
      <c r="E9" s="127">
        <v>15.895366666666668</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80">
        <v>5089</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ROUNDDOWN('MPS(calc_process)_17.Tirta Agun'!G6, 0)</f>
        <v>30</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'MPS(input)_17.Tirta Agun'!K1</f>
        <v>Monitoring Spreadsheet: JCM_ID_AM014_ver01.0</v>
      </c>
    </row>
    <row r="2" spans="1:11" ht="18" customHeight="1">
      <c r="I2" s="12" t="str">
        <f>'MPS(input)_17.Tirta Agun'!K2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30.66551999675999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'MPS(input)_17.Tirta Agun'!E21</f>
        <v>41.4</v>
      </c>
      <c r="H8" s="31" t="s">
        <v>56</v>
      </c>
      <c r="I8" s="21" t="s">
        <v>104</v>
      </c>
    </row>
    <row r="9" spans="1:11" ht="18.75" customHeight="1">
      <c r="A9" s="28"/>
      <c r="B9" s="55" t="s">
        <v>105</v>
      </c>
      <c r="C9" s="24"/>
      <c r="D9" s="24"/>
      <c r="E9" s="25"/>
      <c r="F9" s="20" t="s">
        <v>59</v>
      </c>
      <c r="G9" s="79">
        <f>'MPS(input)_17.Tirta Agun'!E22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16.146466666666669</v>
      </c>
      <c r="H12" s="48" t="s">
        <v>51</v>
      </c>
      <c r="I12" s="34" t="s">
        <v>111</v>
      </c>
    </row>
    <row r="13" spans="1:11" ht="27" customHeight="1">
      <c r="A13" s="28"/>
      <c r="B13" s="38"/>
      <c r="C13" s="66"/>
      <c r="D13" s="152" t="s">
        <v>112</v>
      </c>
      <c r="E13" s="156"/>
      <c r="F13" s="39" t="s">
        <v>53</v>
      </c>
      <c r="G13" s="71">
        <f>'MPS(input)_17.Tirta Agun'!E8</f>
        <v>0</v>
      </c>
      <c r="H13" s="48" t="s">
        <v>51</v>
      </c>
      <c r="I13" s="34" t="s">
        <v>113</v>
      </c>
      <c r="K13" s="5"/>
    </row>
    <row r="14" spans="1:11" ht="28.15" customHeight="1">
      <c r="A14" s="28"/>
      <c r="B14" s="38"/>
      <c r="C14" s="66"/>
      <c r="D14" s="152" t="s">
        <v>114</v>
      </c>
      <c r="E14" s="156"/>
      <c r="F14" s="39" t="s">
        <v>53</v>
      </c>
      <c r="G14" s="71">
        <f>'MPS(input)_17.Tirta Agun'!E9</f>
        <v>15.895366666666668</v>
      </c>
      <c r="H14" s="48" t="s">
        <v>51</v>
      </c>
      <c r="I14" s="34" t="s">
        <v>115</v>
      </c>
    </row>
    <row r="15" spans="1:11" ht="28.15" customHeight="1">
      <c r="A15" s="28"/>
      <c r="B15" s="38"/>
      <c r="C15" s="66"/>
      <c r="D15" s="152" t="s">
        <v>116</v>
      </c>
      <c r="E15" s="156"/>
      <c r="F15" s="39" t="s">
        <v>53</v>
      </c>
      <c r="G15" s="71">
        <f>'MPS(input)_17.Tirta Agun'!E10</f>
        <v>0.25109999999999999</v>
      </c>
      <c r="H15" s="48" t="s">
        <v>51</v>
      </c>
      <c r="I15" s="34" t="s">
        <v>117</v>
      </c>
    </row>
    <row r="16" spans="1:11" ht="31.9" customHeight="1">
      <c r="A16" s="28"/>
      <c r="B16" s="38"/>
      <c r="C16" s="152" t="s">
        <v>118</v>
      </c>
      <c r="D16" s="153"/>
      <c r="E16" s="156"/>
      <c r="F16" s="39" t="s">
        <v>50</v>
      </c>
      <c r="G16" s="71">
        <f>'MPS(input)_17.Tirta Agun'!E11</f>
        <v>0</v>
      </c>
      <c r="H16" s="48" t="s">
        <v>37</v>
      </c>
      <c r="I16" s="77" t="s">
        <v>142</v>
      </c>
    </row>
    <row r="17" spans="1:9" ht="21" customHeight="1">
      <c r="A17" s="28"/>
      <c r="B17" s="38"/>
      <c r="C17" s="152" t="s">
        <v>119</v>
      </c>
      <c r="D17" s="153"/>
      <c r="E17" s="154"/>
      <c r="F17" s="39" t="s">
        <v>50</v>
      </c>
      <c r="G17" s="71">
        <f>'MPS(input)_17.Tirta Agun'!E12</f>
        <v>8760</v>
      </c>
      <c r="H17" s="48" t="s">
        <v>37</v>
      </c>
      <c r="I17" s="34" t="s">
        <v>120</v>
      </c>
    </row>
    <row r="18" spans="1:9" ht="21" customHeight="1">
      <c r="A18" s="28"/>
      <c r="B18" s="38"/>
      <c r="C18" s="152" t="s">
        <v>121</v>
      </c>
      <c r="D18" s="153"/>
      <c r="E18" s="154"/>
      <c r="F18" s="39" t="s">
        <v>53</v>
      </c>
      <c r="G18" s="76">
        <f>'MPS(input)_17.Tirta Agun'!E19</f>
        <v>0.85499999999999998</v>
      </c>
      <c r="H18" s="47" t="s">
        <v>122</v>
      </c>
      <c r="I18" s="34" t="s">
        <v>123</v>
      </c>
    </row>
    <row r="19" spans="1:9" ht="45.75" customHeight="1">
      <c r="A19" s="28"/>
      <c r="B19" s="38"/>
      <c r="C19" s="160" t="s">
        <v>143</v>
      </c>
      <c r="D19" s="161"/>
      <c r="E19" s="162"/>
      <c r="F19" s="39" t="s">
        <v>50</v>
      </c>
      <c r="G19" s="72">
        <f>'MPS(input)_17.Tirta Agun'!$E$18</f>
        <v>2.0099999999999998</v>
      </c>
      <c r="H19" s="47" t="s">
        <v>57</v>
      </c>
      <c r="I19" s="34" t="s">
        <v>124</v>
      </c>
    </row>
    <row r="20" spans="1:9" ht="21" customHeight="1">
      <c r="A20" s="28"/>
      <c r="B20" s="38"/>
      <c r="C20" s="152" t="s">
        <v>54</v>
      </c>
      <c r="D20" s="153"/>
      <c r="E20" s="154"/>
      <c r="F20" s="39" t="s">
        <v>59</v>
      </c>
      <c r="G20" s="72">
        <f>'MPS(input)_17.Tirta Agun'!E20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12.465997097400001</v>
      </c>
      <c r="H22" s="42" t="s">
        <v>127</v>
      </c>
      <c r="I22" s="34" t="s">
        <v>128</v>
      </c>
    </row>
    <row r="23" spans="1:9" ht="42" customHeight="1">
      <c r="A23" s="28"/>
      <c r="B23" s="29"/>
      <c r="C23" s="152" t="s">
        <v>129</v>
      </c>
      <c r="D23" s="153"/>
      <c r="E23" s="154"/>
      <c r="F23" s="39" t="s">
        <v>53</v>
      </c>
      <c r="G23" s="73">
        <f>'MPS(input)_17.Tirta Agun'!E8</f>
        <v>0</v>
      </c>
      <c r="H23" s="48" t="s">
        <v>51</v>
      </c>
      <c r="I23" s="34" t="s">
        <v>113</v>
      </c>
    </row>
    <row r="24" spans="1:9" ht="18.75" customHeight="1">
      <c r="A24" s="28"/>
      <c r="B24" s="29"/>
      <c r="C24" s="152" t="s">
        <v>121</v>
      </c>
      <c r="D24" s="153"/>
      <c r="E24" s="154"/>
      <c r="F24" s="39" t="s">
        <v>53</v>
      </c>
      <c r="G24" s="76">
        <f>'MPS(input)_17.Tirta Agun'!E19</f>
        <v>0.85499999999999998</v>
      </c>
      <c r="H24" s="47" t="s">
        <v>122</v>
      </c>
      <c r="I24" s="34" t="s">
        <v>123</v>
      </c>
    </row>
    <row r="25" spans="1:9" ht="40.5" customHeight="1">
      <c r="A25" s="28"/>
      <c r="B25" s="29"/>
      <c r="C25" s="152" t="s">
        <v>130</v>
      </c>
      <c r="D25" s="153"/>
      <c r="E25" s="154"/>
      <c r="F25" s="39" t="s">
        <v>59</v>
      </c>
      <c r="G25" s="74">
        <f>'MPS(input)_17.Tirta Agun'!E13</f>
        <v>5089</v>
      </c>
      <c r="H25" s="49" t="s">
        <v>60</v>
      </c>
      <c r="I25" s="21" t="s">
        <v>131</v>
      </c>
    </row>
    <row r="26" spans="1:9" ht="18.75" customHeight="1">
      <c r="A26" s="28"/>
      <c r="B26" s="29"/>
      <c r="C26" s="152" t="s">
        <v>54</v>
      </c>
      <c r="D26" s="153"/>
      <c r="E26" s="154"/>
      <c r="F26" s="39" t="s">
        <v>59</v>
      </c>
      <c r="G26" s="75">
        <f>'MPS(input)_17.Tirta Agun'!E20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'MPS(input)_17.Tirta Agun'!K1</f>
        <v>Monitoring Spreadsheet: JCM_ID_AM014_ver01.0</v>
      </c>
    </row>
    <row r="2" spans="1:3" ht="18" customHeight="1">
      <c r="C2" s="90" t="str">
        <f>'MPS(input)_17.Tirta Agun'!K2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'MPS(input)_17.Tirta Agun'!K1</f>
        <v>Monitoring Spreadsheet: JCM_ID_AM014_ver01.0</v>
      </c>
    </row>
    <row r="2" spans="1:12" ht="18" customHeight="1">
      <c r="L2" s="57" t="str">
        <f>'MPS(input)_17.Tirta Agun'!K2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'MPS(input)_17.Tirta Agun'!E18</f>
        <v>2.0099999999999998</v>
      </c>
      <c r="G18" s="51" t="s">
        <v>44</v>
      </c>
      <c r="H18" s="169" t="str">
        <f>'MPS(input)_17.Tirta Agun'!G18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'MPS(input)_17.Tirta Agun'!J18</f>
        <v>n/a</v>
      </c>
      <c r="L18" s="172"/>
    </row>
    <row r="19" spans="1:12" ht="79.150000000000006" customHeight="1">
      <c r="B19" s="149" t="s">
        <v>156</v>
      </c>
      <c r="C19" s="149"/>
      <c r="D19" s="149" t="s">
        <v>91</v>
      </c>
      <c r="E19" s="149"/>
      <c r="F19" s="97">
        <f>'MPS(input)_17.Tirta Agun'!E19</f>
        <v>0.85499999999999998</v>
      </c>
      <c r="G19" s="51" t="s">
        <v>92</v>
      </c>
      <c r="H19" s="169" t="str">
        <f>'MPS(input)_17.Tirta Agun'!G19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'MPS(input)_17.Tirta Agun'!J19</f>
        <v>n/a</v>
      </c>
      <c r="L19" s="172"/>
    </row>
    <row r="20" spans="1:12" ht="48" customHeight="1">
      <c r="B20" s="149" t="s">
        <v>157</v>
      </c>
      <c r="C20" s="149"/>
      <c r="D20" s="149" t="s">
        <v>43</v>
      </c>
      <c r="E20" s="149"/>
      <c r="F20" s="98">
        <f>'MPS(input)_17.Tirta Agun'!E20</f>
        <v>0.81499999999999995</v>
      </c>
      <c r="G20" s="51" t="s">
        <v>45</v>
      </c>
      <c r="H20" s="169" t="str">
        <f>'MPS(input)_17.Tirta Agun'!G20</f>
        <v xml:space="preserve">a) Values provided by the fuel supplier in invoices, or
b) Regional or national default value. </v>
      </c>
      <c r="I20" s="170"/>
      <c r="J20" s="171"/>
      <c r="K20" s="172" t="str">
        <f>'MPS(input)_17.Tirta Agun'!J20</f>
        <v>n/a</v>
      </c>
      <c r="L20" s="172"/>
    </row>
    <row r="21" spans="1:12" ht="39" customHeight="1">
      <c r="B21" s="149" t="s">
        <v>94</v>
      </c>
      <c r="C21" s="149"/>
      <c r="D21" s="149" t="s">
        <v>42</v>
      </c>
      <c r="E21" s="149"/>
      <c r="F21" s="99">
        <f>'MPS(input)_17.Tirta Agun'!E21</f>
        <v>41.4</v>
      </c>
      <c r="G21" s="51" t="s">
        <v>46</v>
      </c>
      <c r="H21" s="169" t="str">
        <f>'MPS(input)_17.Tirta Agun'!G21</f>
        <v>IPCC default values provided in table 1.2 of Ch.1 Vol.2 of 2006 IPCC Guidelines on National GHG Inventories. Lower value is applied.</v>
      </c>
      <c r="I21" s="170"/>
      <c r="J21" s="171"/>
      <c r="K21" s="172" t="str">
        <f>'MPS(input)_17.Tirta Agun'!J21</f>
        <v>n/a</v>
      </c>
      <c r="L21" s="172"/>
    </row>
    <row r="22" spans="1:12" ht="54.6" customHeight="1">
      <c r="B22" s="149" t="s">
        <v>154</v>
      </c>
      <c r="C22" s="149"/>
      <c r="D22" s="149" t="s">
        <v>96</v>
      </c>
      <c r="E22" s="149"/>
      <c r="F22" s="98">
        <f>'MPS(input)_17.Tirta Agun'!E22</f>
        <v>72600</v>
      </c>
      <c r="G22" s="51" t="s">
        <v>97</v>
      </c>
      <c r="H22" s="169" t="str">
        <f>'MPS(input)_17.Tirta Agun'!G22</f>
        <v>IPCC default values provided in table 1.4 of Ch.1 Vol.2 of 2006 IPCC Guidelines on National GHG Inventories. Lower value is applied.</v>
      </c>
      <c r="I22" s="170"/>
      <c r="J22" s="171"/>
      <c r="K22" s="172" t="str">
        <f>'MPS(input)_17.Tirta Agun'!J22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ROUNDDOWN('MRS(calc_process)_17.Tirta Agun'!G6,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'MPS(input)_17.Tirta Agun'!K1</f>
        <v>Monitoring Spreadsheet: JCM_ID_AM014_ver01.0</v>
      </c>
    </row>
    <row r="2" spans="1:11" ht="18" customHeight="1">
      <c r="I2" s="12" t="str">
        <f>'MPS(input)_17.Tirta Agun'!K2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'MRS(input)_17.Tirta Agun'!F21</f>
        <v>41.4</v>
      </c>
      <c r="H8" s="31" t="s">
        <v>46</v>
      </c>
      <c r="I8" s="21" t="s">
        <v>104</v>
      </c>
    </row>
    <row r="9" spans="1:11" ht="18.75" customHeight="1">
      <c r="A9" s="28"/>
      <c r="B9" s="55" t="s">
        <v>105</v>
      </c>
      <c r="C9" s="24"/>
      <c r="D9" s="24"/>
      <c r="E9" s="25"/>
      <c r="F9" s="20" t="s">
        <v>59</v>
      </c>
      <c r="G9" s="79">
        <f>'MRS(input)_17.Tirta Agun'!F22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'MRS(input)_17.Tirta Agun'!F8</f>
        <v>0</v>
      </c>
      <c r="H13" s="48" t="s">
        <v>36</v>
      </c>
      <c r="I13" s="34" t="s">
        <v>113</v>
      </c>
      <c r="K13" s="5"/>
    </row>
    <row r="14" spans="1:11" ht="28.15" customHeight="1">
      <c r="A14" s="28"/>
      <c r="B14" s="38"/>
      <c r="C14" s="66"/>
      <c r="D14" s="152" t="s">
        <v>114</v>
      </c>
      <c r="E14" s="156"/>
      <c r="F14" s="39" t="s">
        <v>53</v>
      </c>
      <c r="G14" s="71">
        <f>'MRS(input)_17.Tirta Agun'!F9</f>
        <v>0</v>
      </c>
      <c r="H14" s="48" t="s">
        <v>36</v>
      </c>
      <c r="I14" s="34" t="s">
        <v>115</v>
      </c>
    </row>
    <row r="15" spans="1:11" ht="28.15" customHeight="1">
      <c r="A15" s="28"/>
      <c r="B15" s="38"/>
      <c r="C15" s="66"/>
      <c r="D15" s="152" t="s">
        <v>116</v>
      </c>
      <c r="E15" s="156"/>
      <c r="F15" s="39" t="s">
        <v>53</v>
      </c>
      <c r="G15" s="71">
        <f>'MRS(input)_17.Tirta Agun'!F10</f>
        <v>0</v>
      </c>
      <c r="H15" s="48" t="s">
        <v>36</v>
      </c>
      <c r="I15" s="34" t="s">
        <v>117</v>
      </c>
    </row>
    <row r="16" spans="1:11" ht="31.9" customHeight="1">
      <c r="A16" s="28"/>
      <c r="B16" s="38"/>
      <c r="C16" s="152" t="s">
        <v>118</v>
      </c>
      <c r="D16" s="153"/>
      <c r="E16" s="156"/>
      <c r="F16" s="39" t="s">
        <v>50</v>
      </c>
      <c r="G16" s="71">
        <f>'MRS(input)_17.Tirta Agun'!F11</f>
        <v>0</v>
      </c>
      <c r="H16" s="48" t="s">
        <v>37</v>
      </c>
      <c r="I16" s="77" t="s">
        <v>142</v>
      </c>
    </row>
    <row r="17" spans="1:9" ht="21" customHeight="1">
      <c r="A17" s="28"/>
      <c r="B17" s="38"/>
      <c r="C17" s="152" t="s">
        <v>119</v>
      </c>
      <c r="D17" s="153"/>
      <c r="E17" s="154"/>
      <c r="F17" s="39" t="s">
        <v>50</v>
      </c>
      <c r="G17" s="71">
        <f>'MRS(input)_17.Tirta Agun'!F12</f>
        <v>0</v>
      </c>
      <c r="H17" s="48" t="s">
        <v>37</v>
      </c>
      <c r="I17" s="34" t="s">
        <v>120</v>
      </c>
    </row>
    <row r="18" spans="1:9" ht="21" customHeight="1">
      <c r="A18" s="28"/>
      <c r="B18" s="38"/>
      <c r="C18" s="152" t="s">
        <v>121</v>
      </c>
      <c r="D18" s="153"/>
      <c r="E18" s="154"/>
      <c r="F18" s="39" t="s">
        <v>53</v>
      </c>
      <c r="G18" s="76">
        <f>'MRS(input)_17.Tirta Agun'!F19</f>
        <v>0.85499999999999998</v>
      </c>
      <c r="H18" s="47" t="s">
        <v>122</v>
      </c>
      <c r="I18" s="34" t="s">
        <v>123</v>
      </c>
    </row>
    <row r="19" spans="1:9" ht="45.75" customHeight="1">
      <c r="A19" s="28"/>
      <c r="B19" s="38"/>
      <c r="C19" s="160" t="s">
        <v>143</v>
      </c>
      <c r="D19" s="161"/>
      <c r="E19" s="162"/>
      <c r="F19" s="39" t="s">
        <v>50</v>
      </c>
      <c r="G19" s="72">
        <f>'MRS(input)_17.Tirta Agun'!$F$18</f>
        <v>2.0099999999999998</v>
      </c>
      <c r="H19" s="47" t="s">
        <v>44</v>
      </c>
      <c r="I19" s="34" t="s">
        <v>124</v>
      </c>
    </row>
    <row r="20" spans="1:9" ht="21" customHeight="1">
      <c r="A20" s="28"/>
      <c r="B20" s="38"/>
      <c r="C20" s="152" t="s">
        <v>43</v>
      </c>
      <c r="D20" s="153"/>
      <c r="E20" s="154"/>
      <c r="F20" s="39" t="s">
        <v>59</v>
      </c>
      <c r="G20" s="72">
        <f>'MRS(input)_17.Tirta Agun'!F20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'MRS(input)_17.Tirta Agun'!F8</f>
        <v>0</v>
      </c>
      <c r="H23" s="48" t="s">
        <v>36</v>
      </c>
      <c r="I23" s="34" t="s">
        <v>113</v>
      </c>
    </row>
    <row r="24" spans="1:9" ht="18.75" customHeight="1">
      <c r="A24" s="28"/>
      <c r="B24" s="29"/>
      <c r="C24" s="152" t="s">
        <v>121</v>
      </c>
      <c r="D24" s="153"/>
      <c r="E24" s="154"/>
      <c r="F24" s="39" t="s">
        <v>53</v>
      </c>
      <c r="G24" s="76">
        <f>'MRS(input)_17.Tirta Agun'!F19</f>
        <v>0.85499999999999998</v>
      </c>
      <c r="H24" s="47" t="s">
        <v>122</v>
      </c>
      <c r="I24" s="34" t="s">
        <v>123</v>
      </c>
    </row>
    <row r="25" spans="1:9" ht="40.5" customHeight="1">
      <c r="A25" s="28"/>
      <c r="B25" s="29"/>
      <c r="C25" s="152" t="s">
        <v>130</v>
      </c>
      <c r="D25" s="153"/>
      <c r="E25" s="154"/>
      <c r="F25" s="39" t="s">
        <v>59</v>
      </c>
      <c r="G25" s="74">
        <f>'MRS(input)_17.Tirta Agun'!F13</f>
        <v>0</v>
      </c>
      <c r="H25" s="49" t="s">
        <v>38</v>
      </c>
      <c r="I25" s="21" t="s">
        <v>131</v>
      </c>
    </row>
    <row r="26" spans="1:9" ht="18.75" customHeight="1">
      <c r="A26" s="28"/>
      <c r="B26" s="29"/>
      <c r="C26" s="152" t="s">
        <v>43</v>
      </c>
      <c r="D26" s="153"/>
      <c r="E26" s="154"/>
      <c r="F26" s="39" t="s">
        <v>59</v>
      </c>
      <c r="G26" s="75">
        <f>'MRS(input)_17.Tirta Agun'!F20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18.5</v>
      </c>
      <c r="F8" s="51" t="s">
        <v>36</v>
      </c>
      <c r="G8" s="81" t="s">
        <v>39</v>
      </c>
      <c r="H8" s="81" t="s">
        <v>40</v>
      </c>
      <c r="I8" s="82" t="s">
        <v>163</v>
      </c>
      <c r="J8" s="81" t="s">
        <v>41</v>
      </c>
      <c r="K8" s="83" t="s">
        <v>164</v>
      </c>
    </row>
    <row r="9" spans="1:11" ht="150" customHeight="1">
      <c r="B9" s="54" t="s">
        <v>34</v>
      </c>
      <c r="C9" s="53" t="s">
        <v>75</v>
      </c>
      <c r="D9" s="101" t="s">
        <v>76</v>
      </c>
      <c r="E9" s="129">
        <v>2.8</v>
      </c>
      <c r="F9" s="51" t="s">
        <v>36</v>
      </c>
      <c r="G9" s="81" t="s">
        <v>39</v>
      </c>
      <c r="H9" s="81" t="s">
        <v>40</v>
      </c>
      <c r="I9" s="84" t="s">
        <v>165</v>
      </c>
      <c r="J9" s="81" t="s">
        <v>41</v>
      </c>
      <c r="K9" s="83" t="s">
        <v>164</v>
      </c>
    </row>
    <row r="10" spans="1:11" ht="150" customHeight="1">
      <c r="B10" s="54" t="s">
        <v>35</v>
      </c>
      <c r="C10" s="53" t="s">
        <v>77</v>
      </c>
      <c r="D10" s="101" t="s">
        <v>78</v>
      </c>
      <c r="E10" s="126">
        <v>0.25109999999999999</v>
      </c>
      <c r="F10" s="51" t="s">
        <v>36</v>
      </c>
      <c r="G10" s="85" t="s">
        <v>39</v>
      </c>
      <c r="H10" s="81" t="s">
        <v>40</v>
      </c>
      <c r="I10" s="84" t="s">
        <v>166</v>
      </c>
      <c r="J10" s="81" t="s">
        <v>41</v>
      </c>
      <c r="K10" s="83" t="s">
        <v>164</v>
      </c>
    </row>
    <row r="11" spans="1:11" ht="126" customHeight="1">
      <c r="A11" s="5"/>
      <c r="B11" s="54" t="s">
        <v>63</v>
      </c>
      <c r="C11" s="53" t="s">
        <v>79</v>
      </c>
      <c r="D11" s="101" t="s">
        <v>80</v>
      </c>
      <c r="E11" s="80">
        <v>7300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130">
        <v>975.2</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ROUNDDOWN('MPS(calc_)_18.Gunung Sari Kampa'!G6, 0)</f>
        <v>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'MPS(input)_18.Gunung Sari Kampa'!K1</f>
        <v>Monitoring Spreadsheet: JCM_ID_AM014_ver01.0</v>
      </c>
    </row>
    <row r="2" spans="1:11" ht="18" customHeight="1">
      <c r="I2" s="12" t="str">
        <f>'MPS(input)_18.Gunung Sari Kampa'!K2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4.337398328039999</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'MPS(input)_18.Gunung Sari Kampa'!E21</f>
        <v>41.4</v>
      </c>
      <c r="H8" s="31" t="s">
        <v>56</v>
      </c>
      <c r="I8" s="21" t="s">
        <v>104</v>
      </c>
    </row>
    <row r="9" spans="1:11" ht="18.75" customHeight="1">
      <c r="A9" s="28"/>
      <c r="B9" s="55" t="s">
        <v>105</v>
      </c>
      <c r="C9" s="24"/>
      <c r="D9" s="24"/>
      <c r="E9" s="25"/>
      <c r="F9" s="20" t="s">
        <v>59</v>
      </c>
      <c r="G9" s="79">
        <f>'MPS(input)_18.Gunung Sari Kampa'!E22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22.543744932359999</v>
      </c>
      <c r="H11" s="42" t="s">
        <v>100</v>
      </c>
      <c r="I11" s="34" t="s">
        <v>109</v>
      </c>
    </row>
    <row r="12" spans="1:11" ht="18.75" customHeight="1">
      <c r="A12" s="28"/>
      <c r="B12" s="38"/>
      <c r="C12" s="157" t="s">
        <v>110</v>
      </c>
      <c r="D12" s="158"/>
      <c r="E12" s="159"/>
      <c r="F12" s="39" t="s">
        <v>53</v>
      </c>
      <c r="G12" s="70">
        <f>G13+G14+G15</f>
        <v>21.551100000000002</v>
      </c>
      <c r="H12" s="48" t="s">
        <v>51</v>
      </c>
      <c r="I12" s="34" t="s">
        <v>111</v>
      </c>
    </row>
    <row r="13" spans="1:11" ht="27" customHeight="1">
      <c r="A13" s="28"/>
      <c r="B13" s="38"/>
      <c r="C13" s="66"/>
      <c r="D13" s="152" t="s">
        <v>112</v>
      </c>
      <c r="E13" s="156"/>
      <c r="F13" s="39" t="s">
        <v>53</v>
      </c>
      <c r="G13" s="71">
        <f>'MPS(input)_18.Gunung Sari Kampa'!E8</f>
        <v>18.5</v>
      </c>
      <c r="H13" s="48" t="s">
        <v>51</v>
      </c>
      <c r="I13" s="34" t="s">
        <v>113</v>
      </c>
      <c r="K13" s="5"/>
    </row>
    <row r="14" spans="1:11" ht="28.15" customHeight="1">
      <c r="A14" s="28"/>
      <c r="B14" s="38"/>
      <c r="C14" s="66"/>
      <c r="D14" s="152" t="s">
        <v>114</v>
      </c>
      <c r="E14" s="156"/>
      <c r="F14" s="39" t="s">
        <v>53</v>
      </c>
      <c r="G14" s="71">
        <f>'MPS(input)_18.Gunung Sari Kampa'!E9</f>
        <v>2.8</v>
      </c>
      <c r="H14" s="48" t="s">
        <v>51</v>
      </c>
      <c r="I14" s="34" t="s">
        <v>115</v>
      </c>
    </row>
    <row r="15" spans="1:11" ht="28.15" customHeight="1">
      <c r="A15" s="28"/>
      <c r="B15" s="38"/>
      <c r="C15" s="66"/>
      <c r="D15" s="152" t="s">
        <v>116</v>
      </c>
      <c r="E15" s="156"/>
      <c r="F15" s="39" t="s">
        <v>53</v>
      </c>
      <c r="G15" s="71">
        <f>'MPS(input)_18.Gunung Sari Kampa'!E10</f>
        <v>0.25109999999999999</v>
      </c>
      <c r="H15" s="48" t="s">
        <v>51</v>
      </c>
      <c r="I15" s="34" t="s">
        <v>117</v>
      </c>
    </row>
    <row r="16" spans="1:11" ht="31.9" customHeight="1">
      <c r="A16" s="28"/>
      <c r="B16" s="38"/>
      <c r="C16" s="152" t="s">
        <v>118</v>
      </c>
      <c r="D16" s="153"/>
      <c r="E16" s="156"/>
      <c r="F16" s="39" t="s">
        <v>50</v>
      </c>
      <c r="G16" s="71">
        <f>'MPS(input)_18.Gunung Sari Kampa'!E11</f>
        <v>7300</v>
      </c>
      <c r="H16" s="48" t="s">
        <v>37</v>
      </c>
      <c r="I16" s="77" t="s">
        <v>142</v>
      </c>
    </row>
    <row r="17" spans="1:9" ht="21" customHeight="1">
      <c r="A17" s="28"/>
      <c r="B17" s="38"/>
      <c r="C17" s="152" t="s">
        <v>119</v>
      </c>
      <c r="D17" s="153"/>
      <c r="E17" s="154"/>
      <c r="F17" s="39" t="s">
        <v>50</v>
      </c>
      <c r="G17" s="71">
        <f>'MPS(input)_18.Gunung Sari Kampa'!E12</f>
        <v>8760</v>
      </c>
      <c r="H17" s="48" t="s">
        <v>37</v>
      </c>
      <c r="I17" s="34" t="s">
        <v>120</v>
      </c>
    </row>
    <row r="18" spans="1:9" ht="21" customHeight="1">
      <c r="A18" s="28"/>
      <c r="B18" s="38"/>
      <c r="C18" s="152" t="s">
        <v>121</v>
      </c>
      <c r="D18" s="153"/>
      <c r="E18" s="154"/>
      <c r="F18" s="39" t="s">
        <v>53</v>
      </c>
      <c r="G18" s="76">
        <f>'MPS(input)_18.Gunung Sari Kampa'!E19</f>
        <v>0.85499999999999998</v>
      </c>
      <c r="H18" s="47" t="s">
        <v>122</v>
      </c>
      <c r="I18" s="34" t="s">
        <v>123</v>
      </c>
    </row>
    <row r="19" spans="1:9" ht="45.75" customHeight="1">
      <c r="A19" s="28"/>
      <c r="B19" s="38"/>
      <c r="C19" s="160" t="s">
        <v>143</v>
      </c>
      <c r="D19" s="161"/>
      <c r="E19" s="162"/>
      <c r="F19" s="39" t="s">
        <v>50</v>
      </c>
      <c r="G19" s="72">
        <f>'MPS(input)_18.Gunung Sari Kampa'!$E$18</f>
        <v>2.0099999999999998</v>
      </c>
      <c r="H19" s="47" t="s">
        <v>57</v>
      </c>
      <c r="I19" s="34" t="s">
        <v>124</v>
      </c>
    </row>
    <row r="20" spans="1:9" ht="21" customHeight="1">
      <c r="A20" s="28"/>
      <c r="B20" s="38"/>
      <c r="C20" s="152" t="s">
        <v>54</v>
      </c>
      <c r="D20" s="153"/>
      <c r="E20" s="154"/>
      <c r="F20" s="39" t="s">
        <v>59</v>
      </c>
      <c r="G20" s="72">
        <f>'MPS(input)_18.Gunung Sari Kampa'!E20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18.20634660432</v>
      </c>
      <c r="H22" s="42" t="s">
        <v>127</v>
      </c>
      <c r="I22" s="34" t="s">
        <v>128</v>
      </c>
    </row>
    <row r="23" spans="1:9" ht="42" customHeight="1">
      <c r="A23" s="28"/>
      <c r="B23" s="29"/>
      <c r="C23" s="152" t="s">
        <v>129</v>
      </c>
      <c r="D23" s="153"/>
      <c r="E23" s="154"/>
      <c r="F23" s="39" t="s">
        <v>53</v>
      </c>
      <c r="G23" s="73">
        <f>'MPS(input)_18.Gunung Sari Kampa'!E8</f>
        <v>18.5</v>
      </c>
      <c r="H23" s="48" t="s">
        <v>51</v>
      </c>
      <c r="I23" s="34" t="s">
        <v>113</v>
      </c>
    </row>
    <row r="24" spans="1:9" ht="18.75" customHeight="1">
      <c r="A24" s="28"/>
      <c r="B24" s="29"/>
      <c r="C24" s="152" t="s">
        <v>121</v>
      </c>
      <c r="D24" s="153"/>
      <c r="E24" s="154"/>
      <c r="F24" s="39" t="s">
        <v>53</v>
      </c>
      <c r="G24" s="76">
        <f>'MPS(input)_18.Gunung Sari Kampa'!E19</f>
        <v>0.85499999999999998</v>
      </c>
      <c r="H24" s="47" t="s">
        <v>122</v>
      </c>
      <c r="I24" s="34" t="s">
        <v>123</v>
      </c>
    </row>
    <row r="25" spans="1:9" ht="40.5" customHeight="1">
      <c r="A25" s="28"/>
      <c r="B25" s="29"/>
      <c r="C25" s="152" t="s">
        <v>130</v>
      </c>
      <c r="D25" s="153"/>
      <c r="E25" s="154"/>
      <c r="F25" s="39" t="s">
        <v>59</v>
      </c>
      <c r="G25" s="74">
        <f>'MPS(input)_18.Gunung Sari Kampa'!E13</f>
        <v>975.2</v>
      </c>
      <c r="H25" s="49" t="s">
        <v>60</v>
      </c>
      <c r="I25" s="21" t="s">
        <v>131</v>
      </c>
    </row>
    <row r="26" spans="1:9" ht="18.75" customHeight="1">
      <c r="A26" s="28"/>
      <c r="B26" s="29"/>
      <c r="C26" s="152" t="s">
        <v>54</v>
      </c>
      <c r="D26" s="153"/>
      <c r="E26" s="154"/>
      <c r="F26" s="39" t="s">
        <v>59</v>
      </c>
      <c r="G26" s="75">
        <f>'MPS(input)_18.Gunung Sari Kampa'!E20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 _2.Pulau Pantara'!K1</f>
        <v>Monitoring Spreadsheet: JCM_ID_AM014_ver01.0</v>
      </c>
    </row>
    <row r="2" spans="1:11" ht="18" customHeight="1">
      <c r="I2" s="12" t="str">
        <f>'MPS(input) _2.Pulau Pantara'!K2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22.964478205679992</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 _2.Pulau Pantara'!E21</f>
        <v>41.4</v>
      </c>
      <c r="H8" s="31" t="s">
        <v>56</v>
      </c>
      <c r="I8" s="21" t="s">
        <v>104</v>
      </c>
    </row>
    <row r="9" spans="1:11" ht="18.75" customHeight="1">
      <c r="A9" s="28"/>
      <c r="B9" s="55" t="s">
        <v>105</v>
      </c>
      <c r="C9" s="24"/>
      <c r="D9" s="24"/>
      <c r="E9" s="25"/>
      <c r="F9" s="20" t="s">
        <v>59</v>
      </c>
      <c r="G9" s="79">
        <f>'MPS(input) _2.Pulau Pantara'!E22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7" t="s">
        <v>110</v>
      </c>
      <c r="D12" s="158"/>
      <c r="E12" s="159"/>
      <c r="F12" s="39" t="s">
        <v>53</v>
      </c>
      <c r="G12" s="70">
        <f>G13+G14+G15</f>
        <v>26.202116402116403</v>
      </c>
      <c r="H12" s="48" t="s">
        <v>51</v>
      </c>
      <c r="I12" s="34" t="s">
        <v>111</v>
      </c>
    </row>
    <row r="13" spans="1:11" ht="27" customHeight="1">
      <c r="A13" s="28"/>
      <c r="B13" s="38"/>
      <c r="C13" s="66"/>
      <c r="D13" s="152" t="s">
        <v>112</v>
      </c>
      <c r="E13" s="156"/>
      <c r="F13" s="39" t="s">
        <v>53</v>
      </c>
      <c r="G13" s="71">
        <f>'MPS(input) _2.Pulau Pantara'!E8</f>
        <v>0</v>
      </c>
      <c r="H13" s="48" t="s">
        <v>51</v>
      </c>
      <c r="I13" s="34" t="s">
        <v>113</v>
      </c>
      <c r="K13" s="5"/>
    </row>
    <row r="14" spans="1:11" ht="28.15" customHeight="1">
      <c r="A14" s="28"/>
      <c r="B14" s="38"/>
      <c r="C14" s="66"/>
      <c r="D14" s="152" t="s">
        <v>114</v>
      </c>
      <c r="E14" s="156"/>
      <c r="F14" s="39" t="s">
        <v>53</v>
      </c>
      <c r="G14" s="71">
        <f>'MPS(input) _2.Pulau Pantara'!E9</f>
        <v>25.7</v>
      </c>
      <c r="H14" s="48" t="s">
        <v>51</v>
      </c>
      <c r="I14" s="34" t="s">
        <v>115</v>
      </c>
    </row>
    <row r="15" spans="1:11" ht="28.15" customHeight="1">
      <c r="A15" s="28"/>
      <c r="B15" s="38"/>
      <c r="C15" s="66"/>
      <c r="D15" s="152" t="s">
        <v>116</v>
      </c>
      <c r="E15" s="156"/>
      <c r="F15" s="39" t="s">
        <v>53</v>
      </c>
      <c r="G15" s="71">
        <f>'MPS(input) _2.Pulau Pantara'!E10</f>
        <v>0.50211640211640207</v>
      </c>
      <c r="H15" s="48" t="s">
        <v>51</v>
      </c>
      <c r="I15" s="34" t="s">
        <v>117</v>
      </c>
    </row>
    <row r="16" spans="1:11" ht="31.9" customHeight="1">
      <c r="A16" s="28"/>
      <c r="B16" s="38"/>
      <c r="C16" s="152" t="s">
        <v>118</v>
      </c>
      <c r="D16" s="153"/>
      <c r="E16" s="156"/>
      <c r="F16" s="39" t="s">
        <v>50</v>
      </c>
      <c r="G16" s="71">
        <f>'MPS(input) _2.Pulau Pantara'!E11</f>
        <v>0</v>
      </c>
      <c r="H16" s="48" t="s">
        <v>37</v>
      </c>
      <c r="I16" s="77" t="s">
        <v>142</v>
      </c>
    </row>
    <row r="17" spans="1:9" ht="21" customHeight="1">
      <c r="A17" s="28"/>
      <c r="B17" s="38"/>
      <c r="C17" s="152" t="s">
        <v>119</v>
      </c>
      <c r="D17" s="153"/>
      <c r="E17" s="154"/>
      <c r="F17" s="39" t="s">
        <v>50</v>
      </c>
      <c r="G17" s="71">
        <f>'MPS(input) _2.Pulau Pantara'!E12</f>
        <v>8760</v>
      </c>
      <c r="H17" s="48" t="s">
        <v>37</v>
      </c>
      <c r="I17" s="34" t="s">
        <v>120</v>
      </c>
    </row>
    <row r="18" spans="1:9" ht="21" customHeight="1">
      <c r="A18" s="28"/>
      <c r="B18" s="38"/>
      <c r="C18" s="152" t="s">
        <v>121</v>
      </c>
      <c r="D18" s="153"/>
      <c r="E18" s="154"/>
      <c r="F18" s="39" t="s">
        <v>53</v>
      </c>
      <c r="G18" s="76">
        <f>'MPS(input) _2.Pulau Pantara'!E19</f>
        <v>0.90300000000000002</v>
      </c>
      <c r="H18" s="47" t="s">
        <v>122</v>
      </c>
      <c r="I18" s="34" t="s">
        <v>123</v>
      </c>
    </row>
    <row r="19" spans="1:9" ht="45.75" customHeight="1">
      <c r="A19" s="28"/>
      <c r="B19" s="38"/>
      <c r="C19" s="160" t="s">
        <v>143</v>
      </c>
      <c r="D19" s="161"/>
      <c r="E19" s="162"/>
      <c r="F19" s="39" t="s">
        <v>50</v>
      </c>
      <c r="G19" s="72">
        <f>'MPS(input) _2.Pulau Pantara'!$E$18</f>
        <v>2.0099999999999998</v>
      </c>
      <c r="H19" s="47" t="s">
        <v>57</v>
      </c>
      <c r="I19" s="34" t="s">
        <v>124</v>
      </c>
    </row>
    <row r="20" spans="1:9" ht="21" customHeight="1">
      <c r="A20" s="28"/>
      <c r="B20" s="38"/>
      <c r="C20" s="152" t="s">
        <v>54</v>
      </c>
      <c r="D20" s="153"/>
      <c r="E20" s="154"/>
      <c r="F20" s="39" t="s">
        <v>59</v>
      </c>
      <c r="G20" s="72">
        <f>'MPS(input) _2.Pulau Pantara'!E20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20.167038888479997</v>
      </c>
      <c r="H22" s="42" t="s">
        <v>127</v>
      </c>
      <c r="I22" s="34" t="s">
        <v>128</v>
      </c>
    </row>
    <row r="23" spans="1:9" ht="42" customHeight="1">
      <c r="A23" s="28"/>
      <c r="B23" s="29"/>
      <c r="C23" s="152" t="s">
        <v>129</v>
      </c>
      <c r="D23" s="153"/>
      <c r="E23" s="154"/>
      <c r="F23" s="39" t="s">
        <v>53</v>
      </c>
      <c r="G23" s="73">
        <f>'MPS(input) _2.Pulau Pantara'!E8</f>
        <v>0</v>
      </c>
      <c r="H23" s="48" t="s">
        <v>51</v>
      </c>
      <c r="I23" s="34" t="s">
        <v>113</v>
      </c>
    </row>
    <row r="24" spans="1:9" ht="18.75" customHeight="1">
      <c r="A24" s="28"/>
      <c r="B24" s="29"/>
      <c r="C24" s="152" t="s">
        <v>121</v>
      </c>
      <c r="D24" s="153"/>
      <c r="E24" s="154"/>
      <c r="F24" s="39" t="s">
        <v>53</v>
      </c>
      <c r="G24" s="76">
        <f>'MPS(input) _2.Pulau Pantara'!E19</f>
        <v>0.90300000000000002</v>
      </c>
      <c r="H24" s="47" t="s">
        <v>122</v>
      </c>
      <c r="I24" s="34" t="s">
        <v>123</v>
      </c>
    </row>
    <row r="25" spans="1:9" ht="40.5" customHeight="1">
      <c r="A25" s="28"/>
      <c r="B25" s="29"/>
      <c r="C25" s="152" t="s">
        <v>130</v>
      </c>
      <c r="D25" s="153"/>
      <c r="E25" s="154"/>
      <c r="F25" s="39" t="s">
        <v>59</v>
      </c>
      <c r="G25" s="74">
        <f>'MPS(input) _2.Pulau Pantara'!E13</f>
        <v>8232.7999999999993</v>
      </c>
      <c r="H25" s="49" t="s">
        <v>60</v>
      </c>
      <c r="I25" s="21" t="s">
        <v>131</v>
      </c>
    </row>
    <row r="26" spans="1:9" ht="18.75" customHeight="1">
      <c r="A26" s="28"/>
      <c r="B26" s="29"/>
      <c r="C26" s="152" t="s">
        <v>54</v>
      </c>
      <c r="D26" s="153"/>
      <c r="E26" s="154"/>
      <c r="F26" s="39" t="s">
        <v>59</v>
      </c>
      <c r="G26" s="75">
        <f>'MPS(input) _2.Pulau Pantara'!E20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'MPS(input)_18.Gunung Sari Kampa'!K1</f>
        <v>Monitoring Spreadsheet: JCM_ID_AM014_ver01.0</v>
      </c>
    </row>
    <row r="2" spans="1:3" ht="18" customHeight="1">
      <c r="C2" s="90" t="str">
        <f>'MPS(input)_18.Gunung Sari Kampa'!K2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'MPS(input)_18.Gunung Sari Kampa'!K1</f>
        <v>Monitoring Spreadsheet: JCM_ID_AM014_ver01.0</v>
      </c>
    </row>
    <row r="2" spans="1:12" ht="18" customHeight="1">
      <c r="L2" s="57" t="str">
        <f>'MPS(input)_18.Gunung Sari Kampa'!K2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'MPS(input)_18.Gunung Sari Kampa'!E18</f>
        <v>2.0099999999999998</v>
      </c>
      <c r="G18" s="51" t="s">
        <v>44</v>
      </c>
      <c r="H18" s="169" t="str">
        <f>'MPS(input)_18.Gunung Sari Kampa'!G18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'MPS(input)_18.Gunung Sari Kampa'!J18</f>
        <v>n/a</v>
      </c>
      <c r="L18" s="172"/>
    </row>
    <row r="19" spans="1:12" ht="79.150000000000006" customHeight="1">
      <c r="B19" s="149" t="s">
        <v>156</v>
      </c>
      <c r="C19" s="149"/>
      <c r="D19" s="149" t="s">
        <v>91</v>
      </c>
      <c r="E19" s="149"/>
      <c r="F19" s="97">
        <f>'MPS(input)_18.Gunung Sari Kampa'!E19</f>
        <v>0.85499999999999998</v>
      </c>
      <c r="G19" s="51" t="s">
        <v>92</v>
      </c>
      <c r="H19" s="169" t="str">
        <f>'MPS(input)_18.Gunung Sari Kampa'!G19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'MPS(input)_18.Gunung Sari Kampa'!J19</f>
        <v>n/a</v>
      </c>
      <c r="L19" s="172"/>
    </row>
    <row r="20" spans="1:12" ht="48" customHeight="1">
      <c r="B20" s="149" t="s">
        <v>157</v>
      </c>
      <c r="C20" s="149"/>
      <c r="D20" s="149" t="s">
        <v>43</v>
      </c>
      <c r="E20" s="149"/>
      <c r="F20" s="98">
        <f>'MPS(input)_18.Gunung Sari Kampa'!E20</f>
        <v>0.81499999999999995</v>
      </c>
      <c r="G20" s="51" t="s">
        <v>45</v>
      </c>
      <c r="H20" s="169" t="str">
        <f>'MPS(input)_18.Gunung Sari Kampa'!G20</f>
        <v xml:space="preserve">a) Values provided by the fuel supplier in invoices, or
b) Regional or national default value. </v>
      </c>
      <c r="I20" s="170"/>
      <c r="J20" s="171"/>
      <c r="K20" s="172" t="str">
        <f>'MPS(input)_18.Gunung Sari Kampa'!J20</f>
        <v>n/a</v>
      </c>
      <c r="L20" s="172"/>
    </row>
    <row r="21" spans="1:12" ht="39" customHeight="1">
      <c r="B21" s="149" t="s">
        <v>94</v>
      </c>
      <c r="C21" s="149"/>
      <c r="D21" s="149" t="s">
        <v>42</v>
      </c>
      <c r="E21" s="149"/>
      <c r="F21" s="99">
        <f>'MPS(input)_18.Gunung Sari Kampa'!E21</f>
        <v>41.4</v>
      </c>
      <c r="G21" s="51" t="s">
        <v>46</v>
      </c>
      <c r="H21" s="169" t="str">
        <f>'MPS(input)_18.Gunung Sari Kampa'!G21</f>
        <v>IPCC default values provided in table 1.2 of Ch.1 Vol.2 of 2006 IPCC Guidelines on National GHG Inventories. Lower value is applied.</v>
      </c>
      <c r="I21" s="170"/>
      <c r="J21" s="171"/>
      <c r="K21" s="172" t="str">
        <f>'MPS(input)_18.Gunung Sari Kampa'!J21</f>
        <v>n/a</v>
      </c>
      <c r="L21" s="172"/>
    </row>
    <row r="22" spans="1:12" ht="54.6" customHeight="1">
      <c r="B22" s="149" t="s">
        <v>154</v>
      </c>
      <c r="C22" s="149"/>
      <c r="D22" s="149" t="s">
        <v>96</v>
      </c>
      <c r="E22" s="149"/>
      <c r="F22" s="98">
        <f>'MPS(input)_18.Gunung Sari Kampa'!E22</f>
        <v>72600</v>
      </c>
      <c r="G22" s="51" t="s">
        <v>97</v>
      </c>
      <c r="H22" s="169" t="str">
        <f>'MPS(input)_18.Gunung Sari Kampa'!G22</f>
        <v>IPCC default values provided in table 1.4 of Ch.1 Vol.2 of 2006 IPCC Guidelines on National GHG Inventories. Lower value is applied.</v>
      </c>
      <c r="I22" s="170"/>
      <c r="J22" s="171"/>
      <c r="K22" s="172" t="str">
        <f>'MPS(input)_18.Gunung Sari Kampa'!J22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ROUNDDOWN('MRS(calc_)_18.Gunung Sari Kampa'!G6,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'MPS(input)_18.Gunung Sari Kampa'!K1</f>
        <v>Monitoring Spreadsheet: JCM_ID_AM014_ver01.0</v>
      </c>
    </row>
    <row r="2" spans="1:11" ht="18" customHeight="1">
      <c r="I2" s="12" t="str">
        <f>'MPS(input)_18.Gunung Sari Kampa'!K2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'MRS(input)_18.Gunung Sari Kampa'!F21</f>
        <v>41.4</v>
      </c>
      <c r="H8" s="31" t="s">
        <v>46</v>
      </c>
      <c r="I8" s="21" t="s">
        <v>104</v>
      </c>
    </row>
    <row r="9" spans="1:11" ht="18.75" customHeight="1">
      <c r="A9" s="28"/>
      <c r="B9" s="55" t="s">
        <v>105</v>
      </c>
      <c r="C9" s="24"/>
      <c r="D9" s="24"/>
      <c r="E9" s="25"/>
      <c r="F9" s="20" t="s">
        <v>59</v>
      </c>
      <c r="G9" s="79">
        <f>'MRS(input)_18.Gunung Sari Kampa'!F22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'MRS(input)_18.Gunung Sari Kampa'!F8</f>
        <v>0</v>
      </c>
      <c r="H13" s="48" t="s">
        <v>36</v>
      </c>
      <c r="I13" s="34" t="s">
        <v>113</v>
      </c>
      <c r="K13" s="5"/>
    </row>
    <row r="14" spans="1:11" ht="28.15" customHeight="1">
      <c r="A14" s="28"/>
      <c r="B14" s="38"/>
      <c r="C14" s="66"/>
      <c r="D14" s="152" t="s">
        <v>114</v>
      </c>
      <c r="E14" s="156"/>
      <c r="F14" s="39" t="s">
        <v>53</v>
      </c>
      <c r="G14" s="71">
        <f>'MRS(input)_18.Gunung Sari Kampa'!F9</f>
        <v>0</v>
      </c>
      <c r="H14" s="48" t="s">
        <v>36</v>
      </c>
      <c r="I14" s="34" t="s">
        <v>115</v>
      </c>
    </row>
    <row r="15" spans="1:11" ht="28.15" customHeight="1">
      <c r="A15" s="28"/>
      <c r="B15" s="38"/>
      <c r="C15" s="66"/>
      <c r="D15" s="152" t="s">
        <v>116</v>
      </c>
      <c r="E15" s="156"/>
      <c r="F15" s="39" t="s">
        <v>53</v>
      </c>
      <c r="G15" s="71">
        <f>'MRS(input)_18.Gunung Sari Kampa'!F10</f>
        <v>0</v>
      </c>
      <c r="H15" s="48" t="s">
        <v>36</v>
      </c>
      <c r="I15" s="34" t="s">
        <v>117</v>
      </c>
    </row>
    <row r="16" spans="1:11" ht="31.9" customHeight="1">
      <c r="A16" s="28"/>
      <c r="B16" s="38"/>
      <c r="C16" s="152" t="s">
        <v>118</v>
      </c>
      <c r="D16" s="153"/>
      <c r="E16" s="156"/>
      <c r="F16" s="39" t="s">
        <v>50</v>
      </c>
      <c r="G16" s="71">
        <f>'MRS(input)_18.Gunung Sari Kampa'!F11</f>
        <v>0</v>
      </c>
      <c r="H16" s="48" t="s">
        <v>37</v>
      </c>
      <c r="I16" s="77" t="s">
        <v>142</v>
      </c>
    </row>
    <row r="17" spans="1:9" ht="21" customHeight="1">
      <c r="A17" s="28"/>
      <c r="B17" s="38"/>
      <c r="C17" s="152" t="s">
        <v>119</v>
      </c>
      <c r="D17" s="153"/>
      <c r="E17" s="154"/>
      <c r="F17" s="39" t="s">
        <v>50</v>
      </c>
      <c r="G17" s="71">
        <f>'MRS(input)_18.Gunung Sari Kampa'!F12</f>
        <v>0</v>
      </c>
      <c r="H17" s="48" t="s">
        <v>37</v>
      </c>
      <c r="I17" s="34" t="s">
        <v>120</v>
      </c>
    </row>
    <row r="18" spans="1:9" ht="21" customHeight="1">
      <c r="A18" s="28"/>
      <c r="B18" s="38"/>
      <c r="C18" s="152" t="s">
        <v>121</v>
      </c>
      <c r="D18" s="153"/>
      <c r="E18" s="154"/>
      <c r="F18" s="39" t="s">
        <v>53</v>
      </c>
      <c r="G18" s="76">
        <f>'MRS(input)_18.Gunung Sari Kampa'!F19</f>
        <v>0.85499999999999998</v>
      </c>
      <c r="H18" s="47" t="s">
        <v>122</v>
      </c>
      <c r="I18" s="34" t="s">
        <v>123</v>
      </c>
    </row>
    <row r="19" spans="1:9" ht="45.75" customHeight="1">
      <c r="A19" s="28"/>
      <c r="B19" s="38"/>
      <c r="C19" s="160" t="s">
        <v>143</v>
      </c>
      <c r="D19" s="161"/>
      <c r="E19" s="162"/>
      <c r="F19" s="39" t="s">
        <v>50</v>
      </c>
      <c r="G19" s="72">
        <f>'MRS(input)_18.Gunung Sari Kampa'!$F$18</f>
        <v>2.0099999999999998</v>
      </c>
      <c r="H19" s="47" t="s">
        <v>44</v>
      </c>
      <c r="I19" s="34" t="s">
        <v>124</v>
      </c>
    </row>
    <row r="20" spans="1:9" ht="21" customHeight="1">
      <c r="A20" s="28"/>
      <c r="B20" s="38"/>
      <c r="C20" s="152" t="s">
        <v>43</v>
      </c>
      <c r="D20" s="153"/>
      <c r="E20" s="154"/>
      <c r="F20" s="39" t="s">
        <v>59</v>
      </c>
      <c r="G20" s="72">
        <f>'MRS(input)_18.Gunung Sari Kampa'!F20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'MRS(input)_18.Gunung Sari Kampa'!F8</f>
        <v>0</v>
      </c>
      <c r="H23" s="48" t="s">
        <v>36</v>
      </c>
      <c r="I23" s="34" t="s">
        <v>113</v>
      </c>
    </row>
    <row r="24" spans="1:9" ht="18.75" customHeight="1">
      <c r="A24" s="28"/>
      <c r="B24" s="29"/>
      <c r="C24" s="152" t="s">
        <v>121</v>
      </c>
      <c r="D24" s="153"/>
      <c r="E24" s="154"/>
      <c r="F24" s="39" t="s">
        <v>53</v>
      </c>
      <c r="G24" s="76">
        <f>'MRS(input)_18.Gunung Sari Kampa'!F19</f>
        <v>0.85499999999999998</v>
      </c>
      <c r="H24" s="47" t="s">
        <v>122</v>
      </c>
      <c r="I24" s="34" t="s">
        <v>123</v>
      </c>
    </row>
    <row r="25" spans="1:9" ht="40.5" customHeight="1">
      <c r="A25" s="28"/>
      <c r="B25" s="29"/>
      <c r="C25" s="152" t="s">
        <v>130</v>
      </c>
      <c r="D25" s="153"/>
      <c r="E25" s="154"/>
      <c r="F25" s="39" t="s">
        <v>59</v>
      </c>
      <c r="G25" s="74">
        <f>'MRS(input)_18.Gunung Sari Kampa'!F13</f>
        <v>0</v>
      </c>
      <c r="H25" s="49" t="s">
        <v>38</v>
      </c>
      <c r="I25" s="21" t="s">
        <v>131</v>
      </c>
    </row>
    <row r="26" spans="1:9" ht="18.75" customHeight="1">
      <c r="A26" s="28"/>
      <c r="B26" s="29"/>
      <c r="C26" s="152" t="s">
        <v>43</v>
      </c>
      <c r="D26" s="153"/>
      <c r="E26" s="154"/>
      <c r="F26" s="39" t="s">
        <v>59</v>
      </c>
      <c r="G26" s="75">
        <f>'MRS(input)_18.Gunung Sari Kampa'!F20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36.1</v>
      </c>
      <c r="F8" s="51" t="s">
        <v>36</v>
      </c>
      <c r="G8" s="81" t="s">
        <v>39</v>
      </c>
      <c r="H8" s="81" t="s">
        <v>40</v>
      </c>
      <c r="I8" s="82" t="s">
        <v>163</v>
      </c>
      <c r="J8" s="81" t="s">
        <v>41</v>
      </c>
      <c r="K8" s="83" t="s">
        <v>164</v>
      </c>
    </row>
    <row r="9" spans="1:11" ht="150" customHeight="1">
      <c r="B9" s="54" t="s">
        <v>34</v>
      </c>
      <c r="C9" s="53" t="s">
        <v>75</v>
      </c>
      <c r="D9" s="101" t="s">
        <v>76</v>
      </c>
      <c r="E9" s="129">
        <v>6.3</v>
      </c>
      <c r="F9" s="51" t="s">
        <v>36</v>
      </c>
      <c r="G9" s="81" t="s">
        <v>39</v>
      </c>
      <c r="H9" s="81" t="s">
        <v>40</v>
      </c>
      <c r="I9" s="84" t="s">
        <v>165</v>
      </c>
      <c r="J9" s="81" t="s">
        <v>41</v>
      </c>
      <c r="K9" s="83" t="s">
        <v>164</v>
      </c>
    </row>
    <row r="10" spans="1:11" ht="150" customHeight="1">
      <c r="B10" s="54" t="s">
        <v>35</v>
      </c>
      <c r="C10" s="53" t="s">
        <v>77</v>
      </c>
      <c r="D10" s="101" t="s">
        <v>78</v>
      </c>
      <c r="E10" s="126">
        <v>0.50209999999999999</v>
      </c>
      <c r="F10" s="51" t="s">
        <v>36</v>
      </c>
      <c r="G10" s="85" t="s">
        <v>39</v>
      </c>
      <c r="H10" s="81" t="s">
        <v>40</v>
      </c>
      <c r="I10" s="84" t="s">
        <v>166</v>
      </c>
      <c r="J10" s="81" t="s">
        <v>41</v>
      </c>
      <c r="K10" s="83" t="s">
        <v>164</v>
      </c>
    </row>
    <row r="11" spans="1:11" ht="126" customHeight="1">
      <c r="A11" s="5"/>
      <c r="B11" s="54" t="s">
        <v>63</v>
      </c>
      <c r="C11" s="53" t="s">
        <v>79</v>
      </c>
      <c r="D11" s="101" t="s">
        <v>80</v>
      </c>
      <c r="E11" s="80">
        <v>7300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130">
        <v>1901.4</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ROUNDDOWN('MPS(calc_process)_19.Kulim2'!G6, 0)</f>
        <v>2</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'MPS(input)_19.Kulim2'!K1</f>
        <v>Monitoring Spreadsheet: JCM_ID_AM014_ver01.0</v>
      </c>
    </row>
    <row r="2" spans="1:11" ht="18" customHeight="1">
      <c r="I2" s="12" t="str">
        <f>'MPS(input)_19.Kulim2'!K2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2.2331694571199918</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'MPS(input)_19.Kulim2'!E21</f>
        <v>41.4</v>
      </c>
      <c r="H8" s="31" t="s">
        <v>56</v>
      </c>
      <c r="I8" s="21" t="s">
        <v>104</v>
      </c>
    </row>
    <row r="9" spans="1:11" ht="18.75" customHeight="1">
      <c r="A9" s="28"/>
      <c r="B9" s="55" t="s">
        <v>105</v>
      </c>
      <c r="C9" s="24"/>
      <c r="D9" s="24"/>
      <c r="E9" s="25"/>
      <c r="F9" s="20" t="s">
        <v>59</v>
      </c>
      <c r="G9" s="79">
        <f>'MPS(input)_19.Kulim2'!E22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37.75633243235999</v>
      </c>
      <c r="H11" s="42" t="s">
        <v>100</v>
      </c>
      <c r="I11" s="34" t="s">
        <v>109</v>
      </c>
    </row>
    <row r="12" spans="1:11" ht="18.75" customHeight="1">
      <c r="A12" s="28"/>
      <c r="B12" s="38"/>
      <c r="C12" s="157" t="s">
        <v>110</v>
      </c>
      <c r="D12" s="158"/>
      <c r="E12" s="159"/>
      <c r="F12" s="39" t="s">
        <v>53</v>
      </c>
      <c r="G12" s="70">
        <f>G13+G14+G15</f>
        <v>42.902099999999997</v>
      </c>
      <c r="H12" s="48" t="s">
        <v>51</v>
      </c>
      <c r="I12" s="34" t="s">
        <v>111</v>
      </c>
    </row>
    <row r="13" spans="1:11" ht="27" customHeight="1">
      <c r="A13" s="28"/>
      <c r="B13" s="38"/>
      <c r="C13" s="66"/>
      <c r="D13" s="152" t="s">
        <v>112</v>
      </c>
      <c r="E13" s="156"/>
      <c r="F13" s="39" t="s">
        <v>53</v>
      </c>
      <c r="G13" s="71">
        <f>'MPS(input)_19.Kulim2'!E8</f>
        <v>36.1</v>
      </c>
      <c r="H13" s="48" t="s">
        <v>51</v>
      </c>
      <c r="I13" s="34" t="s">
        <v>113</v>
      </c>
      <c r="K13" s="5"/>
    </row>
    <row r="14" spans="1:11" ht="28.15" customHeight="1">
      <c r="A14" s="28"/>
      <c r="B14" s="38"/>
      <c r="C14" s="66"/>
      <c r="D14" s="152" t="s">
        <v>114</v>
      </c>
      <c r="E14" s="156"/>
      <c r="F14" s="39" t="s">
        <v>53</v>
      </c>
      <c r="G14" s="71">
        <f>'MPS(input)_19.Kulim2'!E9</f>
        <v>6.3</v>
      </c>
      <c r="H14" s="48" t="s">
        <v>51</v>
      </c>
      <c r="I14" s="34" t="s">
        <v>115</v>
      </c>
    </row>
    <row r="15" spans="1:11" ht="28.15" customHeight="1">
      <c r="A15" s="28"/>
      <c r="B15" s="38"/>
      <c r="C15" s="66"/>
      <c r="D15" s="152" t="s">
        <v>116</v>
      </c>
      <c r="E15" s="156"/>
      <c r="F15" s="39" t="s">
        <v>53</v>
      </c>
      <c r="G15" s="71">
        <f>'MPS(input)_19.Kulim2'!E10</f>
        <v>0.50209999999999999</v>
      </c>
      <c r="H15" s="48" t="s">
        <v>51</v>
      </c>
      <c r="I15" s="34" t="s">
        <v>117</v>
      </c>
    </row>
    <row r="16" spans="1:11" ht="31.9" customHeight="1">
      <c r="A16" s="28"/>
      <c r="B16" s="38"/>
      <c r="C16" s="152" t="s">
        <v>118</v>
      </c>
      <c r="D16" s="153"/>
      <c r="E16" s="156"/>
      <c r="F16" s="39" t="s">
        <v>50</v>
      </c>
      <c r="G16" s="71">
        <f>'MPS(input)_19.Kulim2'!E11</f>
        <v>7300</v>
      </c>
      <c r="H16" s="48" t="s">
        <v>37</v>
      </c>
      <c r="I16" s="77" t="s">
        <v>142</v>
      </c>
    </row>
    <row r="17" spans="1:9" ht="21" customHeight="1">
      <c r="A17" s="28"/>
      <c r="B17" s="38"/>
      <c r="C17" s="152" t="s">
        <v>119</v>
      </c>
      <c r="D17" s="153"/>
      <c r="E17" s="154"/>
      <c r="F17" s="39" t="s">
        <v>50</v>
      </c>
      <c r="G17" s="71">
        <f>'MPS(input)_19.Kulim2'!E12</f>
        <v>8760</v>
      </c>
      <c r="H17" s="48" t="s">
        <v>37</v>
      </c>
      <c r="I17" s="34" t="s">
        <v>120</v>
      </c>
    </row>
    <row r="18" spans="1:9" ht="21" customHeight="1">
      <c r="A18" s="28"/>
      <c r="B18" s="38"/>
      <c r="C18" s="152" t="s">
        <v>121</v>
      </c>
      <c r="D18" s="153"/>
      <c r="E18" s="154"/>
      <c r="F18" s="39" t="s">
        <v>53</v>
      </c>
      <c r="G18" s="76">
        <f>'MPS(input)_19.Kulim2'!E19</f>
        <v>0.85499999999999998</v>
      </c>
      <c r="H18" s="47" t="s">
        <v>122</v>
      </c>
      <c r="I18" s="34" t="s">
        <v>123</v>
      </c>
    </row>
    <row r="19" spans="1:9" ht="45.75" customHeight="1">
      <c r="A19" s="28"/>
      <c r="B19" s="38"/>
      <c r="C19" s="160" t="s">
        <v>143</v>
      </c>
      <c r="D19" s="161"/>
      <c r="E19" s="162"/>
      <c r="F19" s="39" t="s">
        <v>50</v>
      </c>
      <c r="G19" s="72">
        <f>'MPS(input)_19.Kulim2'!$E$18</f>
        <v>2.0099999999999998</v>
      </c>
      <c r="H19" s="47" t="s">
        <v>57</v>
      </c>
      <c r="I19" s="34" t="s">
        <v>124</v>
      </c>
    </row>
    <row r="20" spans="1:9" ht="21" customHeight="1">
      <c r="A20" s="28"/>
      <c r="B20" s="38"/>
      <c r="C20" s="152" t="s">
        <v>54</v>
      </c>
      <c r="D20" s="153"/>
      <c r="E20" s="154"/>
      <c r="F20" s="39" t="s">
        <v>59</v>
      </c>
      <c r="G20" s="72">
        <f>'MPS(input)_19.Kulim2'!E20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35.523162975239998</v>
      </c>
      <c r="H22" s="42" t="s">
        <v>127</v>
      </c>
      <c r="I22" s="34" t="s">
        <v>128</v>
      </c>
    </row>
    <row r="23" spans="1:9" ht="42" customHeight="1">
      <c r="A23" s="28"/>
      <c r="B23" s="29"/>
      <c r="C23" s="152" t="s">
        <v>129</v>
      </c>
      <c r="D23" s="153"/>
      <c r="E23" s="154"/>
      <c r="F23" s="39" t="s">
        <v>53</v>
      </c>
      <c r="G23" s="73">
        <f>'MPS(input)_19.Kulim2'!E8</f>
        <v>36.1</v>
      </c>
      <c r="H23" s="48" t="s">
        <v>51</v>
      </c>
      <c r="I23" s="34" t="s">
        <v>113</v>
      </c>
    </row>
    <row r="24" spans="1:9" ht="18.75" customHeight="1">
      <c r="A24" s="28"/>
      <c r="B24" s="29"/>
      <c r="C24" s="152" t="s">
        <v>121</v>
      </c>
      <c r="D24" s="153"/>
      <c r="E24" s="154"/>
      <c r="F24" s="39" t="s">
        <v>53</v>
      </c>
      <c r="G24" s="76">
        <f>'MPS(input)_19.Kulim2'!E19</f>
        <v>0.85499999999999998</v>
      </c>
      <c r="H24" s="47" t="s">
        <v>122</v>
      </c>
      <c r="I24" s="34" t="s">
        <v>123</v>
      </c>
    </row>
    <row r="25" spans="1:9" ht="40.5" customHeight="1">
      <c r="A25" s="28"/>
      <c r="B25" s="29"/>
      <c r="C25" s="152" t="s">
        <v>130</v>
      </c>
      <c r="D25" s="153"/>
      <c r="E25" s="154"/>
      <c r="F25" s="39" t="s">
        <v>59</v>
      </c>
      <c r="G25" s="74">
        <f>'MPS(input)_19.Kulim2'!E13</f>
        <v>1901.4</v>
      </c>
      <c r="H25" s="49" t="s">
        <v>60</v>
      </c>
      <c r="I25" s="21" t="s">
        <v>131</v>
      </c>
    </row>
    <row r="26" spans="1:9" ht="18.75" customHeight="1">
      <c r="A26" s="28"/>
      <c r="B26" s="29"/>
      <c r="C26" s="152" t="s">
        <v>54</v>
      </c>
      <c r="D26" s="153"/>
      <c r="E26" s="154"/>
      <c r="F26" s="39" t="s">
        <v>59</v>
      </c>
      <c r="G26" s="75">
        <f>'MPS(input)_19.Kulim2'!E20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'MPS(input)_19.Kulim2'!K1</f>
        <v>Monitoring Spreadsheet: JCM_ID_AM014_ver01.0</v>
      </c>
    </row>
    <row r="2" spans="1:3" ht="18" customHeight="1">
      <c r="C2" s="90" t="str">
        <f>'MPS(input)_19.Kulim2'!K2</f>
        <v>Reference Number: ID016</v>
      </c>
    </row>
    <row r="3" spans="1:3" ht="24" customHeight="1">
      <c r="A3" s="163" t="s">
        <v>144</v>
      </c>
      <c r="B3" s="163"/>
      <c r="C3" s="163"/>
    </row>
    <row r="5" spans="1:3" ht="21" customHeight="1">
      <c r="B5" s="91" t="s">
        <v>145</v>
      </c>
      <c r="C5" s="91" t="s">
        <v>146</v>
      </c>
    </row>
    <row r="6" spans="1:3" ht="54" customHeight="1">
      <c r="B6" s="92" t="s">
        <v>172</v>
      </c>
      <c r="C6" s="92" t="s">
        <v>173</v>
      </c>
    </row>
    <row r="7" spans="1:3" ht="54" customHeight="1">
      <c r="B7" s="92" t="s">
        <v>174</v>
      </c>
      <c r="C7" s="92" t="s">
        <v>175</v>
      </c>
    </row>
    <row r="8" spans="1:3" ht="54" customHeight="1">
      <c r="B8" s="92" t="s">
        <v>176</v>
      </c>
      <c r="C8" s="92" t="s">
        <v>177</v>
      </c>
    </row>
    <row r="9" spans="1:3" ht="54" customHeight="1">
      <c r="B9" s="92" t="s">
        <v>178</v>
      </c>
      <c r="C9" s="92" t="s">
        <v>179</v>
      </c>
    </row>
    <row r="10" spans="1:3" ht="54" customHeight="1">
      <c r="B10" s="92" t="s">
        <v>180</v>
      </c>
      <c r="C10" s="92" t="s">
        <v>181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zoomScale="80" zoomScaleNormal="80" workbookViewId="0">
      <selection activeCell="L2" sqref="L2"/>
    </sheetView>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'MPS(input)_19.Kulim2'!K1</f>
        <v>Monitoring Spreadsheet: JCM_ID_AM014_ver01.0</v>
      </c>
    </row>
    <row r="2" spans="1:12" ht="18" customHeight="1">
      <c r="L2" s="57" t="str">
        <f>'MPS(input)_19.Kulim2'!K2</f>
        <v>Reference Number: ID016</v>
      </c>
    </row>
    <row r="3" spans="1:12" ht="27.75" customHeight="1">
      <c r="A3" s="102" t="s">
        <v>147</v>
      </c>
      <c r="B3" s="102"/>
      <c r="C3" s="13"/>
      <c r="D3" s="13"/>
      <c r="E3" s="13"/>
      <c r="F3" s="13"/>
      <c r="G3" s="13"/>
      <c r="H3" s="13"/>
      <c r="I3" s="13"/>
      <c r="J3" s="13"/>
      <c r="K3" s="13"/>
      <c r="L3" s="14"/>
    </row>
    <row r="5" spans="1:12" ht="15" customHeight="1">
      <c r="A5" s="6" t="s">
        <v>149</v>
      </c>
      <c r="B5" s="6"/>
      <c r="C5" s="6"/>
    </row>
    <row r="6" spans="1:12" ht="15" customHeight="1">
      <c r="A6" s="6"/>
      <c r="B6" s="58" t="s">
        <v>10</v>
      </c>
      <c r="C6" s="59" t="s">
        <v>11</v>
      </c>
      <c r="D6" s="100" t="s">
        <v>12</v>
      </c>
      <c r="E6" s="100" t="s">
        <v>13</v>
      </c>
      <c r="F6" s="100" t="s">
        <v>14</v>
      </c>
      <c r="G6" s="100" t="s">
        <v>15</v>
      </c>
      <c r="H6" s="100" t="s">
        <v>16</v>
      </c>
      <c r="I6" s="100" t="s">
        <v>17</v>
      </c>
      <c r="J6" s="100" t="s">
        <v>18</v>
      </c>
      <c r="K6" s="100" t="s">
        <v>19</v>
      </c>
      <c r="L6" s="100" t="s">
        <v>153</v>
      </c>
    </row>
    <row r="7" spans="1:12" s="10" customFormat="1" ht="30" customHeight="1">
      <c r="B7" s="58" t="s">
        <v>152</v>
      </c>
      <c r="C7" s="58" t="s">
        <v>20</v>
      </c>
      <c r="D7" s="59" t="s">
        <v>21</v>
      </c>
      <c r="E7" s="100" t="s">
        <v>22</v>
      </c>
      <c r="F7" s="100" t="s">
        <v>162</v>
      </c>
      <c r="G7" s="100" t="s">
        <v>1</v>
      </c>
      <c r="H7" s="100" t="s">
        <v>25</v>
      </c>
      <c r="I7" s="100" t="s">
        <v>26</v>
      </c>
      <c r="J7" s="100" t="s">
        <v>27</v>
      </c>
      <c r="K7" s="100" t="s">
        <v>28</v>
      </c>
      <c r="L7" s="100" t="s">
        <v>29</v>
      </c>
    </row>
    <row r="8" spans="1:12" ht="150" customHeight="1">
      <c r="B8" s="95"/>
      <c r="C8" s="54" t="s">
        <v>33</v>
      </c>
      <c r="D8" s="53" t="s">
        <v>73</v>
      </c>
      <c r="E8" s="101" t="s">
        <v>74</v>
      </c>
      <c r="F8" s="80"/>
      <c r="G8" s="51" t="s">
        <v>36</v>
      </c>
      <c r="H8" s="81" t="s">
        <v>32</v>
      </c>
      <c r="I8" s="81" t="s">
        <v>40</v>
      </c>
      <c r="J8" s="82" t="s">
        <v>137</v>
      </c>
      <c r="K8" s="81" t="s">
        <v>41</v>
      </c>
      <c r="L8" s="83" t="s">
        <v>50</v>
      </c>
    </row>
    <row r="9" spans="1:12" ht="150" customHeight="1">
      <c r="B9" s="95"/>
      <c r="C9" s="54" t="s">
        <v>34</v>
      </c>
      <c r="D9" s="53" t="s">
        <v>75</v>
      </c>
      <c r="E9" s="101" t="s">
        <v>76</v>
      </c>
      <c r="F9" s="80"/>
      <c r="G9" s="51" t="s">
        <v>36</v>
      </c>
      <c r="H9" s="81" t="s">
        <v>32</v>
      </c>
      <c r="I9" s="81" t="s">
        <v>40</v>
      </c>
      <c r="J9" s="84" t="s">
        <v>138</v>
      </c>
      <c r="K9" s="81" t="s">
        <v>41</v>
      </c>
      <c r="L9" s="83" t="s">
        <v>50</v>
      </c>
    </row>
    <row r="10" spans="1:12" ht="150" customHeight="1">
      <c r="B10" s="95"/>
      <c r="C10" s="54" t="s">
        <v>35</v>
      </c>
      <c r="D10" s="53" t="s">
        <v>77</v>
      </c>
      <c r="E10" s="101" t="s">
        <v>78</v>
      </c>
      <c r="F10" s="80"/>
      <c r="G10" s="51" t="s">
        <v>36</v>
      </c>
      <c r="H10" s="85" t="s">
        <v>32</v>
      </c>
      <c r="I10" s="81" t="s">
        <v>40</v>
      </c>
      <c r="J10" s="84" t="s">
        <v>139</v>
      </c>
      <c r="K10" s="81" t="s">
        <v>41</v>
      </c>
      <c r="L10" s="83" t="s">
        <v>50</v>
      </c>
    </row>
    <row r="11" spans="1:12" ht="126" customHeight="1">
      <c r="A11" s="5"/>
      <c r="B11" s="95"/>
      <c r="C11" s="54" t="s">
        <v>63</v>
      </c>
      <c r="D11" s="53" t="s">
        <v>79</v>
      </c>
      <c r="E11" s="101" t="s">
        <v>80</v>
      </c>
      <c r="F11" s="80"/>
      <c r="G11" s="51" t="s">
        <v>37</v>
      </c>
      <c r="H11" s="85" t="s">
        <v>32</v>
      </c>
      <c r="I11" s="81" t="s">
        <v>40</v>
      </c>
      <c r="J11" s="81" t="s">
        <v>140</v>
      </c>
      <c r="K11" s="81" t="s">
        <v>41</v>
      </c>
      <c r="L11" s="83" t="s">
        <v>50</v>
      </c>
    </row>
    <row r="12" spans="1:12" ht="168" customHeight="1">
      <c r="A12" s="5"/>
      <c r="B12" s="95"/>
      <c r="C12" s="54" t="s">
        <v>64</v>
      </c>
      <c r="D12" s="53" t="s">
        <v>81</v>
      </c>
      <c r="E12" s="101" t="s">
        <v>82</v>
      </c>
      <c r="F12" s="80"/>
      <c r="G12" s="51" t="s">
        <v>37</v>
      </c>
      <c r="H12" s="85" t="s">
        <v>32</v>
      </c>
      <c r="I12" s="81" t="s">
        <v>40</v>
      </c>
      <c r="J12" s="81" t="s">
        <v>83</v>
      </c>
      <c r="K12" s="81" t="s">
        <v>61</v>
      </c>
      <c r="L12" s="83" t="s">
        <v>50</v>
      </c>
    </row>
    <row r="13" spans="1:12" ht="206.45" customHeight="1">
      <c r="A13" s="5"/>
      <c r="B13" s="95"/>
      <c r="C13" s="54" t="s">
        <v>62</v>
      </c>
      <c r="D13" s="53" t="s">
        <v>84</v>
      </c>
      <c r="E13" s="101"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40" t="s">
        <v>159</v>
      </c>
      <c r="C16" s="140"/>
      <c r="D16" s="140" t="s">
        <v>11</v>
      </c>
      <c r="E16" s="140"/>
      <c r="F16" s="100" t="s">
        <v>12</v>
      </c>
      <c r="G16" s="100" t="s">
        <v>13</v>
      </c>
      <c r="H16" s="140" t="s">
        <v>14</v>
      </c>
      <c r="I16" s="140"/>
      <c r="J16" s="140"/>
      <c r="K16" s="140" t="s">
        <v>15</v>
      </c>
      <c r="L16" s="140"/>
    </row>
    <row r="17" spans="1:12" ht="30" customHeight="1">
      <c r="B17" s="140" t="s">
        <v>160</v>
      </c>
      <c r="C17" s="140"/>
      <c r="D17" s="140" t="s">
        <v>22</v>
      </c>
      <c r="E17" s="140"/>
      <c r="F17" s="100" t="s">
        <v>23</v>
      </c>
      <c r="G17" s="100" t="s">
        <v>1</v>
      </c>
      <c r="H17" s="140" t="s">
        <v>26</v>
      </c>
      <c r="I17" s="140"/>
      <c r="J17" s="140"/>
      <c r="K17" s="140" t="s">
        <v>29</v>
      </c>
      <c r="L17" s="140"/>
    </row>
    <row r="18" spans="1:12" ht="86.45" customHeight="1">
      <c r="B18" s="149" t="s">
        <v>155</v>
      </c>
      <c r="C18" s="149"/>
      <c r="D18" s="150" t="s">
        <v>89</v>
      </c>
      <c r="E18" s="151"/>
      <c r="F18" s="96">
        <f>'MPS(input)_19.Kulim2'!E18</f>
        <v>2.0099999999999998</v>
      </c>
      <c r="G18" s="51" t="s">
        <v>44</v>
      </c>
      <c r="H18" s="169" t="str">
        <f>'MPS(input)_19.Kulim2'!G18</f>
        <v>Specification of generator.
Manufacturer’s data.
If more than one diesel generators are equipped at the project BTS, the most efficient value among the design efficiency of the equipped diesel generators is adopted for the calculation of the reference emissions.</v>
      </c>
      <c r="I18" s="170"/>
      <c r="J18" s="171"/>
      <c r="K18" s="172" t="str">
        <f>'MPS(input)_19.Kulim2'!J18</f>
        <v>n/a</v>
      </c>
      <c r="L18" s="172"/>
    </row>
    <row r="19" spans="1:12" ht="79.150000000000006" customHeight="1">
      <c r="B19" s="149" t="s">
        <v>156</v>
      </c>
      <c r="C19" s="149"/>
      <c r="D19" s="149" t="s">
        <v>91</v>
      </c>
      <c r="E19" s="149"/>
      <c r="F19" s="97">
        <f>'MPS(input)_19.Kulim2'!E19</f>
        <v>0.85499999999999998</v>
      </c>
      <c r="G19" s="51" t="s">
        <v>92</v>
      </c>
      <c r="H19" s="169" t="str">
        <f>'MPS(input)_19.Kulim2'!G19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70"/>
      <c r="J19" s="171"/>
      <c r="K19" s="172" t="str">
        <f>'MPS(input)_19.Kulim2'!J19</f>
        <v>n/a</v>
      </c>
      <c r="L19" s="172"/>
    </row>
    <row r="20" spans="1:12" ht="48" customHeight="1">
      <c r="B20" s="149" t="s">
        <v>157</v>
      </c>
      <c r="C20" s="149"/>
      <c r="D20" s="149" t="s">
        <v>43</v>
      </c>
      <c r="E20" s="149"/>
      <c r="F20" s="98">
        <f>'MPS(input)_19.Kulim2'!E20</f>
        <v>0.81499999999999995</v>
      </c>
      <c r="G20" s="51" t="s">
        <v>45</v>
      </c>
      <c r="H20" s="169" t="str">
        <f>'MPS(input)_19.Kulim2'!G20</f>
        <v xml:space="preserve">a) Values provided by the fuel supplier in invoices, or
b) Regional or national default value. </v>
      </c>
      <c r="I20" s="170"/>
      <c r="J20" s="171"/>
      <c r="K20" s="172" t="str">
        <f>'MPS(input)_19.Kulim2'!J20</f>
        <v>n/a</v>
      </c>
      <c r="L20" s="172"/>
    </row>
    <row r="21" spans="1:12" ht="39" customHeight="1">
      <c r="B21" s="149" t="s">
        <v>94</v>
      </c>
      <c r="C21" s="149"/>
      <c r="D21" s="149" t="s">
        <v>42</v>
      </c>
      <c r="E21" s="149"/>
      <c r="F21" s="99">
        <f>'MPS(input)_19.Kulim2'!E21</f>
        <v>41.4</v>
      </c>
      <c r="G21" s="51" t="s">
        <v>46</v>
      </c>
      <c r="H21" s="169" t="str">
        <f>'MPS(input)_19.Kulim2'!G21</f>
        <v>IPCC default values provided in table 1.2 of Ch.1 Vol.2 of 2006 IPCC Guidelines on National GHG Inventories. Lower value is applied.</v>
      </c>
      <c r="I21" s="170"/>
      <c r="J21" s="171"/>
      <c r="K21" s="172" t="str">
        <f>'MPS(input)_19.Kulim2'!J21</f>
        <v>n/a</v>
      </c>
      <c r="L21" s="172"/>
    </row>
    <row r="22" spans="1:12" ht="54.6" customHeight="1">
      <c r="B22" s="149" t="s">
        <v>154</v>
      </c>
      <c r="C22" s="149"/>
      <c r="D22" s="149" t="s">
        <v>96</v>
      </c>
      <c r="E22" s="149"/>
      <c r="F22" s="98">
        <f>'MPS(input)_19.Kulim2'!E22</f>
        <v>72600</v>
      </c>
      <c r="G22" s="51" t="s">
        <v>97</v>
      </c>
      <c r="H22" s="169" t="str">
        <f>'MPS(input)_19.Kulim2'!G22</f>
        <v>IPCC default values provided in table 1.4 of Ch.1 Vol.2 of 2006 IPCC Guidelines on National GHG Inventories. Lower value is applied.</v>
      </c>
      <c r="I22" s="170"/>
      <c r="J22" s="171"/>
      <c r="K22" s="172" t="str">
        <f>'MPS(input)_19.Kulim2'!J22</f>
        <v>n/a</v>
      </c>
      <c r="L22" s="172"/>
    </row>
    <row r="23" spans="1:12" ht="6.75" customHeight="1"/>
    <row r="24" spans="1:12" ht="17.25" customHeight="1">
      <c r="A24" s="4" t="s">
        <v>151</v>
      </c>
      <c r="B24" s="4"/>
      <c r="C24" s="4"/>
    </row>
    <row r="25" spans="1:12" ht="17.25" customHeight="1" thickBot="1">
      <c r="B25" s="164" t="s">
        <v>161</v>
      </c>
      <c r="C25" s="164"/>
      <c r="D25" s="167" t="s">
        <v>99</v>
      </c>
      <c r="E25" s="168"/>
      <c r="F25" s="62" t="s">
        <v>1</v>
      </c>
    </row>
    <row r="26" spans="1:12" ht="19.5" thickBot="1">
      <c r="B26" s="165"/>
      <c r="C26" s="166"/>
      <c r="D26" s="173" t="e">
        <f>ROUNDDOWN('MRS(calc_process)_19.Kulim2'!G6, 0)</f>
        <v>#DIV/0!</v>
      </c>
      <c r="E26" s="174"/>
      <c r="F26" s="63" t="s">
        <v>100</v>
      </c>
    </row>
    <row r="27" spans="1:12" ht="20.100000000000001" customHeight="1">
      <c r="C27" s="5"/>
      <c r="D27" s="5"/>
      <c r="G27" s="11"/>
      <c r="H27" s="11"/>
    </row>
    <row r="28" spans="1:12" ht="15" customHeight="1">
      <c r="A28" s="6" t="s">
        <v>9</v>
      </c>
      <c r="B28" s="6"/>
    </row>
    <row r="29" spans="1:12" ht="15" customHeight="1">
      <c r="B29" s="93" t="s">
        <v>31</v>
      </c>
      <c r="C29" s="94"/>
      <c r="D29" s="143" t="s">
        <v>134</v>
      </c>
      <c r="E29" s="144"/>
      <c r="F29" s="144"/>
      <c r="G29" s="144"/>
      <c r="H29" s="144"/>
      <c r="I29" s="144"/>
      <c r="J29" s="144"/>
      <c r="K29" s="145"/>
    </row>
    <row r="30" spans="1:12" ht="15" customHeight="1">
      <c r="B30" s="93" t="s">
        <v>30</v>
      </c>
      <c r="C30" s="94"/>
      <c r="D30" s="143" t="s">
        <v>135</v>
      </c>
      <c r="E30" s="144"/>
      <c r="F30" s="144"/>
      <c r="G30" s="144"/>
      <c r="H30" s="144"/>
      <c r="I30" s="144"/>
      <c r="J30" s="144"/>
      <c r="K30" s="145"/>
    </row>
    <row r="31" spans="1:12" ht="15" customHeight="1">
      <c r="B31" s="93" t="s">
        <v>32</v>
      </c>
      <c r="C31" s="94"/>
      <c r="D31" s="143" t="s">
        <v>136</v>
      </c>
      <c r="E31" s="144"/>
      <c r="F31" s="144"/>
      <c r="G31" s="144"/>
      <c r="H31" s="144"/>
      <c r="I31" s="144"/>
      <c r="J31" s="144"/>
      <c r="K31" s="145"/>
    </row>
  </sheetData>
  <sheetProtection password="C7C3" sheet="1" objects="1" scenarios="1" formatCells="0" formatRows="0"/>
  <mergeCells count="35">
    <mergeCell ref="B16:C16"/>
    <mergeCell ref="D16:E16"/>
    <mergeCell ref="H16:J16"/>
    <mergeCell ref="K16:L16"/>
    <mergeCell ref="B17:C17"/>
    <mergeCell ref="D17:E17"/>
    <mergeCell ref="H17:J17"/>
    <mergeCell ref="K17:L17"/>
    <mergeCell ref="B18:C18"/>
    <mergeCell ref="D18:E18"/>
    <mergeCell ref="H18:J18"/>
    <mergeCell ref="K18:L18"/>
    <mergeCell ref="B19:C19"/>
    <mergeCell ref="D19:E19"/>
    <mergeCell ref="H19:J19"/>
    <mergeCell ref="K19:L19"/>
    <mergeCell ref="B20:C20"/>
    <mergeCell ref="D20:E20"/>
    <mergeCell ref="H20:J20"/>
    <mergeCell ref="K20:L20"/>
    <mergeCell ref="B21:C21"/>
    <mergeCell ref="D21:E21"/>
    <mergeCell ref="H21:J21"/>
    <mergeCell ref="K21:L21"/>
    <mergeCell ref="B22:C22"/>
    <mergeCell ref="D22:E22"/>
    <mergeCell ref="H22:J22"/>
    <mergeCell ref="K22:L22"/>
    <mergeCell ref="B25:C25"/>
    <mergeCell ref="D25:E25"/>
    <mergeCell ref="B26:C26"/>
    <mergeCell ref="D26:E26"/>
    <mergeCell ref="D29:K29"/>
    <mergeCell ref="D30:K30"/>
    <mergeCell ref="D31:K31"/>
  </mergeCells>
  <phoneticPr fontId="23"/>
  <pageMargins left="0.70866141732283472" right="0.70866141732283472" top="0.74803149606299213" bottom="0.74803149606299213" header="0.31496062992125984" footer="0.31496062992125984"/>
  <pageSetup paperSize="9" scale="70" fitToHeight="3" orientation="landscape"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'MPS(input)_19.Kulim2'!K1</f>
        <v>Monitoring Spreadsheet: JCM_ID_AM014_ver01.0</v>
      </c>
    </row>
    <row r="2" spans="1:11" ht="18" customHeight="1">
      <c r="I2" s="12" t="str">
        <f>'MPS(input)_19.Kulim2'!K2</f>
        <v>Reference Number: ID016</v>
      </c>
    </row>
    <row r="3" spans="1:11" ht="27.75" customHeight="1">
      <c r="A3" s="155" t="s">
        <v>148</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'MRS(input)_19.Kulim2'!F21</f>
        <v>41.4</v>
      </c>
      <c r="H8" s="31" t="s">
        <v>46</v>
      </c>
      <c r="I8" s="21" t="s">
        <v>104</v>
      </c>
    </row>
    <row r="9" spans="1:11" ht="18.75" customHeight="1">
      <c r="A9" s="28"/>
      <c r="B9" s="55" t="s">
        <v>105</v>
      </c>
      <c r="C9" s="24"/>
      <c r="D9" s="24"/>
      <c r="E9" s="25"/>
      <c r="F9" s="20" t="s">
        <v>59</v>
      </c>
      <c r="G9" s="79">
        <f>'MRS(input)_19.Kulim2'!F22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7" t="s">
        <v>110</v>
      </c>
      <c r="D12" s="158"/>
      <c r="E12" s="159"/>
      <c r="F12" s="39" t="s">
        <v>53</v>
      </c>
      <c r="G12" s="70">
        <f>G13+G14+G15</f>
        <v>0</v>
      </c>
      <c r="H12" s="48" t="s">
        <v>36</v>
      </c>
      <c r="I12" s="34" t="s">
        <v>111</v>
      </c>
    </row>
    <row r="13" spans="1:11" ht="27" customHeight="1">
      <c r="A13" s="28"/>
      <c r="B13" s="38"/>
      <c r="C13" s="66"/>
      <c r="D13" s="152" t="s">
        <v>112</v>
      </c>
      <c r="E13" s="156"/>
      <c r="F13" s="39" t="s">
        <v>53</v>
      </c>
      <c r="G13" s="71">
        <f>'MRS(input)_19.Kulim2'!F8</f>
        <v>0</v>
      </c>
      <c r="H13" s="48" t="s">
        <v>36</v>
      </c>
      <c r="I13" s="34" t="s">
        <v>113</v>
      </c>
      <c r="K13" s="5"/>
    </row>
    <row r="14" spans="1:11" ht="28.15" customHeight="1">
      <c r="A14" s="28"/>
      <c r="B14" s="38"/>
      <c r="C14" s="66"/>
      <c r="D14" s="152" t="s">
        <v>114</v>
      </c>
      <c r="E14" s="156"/>
      <c r="F14" s="39" t="s">
        <v>53</v>
      </c>
      <c r="G14" s="71">
        <f>'MRS(input)_19.Kulim2'!F9</f>
        <v>0</v>
      </c>
      <c r="H14" s="48" t="s">
        <v>36</v>
      </c>
      <c r="I14" s="34" t="s">
        <v>115</v>
      </c>
    </row>
    <row r="15" spans="1:11" ht="28.15" customHeight="1">
      <c r="A15" s="28"/>
      <c r="B15" s="38"/>
      <c r="C15" s="66"/>
      <c r="D15" s="152" t="s">
        <v>116</v>
      </c>
      <c r="E15" s="156"/>
      <c r="F15" s="39" t="s">
        <v>53</v>
      </c>
      <c r="G15" s="71">
        <f>'MRS(input)_19.Kulim2'!F10</f>
        <v>0</v>
      </c>
      <c r="H15" s="48" t="s">
        <v>36</v>
      </c>
      <c r="I15" s="34" t="s">
        <v>117</v>
      </c>
    </row>
    <row r="16" spans="1:11" ht="31.9" customHeight="1">
      <c r="A16" s="28"/>
      <c r="B16" s="38"/>
      <c r="C16" s="152" t="s">
        <v>118</v>
      </c>
      <c r="D16" s="153"/>
      <c r="E16" s="156"/>
      <c r="F16" s="39" t="s">
        <v>50</v>
      </c>
      <c r="G16" s="71">
        <f>'MRS(input)_19.Kulim2'!F11</f>
        <v>0</v>
      </c>
      <c r="H16" s="48" t="s">
        <v>37</v>
      </c>
      <c r="I16" s="77" t="s">
        <v>142</v>
      </c>
    </row>
    <row r="17" spans="1:9" ht="21" customHeight="1">
      <c r="A17" s="28"/>
      <c r="B17" s="38"/>
      <c r="C17" s="152" t="s">
        <v>119</v>
      </c>
      <c r="D17" s="153"/>
      <c r="E17" s="154"/>
      <c r="F17" s="39" t="s">
        <v>50</v>
      </c>
      <c r="G17" s="71">
        <f>'MRS(input)_19.Kulim2'!F12</f>
        <v>0</v>
      </c>
      <c r="H17" s="48" t="s">
        <v>37</v>
      </c>
      <c r="I17" s="34" t="s">
        <v>120</v>
      </c>
    </row>
    <row r="18" spans="1:9" ht="21" customHeight="1">
      <c r="A18" s="28"/>
      <c r="B18" s="38"/>
      <c r="C18" s="152" t="s">
        <v>121</v>
      </c>
      <c r="D18" s="153"/>
      <c r="E18" s="154"/>
      <c r="F18" s="39" t="s">
        <v>53</v>
      </c>
      <c r="G18" s="76">
        <f>'MRS(input)_19.Kulim2'!F19</f>
        <v>0.85499999999999998</v>
      </c>
      <c r="H18" s="47" t="s">
        <v>122</v>
      </c>
      <c r="I18" s="34" t="s">
        <v>123</v>
      </c>
    </row>
    <row r="19" spans="1:9" ht="45.75" customHeight="1">
      <c r="A19" s="28"/>
      <c r="B19" s="38"/>
      <c r="C19" s="160" t="s">
        <v>143</v>
      </c>
      <c r="D19" s="161"/>
      <c r="E19" s="162"/>
      <c r="F19" s="39" t="s">
        <v>50</v>
      </c>
      <c r="G19" s="72">
        <f>'MRS(input)_19.Kulim2'!$F$18</f>
        <v>2.0099999999999998</v>
      </c>
      <c r="H19" s="47" t="s">
        <v>44</v>
      </c>
      <c r="I19" s="34" t="s">
        <v>124</v>
      </c>
    </row>
    <row r="20" spans="1:9" ht="21" customHeight="1">
      <c r="A20" s="28"/>
      <c r="B20" s="38"/>
      <c r="C20" s="152" t="s">
        <v>43</v>
      </c>
      <c r="D20" s="153"/>
      <c r="E20" s="154"/>
      <c r="F20" s="39" t="s">
        <v>59</v>
      </c>
      <c r="G20" s="72">
        <f>'MRS(input)_19.Kulim2'!F20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52" t="s">
        <v>129</v>
      </c>
      <c r="D23" s="153"/>
      <c r="E23" s="154"/>
      <c r="F23" s="39" t="s">
        <v>53</v>
      </c>
      <c r="G23" s="73">
        <f>'MRS(input)_19.Kulim2'!F8</f>
        <v>0</v>
      </c>
      <c r="H23" s="48" t="s">
        <v>36</v>
      </c>
      <c r="I23" s="34" t="s">
        <v>113</v>
      </c>
    </row>
    <row r="24" spans="1:9" ht="18.75" customHeight="1">
      <c r="A24" s="28"/>
      <c r="B24" s="29"/>
      <c r="C24" s="152" t="s">
        <v>121</v>
      </c>
      <c r="D24" s="153"/>
      <c r="E24" s="154"/>
      <c r="F24" s="39" t="s">
        <v>53</v>
      </c>
      <c r="G24" s="76">
        <f>'MRS(input)_19.Kulim2'!F19</f>
        <v>0.85499999999999998</v>
      </c>
      <c r="H24" s="47" t="s">
        <v>122</v>
      </c>
      <c r="I24" s="34" t="s">
        <v>123</v>
      </c>
    </row>
    <row r="25" spans="1:9" ht="40.5" customHeight="1">
      <c r="A25" s="28"/>
      <c r="B25" s="29"/>
      <c r="C25" s="152" t="s">
        <v>130</v>
      </c>
      <c r="D25" s="153"/>
      <c r="E25" s="154"/>
      <c r="F25" s="39" t="s">
        <v>59</v>
      </c>
      <c r="G25" s="74">
        <f>'MRS(input)_19.Kulim2'!F13</f>
        <v>0</v>
      </c>
      <c r="H25" s="49" t="s">
        <v>38</v>
      </c>
      <c r="I25" s="21" t="s">
        <v>131</v>
      </c>
    </row>
    <row r="26" spans="1:9" ht="18.75" customHeight="1">
      <c r="A26" s="28"/>
      <c r="B26" s="29"/>
      <c r="C26" s="152" t="s">
        <v>43</v>
      </c>
      <c r="D26" s="153"/>
      <c r="E26" s="154"/>
      <c r="F26" s="39" t="s">
        <v>59</v>
      </c>
      <c r="G26" s="75">
        <f>'MRS(input)_19.Kulim2'!F20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zoomScale="8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215</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1</v>
      </c>
      <c r="G7" s="100" t="s">
        <v>25</v>
      </c>
      <c r="H7" s="100" t="s">
        <v>26</v>
      </c>
      <c r="I7" s="100" t="s">
        <v>27</v>
      </c>
      <c r="J7" s="100" t="s">
        <v>28</v>
      </c>
      <c r="K7" s="100" t="s">
        <v>29</v>
      </c>
    </row>
    <row r="8" spans="1:11" ht="150" customHeight="1">
      <c r="B8" s="54" t="s">
        <v>33</v>
      </c>
      <c r="C8" s="53" t="s">
        <v>73</v>
      </c>
      <c r="D8" s="101" t="s">
        <v>74</v>
      </c>
      <c r="E8" s="80">
        <v>18.399999999999999</v>
      </c>
      <c r="F8" s="51" t="s">
        <v>36</v>
      </c>
      <c r="G8" s="81" t="s">
        <v>39</v>
      </c>
      <c r="H8" s="81" t="s">
        <v>40</v>
      </c>
      <c r="I8" s="82" t="s">
        <v>163</v>
      </c>
      <c r="J8" s="81" t="s">
        <v>41</v>
      </c>
      <c r="K8" s="83" t="s">
        <v>164</v>
      </c>
    </row>
    <row r="9" spans="1:11" ht="150" customHeight="1">
      <c r="B9" s="54" t="s">
        <v>34</v>
      </c>
      <c r="C9" s="53" t="s">
        <v>75</v>
      </c>
      <c r="D9" s="101" t="s">
        <v>76</v>
      </c>
      <c r="E9" s="129">
        <v>3</v>
      </c>
      <c r="F9" s="51" t="s">
        <v>36</v>
      </c>
      <c r="G9" s="81" t="s">
        <v>39</v>
      </c>
      <c r="H9" s="81" t="s">
        <v>40</v>
      </c>
      <c r="I9" s="84" t="s">
        <v>165</v>
      </c>
      <c r="J9" s="81" t="s">
        <v>41</v>
      </c>
      <c r="K9" s="83" t="s">
        <v>164</v>
      </c>
    </row>
    <row r="10" spans="1:11" ht="150" customHeight="1">
      <c r="B10" s="54" t="s">
        <v>35</v>
      </c>
      <c r="C10" s="53" t="s">
        <v>77</v>
      </c>
      <c r="D10" s="101" t="s">
        <v>78</v>
      </c>
      <c r="E10" s="126">
        <v>0.37659999999999999</v>
      </c>
      <c r="F10" s="51" t="s">
        <v>36</v>
      </c>
      <c r="G10" s="85" t="s">
        <v>39</v>
      </c>
      <c r="H10" s="81" t="s">
        <v>40</v>
      </c>
      <c r="I10" s="84" t="s">
        <v>166</v>
      </c>
      <c r="J10" s="81" t="s">
        <v>41</v>
      </c>
      <c r="K10" s="83" t="s">
        <v>164</v>
      </c>
    </row>
    <row r="11" spans="1:11" ht="126" customHeight="1">
      <c r="A11" s="5"/>
      <c r="B11" s="54" t="s">
        <v>63</v>
      </c>
      <c r="C11" s="53" t="s">
        <v>79</v>
      </c>
      <c r="D11" s="101" t="s">
        <v>80</v>
      </c>
      <c r="E11" s="80">
        <v>7300</v>
      </c>
      <c r="F11" s="51" t="s">
        <v>37</v>
      </c>
      <c r="G11" s="85" t="s">
        <v>39</v>
      </c>
      <c r="H11" s="81" t="s">
        <v>40</v>
      </c>
      <c r="I11" s="81" t="s">
        <v>167</v>
      </c>
      <c r="J11" s="81" t="s">
        <v>41</v>
      </c>
      <c r="K11" s="83" t="s">
        <v>164</v>
      </c>
    </row>
    <row r="12" spans="1:11" ht="168" customHeight="1">
      <c r="A12" s="5"/>
      <c r="B12" s="54" t="s">
        <v>64</v>
      </c>
      <c r="C12" s="53" t="s">
        <v>81</v>
      </c>
      <c r="D12" s="101" t="s">
        <v>82</v>
      </c>
      <c r="E12" s="80">
        <v>8760</v>
      </c>
      <c r="F12" s="51" t="s">
        <v>37</v>
      </c>
      <c r="G12" s="85" t="s">
        <v>39</v>
      </c>
      <c r="H12" s="81" t="s">
        <v>40</v>
      </c>
      <c r="I12" s="81" t="s">
        <v>168</v>
      </c>
      <c r="J12" s="81" t="s">
        <v>169</v>
      </c>
      <c r="K12" s="83" t="s">
        <v>164</v>
      </c>
    </row>
    <row r="13" spans="1:11" ht="206.45" customHeight="1">
      <c r="A13" s="5"/>
      <c r="B13" s="54" t="s">
        <v>62</v>
      </c>
      <c r="C13" s="53" t="s">
        <v>84</v>
      </c>
      <c r="D13" s="101" t="s">
        <v>85</v>
      </c>
      <c r="E13" s="130">
        <v>975.2</v>
      </c>
      <c r="F13" s="51" t="s">
        <v>38</v>
      </c>
      <c r="G13" s="85" t="s">
        <v>39</v>
      </c>
      <c r="H13" s="81" t="s">
        <v>40</v>
      </c>
      <c r="I13" s="86" t="s">
        <v>170</v>
      </c>
      <c r="J13" s="81" t="s">
        <v>171</v>
      </c>
      <c r="K13" s="83" t="s">
        <v>164</v>
      </c>
    </row>
    <row r="14" spans="1:11" ht="8.25" customHeight="1"/>
    <row r="15" spans="1:11" ht="15" customHeight="1">
      <c r="A15" s="6" t="s">
        <v>87</v>
      </c>
    </row>
    <row r="16" spans="1:11" ht="15" customHeight="1">
      <c r="B16" s="100" t="s">
        <v>10</v>
      </c>
      <c r="C16" s="140" t="s">
        <v>11</v>
      </c>
      <c r="D16" s="140"/>
      <c r="E16" s="100" t="s">
        <v>12</v>
      </c>
      <c r="F16" s="100" t="s">
        <v>13</v>
      </c>
      <c r="G16" s="140" t="s">
        <v>14</v>
      </c>
      <c r="H16" s="140"/>
      <c r="I16" s="140"/>
      <c r="J16" s="140" t="s">
        <v>15</v>
      </c>
      <c r="K16" s="140"/>
    </row>
    <row r="17" spans="1:11" ht="30" customHeight="1">
      <c r="B17" s="100" t="s">
        <v>21</v>
      </c>
      <c r="C17" s="140" t="s">
        <v>22</v>
      </c>
      <c r="D17" s="140"/>
      <c r="E17" s="100" t="s">
        <v>23</v>
      </c>
      <c r="F17" s="100" t="s">
        <v>1</v>
      </c>
      <c r="G17" s="140" t="s">
        <v>26</v>
      </c>
      <c r="H17" s="140"/>
      <c r="I17" s="140"/>
      <c r="J17" s="140" t="s">
        <v>29</v>
      </c>
      <c r="K17" s="140"/>
    </row>
    <row r="18" spans="1:11" ht="86.45" customHeight="1">
      <c r="B18" s="61" t="s">
        <v>88</v>
      </c>
      <c r="C18" s="150" t="s">
        <v>89</v>
      </c>
      <c r="D18" s="151"/>
      <c r="E18" s="124">
        <v>2.0099999999999998</v>
      </c>
      <c r="F18" s="51" t="s">
        <v>44</v>
      </c>
      <c r="G18" s="141" t="s">
        <v>67</v>
      </c>
      <c r="H18" s="141"/>
      <c r="I18" s="141"/>
      <c r="J18" s="142" t="s">
        <v>50</v>
      </c>
      <c r="K18" s="142"/>
    </row>
    <row r="19" spans="1:11" ht="79.150000000000006" customHeight="1">
      <c r="B19" s="51" t="s">
        <v>90</v>
      </c>
      <c r="C19" s="149" t="s">
        <v>91</v>
      </c>
      <c r="D19" s="149"/>
      <c r="E19" s="124">
        <v>0.85499999999999998</v>
      </c>
      <c r="F19" s="51" t="s">
        <v>92</v>
      </c>
      <c r="G19" s="141" t="s">
        <v>47</v>
      </c>
      <c r="H19" s="141"/>
      <c r="I19" s="141"/>
      <c r="J19" s="142" t="s">
        <v>50</v>
      </c>
      <c r="K19" s="142"/>
    </row>
    <row r="20" spans="1:11" ht="48" customHeight="1">
      <c r="B20" s="51" t="s">
        <v>93</v>
      </c>
      <c r="C20" s="149" t="s">
        <v>43</v>
      </c>
      <c r="D20" s="149"/>
      <c r="E20" s="125">
        <v>0.81499999999999995</v>
      </c>
      <c r="F20" s="51" t="s">
        <v>45</v>
      </c>
      <c r="G20" s="141" t="s">
        <v>66</v>
      </c>
      <c r="H20" s="141"/>
      <c r="I20" s="141"/>
      <c r="J20" s="142" t="s">
        <v>50</v>
      </c>
      <c r="K20" s="142"/>
    </row>
    <row r="21" spans="1:11" ht="39" customHeight="1">
      <c r="B21" s="51" t="s">
        <v>94</v>
      </c>
      <c r="C21" s="149" t="s">
        <v>42</v>
      </c>
      <c r="D21" s="149"/>
      <c r="E21" s="88">
        <v>41.4</v>
      </c>
      <c r="F21" s="51" t="s">
        <v>46</v>
      </c>
      <c r="G21" s="141" t="s">
        <v>48</v>
      </c>
      <c r="H21" s="141"/>
      <c r="I21" s="141"/>
      <c r="J21" s="142" t="s">
        <v>50</v>
      </c>
      <c r="K21" s="142"/>
    </row>
    <row r="22" spans="1:11" ht="54.6" customHeight="1">
      <c r="B22" s="51" t="s">
        <v>95</v>
      </c>
      <c r="C22" s="149" t="s">
        <v>96</v>
      </c>
      <c r="D22" s="149"/>
      <c r="E22" s="87">
        <v>72600</v>
      </c>
      <c r="F22" s="51" t="s">
        <v>97</v>
      </c>
      <c r="G22" s="141" t="s">
        <v>49</v>
      </c>
      <c r="H22" s="141"/>
      <c r="I22" s="141"/>
      <c r="J22" s="142" t="s">
        <v>50</v>
      </c>
      <c r="K22" s="142"/>
    </row>
    <row r="23" spans="1:11" ht="6.75" customHeight="1"/>
    <row r="24" spans="1:11" ht="17.25" customHeight="1">
      <c r="A24" s="4" t="s">
        <v>98</v>
      </c>
      <c r="B24" s="4"/>
    </row>
    <row r="25" spans="1:11" ht="17.25" customHeight="1" thickBot="1">
      <c r="B25" s="146" t="s">
        <v>99</v>
      </c>
      <c r="C25" s="146"/>
      <c r="D25" s="62" t="s">
        <v>1</v>
      </c>
    </row>
    <row r="26" spans="1:11" ht="19.5" thickBot="1">
      <c r="B26" s="147">
        <f>ROUNDDOWN('MPS(calc_)_20.Sukamakmur Kampar'!G6, 0)</f>
        <v>4</v>
      </c>
      <c r="C26" s="148"/>
      <c r="D26" s="63" t="s">
        <v>100</v>
      </c>
    </row>
    <row r="27" spans="1:11" ht="20.100000000000001" customHeight="1">
      <c r="B27" s="5"/>
      <c r="C27" s="5"/>
      <c r="F27" s="11"/>
      <c r="G27" s="11"/>
    </row>
    <row r="28" spans="1:11" ht="15" customHeight="1">
      <c r="A28" s="6" t="s">
        <v>9</v>
      </c>
    </row>
    <row r="29" spans="1:11" ht="15" customHeight="1">
      <c r="B29" s="64" t="s">
        <v>31</v>
      </c>
      <c r="C29" s="143" t="s">
        <v>134</v>
      </c>
      <c r="D29" s="144"/>
      <c r="E29" s="144"/>
      <c r="F29" s="144"/>
      <c r="G29" s="144"/>
      <c r="H29" s="144"/>
      <c r="I29" s="144"/>
      <c r="J29" s="145"/>
    </row>
    <row r="30" spans="1:11" ht="15" customHeight="1">
      <c r="B30" s="64" t="s">
        <v>30</v>
      </c>
      <c r="C30" s="143" t="s">
        <v>135</v>
      </c>
      <c r="D30" s="144"/>
      <c r="E30" s="144"/>
      <c r="F30" s="144"/>
      <c r="G30" s="144"/>
      <c r="H30" s="144"/>
      <c r="I30" s="144"/>
      <c r="J30" s="145"/>
    </row>
    <row r="31" spans="1:11" ht="15" customHeight="1">
      <c r="B31" s="64" t="s">
        <v>32</v>
      </c>
      <c r="C31" s="143" t="s">
        <v>136</v>
      </c>
      <c r="D31" s="144"/>
      <c r="E31" s="144"/>
      <c r="F31" s="144"/>
      <c r="G31" s="144"/>
      <c r="H31" s="144"/>
      <c r="I31" s="144"/>
      <c r="J31" s="145"/>
    </row>
  </sheetData>
  <sheetProtection password="C7C3"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3"/>
  <pageMargins left="0.70866141732283472" right="0.70866141732283472" top="0.74803149606299213" bottom="0.74803149606299213" header="0.31496062992125984" footer="0.31496062992125984"/>
  <pageSetup paperSize="9" scale="74" fitToHeight="3" orientation="landscape"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'MPS(input)_20.Sukamakmur Kampar'!K1</f>
        <v>Monitoring Spreadsheet: JCM_ID_AM014_ver01.0</v>
      </c>
    </row>
    <row r="2" spans="1:11" ht="18" customHeight="1">
      <c r="I2" s="12" t="str">
        <f>'MPS(input)_20.Sukamakmur Kampar'!K2</f>
        <v>Reference Number: ID016</v>
      </c>
    </row>
    <row r="3" spans="1:11" ht="27.75" customHeight="1">
      <c r="A3" s="155" t="s">
        <v>70</v>
      </c>
      <c r="B3" s="155"/>
      <c r="C3" s="155"/>
      <c r="D3" s="155"/>
      <c r="E3" s="155"/>
      <c r="F3" s="155"/>
      <c r="G3" s="155"/>
      <c r="H3" s="155"/>
      <c r="I3" s="155"/>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4.583567078039998</v>
      </c>
      <c r="H6" s="42" t="s">
        <v>100</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'MPS(input)_20.Sukamakmur Kampar'!E21</f>
        <v>41.4</v>
      </c>
      <c r="H8" s="31" t="s">
        <v>56</v>
      </c>
      <c r="I8" s="21" t="s">
        <v>104</v>
      </c>
    </row>
    <row r="9" spans="1:11" ht="18.75" customHeight="1">
      <c r="A9" s="28"/>
      <c r="B9" s="55" t="s">
        <v>105</v>
      </c>
      <c r="C9" s="24"/>
      <c r="D9" s="24"/>
      <c r="E9" s="25"/>
      <c r="F9" s="20" t="s">
        <v>59</v>
      </c>
      <c r="G9" s="79">
        <f>'MPS(input)_20.Sukamakmur Kampar'!E22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22.704413682359998</v>
      </c>
      <c r="H11" s="42" t="s">
        <v>100</v>
      </c>
      <c r="I11" s="34" t="s">
        <v>109</v>
      </c>
    </row>
    <row r="12" spans="1:11" ht="18.75" customHeight="1">
      <c r="A12" s="28"/>
      <c r="B12" s="38"/>
      <c r="C12" s="157" t="s">
        <v>110</v>
      </c>
      <c r="D12" s="158"/>
      <c r="E12" s="159"/>
      <c r="F12" s="39" t="s">
        <v>53</v>
      </c>
      <c r="G12" s="70">
        <f>G13+G14+G15</f>
        <v>21.776599999999998</v>
      </c>
      <c r="H12" s="48" t="s">
        <v>51</v>
      </c>
      <c r="I12" s="34" t="s">
        <v>111</v>
      </c>
    </row>
    <row r="13" spans="1:11" ht="27" customHeight="1">
      <c r="A13" s="28"/>
      <c r="B13" s="38"/>
      <c r="C13" s="66"/>
      <c r="D13" s="152" t="s">
        <v>112</v>
      </c>
      <c r="E13" s="156"/>
      <c r="F13" s="39" t="s">
        <v>53</v>
      </c>
      <c r="G13" s="71">
        <f>'MPS(input)_20.Sukamakmur Kampar'!E8</f>
        <v>18.399999999999999</v>
      </c>
      <c r="H13" s="48" t="s">
        <v>51</v>
      </c>
      <c r="I13" s="34" t="s">
        <v>113</v>
      </c>
      <c r="K13" s="5"/>
    </row>
    <row r="14" spans="1:11" ht="28.15" customHeight="1">
      <c r="A14" s="28"/>
      <c r="B14" s="38"/>
      <c r="C14" s="66"/>
      <c r="D14" s="152" t="s">
        <v>114</v>
      </c>
      <c r="E14" s="156"/>
      <c r="F14" s="39" t="s">
        <v>53</v>
      </c>
      <c r="G14" s="71">
        <f>'MPS(input)_20.Sukamakmur Kampar'!E9</f>
        <v>3</v>
      </c>
      <c r="H14" s="48" t="s">
        <v>51</v>
      </c>
      <c r="I14" s="34" t="s">
        <v>115</v>
      </c>
    </row>
    <row r="15" spans="1:11" ht="28.15" customHeight="1">
      <c r="A15" s="28"/>
      <c r="B15" s="38"/>
      <c r="C15" s="66"/>
      <c r="D15" s="152" t="s">
        <v>116</v>
      </c>
      <c r="E15" s="156"/>
      <c r="F15" s="39" t="s">
        <v>53</v>
      </c>
      <c r="G15" s="71">
        <f>'MPS(input)_20.Sukamakmur Kampar'!E10</f>
        <v>0.37659999999999999</v>
      </c>
      <c r="H15" s="48" t="s">
        <v>51</v>
      </c>
      <c r="I15" s="34" t="s">
        <v>117</v>
      </c>
    </row>
    <row r="16" spans="1:11" ht="31.9" customHeight="1">
      <c r="A16" s="28"/>
      <c r="B16" s="38"/>
      <c r="C16" s="152" t="s">
        <v>118</v>
      </c>
      <c r="D16" s="153"/>
      <c r="E16" s="156"/>
      <c r="F16" s="39" t="s">
        <v>50</v>
      </c>
      <c r="G16" s="71">
        <f>'MPS(input)_20.Sukamakmur Kampar'!E11</f>
        <v>7300</v>
      </c>
      <c r="H16" s="48" t="s">
        <v>37</v>
      </c>
      <c r="I16" s="77" t="s">
        <v>142</v>
      </c>
    </row>
    <row r="17" spans="1:9" ht="21" customHeight="1">
      <c r="A17" s="28"/>
      <c r="B17" s="38"/>
      <c r="C17" s="152" t="s">
        <v>119</v>
      </c>
      <c r="D17" s="153"/>
      <c r="E17" s="154"/>
      <c r="F17" s="39" t="s">
        <v>50</v>
      </c>
      <c r="G17" s="71">
        <f>'MPS(input)_20.Sukamakmur Kampar'!E12</f>
        <v>8760</v>
      </c>
      <c r="H17" s="48" t="s">
        <v>37</v>
      </c>
      <c r="I17" s="34" t="s">
        <v>120</v>
      </c>
    </row>
    <row r="18" spans="1:9" ht="21" customHeight="1">
      <c r="A18" s="28"/>
      <c r="B18" s="38"/>
      <c r="C18" s="152" t="s">
        <v>121</v>
      </c>
      <c r="D18" s="153"/>
      <c r="E18" s="154"/>
      <c r="F18" s="39" t="s">
        <v>53</v>
      </c>
      <c r="G18" s="76">
        <f>'MPS(input)_20.Sukamakmur Kampar'!E19</f>
        <v>0.85499999999999998</v>
      </c>
      <c r="H18" s="47" t="s">
        <v>122</v>
      </c>
      <c r="I18" s="34" t="s">
        <v>123</v>
      </c>
    </row>
    <row r="19" spans="1:9" ht="45.75" customHeight="1">
      <c r="A19" s="28"/>
      <c r="B19" s="38"/>
      <c r="C19" s="160" t="s">
        <v>143</v>
      </c>
      <c r="D19" s="161"/>
      <c r="E19" s="162"/>
      <c r="F19" s="39" t="s">
        <v>50</v>
      </c>
      <c r="G19" s="72">
        <f>'MPS(input)_20.Sukamakmur Kampar'!$E$18</f>
        <v>2.0099999999999998</v>
      </c>
      <c r="H19" s="47" t="s">
        <v>57</v>
      </c>
      <c r="I19" s="34" t="s">
        <v>124</v>
      </c>
    </row>
    <row r="20" spans="1:9" ht="21" customHeight="1">
      <c r="A20" s="28"/>
      <c r="B20" s="38"/>
      <c r="C20" s="152" t="s">
        <v>54</v>
      </c>
      <c r="D20" s="153"/>
      <c r="E20" s="154"/>
      <c r="F20" s="39" t="s">
        <v>59</v>
      </c>
      <c r="G20" s="72">
        <f>'MPS(input)_20.Sukamakmur Kampar'!E20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18.12084660432</v>
      </c>
      <c r="H22" s="42" t="s">
        <v>127</v>
      </c>
      <c r="I22" s="34" t="s">
        <v>128</v>
      </c>
    </row>
    <row r="23" spans="1:9" ht="42" customHeight="1">
      <c r="A23" s="28"/>
      <c r="B23" s="29"/>
      <c r="C23" s="152" t="s">
        <v>129</v>
      </c>
      <c r="D23" s="153"/>
      <c r="E23" s="154"/>
      <c r="F23" s="39" t="s">
        <v>53</v>
      </c>
      <c r="G23" s="73">
        <f>'MPS(input)_20.Sukamakmur Kampar'!E8</f>
        <v>18.399999999999999</v>
      </c>
      <c r="H23" s="48" t="s">
        <v>51</v>
      </c>
      <c r="I23" s="34" t="s">
        <v>113</v>
      </c>
    </row>
    <row r="24" spans="1:9" ht="18.75" customHeight="1">
      <c r="A24" s="28"/>
      <c r="B24" s="29"/>
      <c r="C24" s="152" t="s">
        <v>121</v>
      </c>
      <c r="D24" s="153"/>
      <c r="E24" s="154"/>
      <c r="F24" s="39" t="s">
        <v>53</v>
      </c>
      <c r="G24" s="76">
        <f>'MPS(input)_20.Sukamakmur Kampar'!E19</f>
        <v>0.85499999999999998</v>
      </c>
      <c r="H24" s="47" t="s">
        <v>122</v>
      </c>
      <c r="I24" s="34" t="s">
        <v>123</v>
      </c>
    </row>
    <row r="25" spans="1:9" ht="40.5" customHeight="1">
      <c r="A25" s="28"/>
      <c r="B25" s="29"/>
      <c r="C25" s="152" t="s">
        <v>130</v>
      </c>
      <c r="D25" s="153"/>
      <c r="E25" s="154"/>
      <c r="F25" s="39" t="s">
        <v>59</v>
      </c>
      <c r="G25" s="74">
        <f>'MPS(input)_20.Sukamakmur Kampar'!E13</f>
        <v>975.2</v>
      </c>
      <c r="H25" s="49" t="s">
        <v>60</v>
      </c>
      <c r="I25" s="21" t="s">
        <v>131</v>
      </c>
    </row>
    <row r="26" spans="1:9" ht="18.75" customHeight="1">
      <c r="A26" s="28"/>
      <c r="B26" s="29"/>
      <c r="C26" s="152" t="s">
        <v>54</v>
      </c>
      <c r="D26" s="153"/>
      <c r="E26" s="154"/>
      <c r="F26" s="39" t="s">
        <v>59</v>
      </c>
      <c r="G26" s="75">
        <f>'MPS(input)_20.Sukamakmur Kampar'!E20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3"/>
  <pageMargins left="0.7" right="0.7" top="0.75" bottom="0.75" header="0.3" footer="0.3"/>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102</vt:i4>
      </vt:variant>
      <vt:variant>
        <vt:lpstr>名前付き一覧</vt:lpstr>
      </vt:variant>
      <vt:variant>
        <vt:i4>80</vt:i4>
      </vt:variant>
    </vt:vector>
  </HeadingPairs>
  <TitlesOfParts>
    <vt:vector size="182" baseType="lpstr">
      <vt:lpstr>MPS Summary Table</vt:lpstr>
      <vt:lpstr>MRS Summary Table</vt:lpstr>
      <vt:lpstr>MPS(input)_1.Pulau Putri</vt:lpstr>
      <vt:lpstr>MPS(calc_process)_1.Pulau Putri</vt:lpstr>
      <vt:lpstr>MSS_1.Pulau Putri</vt:lpstr>
      <vt:lpstr>MRS(input)_1.Pulau Putri</vt:lpstr>
      <vt:lpstr>MRS(calc_process)_1.Pulau Putri</vt:lpstr>
      <vt:lpstr>MPS(input) _2.Pulau Pantara</vt:lpstr>
      <vt:lpstr>MPS(calc_)_2.Pulau Panta</vt:lpstr>
      <vt:lpstr>MSS _2.Pulau Pantara</vt:lpstr>
      <vt:lpstr>MRS(input) _2.Pulau Pantara</vt:lpstr>
      <vt:lpstr>MRS(calc_) _2.Pulau Pantara</vt:lpstr>
      <vt:lpstr>MPS(input) _3.Gunung Kramaian</vt:lpstr>
      <vt:lpstr>MPS(calc_)_3.Gunung Kramaian</vt:lpstr>
      <vt:lpstr>MSS _3.Gunung Kramaian</vt:lpstr>
      <vt:lpstr>MRS(input) _3.Gunung Kramaian</vt:lpstr>
      <vt:lpstr>MRS(calc_) _3.Gunung Karmaian</vt:lpstr>
      <vt:lpstr>MPS(input) _4.Perdau</vt:lpstr>
      <vt:lpstr>MPS(calc_process) _4.Perdau</vt:lpstr>
      <vt:lpstr>MSS _4.Perdau</vt:lpstr>
      <vt:lpstr>MRS(input) _4.Perdau</vt:lpstr>
      <vt:lpstr>MRS(calc_process) _4.Perdau</vt:lpstr>
      <vt:lpstr>MPS(input) _5.Matamanis</vt:lpstr>
      <vt:lpstr>MPS(calc_) _5.Matamanis</vt:lpstr>
      <vt:lpstr>MSS _5.Matamanis</vt:lpstr>
      <vt:lpstr>MRS(input) _5.Matamanis</vt:lpstr>
      <vt:lpstr>MRS(calc_process)_5.Matamanis</vt:lpstr>
      <vt:lpstr>MPS(input) _6.Sei Mayang</vt:lpstr>
      <vt:lpstr>MPS(calc_process) _6.Sei Mayang</vt:lpstr>
      <vt:lpstr>MSS _6.Sei Mayang</vt:lpstr>
      <vt:lpstr>MRS(input) _6.Sei Mayang</vt:lpstr>
      <vt:lpstr>MRS(calc_process)_6.Sei Mayang</vt:lpstr>
      <vt:lpstr>MPS(input) _7.Muara Lesan</vt:lpstr>
      <vt:lpstr>MPS(calc_)_7.Muara Lesan </vt:lpstr>
      <vt:lpstr>MSS _7.Muara Lesan</vt:lpstr>
      <vt:lpstr>MRS(input) _7.Muara Lesan</vt:lpstr>
      <vt:lpstr>MRS(calc_) _7.Muara Lesan</vt:lpstr>
      <vt:lpstr>MPS(input) _8.Kota Bangun Empat</vt:lpstr>
      <vt:lpstr>MPS(calc_) _8.Kota Bangun Empat</vt:lpstr>
      <vt:lpstr>MSS _8.Kota Bangun Empat</vt:lpstr>
      <vt:lpstr>MRS(input) _8.Kota Bangun Empat</vt:lpstr>
      <vt:lpstr>MRS(calc_)_8.Kota Bangun Empat </vt:lpstr>
      <vt:lpstr>MPS(input) _9.Gunung Kuku</vt:lpstr>
      <vt:lpstr>MPS(calc_)_9.Gunung Kuku </vt:lpstr>
      <vt:lpstr>MSS _9.Gunung Kuku</vt:lpstr>
      <vt:lpstr>MRS(input)_9.Gunung Kuku</vt:lpstr>
      <vt:lpstr>MRS(calc_)_9.Gunung Kuku </vt:lpstr>
      <vt:lpstr>MPS(input)_10.PulauGalangBaru </vt:lpstr>
      <vt:lpstr>MPS(calc_)_10.PulauGalangBaru </vt:lpstr>
      <vt:lpstr>MSS _10.PulauGalangBaru</vt:lpstr>
      <vt:lpstr>MRS(input) _10.PulauGalangBaru</vt:lpstr>
      <vt:lpstr>MRS(calc_) _10.PulauGalangBaru</vt:lpstr>
      <vt:lpstr>MPS(input)_11.Pantai Pasir Pan </vt:lpstr>
      <vt:lpstr>MPS(calc_) _11.Pantai Pasir Pan</vt:lpstr>
      <vt:lpstr>MSS _11.Pantai Pasir Pan</vt:lpstr>
      <vt:lpstr>MRS(input) _11.Pantai Pasir Pan</vt:lpstr>
      <vt:lpstr>MRS(calc_)_11.Pantai Pasir Pan </vt:lpstr>
      <vt:lpstr>MPS(input) _12.Galang Baru Teng</vt:lpstr>
      <vt:lpstr>MPS(calc_) _12.Galang Baru Teng</vt:lpstr>
      <vt:lpstr>MSS_12.Galang Baru Teng</vt:lpstr>
      <vt:lpstr>MRS(input)_12.Galang Baru Teng</vt:lpstr>
      <vt:lpstr>MRS(calc_) _12.Galang Baru Teng</vt:lpstr>
      <vt:lpstr>MPS(input)_13.Sungsang</vt:lpstr>
      <vt:lpstr>MPS(calc_process)_13.Sungsang</vt:lpstr>
      <vt:lpstr>MSS _13.Sungsang</vt:lpstr>
      <vt:lpstr>MRS(input)_13.Sungsang</vt:lpstr>
      <vt:lpstr>MRS(calc_process) _13.Sungsang</vt:lpstr>
      <vt:lpstr>MPS(input) _14.Karanganyar2</vt:lpstr>
      <vt:lpstr>MPS(calc_)_14.Karanganyar2</vt:lpstr>
      <vt:lpstr>MSS_14.Karanganyar2</vt:lpstr>
      <vt:lpstr>MRS(input)_14.Karanganyar2</vt:lpstr>
      <vt:lpstr>MRS(calc_)_14.Karanganyar2</vt:lpstr>
      <vt:lpstr>MPS(input)_15.Bukit Bara</vt:lpstr>
      <vt:lpstr>MPS(calc_process)_15.Bukit Bara</vt:lpstr>
      <vt:lpstr>MSS_15.Bukit Bara</vt:lpstr>
      <vt:lpstr>MRS(input)_15.Bukit Bara</vt:lpstr>
      <vt:lpstr>MRS(calc_process)_15.Bukit Bara</vt:lpstr>
      <vt:lpstr>MPS(input)_16.HUT Tanah Merah</vt:lpstr>
      <vt:lpstr>MPS(calc_)_16.HUT Tanah Merah</vt:lpstr>
      <vt:lpstr>MSS _16.HUT Tanah Merah</vt:lpstr>
      <vt:lpstr>MRS(input)_16.HUT Tanah Merah</vt:lpstr>
      <vt:lpstr>MRS(calc_)_16.HUT Tanah Merah</vt:lpstr>
      <vt:lpstr>MPS(input)_17.Tirta Agun</vt:lpstr>
      <vt:lpstr>MPS(calc_process)_17.Tirta Agun</vt:lpstr>
      <vt:lpstr>MSS_17.Tirta Agun</vt:lpstr>
      <vt:lpstr>MRS(input)_17.Tirta Agun</vt:lpstr>
      <vt:lpstr>MRS(calc_process)_17.Tirta Agun</vt:lpstr>
      <vt:lpstr>MPS(input)_18.Gunung Sari Kampa</vt:lpstr>
      <vt:lpstr>MPS(calc_)_18.Gunung Sari Kampa</vt:lpstr>
      <vt:lpstr>MSS_18.Gunung Sari Kampa</vt:lpstr>
      <vt:lpstr>MRS(input)_18.Gunung Sari Kampa</vt:lpstr>
      <vt:lpstr>MRS(calc_)_18.Gunung Sari Kampa</vt:lpstr>
      <vt:lpstr>MPS(input)_19.Kulim2</vt:lpstr>
      <vt:lpstr>MPS(calc_process)_19.Kulim2</vt:lpstr>
      <vt:lpstr>MSS_19.Kulim2</vt:lpstr>
      <vt:lpstr>MRS(input)_19.Kulim2</vt:lpstr>
      <vt:lpstr>MRS(calc_process)_19.Kulim2</vt:lpstr>
      <vt:lpstr>MPS(input)_20.Sukamakmur Kampar</vt:lpstr>
      <vt:lpstr>MPS(calc_)_20.Sukamakmur Kampar</vt:lpstr>
      <vt:lpstr>MSS_20.Sukamakmur Kampar</vt:lpstr>
      <vt:lpstr>MRS(input)_20.Sukamakmur Kampar</vt:lpstr>
      <vt:lpstr>MRS(calc_)_20.Sukamakmur Kampar</vt:lpstr>
      <vt:lpstr>'MPS(calc_) _11.Pantai Pasir Pan'!Print_Area</vt:lpstr>
      <vt:lpstr>'MPS(calc_) _12.Galang Baru Teng'!Print_Area</vt:lpstr>
      <vt:lpstr>'MPS(calc_) _5.Matamanis'!Print_Area</vt:lpstr>
      <vt:lpstr>'MPS(calc_) _8.Kota Bangun Empat'!Print_Area</vt:lpstr>
      <vt:lpstr>'MPS(calc_)_10.PulauGalangBaru '!Print_Area</vt:lpstr>
      <vt:lpstr>'MPS(calc_)_14.Karanganyar2'!Print_Area</vt:lpstr>
      <vt:lpstr>'MPS(calc_)_16.HUT Tanah Merah'!Print_Area</vt:lpstr>
      <vt:lpstr>'MPS(calc_)_18.Gunung Sari Kampa'!Print_Area</vt:lpstr>
      <vt:lpstr>'MPS(calc_)_2.Pulau Panta'!Print_Area</vt:lpstr>
      <vt:lpstr>'MPS(calc_)_20.Sukamakmur Kampar'!Print_Area</vt:lpstr>
      <vt:lpstr>'MPS(calc_)_3.Gunung Kramaian'!Print_Area</vt:lpstr>
      <vt:lpstr>'MPS(calc_)_7.Muara Lesan '!Print_Area</vt:lpstr>
      <vt:lpstr>'MPS(calc_)_9.Gunung Kuku '!Print_Area</vt:lpstr>
      <vt:lpstr>'MPS(calc_process) _4.Perdau'!Print_Area</vt:lpstr>
      <vt:lpstr>'MPS(calc_process) _6.Sei Mayang'!Print_Area</vt:lpstr>
      <vt:lpstr>'MPS(calc_process)_1.Pulau Putri'!Print_Area</vt:lpstr>
      <vt:lpstr>'MPS(calc_process)_13.Sungsang'!Print_Area</vt:lpstr>
      <vt:lpstr>'MPS(calc_process)_15.Bukit Bara'!Print_Area</vt:lpstr>
      <vt:lpstr>'MPS(calc_process)_17.Tirta Agun'!Print_Area</vt:lpstr>
      <vt:lpstr>'MPS(calc_process)_19.Kulim2'!Print_Area</vt:lpstr>
      <vt:lpstr>'MPS(input) _12.Galang Baru Teng'!Print_Area</vt:lpstr>
      <vt:lpstr>'MPS(input) _14.Karanganyar2'!Print_Area</vt:lpstr>
      <vt:lpstr>'MPS(input) _2.Pulau Pantara'!Print_Area</vt:lpstr>
      <vt:lpstr>'MPS(input) _3.Gunung Kramaian'!Print_Area</vt:lpstr>
      <vt:lpstr>'MPS(input) _4.Perdau'!Print_Area</vt:lpstr>
      <vt:lpstr>'MPS(input) _5.Matamanis'!Print_Area</vt:lpstr>
      <vt:lpstr>'MPS(input) _6.Sei Mayang'!Print_Area</vt:lpstr>
      <vt:lpstr>'MPS(input) _7.Muara Lesan'!Print_Area</vt:lpstr>
      <vt:lpstr>'MPS(input) _8.Kota Bangun Empat'!Print_Area</vt:lpstr>
      <vt:lpstr>'MPS(input) _9.Gunung Kuku'!Print_Area</vt:lpstr>
      <vt:lpstr>'MPS(input)_1.Pulau Putri'!Print_Area</vt:lpstr>
      <vt:lpstr>'MPS(input)_10.PulauGalangBaru '!Print_Area</vt:lpstr>
      <vt:lpstr>'MPS(input)_11.Pantai Pasir Pan '!Print_Area</vt:lpstr>
      <vt:lpstr>'MPS(input)_13.Sungsang'!Print_Area</vt:lpstr>
      <vt:lpstr>'MPS(input)_15.Bukit Bara'!Print_Area</vt:lpstr>
      <vt:lpstr>'MPS(input)_16.HUT Tanah Merah'!Print_Area</vt:lpstr>
      <vt:lpstr>'MPS(input)_17.Tirta Agun'!Print_Area</vt:lpstr>
      <vt:lpstr>'MPS(input)_18.Gunung Sari Kampa'!Print_Area</vt:lpstr>
      <vt:lpstr>'MPS(input)_19.Kulim2'!Print_Area</vt:lpstr>
      <vt:lpstr>'MPS(input)_20.Sukamakmur Kampar'!Print_Area</vt:lpstr>
      <vt:lpstr>'MRS(calc_) _10.PulauGalangBaru'!Print_Area</vt:lpstr>
      <vt:lpstr>'MRS(calc_) _12.Galang Baru Teng'!Print_Area</vt:lpstr>
      <vt:lpstr>'MRS(calc_) _2.Pulau Pantara'!Print_Area</vt:lpstr>
      <vt:lpstr>'MRS(calc_) _3.Gunung Karmaian'!Print_Area</vt:lpstr>
      <vt:lpstr>'MRS(calc_) _7.Muara Lesan'!Print_Area</vt:lpstr>
      <vt:lpstr>'MRS(calc_)_11.Pantai Pasir Pan '!Print_Area</vt:lpstr>
      <vt:lpstr>'MRS(calc_)_14.Karanganyar2'!Print_Area</vt:lpstr>
      <vt:lpstr>'MRS(calc_)_16.HUT Tanah Merah'!Print_Area</vt:lpstr>
      <vt:lpstr>'MRS(calc_)_18.Gunung Sari Kampa'!Print_Area</vt:lpstr>
      <vt:lpstr>'MRS(calc_)_20.Sukamakmur Kampar'!Print_Area</vt:lpstr>
      <vt:lpstr>'MRS(calc_)_8.Kota Bangun Empat '!Print_Area</vt:lpstr>
      <vt:lpstr>'MRS(calc_)_9.Gunung Kuku '!Print_Area</vt:lpstr>
      <vt:lpstr>'MRS(calc_process) _13.Sungsang'!Print_Area</vt:lpstr>
      <vt:lpstr>'MRS(calc_process) _4.Perdau'!Print_Area</vt:lpstr>
      <vt:lpstr>'MRS(calc_process)_1.Pulau Putri'!Print_Area</vt:lpstr>
      <vt:lpstr>'MRS(calc_process)_15.Bukit Bara'!Print_Area</vt:lpstr>
      <vt:lpstr>'MRS(calc_process)_17.Tirta Agun'!Print_Area</vt:lpstr>
      <vt:lpstr>'MRS(calc_process)_19.Kulim2'!Print_Area</vt:lpstr>
      <vt:lpstr>'MRS(calc_process)_5.Matamanis'!Print_Area</vt:lpstr>
      <vt:lpstr>'MRS(calc_process)_6.Sei Mayang'!Print_Area</vt:lpstr>
      <vt:lpstr>'MRS(input) _10.PulauGalangBaru'!Print_Area</vt:lpstr>
      <vt:lpstr>'MRS(input) _11.Pantai Pasir Pan'!Print_Area</vt:lpstr>
      <vt:lpstr>'MRS(input) _2.Pulau Pantara'!Print_Area</vt:lpstr>
      <vt:lpstr>'MRS(input) _3.Gunung Kramaian'!Print_Area</vt:lpstr>
      <vt:lpstr>'MRS(input) _4.Perdau'!Print_Area</vt:lpstr>
      <vt:lpstr>'MRS(input) _5.Matamanis'!Print_Area</vt:lpstr>
      <vt:lpstr>'MRS(input) _6.Sei Mayang'!Print_Area</vt:lpstr>
      <vt:lpstr>'MRS(input) _7.Muara Lesan'!Print_Area</vt:lpstr>
      <vt:lpstr>'MRS(input) _8.Kota Bangun Empat'!Print_Area</vt:lpstr>
      <vt:lpstr>'MRS(input)_1.Pulau Putri'!Print_Area</vt:lpstr>
      <vt:lpstr>'MRS(input)_12.Galang Baru Teng'!Print_Area</vt:lpstr>
      <vt:lpstr>'MRS(input)_13.Sungsang'!Print_Area</vt:lpstr>
      <vt:lpstr>'MRS(input)_14.Karanganyar2'!Print_Area</vt:lpstr>
      <vt:lpstr>'MRS(input)_15.Bukit Bara'!Print_Area</vt:lpstr>
      <vt:lpstr>'MRS(input)_16.HUT Tanah Merah'!Print_Area</vt:lpstr>
      <vt:lpstr>'MRS(input)_17.Tirta Agun'!Print_Area</vt:lpstr>
      <vt:lpstr>'MRS(input)_18.Gunung Sari Kampa'!Print_Area</vt:lpstr>
      <vt:lpstr>'MRS(input)_19.Kulim2'!Print_Area</vt:lpstr>
      <vt:lpstr>'MRS(input)_20.Sukamakmur Kampar'!Print_Area</vt:lpstr>
      <vt:lpstr>'MRS(input)_9.Gunung Kuku'!Print_Area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2018-07-11T04:29:57Z</dcterms:created>
  <dcterms:modified xsi:type="dcterms:W3CDTF">2018-07-12T05:45:00Z</dcterms:modified>
</cp:coreProperties>
</file>