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9200" windowHeight="8355" tabRatio="697"/>
  </bookViews>
  <sheets>
    <sheet name="PMS(input_fridge_showcase)" sheetId="1" r:id="rId1"/>
    <sheet name="PMS(input_freezer_showcase)" sheetId="5" r:id="rId2"/>
    <sheet name="PMS(calc_process)" sheetId="2" r:id="rId3"/>
  </sheets>
  <definedNames>
    <definedName name="_xlnm.Print_Area" localSheetId="1">'PMS(input_freezer_showcase)'!$A$1:$AD$64</definedName>
    <definedName name="_xlnm.Print_Area" localSheetId="0">'PMS(input_fridge_showcase)'!$A$1:$AD$64</definedName>
  </definedNames>
  <calcPr calcId="125725"/>
</workbook>
</file>

<file path=xl/calcChain.xml><?xml version="1.0" encoding="utf-8"?>
<calcChain xmlns="http://schemas.openxmlformats.org/spreadsheetml/2006/main">
  <c r="G6" i="2"/>
  <c r="G18"/>
  <c r="G12"/>
  <c r="I1"/>
  <c r="AD1" i="5"/>
  <c r="S64" l="1"/>
  <c r="R64"/>
  <c r="Q64"/>
  <c r="S63"/>
  <c r="R63"/>
  <c r="Q63"/>
  <c r="S62"/>
  <c r="R62"/>
  <c r="Q62"/>
  <c r="S61"/>
  <c r="R61"/>
  <c r="Q61"/>
  <c r="S60"/>
  <c r="R60"/>
  <c r="Q60"/>
  <c r="S59"/>
  <c r="R59"/>
  <c r="Q59"/>
  <c r="S58"/>
  <c r="R58"/>
  <c r="Q58"/>
  <c r="S57"/>
  <c r="R57"/>
  <c r="Q57"/>
  <c r="S56"/>
  <c r="R56"/>
  <c r="Q56"/>
  <c r="S55"/>
  <c r="R55"/>
  <c r="Q55"/>
  <c r="S54"/>
  <c r="R54"/>
  <c r="Q54"/>
  <c r="S53"/>
  <c r="R53"/>
  <c r="Q53"/>
  <c r="S52"/>
  <c r="R52"/>
  <c r="Q52"/>
  <c r="S51"/>
  <c r="R51"/>
  <c r="Q51"/>
  <c r="S50"/>
  <c r="R50"/>
  <c r="Q50"/>
  <c r="S49"/>
  <c r="R49"/>
  <c r="Q49"/>
  <c r="S48"/>
  <c r="R48"/>
  <c r="Q48"/>
  <c r="S47"/>
  <c r="R47"/>
  <c r="Q47"/>
  <c r="S46"/>
  <c r="R46"/>
  <c r="Q46"/>
  <c r="S45"/>
  <c r="R45"/>
  <c r="Q45"/>
  <c r="S44"/>
  <c r="R44"/>
  <c r="Q44"/>
  <c r="S43"/>
  <c r="R43"/>
  <c r="Q43"/>
  <c r="S42"/>
  <c r="R42"/>
  <c r="Q42"/>
  <c r="S41"/>
  <c r="R41"/>
  <c r="Q41"/>
  <c r="S40"/>
  <c r="R40"/>
  <c r="Q40"/>
  <c r="S39"/>
  <c r="R39"/>
  <c r="Q39"/>
  <c r="S38"/>
  <c r="R38"/>
  <c r="Q38"/>
  <c r="S37"/>
  <c r="R37"/>
  <c r="Q37"/>
  <c r="S36"/>
  <c r="R36"/>
  <c r="Q36"/>
  <c r="S35"/>
  <c r="R35"/>
  <c r="Q35"/>
  <c r="S34"/>
  <c r="R34"/>
  <c r="Q34"/>
  <c r="S33"/>
  <c r="R33"/>
  <c r="Q33"/>
  <c r="S32"/>
  <c r="R32"/>
  <c r="Q32"/>
  <c r="S31"/>
  <c r="R31"/>
  <c r="Q31"/>
  <c r="S30"/>
  <c r="R30"/>
  <c r="Q30"/>
  <c r="S29"/>
  <c r="R29"/>
  <c r="Q29"/>
  <c r="S28"/>
  <c r="R28"/>
  <c r="Q28"/>
  <c r="S27"/>
  <c r="R27"/>
  <c r="Q27"/>
  <c r="S26"/>
  <c r="R26"/>
  <c r="Q26"/>
  <c r="S25"/>
  <c r="R25"/>
  <c r="Q25"/>
  <c r="S24"/>
  <c r="R24"/>
  <c r="Q24"/>
  <c r="S23"/>
  <c r="R23"/>
  <c r="Q23"/>
  <c r="S22"/>
  <c r="R22"/>
  <c r="Q22"/>
  <c r="S21"/>
  <c r="R21"/>
  <c r="Q21"/>
  <c r="S20"/>
  <c r="R20"/>
  <c r="Q20"/>
  <c r="S19"/>
  <c r="R19"/>
  <c r="Q19"/>
  <c r="S18"/>
  <c r="R18"/>
  <c r="Q18"/>
  <c r="S17"/>
  <c r="R17"/>
  <c r="Q17"/>
  <c r="S16"/>
  <c r="R16"/>
  <c r="Q16"/>
  <c r="S16" i="1"/>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15"/>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16"/>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G19" i="2" l="1"/>
  <c r="H15" i="1"/>
  <c r="Q15" l="1"/>
  <c r="J15" i="5"/>
  <c r="J15" i="1"/>
  <c r="R15" s="1"/>
  <c r="G15" i="2" s="1"/>
  <c r="D15" i="5"/>
  <c r="S15" l="1"/>
  <c r="G20" i="2" s="1"/>
  <c r="Q15" i="5"/>
  <c r="R15"/>
  <c r="G16" i="2" s="1"/>
  <c r="G13"/>
  <c r="G7" s="1"/>
  <c r="V6" i="1"/>
  <c r="V6" i="5" l="1"/>
  <c r="G14" i="2"/>
  <c r="G8" s="1"/>
</calcChain>
</file>

<file path=xl/sharedStrings.xml><?xml version="1.0" encoding="utf-8"?>
<sst xmlns="http://schemas.openxmlformats.org/spreadsheetml/2006/main" count="548" uniqueCount="236">
  <si>
    <t>Units</t>
    <phoneticPr fontId="4"/>
  </si>
  <si>
    <r>
      <t>tCO</t>
    </r>
    <r>
      <rPr>
        <vertAlign val="subscript"/>
        <sz val="11"/>
        <color indexed="8"/>
        <rFont val="Arial"/>
        <family val="2"/>
      </rPr>
      <t>2</t>
    </r>
    <r>
      <rPr>
        <sz val="11"/>
        <color indexed="8"/>
        <rFont val="Arial"/>
        <family val="2"/>
      </rPr>
      <t>/p</t>
    </r>
    <phoneticPr fontId="4"/>
  </si>
  <si>
    <t>1. Calculations for emission reductions</t>
    <phoneticPr fontId="4"/>
  </si>
  <si>
    <t>Fuel type</t>
    <phoneticPr fontId="4"/>
  </si>
  <si>
    <t>Value</t>
    <phoneticPr fontId="4"/>
  </si>
  <si>
    <t>Parameter</t>
  </si>
  <si>
    <t>2. Selected default values, etc.</t>
    <phoneticPr fontId="4"/>
  </si>
  <si>
    <t>3. Calculations for reference emissions</t>
    <phoneticPr fontId="4"/>
  </si>
  <si>
    <r>
      <t>RE</t>
    </r>
    <r>
      <rPr>
        <vertAlign val="subscript"/>
        <sz val="11"/>
        <color indexed="8"/>
        <rFont val="Arial"/>
        <family val="2"/>
      </rPr>
      <t>p</t>
    </r>
    <phoneticPr fontId="4"/>
  </si>
  <si>
    <t>4. Calculations of the project emissions</t>
    <phoneticPr fontId="4"/>
  </si>
  <si>
    <r>
      <t>PE</t>
    </r>
    <r>
      <rPr>
        <vertAlign val="subscript"/>
        <sz val="11"/>
        <color indexed="8"/>
        <rFont val="Arial"/>
        <family val="2"/>
      </rPr>
      <t>p</t>
    </r>
    <phoneticPr fontId="4"/>
  </si>
  <si>
    <t>[List of Default Values]</t>
    <phoneticPr fontId="4"/>
  </si>
  <si>
    <t>(a)</t>
    <phoneticPr fontId="4"/>
  </si>
  <si>
    <t>Monitoring point No.</t>
    <phoneticPr fontId="4"/>
  </si>
  <si>
    <t>Units</t>
    <phoneticPr fontId="4"/>
  </si>
  <si>
    <t>(b)</t>
    <phoneticPr fontId="4"/>
  </si>
  <si>
    <t>Parameters</t>
    <phoneticPr fontId="4"/>
  </si>
  <si>
    <t>(c)</t>
    <phoneticPr fontId="4"/>
  </si>
  <si>
    <t>Description of data</t>
    <phoneticPr fontId="4"/>
  </si>
  <si>
    <t>[Monitoring option]</t>
    <phoneticPr fontId="4"/>
  </si>
  <si>
    <t>(e)</t>
    <phoneticPr fontId="4"/>
  </si>
  <si>
    <t>(d)</t>
    <phoneticPr fontId="4"/>
  </si>
  <si>
    <t>Option A</t>
    <phoneticPr fontId="4"/>
  </si>
  <si>
    <t>Based on public data which is measured by entities other than the project participants (Data used: publicly recognized data such as statistical data and specifications)</t>
    <phoneticPr fontId="4"/>
  </si>
  <si>
    <t>(f)</t>
    <phoneticPr fontId="4"/>
  </si>
  <si>
    <t>Monitoring option</t>
    <phoneticPr fontId="4"/>
  </si>
  <si>
    <t>Option C</t>
    <phoneticPr fontId="4"/>
  </si>
  <si>
    <t>Source of data</t>
    <phoneticPr fontId="4"/>
  </si>
  <si>
    <t>Option B</t>
    <phoneticPr fontId="4"/>
  </si>
  <si>
    <t>Based on the amount of transaction which is measured directly using measuring equipments (Data used: commercial evidence such as invoices)</t>
    <phoneticPr fontId="4"/>
  </si>
  <si>
    <t>(g)</t>
    <phoneticPr fontId="4"/>
  </si>
  <si>
    <t>Based on the actual measurement using measuring equipments (Data used: measured values)</t>
    <phoneticPr fontId="4"/>
  </si>
  <si>
    <t>(h)</t>
    <phoneticPr fontId="4"/>
  </si>
  <si>
    <t>Measurement methods and procedures</t>
    <phoneticPr fontId="4"/>
  </si>
  <si>
    <t>(i)</t>
    <phoneticPr fontId="4"/>
  </si>
  <si>
    <t>Monitoring frequency</t>
    <phoneticPr fontId="4"/>
  </si>
  <si>
    <t>Monthly</t>
    <phoneticPr fontId="4"/>
  </si>
  <si>
    <t>Other comments</t>
    <phoneticPr fontId="4"/>
  </si>
  <si>
    <t>(j)</t>
    <phoneticPr fontId="4"/>
  </si>
  <si>
    <t>(d)</t>
    <phoneticPr fontId="14"/>
  </si>
  <si>
    <t>(c)</t>
    <phoneticPr fontId="14"/>
  </si>
  <si>
    <t>i=1</t>
    <phoneticPr fontId="4"/>
  </si>
  <si>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</si>
  <si>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</si>
  <si>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</si>
  <si>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</si>
  <si>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</si>
  <si>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</si>
  <si>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</si>
  <si>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</si>
  <si>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</si>
  <si>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</si>
  <si>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</si>
  <si>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</si>
  <si>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</si>
  <si>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</si>
  <si>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</si>
  <si>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</si>
  <si>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</si>
  <si>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</si>
  <si>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</si>
  <si>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</si>
  <si>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</si>
  <si>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</si>
  <si>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</si>
  <si>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</si>
  <si>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</si>
  <si>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</si>
  <si>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</si>
  <si>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</si>
  <si>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</si>
  <si>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</si>
  <si>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</si>
  <si>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</si>
  <si>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</si>
  <si>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</si>
  <si>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</si>
  <si>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</si>
  <si>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</si>
  <si>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</si>
  <si>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</si>
  <si>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</si>
  <si>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</si>
  <si>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</si>
  <si>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</si>
  <si>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</si>
  <si>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</si>
  <si>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</si>
  <si>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</si>
  <si>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</si>
  <si>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r>
      <t xml:space="preserve">Table 1: Parameters to be monitored </t>
    </r>
    <r>
      <rPr>
        <b/>
        <i/>
        <sz val="12"/>
        <rFont val="Arial"/>
        <family val="2"/>
      </rPr>
      <t>ex post</t>
    </r>
    <phoneticPr fontId="4"/>
  </si>
  <si>
    <r>
      <t xml:space="preserve">Table 2: Project-specific parameters to be fixed </t>
    </r>
    <r>
      <rPr>
        <b/>
        <i/>
        <sz val="12"/>
        <rFont val="Arial"/>
        <family val="2"/>
      </rPr>
      <t>ex ante</t>
    </r>
    <phoneticPr fontId="4"/>
  </si>
  <si>
    <r>
      <t>Table3: Ex-ante estimation of each CO</t>
    </r>
    <r>
      <rPr>
        <b/>
        <vertAlign val="subscript"/>
        <sz val="12"/>
        <rFont val="Arial"/>
        <family val="2"/>
      </rPr>
      <t>2</t>
    </r>
    <r>
      <rPr>
        <b/>
        <sz val="12"/>
        <rFont val="Arial"/>
        <family val="2"/>
      </rPr>
      <t xml:space="preserve"> emission reduction</t>
    </r>
    <phoneticPr fontId="4"/>
  </si>
  <si>
    <r>
      <t>CO</t>
    </r>
    <r>
      <rPr>
        <b/>
        <vertAlign val="subscript"/>
        <sz val="12"/>
        <color theme="0"/>
        <rFont val="Arial"/>
        <family val="2"/>
      </rPr>
      <t>2</t>
    </r>
    <r>
      <rPr>
        <b/>
        <sz val="12"/>
        <color theme="0"/>
        <rFont val="Arial"/>
        <family val="2"/>
      </rPr>
      <t xml:space="preserve"> emission reductions</t>
    </r>
    <phoneticPr fontId="4"/>
  </si>
  <si>
    <r>
      <t>tCO</t>
    </r>
    <r>
      <rPr>
        <vertAlign val="subscript"/>
        <sz val="12"/>
        <rFont val="Arial"/>
        <family val="2"/>
      </rPr>
      <t>2</t>
    </r>
    <r>
      <rPr>
        <sz val="12"/>
        <rFont val="Arial"/>
        <family val="2"/>
      </rPr>
      <t>/p</t>
    </r>
    <phoneticPr fontId="4"/>
  </si>
  <si>
    <t>j=3</t>
  </si>
  <si>
    <t>j=4</t>
  </si>
  <si>
    <t>j=5</t>
  </si>
  <si>
    <t>j=6</t>
  </si>
  <si>
    <t>j=7</t>
  </si>
  <si>
    <t>j=8</t>
  </si>
  <si>
    <t>j=9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</si>
  <si>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</si>
  <si>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</si>
  <si>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</si>
  <si>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</si>
  <si>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</si>
  <si>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</si>
  <si>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</si>
  <si>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</si>
  <si>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</si>
  <si>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</si>
  <si>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</si>
  <si>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</si>
  <si>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</si>
  <si>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</si>
  <si>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</si>
  <si>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</si>
  <si>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</si>
  <si>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</si>
  <si>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</si>
  <si>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</si>
  <si>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</si>
  <si>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</si>
  <si>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</si>
  <si>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</si>
  <si>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</si>
  <si>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</si>
  <si>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</si>
  <si>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</si>
  <si>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</si>
  <si>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</si>
  <si>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</si>
  <si>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</si>
  <si>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</si>
  <si>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</si>
  <si>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</si>
  <si>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</si>
  <si>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j=46</t>
  </si>
  <si>
    <t>j=47</t>
  </si>
  <si>
    <t>j=48</t>
  </si>
  <si>
    <t>j=49</t>
  </si>
  <si>
    <t>j=50</t>
  </si>
  <si>
    <t>j=1</t>
    <phoneticPr fontId="4"/>
  </si>
  <si>
    <t>j=2</t>
    <phoneticPr fontId="3"/>
  </si>
  <si>
    <r>
      <t>PEC</t>
    </r>
    <r>
      <rPr>
        <vertAlign val="subscript"/>
        <sz val="12"/>
        <rFont val="Arial"/>
        <family val="2"/>
      </rPr>
      <t>fridge,i,p</t>
    </r>
    <phoneticPr fontId="4"/>
  </si>
  <si>
    <t>MWh/p</t>
    <phoneticPr fontId="4"/>
  </si>
  <si>
    <t>Option B</t>
    <phoneticPr fontId="4"/>
  </si>
  <si>
    <t>Measuring equipment is installed in each fridge showcase. Data accumulated from the equipment is recorded by grocery store staff and double-checked by another staff on a monthly basis, to prevent missing data.</t>
    <phoneticPr fontId="4"/>
  </si>
  <si>
    <t>Monitored data</t>
    <phoneticPr fontId="4"/>
  </si>
  <si>
    <t>i=50</t>
    <phoneticPr fontId="3"/>
  </si>
  <si>
    <r>
      <t>EF</t>
    </r>
    <r>
      <rPr>
        <vertAlign val="subscript"/>
        <sz val="12"/>
        <rFont val="Arial"/>
        <family val="2"/>
      </rPr>
      <t>elec</t>
    </r>
    <phoneticPr fontId="4"/>
  </si>
  <si>
    <t>[For 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[For captive electricity]
CDM approved small scale methodology AMS-I.A</t>
    <phoneticPr fontId="3"/>
  </si>
  <si>
    <t>The specifications of the project fridge showcase for quotation or the factory acceptance test data by manufacturer.</t>
    <phoneticPr fontId="4"/>
  </si>
  <si>
    <r>
      <t>tCO</t>
    </r>
    <r>
      <rPr>
        <vertAlign val="subscript"/>
        <sz val="12"/>
        <rFont val="Arial"/>
        <family val="2"/>
      </rPr>
      <t>2</t>
    </r>
    <r>
      <rPr>
        <sz val="12"/>
        <rFont val="Arial"/>
        <family val="2"/>
      </rPr>
      <t>/MWh</t>
    </r>
    <phoneticPr fontId="3"/>
  </si>
  <si>
    <r>
      <t>η</t>
    </r>
    <r>
      <rPr>
        <vertAlign val="subscript"/>
        <sz val="12"/>
        <rFont val="Arial"/>
        <family val="2"/>
      </rPr>
      <t>RE,AC</t>
    </r>
    <phoneticPr fontId="3"/>
  </si>
  <si>
    <t>COP of the reference air conditioning system</t>
    <phoneticPr fontId="3"/>
  </si>
  <si>
    <t>-</t>
    <phoneticPr fontId="3"/>
  </si>
  <si>
    <t xml:space="preserve">The approved JCM methodology ID_AM004 Ver1.0:
</t>
    <phoneticPr fontId="3"/>
  </si>
  <si>
    <t>Measuring equipment is installed in each freezer showcase. Data accumulated from the equipment is recorded by grocery store staff and double-checked by another staff on a monthly basis, to prevent missing data.</t>
  </si>
  <si>
    <r>
      <t>PEC</t>
    </r>
    <r>
      <rPr>
        <vertAlign val="subscript"/>
        <sz val="12"/>
        <rFont val="Arial"/>
        <family val="2"/>
      </rPr>
      <t>freezer,j,p</t>
    </r>
    <phoneticPr fontId="3"/>
  </si>
  <si>
    <t xml:space="preserve">[Attachment to Proposed Methodology Form]  </t>
    <phoneticPr fontId="4"/>
  </si>
  <si>
    <r>
      <t xml:space="preserve">Emission reductions during the period </t>
    </r>
    <r>
      <rPr>
        <i/>
        <sz val="11"/>
        <rFont val="Arial"/>
        <family val="2"/>
      </rPr>
      <t>p</t>
    </r>
    <phoneticPr fontId="4"/>
  </si>
  <si>
    <r>
      <t>ER</t>
    </r>
    <r>
      <rPr>
        <vertAlign val="subscript"/>
        <sz val="11"/>
        <color indexed="8"/>
        <rFont val="Arial"/>
        <family val="2"/>
      </rPr>
      <t>p</t>
    </r>
    <phoneticPr fontId="4"/>
  </si>
  <si>
    <r>
      <t xml:space="preserve">Reference emissions during the period </t>
    </r>
    <r>
      <rPr>
        <i/>
        <sz val="11"/>
        <rFont val="Arial"/>
        <family val="2"/>
      </rPr>
      <t>p</t>
    </r>
    <phoneticPr fontId="4"/>
  </si>
  <si>
    <r>
      <t xml:space="preserve">Project emissions during the period </t>
    </r>
    <r>
      <rPr>
        <i/>
        <sz val="11"/>
        <rFont val="Arial"/>
        <family val="2"/>
      </rPr>
      <t>p</t>
    </r>
    <phoneticPr fontId="4"/>
  </si>
  <si>
    <r>
      <t>tCO</t>
    </r>
    <r>
      <rPr>
        <vertAlign val="subscript"/>
        <sz val="12"/>
        <rFont val="Arial"/>
        <family val="2"/>
      </rPr>
      <t>2</t>
    </r>
    <r>
      <rPr>
        <sz val="12"/>
        <rFont val="Arial"/>
        <family val="2"/>
      </rPr>
      <t>/p</t>
    </r>
    <phoneticPr fontId="4"/>
  </si>
  <si>
    <r>
      <t>tCO</t>
    </r>
    <r>
      <rPr>
        <vertAlign val="subscript"/>
        <sz val="12"/>
        <rFont val="Arial"/>
        <family val="2"/>
      </rPr>
      <t>2</t>
    </r>
    <r>
      <rPr>
        <sz val="12"/>
        <rFont val="Arial"/>
        <family val="2"/>
      </rPr>
      <t>/p</t>
    </r>
    <phoneticPr fontId="4"/>
  </si>
  <si>
    <t>Reference emissions of the fridge showcase</t>
    <phoneticPr fontId="3"/>
  </si>
  <si>
    <r>
      <t>RE</t>
    </r>
    <r>
      <rPr>
        <vertAlign val="subscript"/>
        <sz val="11"/>
        <color indexed="8"/>
        <rFont val="Arial"/>
        <family val="2"/>
      </rPr>
      <t>fridge,p</t>
    </r>
    <phoneticPr fontId="3"/>
  </si>
  <si>
    <r>
      <t>RE</t>
    </r>
    <r>
      <rPr>
        <vertAlign val="subscript"/>
        <sz val="11"/>
        <color indexed="8"/>
        <rFont val="Arial"/>
        <family val="2"/>
      </rPr>
      <t>freezer,p</t>
    </r>
    <phoneticPr fontId="3"/>
  </si>
  <si>
    <t>Reference emissions of the freezer showcase</t>
    <phoneticPr fontId="3"/>
  </si>
  <si>
    <t>Reference emissions of the air conditioning system caused by the additional electricity consumption due to additional load caused by exhaust heat from the reference fridge showcase</t>
    <phoneticPr fontId="3"/>
  </si>
  <si>
    <t>Reference emissions of the air conditioning system caused by the additional electricity consumption due to additional load caused by exhaust heat from the reference freezer showcase</t>
    <phoneticPr fontId="3"/>
  </si>
  <si>
    <r>
      <t>RE</t>
    </r>
    <r>
      <rPr>
        <vertAlign val="subscript"/>
        <sz val="11"/>
        <color indexed="8"/>
        <rFont val="Arial"/>
        <family val="2"/>
      </rPr>
      <t>AC,add,fridge,p</t>
    </r>
    <phoneticPr fontId="3"/>
  </si>
  <si>
    <r>
      <t>RE</t>
    </r>
    <r>
      <rPr>
        <vertAlign val="subscript"/>
        <sz val="11"/>
        <color indexed="8"/>
        <rFont val="Arial"/>
        <family val="2"/>
      </rPr>
      <t>AC,add,freezer,p</t>
    </r>
    <phoneticPr fontId="3"/>
  </si>
  <si>
    <t>Project emissions of the project fridge showcase</t>
    <phoneticPr fontId="3"/>
  </si>
  <si>
    <t>Project emissions of the project freezer showcase</t>
    <phoneticPr fontId="3"/>
  </si>
  <si>
    <r>
      <t>PE</t>
    </r>
    <r>
      <rPr>
        <vertAlign val="subscript"/>
        <sz val="11"/>
        <color indexed="8"/>
        <rFont val="Arial"/>
        <family val="2"/>
      </rPr>
      <t>fridge,p</t>
    </r>
    <phoneticPr fontId="3"/>
  </si>
  <si>
    <r>
      <t>PE</t>
    </r>
    <r>
      <rPr>
        <vertAlign val="subscript"/>
        <sz val="11"/>
        <color indexed="8"/>
        <rFont val="Arial"/>
        <family val="2"/>
      </rPr>
      <t>freezer,p</t>
    </r>
    <phoneticPr fontId="3"/>
  </si>
  <si>
    <t>Emission reductions of the fridge showcase</t>
    <phoneticPr fontId="3"/>
  </si>
  <si>
    <t>Emission reductions of the freezer showcase</t>
    <phoneticPr fontId="3"/>
  </si>
  <si>
    <r>
      <t xml:space="preserve">Table4: </t>
    </r>
    <r>
      <rPr>
        <b/>
        <i/>
        <sz val="12"/>
        <rFont val="Arial"/>
        <family val="2"/>
      </rPr>
      <t>Ex-ante</t>
    </r>
    <r>
      <rPr>
        <b/>
        <sz val="12"/>
        <rFont val="Arial"/>
        <family val="2"/>
      </rPr>
      <t xml:space="preserve"> estimation of CO</t>
    </r>
    <r>
      <rPr>
        <b/>
        <vertAlign val="subscript"/>
        <sz val="12"/>
        <rFont val="Arial"/>
        <family val="2"/>
      </rPr>
      <t>2</t>
    </r>
    <r>
      <rPr>
        <b/>
        <sz val="12"/>
        <rFont val="Arial"/>
        <family val="2"/>
      </rPr>
      <t xml:space="preserve"> emission reductions for fridge showcases</t>
    </r>
    <phoneticPr fontId="4"/>
  </si>
  <si>
    <r>
      <t xml:space="preserve">Table4: </t>
    </r>
    <r>
      <rPr>
        <b/>
        <i/>
        <sz val="12"/>
        <rFont val="Arial"/>
        <family val="2"/>
      </rPr>
      <t>Ex-ante</t>
    </r>
    <r>
      <rPr>
        <b/>
        <sz val="12"/>
        <rFont val="Arial"/>
        <family val="2"/>
      </rPr>
      <t xml:space="preserve"> estimation of CO</t>
    </r>
    <r>
      <rPr>
        <b/>
        <vertAlign val="subscript"/>
        <sz val="12"/>
        <rFont val="Arial"/>
        <family val="2"/>
      </rPr>
      <t>2</t>
    </r>
    <r>
      <rPr>
        <b/>
        <sz val="12"/>
        <rFont val="Arial"/>
        <family val="2"/>
      </rPr>
      <t xml:space="preserve"> emission reductions for freezer showcases</t>
    </r>
    <phoneticPr fontId="4"/>
  </si>
  <si>
    <t>Energy efficiency of the reference fridge showcase</t>
    <phoneticPr fontId="3"/>
  </si>
  <si>
    <t>Type: Open showcase</t>
    <phoneticPr fontId="3"/>
  </si>
  <si>
    <t>Range of volume (L)</t>
    <phoneticPr fontId="3"/>
  </si>
  <si>
    <t>Energy efficiency</t>
    <phoneticPr fontId="3"/>
  </si>
  <si>
    <t>Energy efficiency of the reference fridge showcase</t>
    <phoneticPr fontId="3"/>
  </si>
  <si>
    <t>The specifications of the project freezer showcase for quotation or the factory acceptance test data by manufacturer</t>
    <phoneticPr fontId="3"/>
  </si>
  <si>
    <t>The default values set in this methodology corresponding to the type and rated volume of the project freezer showcase</t>
    <phoneticPr fontId="4"/>
  </si>
  <si>
    <t>The default values set in this methodology corresponding to the type and rated volume of the project fridge showcase</t>
    <phoneticPr fontId="4"/>
  </si>
  <si>
    <t>z &lt; 900</t>
    <phoneticPr fontId="3"/>
  </si>
  <si>
    <r>
      <t xml:space="preserve">900 </t>
    </r>
    <r>
      <rPr>
        <sz val="11"/>
        <color indexed="8"/>
        <rFont val="ＭＳ 明朝"/>
        <family val="1"/>
        <charset val="128"/>
      </rPr>
      <t>≦</t>
    </r>
    <r>
      <rPr>
        <sz val="11"/>
        <color indexed="8"/>
        <rFont val="Arial"/>
        <family val="2"/>
      </rPr>
      <t xml:space="preserve"> z &lt; 1200</t>
    </r>
    <phoneticPr fontId="3"/>
  </si>
  <si>
    <r>
      <t xml:space="preserve">1200 </t>
    </r>
    <r>
      <rPr>
        <sz val="11"/>
        <color indexed="8"/>
        <rFont val="ＭＳ 明朝"/>
        <family val="1"/>
        <charset val="128"/>
      </rPr>
      <t>≦</t>
    </r>
    <r>
      <rPr>
        <sz val="11"/>
        <color indexed="8"/>
        <rFont val="Arial"/>
        <family val="2"/>
      </rPr>
      <t xml:space="preserve"> z</t>
    </r>
    <phoneticPr fontId="3"/>
  </si>
  <si>
    <r>
      <t>η</t>
    </r>
    <r>
      <rPr>
        <vertAlign val="subscript"/>
        <sz val="12"/>
        <rFont val="Arial"/>
        <family val="2"/>
      </rPr>
      <t>PJ,fridge,i</t>
    </r>
    <phoneticPr fontId="4"/>
  </si>
  <si>
    <r>
      <t>η</t>
    </r>
    <r>
      <rPr>
        <vertAlign val="subscript"/>
        <sz val="12"/>
        <rFont val="Arial"/>
        <family val="2"/>
      </rPr>
      <t>RE,fridge,i</t>
    </r>
    <phoneticPr fontId="4"/>
  </si>
  <si>
    <r>
      <t>η</t>
    </r>
    <r>
      <rPr>
        <vertAlign val="subscript"/>
        <sz val="12"/>
        <rFont val="Arial"/>
        <family val="2"/>
      </rPr>
      <t>PJ,fridge,cap,i</t>
    </r>
    <phoneticPr fontId="4"/>
  </si>
  <si>
    <t>L/W</t>
    <phoneticPr fontId="4"/>
  </si>
  <si>
    <t>W/W</t>
    <phoneticPr fontId="4"/>
  </si>
  <si>
    <t>The specifications of the project fridge showcase and condensing unit for quotation or the factory acceptance test data by manufacturer.</t>
    <phoneticPr fontId="4"/>
  </si>
  <si>
    <t>The specifications of the project freezer showcase for quotation and condensing unit or the factory acceptance test data by manufacturer</t>
    <phoneticPr fontId="3"/>
  </si>
  <si>
    <r>
      <t>η</t>
    </r>
    <r>
      <rPr>
        <vertAlign val="subscript"/>
        <sz val="12"/>
        <rFont val="Arial"/>
        <family val="2"/>
      </rPr>
      <t>PJ,freezer,j</t>
    </r>
    <phoneticPr fontId="3"/>
  </si>
  <si>
    <r>
      <t>η</t>
    </r>
    <r>
      <rPr>
        <vertAlign val="subscript"/>
        <sz val="12"/>
        <rFont val="Arial"/>
        <family val="2"/>
      </rPr>
      <t>RE,freezer,j</t>
    </r>
    <phoneticPr fontId="3"/>
  </si>
  <si>
    <r>
      <t>η</t>
    </r>
    <r>
      <rPr>
        <vertAlign val="subscript"/>
        <sz val="12"/>
        <rFont val="Arial"/>
        <family val="2"/>
      </rPr>
      <t>PJ,freezer,cap,j</t>
    </r>
    <phoneticPr fontId="3"/>
  </si>
  <si>
    <r>
      <t xml:space="preserve">900 </t>
    </r>
    <r>
      <rPr>
        <sz val="11"/>
        <color indexed="8"/>
        <rFont val="ＭＳ 明朝"/>
        <family val="1"/>
        <charset val="128"/>
      </rPr>
      <t>≦</t>
    </r>
    <r>
      <rPr>
        <sz val="11"/>
        <color indexed="8"/>
        <rFont val="Arial"/>
        <family val="2"/>
      </rPr>
      <t xml:space="preserve"> z</t>
    </r>
    <phoneticPr fontId="3"/>
  </si>
  <si>
    <t>Type: Reach-in showcase</t>
    <phoneticPr fontId="3"/>
  </si>
  <si>
    <t>JCM_ID_F_PMS_ver01.0</t>
    <phoneticPr fontId="4"/>
  </si>
  <si>
    <t xml:space="preserve">JCM Proposed Methodology Spreadsheet Form (input sheet) [Attachment to Proposed Methodology Form]  </t>
    <phoneticPr fontId="4"/>
  </si>
  <si>
    <t>JCM Proposed Methodology Spreadsheet Form (Calculation Process Sheet)</t>
    <phoneticPr fontId="4"/>
  </si>
  <si>
    <r>
      <t xml:space="preserve">Electricity consumption of the project fridge showcase </t>
    </r>
    <r>
      <rPr>
        <i/>
        <sz val="12"/>
        <rFont val="Arial"/>
        <family val="2"/>
      </rPr>
      <t>i</t>
    </r>
    <r>
      <rPr>
        <sz val="12"/>
        <rFont val="Arial"/>
        <family val="2"/>
      </rPr>
      <t xml:space="preserve"> during the period </t>
    </r>
    <r>
      <rPr>
        <i/>
        <sz val="12"/>
        <rFont val="Arial"/>
        <family val="2"/>
      </rPr>
      <t>p</t>
    </r>
    <phoneticPr fontId="4"/>
  </si>
  <si>
    <r>
      <t xml:space="preserve">Energy efficiency of the volume of the project fridge showcase </t>
    </r>
    <r>
      <rPr>
        <i/>
        <sz val="12"/>
        <rFont val="Arial"/>
        <family val="2"/>
      </rPr>
      <t>i</t>
    </r>
    <phoneticPr fontId="4"/>
  </si>
  <si>
    <r>
      <t xml:space="preserve">Energy efficiency of the volume of the reference fridge showcase </t>
    </r>
    <r>
      <rPr>
        <i/>
        <sz val="12"/>
        <rFont val="Arial"/>
        <family val="2"/>
      </rPr>
      <t>i</t>
    </r>
    <phoneticPr fontId="4"/>
  </si>
  <si>
    <r>
      <t xml:space="preserve">Energy efficiency of the cooling capacity of the project fridge showcase </t>
    </r>
    <r>
      <rPr>
        <i/>
        <sz val="12"/>
        <rFont val="Arial"/>
        <family val="2"/>
      </rPr>
      <t>i</t>
    </r>
    <phoneticPr fontId="4"/>
  </si>
  <si>
    <r>
      <t xml:space="preserve">Reference emissions of the fridge showcase </t>
    </r>
    <r>
      <rPr>
        <i/>
        <sz val="12"/>
        <rFont val="Arial"/>
        <family val="2"/>
      </rPr>
      <t>i</t>
    </r>
    <r>
      <rPr>
        <sz val="12"/>
        <rFont val="Arial"/>
        <family val="2"/>
      </rPr>
      <t xml:space="preserve"> during the period </t>
    </r>
    <r>
      <rPr>
        <i/>
        <sz val="12"/>
        <rFont val="Arial"/>
        <family val="2"/>
      </rPr>
      <t>p</t>
    </r>
    <phoneticPr fontId="4"/>
  </si>
  <si>
    <r>
      <t xml:space="preserve">Reference emissions of the air conditioning system caused by the additional electricity consumption due to additional load caused by exhaust heat from the reference fridge showcase </t>
    </r>
    <r>
      <rPr>
        <i/>
        <sz val="12"/>
        <rFont val="Arial"/>
        <family val="2"/>
      </rPr>
      <t>i</t>
    </r>
    <r>
      <rPr>
        <sz val="12"/>
        <rFont val="Arial"/>
        <family val="2"/>
      </rPr>
      <t xml:space="preserve"> during the period </t>
    </r>
    <r>
      <rPr>
        <i/>
        <sz val="12"/>
        <rFont val="Arial"/>
        <family val="2"/>
      </rPr>
      <t>p</t>
    </r>
    <phoneticPr fontId="4"/>
  </si>
  <si>
    <r>
      <t xml:space="preserve">Project emissions of the fridge showcase </t>
    </r>
    <r>
      <rPr>
        <i/>
        <sz val="12"/>
        <rFont val="Arial"/>
        <family val="2"/>
      </rPr>
      <t>i</t>
    </r>
    <r>
      <rPr>
        <sz val="12"/>
        <rFont val="Arial"/>
        <family val="2"/>
      </rPr>
      <t xml:space="preserve"> during the period </t>
    </r>
    <r>
      <rPr>
        <i/>
        <sz val="12"/>
        <rFont val="Arial"/>
        <family val="2"/>
      </rPr>
      <t>p</t>
    </r>
    <phoneticPr fontId="4"/>
  </si>
  <si>
    <r>
      <t xml:space="preserve">Estimated Value of the fridge showcase </t>
    </r>
    <r>
      <rPr>
        <b/>
        <i/>
        <sz val="12"/>
        <color theme="0"/>
        <rFont val="Arial"/>
        <family val="2"/>
      </rPr>
      <t>i</t>
    </r>
    <phoneticPr fontId="3"/>
  </si>
  <si>
    <r>
      <t xml:space="preserve">Estimated Value of the fridge showcase </t>
    </r>
    <r>
      <rPr>
        <b/>
        <i/>
        <sz val="12"/>
        <color theme="0"/>
        <rFont val="Arial"/>
        <family val="2"/>
      </rPr>
      <t>i</t>
    </r>
    <phoneticPr fontId="4"/>
  </si>
  <si>
    <r>
      <t xml:space="preserve">Estimated Value of the freezer showcase </t>
    </r>
    <r>
      <rPr>
        <b/>
        <i/>
        <sz val="12"/>
        <color theme="0"/>
        <rFont val="Arial"/>
        <family val="2"/>
      </rPr>
      <t>j</t>
    </r>
    <phoneticPr fontId="3"/>
  </si>
  <si>
    <r>
      <t xml:space="preserve">Energy efficiency of the volume of the project freezer showcase </t>
    </r>
    <r>
      <rPr>
        <i/>
        <sz val="12"/>
        <rFont val="Arial"/>
        <family val="2"/>
      </rPr>
      <t>j</t>
    </r>
    <phoneticPr fontId="3"/>
  </si>
  <si>
    <r>
      <t xml:space="preserve">Energy efficiency of the volume of the reference freezer showcase </t>
    </r>
    <r>
      <rPr>
        <i/>
        <sz val="12"/>
        <rFont val="Arial"/>
        <family val="2"/>
      </rPr>
      <t>j</t>
    </r>
    <phoneticPr fontId="3"/>
  </si>
  <si>
    <r>
      <t xml:space="preserve">Estimated Value of the freezer showcase </t>
    </r>
    <r>
      <rPr>
        <b/>
        <i/>
        <sz val="12"/>
        <color theme="0"/>
        <rFont val="Arial"/>
        <family val="2"/>
      </rPr>
      <t>j</t>
    </r>
    <phoneticPr fontId="3"/>
  </si>
  <si>
    <r>
      <t xml:space="preserve">Project emissions of the freezer showcase </t>
    </r>
    <r>
      <rPr>
        <i/>
        <sz val="12"/>
        <color rgb="FFFF0000"/>
        <rFont val="Arial"/>
        <family val="2"/>
      </rPr>
      <t>j</t>
    </r>
    <r>
      <rPr>
        <sz val="12"/>
        <rFont val="Arial"/>
        <family val="2"/>
      </rPr>
      <t xml:space="preserve"> during the period </t>
    </r>
    <r>
      <rPr>
        <i/>
        <sz val="12"/>
        <rFont val="Arial"/>
        <family val="2"/>
      </rPr>
      <t>p</t>
    </r>
    <phoneticPr fontId="4"/>
  </si>
  <si>
    <r>
      <t>CO</t>
    </r>
    <r>
      <rPr>
        <vertAlign val="subscript"/>
        <sz val="12"/>
        <rFont val="Arial"/>
        <family val="2"/>
      </rPr>
      <t>2</t>
    </r>
    <r>
      <rPr>
        <sz val="12"/>
        <rFont val="Arial"/>
        <family val="2"/>
      </rPr>
      <t xml:space="preserve"> emission factor for consumed electricity</t>
    </r>
    <phoneticPr fontId="3"/>
  </si>
  <si>
    <r>
      <t>RE</t>
    </r>
    <r>
      <rPr>
        <vertAlign val="subscript"/>
        <sz val="12"/>
        <rFont val="Arial"/>
        <family val="2"/>
      </rPr>
      <t>fridge,i,p</t>
    </r>
    <phoneticPr fontId="4"/>
  </si>
  <si>
    <r>
      <t>RE</t>
    </r>
    <r>
      <rPr>
        <vertAlign val="subscript"/>
        <sz val="12"/>
        <rFont val="Arial"/>
        <family val="2"/>
      </rPr>
      <t>AC,add,fridge,i,p</t>
    </r>
    <phoneticPr fontId="4"/>
  </si>
  <si>
    <r>
      <t>PE</t>
    </r>
    <r>
      <rPr>
        <vertAlign val="subscript"/>
        <sz val="12"/>
        <rFont val="Arial"/>
        <family val="2"/>
      </rPr>
      <t>fridge,i,p</t>
    </r>
    <phoneticPr fontId="4"/>
  </si>
  <si>
    <r>
      <t xml:space="preserve">Electricity consumption of the project freezer showcase </t>
    </r>
    <r>
      <rPr>
        <i/>
        <sz val="12"/>
        <rFont val="Arial"/>
        <family val="2"/>
      </rPr>
      <t>j</t>
    </r>
    <r>
      <rPr>
        <sz val="12"/>
        <rFont val="Arial"/>
        <family val="2"/>
      </rPr>
      <t xml:space="preserve"> during the period </t>
    </r>
    <r>
      <rPr>
        <i/>
        <sz val="12"/>
        <rFont val="Arial"/>
        <family val="2"/>
      </rPr>
      <t>p</t>
    </r>
    <phoneticPr fontId="3"/>
  </si>
  <si>
    <r>
      <t xml:space="preserve">Energy efficiency of the cooling capacity of the project freezer showcase </t>
    </r>
    <r>
      <rPr>
        <i/>
        <sz val="12"/>
        <rFont val="Arial"/>
        <family val="2"/>
      </rPr>
      <t>j</t>
    </r>
    <phoneticPr fontId="3"/>
  </si>
  <si>
    <r>
      <t>RE</t>
    </r>
    <r>
      <rPr>
        <vertAlign val="subscript"/>
        <sz val="12"/>
        <rFont val="Arial"/>
        <family val="2"/>
      </rPr>
      <t>freezer,j,p</t>
    </r>
    <phoneticPr fontId="4"/>
  </si>
  <si>
    <r>
      <t>RE</t>
    </r>
    <r>
      <rPr>
        <vertAlign val="subscript"/>
        <sz val="12"/>
        <rFont val="Arial"/>
        <family val="2"/>
      </rPr>
      <t>AC,add,freezer,j,p</t>
    </r>
    <phoneticPr fontId="4"/>
  </si>
  <si>
    <r>
      <t>PE</t>
    </r>
    <r>
      <rPr>
        <vertAlign val="subscript"/>
        <sz val="12"/>
        <rFont val="Arial"/>
        <family val="2"/>
      </rPr>
      <t>freezer,j,p</t>
    </r>
    <phoneticPr fontId="4"/>
  </si>
  <si>
    <r>
      <t xml:space="preserve">Reference emissions of the freezer showcase </t>
    </r>
    <r>
      <rPr>
        <i/>
        <sz val="12"/>
        <rFont val="Arial"/>
        <family val="2"/>
      </rPr>
      <t>j</t>
    </r>
    <r>
      <rPr>
        <sz val="12"/>
        <rFont val="Arial"/>
        <family val="2"/>
      </rPr>
      <t xml:space="preserve"> during the period </t>
    </r>
    <r>
      <rPr>
        <i/>
        <sz val="12"/>
        <rFont val="Arial"/>
        <family val="2"/>
      </rPr>
      <t>p</t>
    </r>
    <phoneticPr fontId="4"/>
  </si>
  <si>
    <r>
      <t xml:space="preserve">Reference emissions of the air conditioning system caused by the additional electricity consumption due to additional load caused by exhaust heat from the reference freezer showcase </t>
    </r>
    <r>
      <rPr>
        <i/>
        <sz val="12"/>
        <rFont val="Arial"/>
        <family val="2"/>
      </rPr>
      <t>j</t>
    </r>
    <r>
      <rPr>
        <sz val="12"/>
        <rFont val="Arial"/>
        <family val="2"/>
      </rPr>
      <t xml:space="preserve"> during the period </t>
    </r>
    <r>
      <rPr>
        <i/>
        <sz val="12"/>
        <rFont val="Arial"/>
        <family val="2"/>
      </rPr>
      <t>p</t>
    </r>
    <phoneticPr fontId="4"/>
  </si>
  <si>
    <t>Energy efficiency of the reference freezer showcase</t>
    <phoneticPr fontId="3"/>
  </si>
</sst>
</file>

<file path=xl/styles.xml><?xml version="1.0" encoding="utf-8"?>
<styleSheet xmlns="http://schemas.openxmlformats.org/spreadsheetml/2006/main">
  <numFmts count="5">
    <numFmt numFmtId="176" formatCode="0.0_ "/>
    <numFmt numFmtId="177" formatCode="0.00_ "/>
    <numFmt numFmtId="178" formatCode="#,##0.0;[Red]\-#,##0.0"/>
    <numFmt numFmtId="179" formatCode="0.00;_샿"/>
    <numFmt numFmtId="180" formatCode="0.00;__xdc00_"/>
  </numFmts>
  <fonts count="27">
    <font>
      <sz val="11"/>
      <color theme="1"/>
      <name val="ＭＳ Ｐゴシック"/>
      <family val="2"/>
      <charset val="128"/>
      <scheme val="minor"/>
    </font>
    <font>
      <sz val="11"/>
      <color theme="1"/>
      <name val="ＭＳ Ｐゴシック"/>
      <family val="2"/>
      <charset val="128"/>
      <scheme val="minor"/>
    </font>
    <font>
      <sz val="11"/>
      <color indexed="8"/>
      <name val="Arial"/>
      <family val="2"/>
    </font>
    <font>
      <sz val="6"/>
      <name val="ＭＳ Ｐゴシック"/>
      <family val="2"/>
      <charset val="128"/>
      <scheme val="minor"/>
    </font>
    <font>
      <sz val="6"/>
      <name val="ＭＳ Ｐゴシック"/>
      <family val="3"/>
      <charset val="128"/>
    </font>
    <font>
      <b/>
      <sz val="12"/>
      <color indexed="9"/>
      <name val="Arial"/>
      <family val="2"/>
    </font>
    <font>
      <b/>
      <sz val="11"/>
      <color indexed="9"/>
      <name val="Arial"/>
      <family val="2"/>
    </font>
    <font>
      <sz val="11"/>
      <name val="Arial"/>
      <family val="2"/>
    </font>
    <font>
      <i/>
      <sz val="11"/>
      <name val="Arial"/>
      <family val="2"/>
    </font>
    <font>
      <vertAlign val="subscript"/>
      <sz val="11"/>
      <color indexed="8"/>
      <name val="Arial"/>
      <family val="2"/>
    </font>
    <font>
      <b/>
      <sz val="10"/>
      <color indexed="9"/>
      <name val="Arial"/>
      <family val="2"/>
    </font>
    <font>
      <b/>
      <sz val="12"/>
      <color theme="0"/>
      <name val="Arial"/>
      <family val="2"/>
    </font>
    <font>
      <b/>
      <sz val="11"/>
      <name val="Arial"/>
      <family val="2"/>
    </font>
    <font>
      <sz val="12"/>
      <name val="Arial"/>
      <family val="2"/>
    </font>
    <font>
      <sz val="6"/>
      <name val="ＭＳ Ｐゴシック"/>
      <family val="3"/>
      <charset val="128"/>
      <scheme val="minor"/>
    </font>
    <font>
      <sz val="12"/>
      <color theme="0"/>
      <name val="Arial"/>
      <family val="2"/>
    </font>
    <font>
      <b/>
      <sz val="12"/>
      <name val="Arial"/>
      <family val="2"/>
    </font>
    <font>
      <b/>
      <i/>
      <sz val="12"/>
      <name val="Arial"/>
      <family val="2"/>
    </font>
    <font>
      <b/>
      <vertAlign val="subscript"/>
      <sz val="12"/>
      <name val="Arial"/>
      <family val="2"/>
    </font>
    <font>
      <b/>
      <vertAlign val="subscript"/>
      <sz val="12"/>
      <color theme="0"/>
      <name val="Arial"/>
      <family val="2"/>
    </font>
    <font>
      <sz val="12"/>
      <color theme="1"/>
      <name val="ＭＳ Ｐゴシック"/>
      <family val="2"/>
      <charset val="128"/>
      <scheme val="minor"/>
    </font>
    <font>
      <vertAlign val="subscript"/>
      <sz val="12"/>
      <name val="Arial"/>
      <family val="2"/>
    </font>
    <font>
      <sz val="10"/>
      <color indexed="8"/>
      <name val="Arial"/>
      <family val="2"/>
    </font>
    <font>
      <sz val="11"/>
      <color indexed="8"/>
      <name val="ＭＳ 明朝"/>
      <family val="1"/>
      <charset val="128"/>
    </font>
    <font>
      <i/>
      <sz val="12"/>
      <name val="Arial"/>
      <family val="2"/>
    </font>
    <font>
      <b/>
      <i/>
      <sz val="12"/>
      <color theme="0"/>
      <name val="Arial"/>
      <family val="2"/>
    </font>
    <font>
      <i/>
      <sz val="12"/>
      <color rgb="FFFF0000"/>
      <name val="Arial"/>
      <family val="2"/>
    </font>
  </fonts>
  <fills count="9">
    <fill>
      <patternFill patternType="none"/>
    </fill>
    <fill>
      <patternFill patternType="gray125"/>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indexed="9"/>
        <bgColor indexed="64"/>
      </patternFill>
    </fill>
    <fill>
      <patternFill patternType="solid">
        <fgColor theme="3" tint="0.59996337778862885"/>
        <bgColor indexed="64"/>
      </patternFill>
    </fill>
    <fill>
      <patternFill patternType="solid">
        <fgColor theme="5" tint="0.79998168889431442"/>
        <bgColor indexed="64"/>
      </patternFill>
    </fill>
  </fills>
  <borders count="24">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right/>
      <top style="thin">
        <color theme="1" tint="0.34998626667073579"/>
      </top>
      <bottom style="thin">
        <color theme="1" tint="0.34998626667073579"/>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indexed="23"/>
      </left>
      <right/>
      <top style="thin">
        <color indexed="23"/>
      </top>
      <bottom style="medium">
        <color rgb="FFFF0000"/>
      </bottom>
      <diagonal/>
    </border>
    <border>
      <left/>
      <right style="thin">
        <color indexed="23"/>
      </right>
      <top style="thin">
        <color indexed="23"/>
      </top>
      <bottom style="medium">
        <color rgb="FFFF0000"/>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diagonal/>
    </border>
    <border>
      <left style="thin">
        <color indexed="23"/>
      </left>
      <right style="thin">
        <color indexed="23"/>
      </right>
      <top/>
      <bottom style="thin">
        <color indexed="23"/>
      </bottom>
      <diagonal/>
    </border>
    <border>
      <left/>
      <right/>
      <top style="thin">
        <color indexed="23"/>
      </top>
      <bottom style="thin">
        <color indexed="23"/>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thin">
        <color theme="1" tint="0.34998626667073579"/>
      </right>
      <top/>
      <bottom/>
      <diagonal/>
    </border>
    <border>
      <left style="thin">
        <color indexed="64"/>
      </left>
      <right style="thin">
        <color indexed="64"/>
      </right>
      <top style="thin">
        <color indexed="64"/>
      </top>
      <bottom style="thin">
        <color indexed="64"/>
      </bottom>
      <diagonal/>
    </border>
    <border>
      <left/>
      <right/>
      <top/>
      <bottom style="thin">
        <color indexed="23"/>
      </bottom>
      <diagonal/>
    </border>
    <border>
      <left style="thin">
        <color indexed="64"/>
      </left>
      <right style="thin">
        <color indexed="64"/>
      </right>
      <top style="thin">
        <color indexed="64"/>
      </top>
      <bottom style="thin">
        <color indexed="23"/>
      </bottom>
      <diagonal/>
    </border>
    <border>
      <left style="thin">
        <color indexed="64"/>
      </left>
      <right style="thin">
        <color indexed="64"/>
      </right>
      <top style="thin">
        <color indexed="23"/>
      </top>
      <bottom style="thin">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2" borderId="0" applyNumberFormat="0" applyBorder="0" applyAlignment="0" applyProtection="0">
      <alignment vertical="center"/>
    </xf>
  </cellStyleXfs>
  <cellXfs count="152">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Alignment="1">
      <alignment vertical="center" wrapText="1"/>
    </xf>
    <xf numFmtId="0" fontId="7" fillId="0" borderId="1" xfId="0" applyFont="1" applyFill="1" applyBorder="1" applyAlignment="1" applyProtection="1">
      <alignment horizontal="left" vertical="center" wrapText="1"/>
      <protection locked="0"/>
    </xf>
    <xf numFmtId="0" fontId="6" fillId="4" borderId="1" xfId="0" applyFont="1" applyFill="1" applyBorder="1" applyAlignment="1">
      <alignment horizontal="center" vertical="center"/>
    </xf>
    <xf numFmtId="0" fontId="2" fillId="0" borderId="0" xfId="0" applyFont="1" applyBorder="1">
      <alignment vertical="center"/>
    </xf>
    <xf numFmtId="0" fontId="2" fillId="0" borderId="0" xfId="0" applyFont="1" applyAlignment="1">
      <alignment horizontal="center" vertical="center"/>
    </xf>
    <xf numFmtId="0" fontId="6" fillId="4" borderId="2" xfId="0" applyFont="1" applyFill="1" applyBorder="1">
      <alignment vertical="center"/>
    </xf>
    <xf numFmtId="0" fontId="2" fillId="4" borderId="1" xfId="0" applyFont="1" applyFill="1" applyBorder="1">
      <alignment vertical="center"/>
    </xf>
    <xf numFmtId="0" fontId="6" fillId="4" borderId="1" xfId="0" applyFont="1" applyFill="1" applyBorder="1">
      <alignment vertical="center"/>
    </xf>
    <xf numFmtId="0" fontId="6" fillId="4" borderId="1" xfId="0" applyFont="1" applyFill="1" applyBorder="1" applyAlignment="1">
      <alignment horizontal="center" vertical="center" shrinkToFit="1"/>
    </xf>
    <xf numFmtId="0" fontId="2" fillId="4" borderId="4" xfId="0" applyFont="1" applyFill="1" applyBorder="1">
      <alignment vertical="center"/>
    </xf>
    <xf numFmtId="0" fontId="2" fillId="0" borderId="1" xfId="0" applyFont="1" applyBorder="1" applyAlignment="1">
      <alignment horizontal="center" vertical="center"/>
    </xf>
    <xf numFmtId="0" fontId="2" fillId="4" borderId="6" xfId="0" applyFont="1" applyFill="1" applyBorder="1">
      <alignment vertical="center"/>
    </xf>
    <xf numFmtId="0" fontId="2" fillId="7" borderId="6" xfId="0" applyFont="1" applyFill="1" applyBorder="1">
      <alignment vertical="center"/>
    </xf>
    <xf numFmtId="0" fontId="2" fillId="0" borderId="1" xfId="0" applyFont="1" applyFill="1" applyBorder="1" applyAlignment="1">
      <alignment horizontal="center" vertical="center"/>
    </xf>
    <xf numFmtId="0" fontId="2" fillId="0" borderId="0" xfId="0" applyFont="1" applyFill="1" applyBorder="1">
      <alignment vertical="center"/>
    </xf>
    <xf numFmtId="0" fontId="7" fillId="0" borderId="0" xfId="0" applyFont="1" applyFill="1" applyBorder="1" applyAlignment="1">
      <alignment horizontal="left" vertical="center"/>
    </xf>
    <xf numFmtId="0" fontId="7" fillId="0" borderId="0" xfId="0" applyFont="1" applyFill="1" applyBorder="1">
      <alignment vertical="center"/>
    </xf>
    <xf numFmtId="0" fontId="2" fillId="0" borderId="0" xfId="0" applyFont="1" applyFill="1" applyBorder="1" applyAlignment="1">
      <alignment horizontal="center" vertical="center"/>
    </xf>
    <xf numFmtId="0" fontId="2" fillId="8" borderId="1" xfId="0" applyFont="1" applyFill="1" applyBorder="1">
      <alignment vertical="center"/>
    </xf>
    <xf numFmtId="0" fontId="13" fillId="0" borderId="1" xfId="0" applyFont="1" applyFill="1" applyBorder="1">
      <alignment vertical="center"/>
    </xf>
    <xf numFmtId="0" fontId="13" fillId="0" borderId="0" xfId="0" applyFo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0" borderId="0" xfId="0" applyFont="1" applyAlignment="1">
      <alignment horizontal="right" vertical="center"/>
    </xf>
    <xf numFmtId="0" fontId="11" fillId="3" borderId="0" xfId="0"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wrapText="1"/>
    </xf>
    <xf numFmtId="0" fontId="11" fillId="3" borderId="0" xfId="0" applyFont="1" applyFill="1" applyAlignment="1">
      <alignment horizontal="right" vertical="center"/>
    </xf>
    <xf numFmtId="0" fontId="15" fillId="0" borderId="0" xfId="0" applyFont="1">
      <alignment vertical="center"/>
    </xf>
    <xf numFmtId="0" fontId="16" fillId="0" borderId="0" xfId="0" applyFont="1" applyFill="1" applyBorder="1">
      <alignmen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xf>
    <xf numFmtId="0" fontId="16" fillId="0" borderId="0" xfId="0" applyFont="1">
      <alignment vertical="center"/>
    </xf>
    <xf numFmtId="0" fontId="11" fillId="0" borderId="0" xfId="0" applyFont="1" applyFill="1" applyBorder="1">
      <alignment vertical="center"/>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3" fillId="5" borderId="8" xfId="0" quotePrefix="1" applyFont="1" applyFill="1" applyBorder="1" applyAlignment="1">
      <alignment horizontal="center" vertical="center" wrapText="1"/>
    </xf>
    <xf numFmtId="0" fontId="15" fillId="0" borderId="0" xfId="0" applyFont="1" applyAlignment="1">
      <alignment horizontal="center" vertical="center"/>
    </xf>
    <xf numFmtId="0" fontId="11" fillId="4" borderId="8" xfId="0" applyFont="1" applyFill="1" applyBorder="1" applyAlignment="1">
      <alignment horizontal="center" vertical="center"/>
    </xf>
    <xf numFmtId="0" fontId="20" fillId="0" borderId="0" xfId="0" applyFont="1" applyAlignment="1">
      <alignment horizontal="center" vertical="center"/>
    </xf>
    <xf numFmtId="0" fontId="13" fillId="5" borderId="8" xfId="0" applyFont="1" applyFill="1" applyBorder="1" applyAlignment="1">
      <alignment horizontal="center" vertical="center" wrapText="1"/>
    </xf>
    <xf numFmtId="0" fontId="13" fillId="5" borderId="8" xfId="0" applyFont="1" applyFill="1" applyBorder="1" applyAlignment="1">
      <alignment horizontal="center" vertical="center"/>
    </xf>
    <xf numFmtId="0" fontId="13" fillId="5" borderId="12" xfId="0" applyFont="1" applyFill="1" applyBorder="1" applyAlignment="1">
      <alignment horizontal="center" vertical="center"/>
    </xf>
    <xf numFmtId="0" fontId="20" fillId="0" borderId="0" xfId="0" applyFont="1">
      <alignment vertical="center"/>
    </xf>
    <xf numFmtId="0" fontId="13" fillId="5" borderId="8" xfId="0" applyFont="1" applyFill="1" applyBorder="1" applyAlignment="1">
      <alignment vertical="center" wrapText="1"/>
    </xf>
    <xf numFmtId="0" fontId="11" fillId="4" borderId="13" xfId="0" applyFont="1" applyFill="1" applyBorder="1" applyAlignment="1">
      <alignment horizontal="center" vertical="center" wrapText="1"/>
    </xf>
    <xf numFmtId="0" fontId="13" fillId="5" borderId="13" xfId="0" applyFont="1" applyFill="1" applyBorder="1" applyAlignment="1">
      <alignment vertical="center" wrapText="1"/>
    </xf>
    <xf numFmtId="0" fontId="16" fillId="0" borderId="0" xfId="0" applyFont="1" applyFill="1" applyBorder="1" applyAlignment="1"/>
    <xf numFmtId="0" fontId="13" fillId="0" borderId="8" xfId="0" applyFont="1" applyFill="1" applyBorder="1" applyAlignment="1">
      <alignment vertical="center" wrapText="1"/>
    </xf>
    <xf numFmtId="38" fontId="13" fillId="6" borderId="8" xfId="1" applyFont="1" applyFill="1" applyBorder="1" applyAlignment="1">
      <alignment vertical="center" wrapText="1"/>
    </xf>
    <xf numFmtId="0" fontId="11" fillId="4" borderId="14" xfId="0" applyFont="1" applyFill="1" applyBorder="1" applyAlignment="1">
      <alignment horizontal="center" vertical="center" wrapText="1"/>
    </xf>
    <xf numFmtId="38" fontId="13" fillId="6" borderId="8" xfId="1"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8" xfId="0" applyFont="1" applyBorder="1" applyAlignment="1">
      <alignment horizontal="center" vertical="center"/>
    </xf>
    <xf numFmtId="0" fontId="13" fillId="5" borderId="1" xfId="0" applyFont="1" applyFill="1" applyBorder="1" applyAlignment="1">
      <alignment horizontal="center" vertical="center"/>
    </xf>
    <xf numFmtId="0" fontId="2" fillId="5" borderId="3" xfId="0" applyFont="1" applyFill="1" applyBorder="1" applyAlignment="1">
      <alignment vertical="center" wrapText="1"/>
    </xf>
    <xf numFmtId="0" fontId="6" fillId="4" borderId="1" xfId="0" applyFont="1" applyFill="1" applyBorder="1" applyAlignment="1">
      <alignment vertical="center" wrapText="1"/>
    </xf>
    <xf numFmtId="0" fontId="7" fillId="7" borderId="1" xfId="0" applyFont="1" applyFill="1" applyBorder="1">
      <alignment vertical="center"/>
    </xf>
    <xf numFmtId="0" fontId="7" fillId="7" borderId="1" xfId="0" applyFont="1" applyFill="1" applyBorder="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shrinkToFit="1"/>
    </xf>
    <xf numFmtId="0" fontId="7" fillId="4" borderId="1" xfId="0" applyFont="1" applyFill="1" applyBorder="1">
      <alignment vertical="center"/>
    </xf>
    <xf numFmtId="0" fontId="12" fillId="4" borderId="1" xfId="0" applyFont="1" applyFill="1" applyBorder="1" applyAlignment="1">
      <alignment vertical="center" wrapText="1"/>
    </xf>
    <xf numFmtId="0" fontId="10" fillId="0" borderId="0" xfId="0" applyFont="1">
      <alignment vertical="center"/>
    </xf>
    <xf numFmtId="0" fontId="7" fillId="7" borderId="5" xfId="0" applyFont="1" applyFill="1" applyBorder="1">
      <alignment vertical="center"/>
    </xf>
    <xf numFmtId="0" fontId="7" fillId="7" borderId="7" xfId="0" applyFont="1" applyFill="1" applyBorder="1">
      <alignment vertical="center"/>
    </xf>
    <xf numFmtId="0" fontId="7" fillId="7" borderId="3" xfId="0" applyFont="1" applyFill="1" applyBorder="1" applyAlignment="1">
      <alignment vertical="center" wrapText="1"/>
    </xf>
    <xf numFmtId="0" fontId="7" fillId="0" borderId="1" xfId="0" applyFont="1" applyFill="1" applyBorder="1" applyAlignment="1">
      <alignment horizontal="left" vertical="center"/>
    </xf>
    <xf numFmtId="0" fontId="7" fillId="0" borderId="1" xfId="0" applyFont="1" applyFill="1" applyBorder="1">
      <alignment vertical="center"/>
    </xf>
    <xf numFmtId="0" fontId="7" fillId="0" borderId="1" xfId="0" applyFont="1" applyFill="1" applyBorder="1" applyAlignment="1">
      <alignment horizontal="center" vertical="center" shrinkToFit="1"/>
    </xf>
    <xf numFmtId="0" fontId="22" fillId="0" borderId="1" xfId="0" applyFont="1" applyFill="1" applyBorder="1" applyAlignment="1">
      <alignment horizontal="center" vertical="center" shrinkToFit="1"/>
    </xf>
    <xf numFmtId="0" fontId="12" fillId="4" borderId="1" xfId="0" applyFont="1" applyFill="1" applyBorder="1">
      <alignment vertical="center"/>
    </xf>
    <xf numFmtId="0" fontId="12" fillId="4" borderId="1" xfId="0" applyFont="1" applyFill="1" applyBorder="1" applyAlignment="1">
      <alignment horizontal="center" vertical="center"/>
    </xf>
    <xf numFmtId="0" fontId="12" fillId="4" borderId="1" xfId="0" applyFont="1" applyFill="1" applyBorder="1" applyAlignment="1">
      <alignment horizontal="center" vertical="center" wrapText="1"/>
    </xf>
    <xf numFmtId="0" fontId="7" fillId="7" borderId="2" xfId="0" applyFont="1" applyFill="1" applyBorder="1">
      <alignment vertical="center"/>
    </xf>
    <xf numFmtId="0" fontId="7" fillId="7" borderId="4" xfId="0" applyFont="1" applyFill="1" applyBorder="1">
      <alignment vertical="center"/>
    </xf>
    <xf numFmtId="0" fontId="7" fillId="5" borderId="5" xfId="0" applyFont="1" applyFill="1" applyBorder="1">
      <alignment vertical="center"/>
    </xf>
    <xf numFmtId="0" fontId="7" fillId="5" borderId="7" xfId="0" applyFont="1" applyFill="1" applyBorder="1">
      <alignment vertical="center"/>
    </xf>
    <xf numFmtId="0" fontId="7" fillId="5" borderId="3" xfId="0" applyFont="1" applyFill="1" applyBorder="1" applyAlignment="1">
      <alignment vertical="center" wrapText="1"/>
    </xf>
    <xf numFmtId="0" fontId="2" fillId="0" borderId="1" xfId="0" applyFont="1" applyBorder="1" applyAlignment="1">
      <alignment horizontal="left" vertical="center"/>
    </xf>
    <xf numFmtId="176" fontId="2" fillId="0" borderId="1" xfId="2" applyNumberFormat="1" applyFont="1" applyFill="1" applyBorder="1">
      <alignment vertical="center"/>
    </xf>
    <xf numFmtId="0" fontId="7" fillId="7" borderId="2" xfId="0" applyFont="1" applyFill="1" applyBorder="1" applyAlignment="1">
      <alignment vertical="center"/>
    </xf>
    <xf numFmtId="0" fontId="7" fillId="7" borderId="1" xfId="0" applyFont="1" applyFill="1" applyBorder="1" applyAlignment="1">
      <alignment vertical="center"/>
    </xf>
    <xf numFmtId="0" fontId="2" fillId="5" borderId="5" xfId="0" applyFont="1" applyFill="1" applyBorder="1">
      <alignment vertical="center"/>
    </xf>
    <xf numFmtId="0" fontId="2" fillId="5" borderId="7" xfId="0" applyFont="1" applyFill="1" applyBorder="1">
      <alignment vertical="center"/>
    </xf>
    <xf numFmtId="0" fontId="22" fillId="0" borderId="0" xfId="0" applyFont="1" applyFill="1" applyBorder="1">
      <alignment vertical="center"/>
    </xf>
    <xf numFmtId="0" fontId="22" fillId="0" borderId="0" xfId="0" applyFont="1" applyFill="1" applyBorder="1" applyAlignment="1">
      <alignment vertical="center" wrapText="1"/>
    </xf>
    <xf numFmtId="0" fontId="7"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2" fillId="0" borderId="0" xfId="0" applyFont="1" applyFill="1" applyBorder="1" applyAlignment="1">
      <alignment vertical="center" wrapText="1"/>
    </xf>
    <xf numFmtId="0" fontId="2" fillId="6" borderId="0" xfId="0" applyFont="1" applyFill="1" applyBorder="1" applyAlignment="1">
      <alignment vertical="center" wrapText="1"/>
    </xf>
    <xf numFmtId="0" fontId="2" fillId="6" borderId="0" xfId="0" applyFont="1" applyFill="1" applyBorder="1">
      <alignment vertical="center"/>
    </xf>
    <xf numFmtId="0" fontId="7" fillId="7" borderId="6" xfId="0" applyFont="1" applyFill="1" applyBorder="1">
      <alignment vertical="center"/>
    </xf>
    <xf numFmtId="38" fontId="2" fillId="0" borderId="1" xfId="0" applyNumberFormat="1" applyFont="1" applyBorder="1">
      <alignment vertical="center"/>
    </xf>
    <xf numFmtId="0" fontId="22" fillId="8" borderId="1" xfId="0" applyFont="1" applyFill="1" applyBorder="1" applyAlignment="1">
      <alignment horizontal="center" vertical="center"/>
    </xf>
    <xf numFmtId="0" fontId="2" fillId="0" borderId="19" xfId="0" applyFont="1" applyFill="1" applyBorder="1" applyAlignment="1">
      <alignment vertical="center" wrapText="1"/>
    </xf>
    <xf numFmtId="177" fontId="13" fillId="0" borderId="8" xfId="0" applyNumberFormat="1" applyFont="1" applyBorder="1" applyAlignment="1">
      <alignment horizontal="center" vertical="center"/>
    </xf>
    <xf numFmtId="40" fontId="13" fillId="0" borderId="8" xfId="1" applyNumberFormat="1" applyFont="1" applyBorder="1" applyAlignment="1">
      <alignment horizontal="center" vertical="center" wrapText="1"/>
    </xf>
    <xf numFmtId="176" fontId="2" fillId="0" borderId="1" xfId="0" applyNumberFormat="1" applyFont="1" applyBorder="1">
      <alignment vertical="center"/>
    </xf>
    <xf numFmtId="178" fontId="2" fillId="0" borderId="1" xfId="1" applyNumberFormat="1" applyFont="1" applyBorder="1">
      <alignment vertical="center"/>
    </xf>
    <xf numFmtId="178" fontId="2" fillId="0" borderId="1" xfId="1" applyNumberFormat="1" applyFont="1" applyFill="1" applyBorder="1">
      <alignment vertical="center"/>
    </xf>
    <xf numFmtId="178" fontId="2" fillId="0" borderId="1" xfId="0" applyNumberFormat="1" applyFont="1" applyBorder="1">
      <alignment vertical="center"/>
    </xf>
    <xf numFmtId="178" fontId="13" fillId="0" borderId="8" xfId="0" applyNumberFormat="1" applyFont="1" applyBorder="1" applyAlignment="1">
      <alignment horizontal="center" vertical="center"/>
    </xf>
    <xf numFmtId="178" fontId="13" fillId="0" borderId="8" xfId="1" applyNumberFormat="1" applyFont="1" applyBorder="1" applyAlignment="1">
      <alignment horizontal="center" vertical="center"/>
    </xf>
    <xf numFmtId="178" fontId="13" fillId="0" borderId="8" xfId="1" applyNumberFormat="1" applyFont="1" applyFill="1" applyBorder="1" applyAlignment="1">
      <alignment horizontal="center" vertical="center" wrapText="1"/>
    </xf>
    <xf numFmtId="40" fontId="13" fillId="0" borderId="8" xfId="1" applyNumberFormat="1" applyFont="1" applyFill="1" applyBorder="1" applyAlignment="1">
      <alignment horizontal="center" vertical="center"/>
    </xf>
    <xf numFmtId="0" fontId="13" fillId="0" borderId="8" xfId="0" applyFont="1" applyFill="1" applyBorder="1" applyAlignment="1">
      <alignment horizontal="center" vertical="center"/>
    </xf>
    <xf numFmtId="40" fontId="13" fillId="0" borderId="8" xfId="1" applyNumberFormat="1" applyFont="1" applyBorder="1" applyAlignment="1">
      <alignment horizontal="center" vertical="center"/>
    </xf>
    <xf numFmtId="179" fontId="2" fillId="8" borderId="1" xfId="0" applyNumberFormat="1" applyFont="1" applyFill="1" applyBorder="1">
      <alignment vertical="center"/>
    </xf>
    <xf numFmtId="180" fontId="2" fillId="8" borderId="1" xfId="0" applyNumberFormat="1" applyFont="1" applyFill="1" applyBorder="1">
      <alignment vertical="center"/>
    </xf>
    <xf numFmtId="0" fontId="13" fillId="0" borderId="8" xfId="0" applyFont="1" applyFill="1" applyBorder="1" applyAlignment="1">
      <alignment horizontal="center" vertical="center" wrapText="1"/>
    </xf>
    <xf numFmtId="0" fontId="7" fillId="8" borderId="1" xfId="0" applyFont="1" applyFill="1" applyBorder="1">
      <alignment vertical="center"/>
    </xf>
    <xf numFmtId="0" fontId="11" fillId="4" borderId="8" xfId="0" applyFont="1" applyFill="1" applyBorder="1" applyAlignment="1">
      <alignment horizontal="center" vertical="center" wrapText="1"/>
    </xf>
    <xf numFmtId="0" fontId="13" fillId="0" borderId="8" xfId="0" applyFont="1" applyBorder="1" applyAlignment="1">
      <alignment horizontal="left" vertical="center" wrapText="1"/>
    </xf>
    <xf numFmtId="0" fontId="13" fillId="0" borderId="8" xfId="0" applyFont="1" applyBorder="1" applyAlignment="1">
      <alignment horizontal="center" vertical="center"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38" fontId="13" fillId="6" borderId="17" xfId="1" applyFont="1" applyFill="1" applyBorder="1" applyAlignment="1">
      <alignment horizontal="center" vertical="center"/>
    </xf>
    <xf numFmtId="38" fontId="13" fillId="6" borderId="18" xfId="1" applyFont="1" applyFill="1" applyBorder="1" applyAlignment="1">
      <alignment horizontal="center" vertical="center"/>
    </xf>
    <xf numFmtId="0" fontId="11" fillId="4" borderId="12" xfId="0" applyFont="1" applyFill="1" applyBorder="1" applyAlignment="1">
      <alignment horizontal="center" vertical="center" wrapText="1"/>
    </xf>
    <xf numFmtId="0" fontId="13" fillId="5" borderId="8" xfId="0" applyFont="1" applyFill="1" applyBorder="1" applyAlignment="1">
      <alignment horizontal="left" vertical="center" wrapText="1"/>
    </xf>
    <xf numFmtId="0" fontId="13" fillId="0" borderId="5" xfId="0" applyFont="1" applyFill="1" applyBorder="1" applyAlignment="1">
      <alignment vertical="center" wrapText="1"/>
    </xf>
    <xf numFmtId="0" fontId="13" fillId="0" borderId="7" xfId="0" applyFont="1" applyFill="1" applyBorder="1" applyAlignment="1">
      <alignment vertical="center" wrapText="1"/>
    </xf>
    <xf numFmtId="0" fontId="13" fillId="0" borderId="3" xfId="0" applyFont="1" applyFill="1" applyBorder="1" applyAlignment="1">
      <alignment vertical="center" wrapText="1"/>
    </xf>
    <xf numFmtId="0" fontId="11" fillId="4" borderId="9" xfId="0" applyFont="1" applyFill="1" applyBorder="1" applyAlignment="1">
      <alignment horizontal="left" vertical="center"/>
    </xf>
    <xf numFmtId="0" fontId="11" fillId="4" borderId="16" xfId="0" applyFont="1" applyFill="1" applyBorder="1" applyAlignment="1">
      <alignment horizontal="left" vertical="center"/>
    </xf>
    <xf numFmtId="0" fontId="11" fillId="4" borderId="21" xfId="0" applyFont="1" applyFill="1" applyBorder="1" applyAlignment="1">
      <alignment horizontal="left" vertical="center"/>
    </xf>
    <xf numFmtId="0" fontId="13" fillId="0" borderId="1" xfId="0" applyFont="1" applyFill="1" applyBorder="1" applyAlignment="1">
      <alignment vertical="center" wrapText="1"/>
    </xf>
    <xf numFmtId="0" fontId="11" fillId="4" borderId="13"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3" fillId="0" borderId="9" xfId="0" applyFont="1" applyBorder="1" applyAlignment="1">
      <alignment horizontal="left" vertical="center" wrapText="1"/>
    </xf>
    <xf numFmtId="0" fontId="13" fillId="0" borderId="16" xfId="0" applyFont="1" applyBorder="1" applyAlignment="1">
      <alignment horizontal="left" vertical="center" wrapText="1"/>
    </xf>
    <xf numFmtId="0" fontId="13" fillId="0" borderId="20" xfId="0" applyFont="1" applyBorder="1" applyAlignment="1">
      <alignment horizontal="left" vertical="center" wrapText="1"/>
    </xf>
    <xf numFmtId="0" fontId="11" fillId="4" borderId="14" xfId="0" applyFont="1" applyFill="1" applyBorder="1" applyAlignment="1">
      <alignment horizontal="center" vertical="center" wrapText="1"/>
    </xf>
    <xf numFmtId="0" fontId="13" fillId="0" borderId="13" xfId="0" applyFont="1" applyFill="1" applyBorder="1" applyAlignment="1">
      <alignment horizontal="left" vertical="center" wrapText="1"/>
    </xf>
    <xf numFmtId="0" fontId="13" fillId="0" borderId="14"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22" xfId="0" applyFont="1" applyBorder="1" applyAlignment="1">
      <alignment horizontal="left" vertical="center" wrapText="1"/>
    </xf>
    <xf numFmtId="0" fontId="13" fillId="0" borderId="23" xfId="0" applyFont="1" applyBorder="1" applyAlignment="1">
      <alignment horizontal="left" vertical="center" wrapText="1"/>
    </xf>
    <xf numFmtId="0" fontId="5" fillId="3" borderId="0" xfId="0" applyFont="1" applyFill="1" applyAlignment="1">
      <alignment vertical="center"/>
    </xf>
    <xf numFmtId="0" fontId="7" fillId="5" borderId="5" xfId="0"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5" borderId="3" xfId="0" applyFont="1" applyFill="1" applyBorder="1" applyAlignment="1">
      <alignment horizontal="left" vertical="center" wrapText="1"/>
    </xf>
    <xf numFmtId="0" fontId="2" fillId="8" borderId="5" xfId="0" applyFont="1" applyFill="1" applyBorder="1" applyAlignment="1">
      <alignment horizontal="center" vertical="center"/>
    </xf>
    <xf numFmtId="0" fontId="2" fillId="8" borderId="3" xfId="0" applyFont="1" applyFill="1" applyBorder="1" applyAlignment="1">
      <alignment horizontal="center" vertical="center"/>
    </xf>
    <xf numFmtId="0" fontId="10" fillId="3" borderId="0" xfId="0" applyFont="1" applyFill="1" applyAlignment="1">
      <alignment horizontal="right" vertical="center"/>
    </xf>
    <xf numFmtId="0" fontId="0" fillId="0" borderId="0" xfId="0">
      <alignment vertical="center"/>
    </xf>
    <xf numFmtId="0" fontId="7" fillId="0" borderId="19" xfId="0" applyFont="1" applyFill="1" applyBorder="1" applyAlignment="1">
      <alignment vertical="center" wrapText="1"/>
    </xf>
  </cellXfs>
  <cellStyles count="3">
    <cellStyle name="40% - アクセント 6" xfId="2" builtinId="51"/>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76200</xdr:colOff>
      <xdr:row>9</xdr:row>
      <xdr:rowOff>371475</xdr:rowOff>
    </xdr:from>
    <xdr:to>
      <xdr:col>11</xdr:col>
      <xdr:colOff>3048000</xdr:colOff>
      <xdr:row>10</xdr:row>
      <xdr:rowOff>419099</xdr:rowOff>
    </xdr:to>
    <xdr:pic>
      <xdr:nvPicPr>
        <xdr:cNvPr id="2" name="図 1"/>
        <xdr:cNvPicPr/>
      </xdr:nvPicPr>
      <xdr:blipFill>
        <a:blip xmlns:r="http://schemas.openxmlformats.org/officeDocument/2006/relationships" r:embed="rId1" cstate="print"/>
        <a:srcRect/>
        <a:stretch>
          <a:fillRect/>
        </a:stretch>
      </xdr:blipFill>
      <xdr:spPr bwMode="auto">
        <a:xfrm>
          <a:off x="20707350" y="5867400"/>
          <a:ext cx="2971800" cy="9620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76200</xdr:colOff>
      <xdr:row>9</xdr:row>
      <xdr:rowOff>371475</xdr:rowOff>
    </xdr:from>
    <xdr:to>
      <xdr:col>11</xdr:col>
      <xdr:colOff>3048000</xdr:colOff>
      <xdr:row>10</xdr:row>
      <xdr:rowOff>419099</xdr:rowOff>
    </xdr:to>
    <xdr:pic>
      <xdr:nvPicPr>
        <xdr:cNvPr id="2" name="図 1"/>
        <xdr:cNvPicPr/>
      </xdr:nvPicPr>
      <xdr:blipFill>
        <a:blip xmlns:r="http://schemas.openxmlformats.org/officeDocument/2006/relationships" r:embed="rId1" cstate="print"/>
        <a:srcRect/>
        <a:stretch>
          <a:fillRect/>
        </a:stretch>
      </xdr:blipFill>
      <xdr:spPr bwMode="auto">
        <a:xfrm>
          <a:off x="17602200" y="5257800"/>
          <a:ext cx="2971800" cy="962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D64"/>
  <sheetViews>
    <sheetView tabSelected="1" view="pageBreakPreview" zoomScale="60" zoomScaleNormal="90" workbookViewId="0"/>
  </sheetViews>
  <sheetFormatPr defaultColWidth="9" defaultRowHeight="15"/>
  <cols>
    <col min="1" max="1" width="3.625" style="23" customWidth="1"/>
    <col min="2" max="2" width="5.5" style="24" customWidth="1"/>
    <col min="3" max="3" width="22.75" style="25" customWidth="1"/>
    <col min="4" max="4" width="40.75" style="25" customWidth="1"/>
    <col min="5" max="5" width="6" style="23" customWidth="1"/>
    <col min="6" max="6" width="6.375" style="24" customWidth="1"/>
    <col min="7" max="7" width="22.75" style="25" customWidth="1"/>
    <col min="8" max="8" width="40.75" style="23" customWidth="1"/>
    <col min="9" max="10" width="40.75" style="25" customWidth="1"/>
    <col min="11" max="12" width="40.75" style="23" customWidth="1"/>
    <col min="13" max="15" width="5.125" style="23" customWidth="1"/>
    <col min="16" max="16" width="21.75" style="23" customWidth="1"/>
    <col min="17" max="19" width="40.75" style="23" customWidth="1"/>
    <col min="20" max="20" width="5.125" style="23" customWidth="1"/>
    <col min="21" max="21" width="9" style="23"/>
    <col min="22" max="22" width="13.25" style="23" customWidth="1"/>
    <col min="23" max="16384" width="9" style="23"/>
  </cols>
  <sheetData>
    <row r="1" spans="1:30" ht="18" customHeight="1">
      <c r="K1" s="26"/>
      <c r="L1" s="26"/>
      <c r="M1" s="26"/>
      <c r="N1" s="26"/>
      <c r="O1" s="26"/>
      <c r="P1" s="26"/>
      <c r="Q1" s="26"/>
      <c r="R1" s="26"/>
      <c r="S1" s="26"/>
      <c r="T1" s="26"/>
      <c r="U1" s="26"/>
      <c r="V1" s="26"/>
      <c r="W1" s="26"/>
      <c r="X1" s="26"/>
      <c r="Y1" s="26"/>
      <c r="Z1" s="26"/>
      <c r="AA1" s="26"/>
      <c r="AB1" s="26"/>
      <c r="AC1" s="26"/>
      <c r="AD1" s="26" t="s">
        <v>207</v>
      </c>
    </row>
    <row r="2" spans="1:30" s="31" customFormat="1" ht="27.75" customHeight="1">
      <c r="A2" s="27" t="s">
        <v>208</v>
      </c>
      <c r="B2" s="28"/>
      <c r="C2" s="29"/>
      <c r="D2" s="29"/>
      <c r="E2" s="27"/>
      <c r="F2" s="28"/>
      <c r="G2" s="29"/>
      <c r="H2" s="27"/>
      <c r="I2" s="29"/>
      <c r="J2" s="29"/>
      <c r="K2" s="30"/>
      <c r="L2" s="30"/>
      <c r="M2" s="30"/>
      <c r="N2" s="30"/>
      <c r="O2" s="30"/>
      <c r="P2" s="30"/>
      <c r="Q2" s="30"/>
      <c r="R2" s="30"/>
      <c r="S2" s="30"/>
      <c r="T2" s="30"/>
      <c r="U2" s="30"/>
      <c r="V2" s="30"/>
      <c r="W2" s="30"/>
      <c r="X2" s="30"/>
      <c r="Y2" s="30"/>
      <c r="Z2" s="30"/>
      <c r="AA2" s="30"/>
      <c r="AB2" s="30"/>
      <c r="AC2" s="30"/>
      <c r="AD2" s="30"/>
    </row>
    <row r="4" spans="1:30" ht="18.75" customHeight="1">
      <c r="A4" s="32" t="s">
        <v>90</v>
      </c>
      <c r="B4" s="33"/>
      <c r="F4" s="34" t="s">
        <v>91</v>
      </c>
      <c r="O4" s="35" t="s">
        <v>92</v>
      </c>
      <c r="U4" s="35" t="s">
        <v>182</v>
      </c>
      <c r="V4" s="35"/>
    </row>
    <row r="5" spans="1:30" s="31" customFormat="1" ht="42.6" customHeight="1" thickBot="1">
      <c r="A5" s="36"/>
      <c r="B5" s="37" t="s">
        <v>12</v>
      </c>
      <c r="C5" s="38" t="s">
        <v>13</v>
      </c>
      <c r="D5" s="39">
        <v>1</v>
      </c>
      <c r="F5" s="40"/>
      <c r="V5" s="118" t="s">
        <v>93</v>
      </c>
      <c r="W5" s="119"/>
      <c r="X5" s="41" t="s">
        <v>14</v>
      </c>
    </row>
    <row r="6" spans="1:30" s="42" customFormat="1" ht="50.1" customHeight="1" thickBot="1">
      <c r="B6" s="37" t="s">
        <v>15</v>
      </c>
      <c r="C6" s="38" t="s">
        <v>16</v>
      </c>
      <c r="D6" s="43" t="s">
        <v>145</v>
      </c>
      <c r="F6" s="37" t="s">
        <v>12</v>
      </c>
      <c r="G6" s="38" t="s">
        <v>16</v>
      </c>
      <c r="H6" s="43" t="s">
        <v>195</v>
      </c>
      <c r="I6" s="43" t="s">
        <v>196</v>
      </c>
      <c r="J6" s="43" t="s">
        <v>197</v>
      </c>
      <c r="K6" s="57" t="s">
        <v>151</v>
      </c>
      <c r="L6" s="44" t="s">
        <v>155</v>
      </c>
      <c r="O6" s="37" t="s">
        <v>12</v>
      </c>
      <c r="P6" s="37" t="s">
        <v>16</v>
      </c>
      <c r="Q6" s="44" t="s">
        <v>225</v>
      </c>
      <c r="R6" s="44" t="s">
        <v>226</v>
      </c>
      <c r="S6" s="44" t="s">
        <v>227</v>
      </c>
      <c r="U6" s="24"/>
      <c r="V6" s="120">
        <f>ROUNDDOWN(SUM(Q15:Q64)+SUM(R15:R64)-SUM(S15:S64),0)</f>
        <v>68</v>
      </c>
      <c r="W6" s="121"/>
      <c r="X6" s="45" t="s">
        <v>94</v>
      </c>
    </row>
    <row r="7" spans="1:30" s="46" customFormat="1" ht="69.95" customHeight="1">
      <c r="B7" s="37" t="s">
        <v>17</v>
      </c>
      <c r="C7" s="38" t="s">
        <v>18</v>
      </c>
      <c r="D7" s="47" t="s">
        <v>210</v>
      </c>
      <c r="F7" s="48" t="s">
        <v>15</v>
      </c>
      <c r="G7" s="38" t="s">
        <v>18</v>
      </c>
      <c r="H7" s="49" t="s">
        <v>211</v>
      </c>
      <c r="I7" s="49" t="s">
        <v>212</v>
      </c>
      <c r="J7" s="49" t="s">
        <v>213</v>
      </c>
      <c r="K7" s="49" t="s">
        <v>224</v>
      </c>
      <c r="L7" s="49" t="s">
        <v>156</v>
      </c>
      <c r="N7" s="23"/>
      <c r="O7" s="122" t="s">
        <v>15</v>
      </c>
      <c r="P7" s="115" t="s">
        <v>18</v>
      </c>
      <c r="Q7" s="123" t="s">
        <v>214</v>
      </c>
      <c r="R7" s="123" t="s">
        <v>215</v>
      </c>
      <c r="S7" s="123" t="s">
        <v>216</v>
      </c>
      <c r="U7" s="50" t="s">
        <v>19</v>
      </c>
      <c r="V7" s="23"/>
      <c r="W7" s="23"/>
      <c r="X7" s="23"/>
      <c r="Y7" s="23"/>
      <c r="Z7" s="23"/>
      <c r="AA7" s="23"/>
      <c r="AB7" s="23"/>
      <c r="AC7" s="23"/>
    </row>
    <row r="8" spans="1:30" s="46" customFormat="1" ht="72.599999999999994" customHeight="1">
      <c r="B8" s="37" t="s">
        <v>20</v>
      </c>
      <c r="C8" s="38" t="s">
        <v>14</v>
      </c>
      <c r="D8" s="47" t="s">
        <v>146</v>
      </c>
      <c r="F8" s="37" t="s">
        <v>21</v>
      </c>
      <c r="G8" s="38" t="s">
        <v>14</v>
      </c>
      <c r="H8" s="47" t="s">
        <v>198</v>
      </c>
      <c r="I8" s="47" t="s">
        <v>198</v>
      </c>
      <c r="J8" s="47" t="s">
        <v>199</v>
      </c>
      <c r="K8" s="47" t="s">
        <v>154</v>
      </c>
      <c r="L8" s="47" t="s">
        <v>157</v>
      </c>
      <c r="N8" s="23"/>
      <c r="O8" s="122"/>
      <c r="P8" s="115"/>
      <c r="Q8" s="123"/>
      <c r="R8" s="123"/>
      <c r="S8" s="123"/>
      <c r="U8" s="23"/>
      <c r="V8" s="22" t="s">
        <v>22</v>
      </c>
      <c r="W8" s="124" t="s">
        <v>23</v>
      </c>
      <c r="X8" s="125"/>
      <c r="Y8" s="125"/>
      <c r="Z8" s="125"/>
      <c r="AA8" s="125"/>
      <c r="AB8" s="125"/>
      <c r="AC8" s="126"/>
    </row>
    <row r="9" spans="1:30" s="46" customFormat="1" ht="72.599999999999994" customHeight="1">
      <c r="B9" s="37" t="s">
        <v>24</v>
      </c>
      <c r="C9" s="38" t="s">
        <v>25</v>
      </c>
      <c r="D9" s="51" t="s">
        <v>147</v>
      </c>
      <c r="F9" s="115" t="s">
        <v>20</v>
      </c>
      <c r="G9" s="131" t="s">
        <v>27</v>
      </c>
      <c r="H9" s="140" t="s">
        <v>200</v>
      </c>
      <c r="I9" s="137" t="s">
        <v>191</v>
      </c>
      <c r="J9" s="116" t="s">
        <v>153</v>
      </c>
      <c r="K9" s="116" t="s">
        <v>152</v>
      </c>
      <c r="L9" s="140" t="s">
        <v>158</v>
      </c>
      <c r="N9" s="23"/>
      <c r="O9" s="122"/>
      <c r="P9" s="115"/>
      <c r="Q9" s="123"/>
      <c r="R9" s="123"/>
      <c r="S9" s="123"/>
      <c r="U9" s="23"/>
      <c r="V9" s="22" t="s">
        <v>28</v>
      </c>
      <c r="W9" s="124" t="s">
        <v>29</v>
      </c>
      <c r="X9" s="125"/>
      <c r="Y9" s="125"/>
      <c r="Z9" s="125"/>
      <c r="AA9" s="125"/>
      <c r="AB9" s="125"/>
      <c r="AC9" s="126"/>
    </row>
    <row r="10" spans="1:30" s="46" customFormat="1" ht="72.599999999999994" customHeight="1">
      <c r="B10" s="37" t="s">
        <v>30</v>
      </c>
      <c r="C10" s="38" t="s">
        <v>27</v>
      </c>
      <c r="D10" s="51" t="s">
        <v>149</v>
      </c>
      <c r="F10" s="115"/>
      <c r="G10" s="136"/>
      <c r="H10" s="140"/>
      <c r="I10" s="138"/>
      <c r="J10" s="116"/>
      <c r="K10" s="116"/>
      <c r="L10" s="140"/>
      <c r="N10" s="23"/>
      <c r="O10" s="122"/>
      <c r="P10" s="115"/>
      <c r="Q10" s="123"/>
      <c r="R10" s="123"/>
      <c r="S10" s="123"/>
      <c r="U10" s="23"/>
      <c r="V10" s="22" t="s">
        <v>26</v>
      </c>
      <c r="W10" s="130" t="s">
        <v>31</v>
      </c>
      <c r="X10" s="130"/>
      <c r="Y10" s="130"/>
      <c r="Z10" s="130"/>
      <c r="AA10" s="130"/>
      <c r="AB10" s="130"/>
      <c r="AC10" s="130"/>
    </row>
    <row r="11" spans="1:30" s="46" customFormat="1" ht="126" customHeight="1">
      <c r="B11" s="37" t="s">
        <v>32</v>
      </c>
      <c r="C11" s="38" t="s">
        <v>33</v>
      </c>
      <c r="D11" s="4" t="s">
        <v>148</v>
      </c>
      <c r="F11" s="115"/>
      <c r="G11" s="132"/>
      <c r="H11" s="140"/>
      <c r="I11" s="139"/>
      <c r="J11" s="116"/>
      <c r="K11" s="116"/>
      <c r="L11" s="137"/>
      <c r="N11" s="23"/>
      <c r="O11" s="122"/>
      <c r="P11" s="115"/>
      <c r="Q11" s="123"/>
      <c r="R11" s="123"/>
      <c r="S11" s="123"/>
      <c r="U11" s="23"/>
      <c r="V11" s="23"/>
      <c r="W11" s="23"/>
      <c r="X11" s="23"/>
      <c r="Y11" s="23"/>
      <c r="Z11" s="23"/>
      <c r="AA11" s="23"/>
      <c r="AB11" s="23"/>
      <c r="AC11" s="23"/>
    </row>
    <row r="12" spans="1:30" s="46" customFormat="1" ht="30" customHeight="1">
      <c r="B12" s="37" t="s">
        <v>34</v>
      </c>
      <c r="C12" s="38" t="s">
        <v>35</v>
      </c>
      <c r="D12" s="51" t="s">
        <v>36</v>
      </c>
      <c r="F12" s="115" t="s">
        <v>24</v>
      </c>
      <c r="G12" s="131" t="s">
        <v>37</v>
      </c>
      <c r="H12" s="117"/>
      <c r="I12" s="117"/>
      <c r="J12" s="117"/>
      <c r="K12" s="133"/>
      <c r="L12" s="135"/>
      <c r="N12" s="23"/>
      <c r="O12" s="115" t="s">
        <v>21</v>
      </c>
      <c r="P12" s="115" t="s">
        <v>14</v>
      </c>
      <c r="Q12" s="123" t="s">
        <v>166</v>
      </c>
      <c r="R12" s="123" t="s">
        <v>166</v>
      </c>
      <c r="S12" s="123" t="s">
        <v>167</v>
      </c>
    </row>
    <row r="13" spans="1:30" s="46" customFormat="1" ht="30" customHeight="1">
      <c r="B13" s="37" t="s">
        <v>38</v>
      </c>
      <c r="C13" s="38" t="s">
        <v>37</v>
      </c>
      <c r="D13" s="52"/>
      <c r="F13" s="115"/>
      <c r="G13" s="132"/>
      <c r="H13" s="117"/>
      <c r="I13" s="117"/>
      <c r="J13" s="117"/>
      <c r="K13" s="134"/>
      <c r="L13" s="135"/>
      <c r="N13" s="23"/>
      <c r="O13" s="115"/>
      <c r="P13" s="115"/>
      <c r="Q13" s="123"/>
      <c r="R13" s="123"/>
      <c r="S13" s="123"/>
    </row>
    <row r="14" spans="1:30" s="46" customFormat="1" ht="29.45" customHeight="1">
      <c r="B14" s="48" t="s">
        <v>39</v>
      </c>
      <c r="C14" s="127" t="s">
        <v>218</v>
      </c>
      <c r="D14" s="128"/>
      <c r="F14" s="48" t="s">
        <v>40</v>
      </c>
      <c r="G14" s="127" t="s">
        <v>217</v>
      </c>
      <c r="H14" s="128"/>
      <c r="I14" s="128"/>
      <c r="J14" s="128"/>
      <c r="K14" s="128"/>
      <c r="L14" s="129"/>
      <c r="O14" s="48" t="s">
        <v>40</v>
      </c>
      <c r="P14" s="127" t="s">
        <v>217</v>
      </c>
      <c r="Q14" s="128"/>
      <c r="R14" s="128"/>
      <c r="S14" s="128"/>
    </row>
    <row r="15" spans="1:30" s="46" customFormat="1" ht="15" customHeight="1">
      <c r="B15" s="53"/>
      <c r="C15" s="37" t="s">
        <v>41</v>
      </c>
      <c r="D15" s="107">
        <v>73</v>
      </c>
      <c r="F15" s="53"/>
      <c r="G15" s="37" t="s">
        <v>41</v>
      </c>
      <c r="H15" s="110">
        <f>20666/8300</f>
        <v>2.4898795180722892</v>
      </c>
      <c r="I15" s="113">
        <v>2.2400000000000002</v>
      </c>
      <c r="J15" s="100">
        <f>15.5/8.3</f>
        <v>1.8674698795180722</v>
      </c>
      <c r="K15" s="56">
        <v>0.81399999999999995</v>
      </c>
      <c r="L15" s="99">
        <v>2.85</v>
      </c>
      <c r="O15" s="53"/>
      <c r="P15" s="37" t="s">
        <v>41</v>
      </c>
      <c r="Q15" s="105">
        <f>IF(ISERROR(D15*H15/I15*K15),0,(D15*H15/I15*K15))</f>
        <v>66.050723537005155</v>
      </c>
      <c r="R15" s="105">
        <f>IF(ISERROR(((D15*H15/I15)+(D15*J15))/L15*K15),0,(((D15*H15/I15)+(D15*J15))/L15*K15))</f>
        <v>62.112111830781764</v>
      </c>
      <c r="S15" s="106">
        <f>IF(ISERROR(D15*K15),0,(D15*K15))</f>
        <v>59.421999999999997</v>
      </c>
      <c r="U15" s="23"/>
      <c r="V15" s="23"/>
      <c r="W15" s="23"/>
      <c r="X15" s="23"/>
      <c r="Y15" s="23"/>
      <c r="Z15" s="23"/>
      <c r="AA15" s="23"/>
      <c r="AB15" s="23"/>
      <c r="AC15" s="23"/>
    </row>
    <row r="16" spans="1:30" s="46" customFormat="1" ht="15" customHeight="1">
      <c r="B16" s="53"/>
      <c r="C16" s="37" t="s">
        <v>42</v>
      </c>
      <c r="D16" s="107"/>
      <c r="F16" s="53"/>
      <c r="G16" s="37" t="s">
        <v>42</v>
      </c>
      <c r="H16" s="108"/>
      <c r="I16" s="55"/>
      <c r="J16" s="100"/>
      <c r="K16" s="56"/>
      <c r="L16" s="99"/>
      <c r="O16" s="53"/>
      <c r="P16" s="37" t="s">
        <v>42</v>
      </c>
      <c r="Q16" s="105">
        <f>IF(ISERROR(D16*H16/I16*K16),0,(D16*H16/I16*K16))</f>
        <v>0</v>
      </c>
      <c r="R16" s="105">
        <f>IF(ISERROR(((D16*H16/I16)+(D16*J16))/L16*K16),0,(((D16*H16/I16)+(D16*J16))/L16*K16))</f>
        <v>0</v>
      </c>
      <c r="S16" s="106">
        <f t="shared" ref="S16:S64" si="0">IF(ISERROR(D16*K16),0,(D16*K16))</f>
        <v>0</v>
      </c>
      <c r="U16" s="23"/>
      <c r="V16" s="23"/>
      <c r="W16" s="23"/>
      <c r="X16" s="23"/>
      <c r="Y16" s="23"/>
      <c r="Z16" s="23"/>
      <c r="AA16" s="23"/>
      <c r="AB16" s="23"/>
      <c r="AC16" s="23"/>
    </row>
    <row r="17" spans="2:29" s="46" customFormat="1" ht="15" customHeight="1">
      <c r="B17" s="53"/>
      <c r="C17" s="37" t="s">
        <v>43</v>
      </c>
      <c r="D17" s="107"/>
      <c r="F17" s="53"/>
      <c r="G17" s="37" t="s">
        <v>43</v>
      </c>
      <c r="H17" s="108"/>
      <c r="I17" s="55"/>
      <c r="J17" s="100"/>
      <c r="K17" s="56"/>
      <c r="L17" s="99"/>
      <c r="O17" s="53"/>
      <c r="P17" s="37" t="s">
        <v>43</v>
      </c>
      <c r="Q17" s="105">
        <f t="shared" ref="Q17:Q64" si="1">IF(ISERROR(D17*H17/I17*K17),0,(D17*H17/I17*K17))</f>
        <v>0</v>
      </c>
      <c r="R17" s="105">
        <f t="shared" ref="R17:R64" si="2">IF(ISERROR(((D17*H17/I17)+(D17*J17))/L17*K17),0,(((D17*H17/I17)+(D17*J17))/L17*K17))</f>
        <v>0</v>
      </c>
      <c r="S17" s="106">
        <f t="shared" si="0"/>
        <v>0</v>
      </c>
      <c r="U17" s="23"/>
      <c r="V17" s="23"/>
      <c r="W17" s="23"/>
      <c r="X17" s="23"/>
      <c r="Y17" s="23"/>
      <c r="Z17" s="23"/>
      <c r="AA17" s="23"/>
      <c r="AB17" s="23"/>
      <c r="AC17" s="23"/>
    </row>
    <row r="18" spans="2:29" s="46" customFormat="1" ht="15" customHeight="1">
      <c r="B18" s="53"/>
      <c r="C18" s="37" t="s">
        <v>44</v>
      </c>
      <c r="D18" s="54"/>
      <c r="F18" s="53"/>
      <c r="G18" s="37" t="s">
        <v>44</v>
      </c>
      <c r="H18" s="56"/>
      <c r="I18" s="55"/>
      <c r="J18" s="100"/>
      <c r="K18" s="56"/>
      <c r="L18" s="99"/>
      <c r="O18" s="53"/>
      <c r="P18" s="37" t="s">
        <v>44</v>
      </c>
      <c r="Q18" s="105">
        <f t="shared" si="1"/>
        <v>0</v>
      </c>
      <c r="R18" s="105">
        <f t="shared" si="2"/>
        <v>0</v>
      </c>
      <c r="S18" s="106">
        <f t="shared" si="0"/>
        <v>0</v>
      </c>
      <c r="U18" s="23"/>
      <c r="V18" s="23"/>
      <c r="W18" s="23"/>
      <c r="X18" s="23"/>
      <c r="Y18" s="23"/>
      <c r="Z18" s="23"/>
      <c r="AA18" s="23"/>
      <c r="AB18" s="23"/>
      <c r="AC18" s="23"/>
    </row>
    <row r="19" spans="2:29" s="46" customFormat="1" ht="15" customHeight="1">
      <c r="B19" s="53"/>
      <c r="C19" s="37" t="s">
        <v>45</v>
      </c>
      <c r="D19" s="54"/>
      <c r="F19" s="53"/>
      <c r="G19" s="37" t="s">
        <v>45</v>
      </c>
      <c r="H19" s="56"/>
      <c r="I19" s="55"/>
      <c r="J19" s="55"/>
      <c r="K19" s="56"/>
      <c r="L19" s="56"/>
      <c r="O19" s="53"/>
      <c r="P19" s="37" t="s">
        <v>45</v>
      </c>
      <c r="Q19" s="105">
        <f t="shared" si="1"/>
        <v>0</v>
      </c>
      <c r="R19" s="105">
        <f t="shared" si="2"/>
        <v>0</v>
      </c>
      <c r="S19" s="106">
        <f t="shared" si="0"/>
        <v>0</v>
      </c>
      <c r="U19" s="23"/>
      <c r="V19" s="23"/>
      <c r="W19" s="23"/>
      <c r="X19" s="23"/>
      <c r="Y19" s="23"/>
      <c r="Z19" s="23"/>
      <c r="AA19" s="23"/>
      <c r="AB19" s="23"/>
      <c r="AC19" s="23"/>
    </row>
    <row r="20" spans="2:29" s="46" customFormat="1" ht="15" customHeight="1">
      <c r="B20" s="53"/>
      <c r="C20" s="37" t="s">
        <v>46</v>
      </c>
      <c r="D20" s="54"/>
      <c r="F20" s="53"/>
      <c r="G20" s="37" t="s">
        <v>46</v>
      </c>
      <c r="H20" s="56"/>
      <c r="I20" s="55"/>
      <c r="J20" s="55"/>
      <c r="K20" s="56"/>
      <c r="L20" s="56"/>
      <c r="O20" s="53"/>
      <c r="P20" s="37" t="s">
        <v>46</v>
      </c>
      <c r="Q20" s="105">
        <f t="shared" si="1"/>
        <v>0</v>
      </c>
      <c r="R20" s="105">
        <f t="shared" si="2"/>
        <v>0</v>
      </c>
      <c r="S20" s="106">
        <f t="shared" si="0"/>
        <v>0</v>
      </c>
      <c r="U20" s="23"/>
      <c r="V20" s="23"/>
      <c r="W20" s="23"/>
      <c r="X20" s="23"/>
      <c r="Y20" s="23"/>
      <c r="Z20" s="23"/>
      <c r="AA20" s="23"/>
      <c r="AB20" s="23"/>
      <c r="AC20" s="23"/>
    </row>
    <row r="21" spans="2:29" s="46" customFormat="1" ht="15" customHeight="1">
      <c r="B21" s="53"/>
      <c r="C21" s="37" t="s">
        <v>47</v>
      </c>
      <c r="D21" s="54"/>
      <c r="F21" s="53"/>
      <c r="G21" s="37" t="s">
        <v>47</v>
      </c>
      <c r="H21" s="56"/>
      <c r="I21" s="55"/>
      <c r="J21" s="55"/>
      <c r="K21" s="56"/>
      <c r="L21" s="56"/>
      <c r="O21" s="53"/>
      <c r="P21" s="37" t="s">
        <v>47</v>
      </c>
      <c r="Q21" s="105">
        <f t="shared" si="1"/>
        <v>0</v>
      </c>
      <c r="R21" s="105">
        <f t="shared" si="2"/>
        <v>0</v>
      </c>
      <c r="S21" s="106">
        <f t="shared" si="0"/>
        <v>0</v>
      </c>
      <c r="U21" s="23"/>
      <c r="V21" s="23"/>
      <c r="W21" s="23"/>
      <c r="X21" s="23"/>
      <c r="Y21" s="23"/>
      <c r="Z21" s="23"/>
      <c r="AA21" s="23"/>
      <c r="AB21" s="23"/>
      <c r="AC21" s="23"/>
    </row>
    <row r="22" spans="2:29" s="46" customFormat="1" ht="15" customHeight="1">
      <c r="B22" s="53"/>
      <c r="C22" s="37" t="s">
        <v>48</v>
      </c>
      <c r="D22" s="54"/>
      <c r="F22" s="53"/>
      <c r="G22" s="37" t="s">
        <v>48</v>
      </c>
      <c r="H22" s="56"/>
      <c r="I22" s="55"/>
      <c r="J22" s="55"/>
      <c r="K22" s="56"/>
      <c r="L22" s="56"/>
      <c r="O22" s="53"/>
      <c r="P22" s="37" t="s">
        <v>48</v>
      </c>
      <c r="Q22" s="105">
        <f t="shared" si="1"/>
        <v>0</v>
      </c>
      <c r="R22" s="105">
        <f t="shared" si="2"/>
        <v>0</v>
      </c>
      <c r="S22" s="106">
        <f t="shared" si="0"/>
        <v>0</v>
      </c>
      <c r="U22" s="23"/>
      <c r="V22" s="23"/>
      <c r="W22" s="23"/>
      <c r="X22" s="23"/>
      <c r="Y22" s="23"/>
      <c r="Z22" s="23"/>
      <c r="AA22" s="23"/>
      <c r="AB22" s="23"/>
      <c r="AC22" s="23"/>
    </row>
    <row r="23" spans="2:29" s="46" customFormat="1" ht="15" customHeight="1">
      <c r="B23" s="53"/>
      <c r="C23" s="37" t="s">
        <v>49</v>
      </c>
      <c r="D23" s="54"/>
      <c r="F23" s="53"/>
      <c r="G23" s="37" t="s">
        <v>49</v>
      </c>
      <c r="H23" s="56"/>
      <c r="I23" s="55"/>
      <c r="J23" s="55"/>
      <c r="K23" s="56"/>
      <c r="L23" s="56"/>
      <c r="O23" s="53"/>
      <c r="P23" s="37" t="s">
        <v>49</v>
      </c>
      <c r="Q23" s="105">
        <f t="shared" si="1"/>
        <v>0</v>
      </c>
      <c r="R23" s="105">
        <f t="shared" si="2"/>
        <v>0</v>
      </c>
      <c r="S23" s="106">
        <f t="shared" si="0"/>
        <v>0</v>
      </c>
      <c r="U23" s="23"/>
      <c r="V23" s="23"/>
      <c r="W23" s="23"/>
      <c r="X23" s="23"/>
      <c r="Y23" s="23"/>
      <c r="Z23" s="23"/>
      <c r="AA23" s="23"/>
      <c r="AB23" s="23"/>
      <c r="AC23" s="23"/>
    </row>
    <row r="24" spans="2:29" s="46" customFormat="1" ht="15" customHeight="1">
      <c r="B24" s="53"/>
      <c r="C24" s="37" t="s">
        <v>50</v>
      </c>
      <c r="D24" s="54"/>
      <c r="F24" s="53"/>
      <c r="G24" s="37" t="s">
        <v>50</v>
      </c>
      <c r="H24" s="56"/>
      <c r="I24" s="55"/>
      <c r="J24" s="55"/>
      <c r="K24" s="56"/>
      <c r="L24" s="56"/>
      <c r="O24" s="53"/>
      <c r="P24" s="37" t="s">
        <v>50</v>
      </c>
      <c r="Q24" s="105">
        <f t="shared" si="1"/>
        <v>0</v>
      </c>
      <c r="R24" s="105">
        <f t="shared" si="2"/>
        <v>0</v>
      </c>
      <c r="S24" s="106">
        <f t="shared" si="0"/>
        <v>0</v>
      </c>
      <c r="U24" s="23"/>
      <c r="V24" s="23"/>
      <c r="W24" s="23"/>
      <c r="X24" s="23"/>
      <c r="Y24" s="23"/>
      <c r="Z24" s="23"/>
      <c r="AA24" s="23"/>
      <c r="AB24" s="23"/>
      <c r="AC24" s="23"/>
    </row>
    <row r="25" spans="2:29" s="46" customFormat="1" ht="15" customHeight="1">
      <c r="B25" s="53"/>
      <c r="C25" s="37" t="s">
        <v>51</v>
      </c>
      <c r="D25" s="54"/>
      <c r="F25" s="53"/>
      <c r="G25" s="37" t="s">
        <v>51</v>
      </c>
      <c r="H25" s="56"/>
      <c r="I25" s="55"/>
      <c r="J25" s="55"/>
      <c r="K25" s="56"/>
      <c r="L25" s="56"/>
      <c r="O25" s="53"/>
      <c r="P25" s="37" t="s">
        <v>51</v>
      </c>
      <c r="Q25" s="105">
        <f t="shared" si="1"/>
        <v>0</v>
      </c>
      <c r="R25" s="105">
        <f t="shared" si="2"/>
        <v>0</v>
      </c>
      <c r="S25" s="106">
        <f t="shared" si="0"/>
        <v>0</v>
      </c>
      <c r="U25" s="23"/>
      <c r="V25" s="23"/>
      <c r="W25" s="23"/>
      <c r="X25" s="23"/>
      <c r="Y25" s="23"/>
      <c r="Z25" s="23"/>
      <c r="AA25" s="23"/>
      <c r="AB25" s="23"/>
      <c r="AC25" s="23"/>
    </row>
    <row r="26" spans="2:29" s="46" customFormat="1" ht="15" customHeight="1">
      <c r="B26" s="53"/>
      <c r="C26" s="37" t="s">
        <v>52</v>
      </c>
      <c r="D26" s="54"/>
      <c r="F26" s="53"/>
      <c r="G26" s="37" t="s">
        <v>52</v>
      </c>
      <c r="H26" s="56"/>
      <c r="I26" s="55"/>
      <c r="J26" s="55"/>
      <c r="K26" s="56"/>
      <c r="L26" s="56"/>
      <c r="O26" s="53"/>
      <c r="P26" s="37" t="s">
        <v>52</v>
      </c>
      <c r="Q26" s="105">
        <f t="shared" si="1"/>
        <v>0</v>
      </c>
      <c r="R26" s="105">
        <f t="shared" si="2"/>
        <v>0</v>
      </c>
      <c r="S26" s="106">
        <f t="shared" si="0"/>
        <v>0</v>
      </c>
      <c r="U26" s="23"/>
      <c r="V26" s="23"/>
      <c r="W26" s="23"/>
      <c r="X26" s="23"/>
      <c r="Y26" s="23"/>
      <c r="Z26" s="23"/>
      <c r="AA26" s="23"/>
      <c r="AB26" s="23"/>
      <c r="AC26" s="23"/>
    </row>
    <row r="27" spans="2:29" s="46" customFormat="1" ht="15" customHeight="1">
      <c r="B27" s="53"/>
      <c r="C27" s="37" t="s">
        <v>53</v>
      </c>
      <c r="D27" s="54"/>
      <c r="F27" s="53"/>
      <c r="G27" s="37" t="s">
        <v>53</v>
      </c>
      <c r="H27" s="56"/>
      <c r="I27" s="55"/>
      <c r="J27" s="55"/>
      <c r="K27" s="56"/>
      <c r="L27" s="56"/>
      <c r="O27" s="53"/>
      <c r="P27" s="37" t="s">
        <v>53</v>
      </c>
      <c r="Q27" s="105">
        <f t="shared" si="1"/>
        <v>0</v>
      </c>
      <c r="R27" s="105">
        <f t="shared" si="2"/>
        <v>0</v>
      </c>
      <c r="S27" s="106">
        <f t="shared" si="0"/>
        <v>0</v>
      </c>
      <c r="U27" s="23"/>
      <c r="V27" s="23"/>
      <c r="W27" s="23"/>
      <c r="X27" s="23"/>
      <c r="Y27" s="23"/>
      <c r="Z27" s="23"/>
      <c r="AA27" s="23"/>
      <c r="AB27" s="23"/>
      <c r="AC27" s="23"/>
    </row>
    <row r="28" spans="2:29" s="46" customFormat="1" ht="15" customHeight="1">
      <c r="B28" s="53"/>
      <c r="C28" s="37" t="s">
        <v>54</v>
      </c>
      <c r="D28" s="54"/>
      <c r="F28" s="53"/>
      <c r="G28" s="37" t="s">
        <v>54</v>
      </c>
      <c r="H28" s="56"/>
      <c r="I28" s="55"/>
      <c r="J28" s="55"/>
      <c r="K28" s="56"/>
      <c r="L28" s="56"/>
      <c r="O28" s="53"/>
      <c r="P28" s="37" t="s">
        <v>54</v>
      </c>
      <c r="Q28" s="105">
        <f t="shared" si="1"/>
        <v>0</v>
      </c>
      <c r="R28" s="105">
        <f t="shared" si="2"/>
        <v>0</v>
      </c>
      <c r="S28" s="106">
        <f t="shared" si="0"/>
        <v>0</v>
      </c>
      <c r="U28" s="23"/>
      <c r="V28" s="23"/>
      <c r="W28" s="23"/>
      <c r="X28" s="23"/>
      <c r="Y28" s="23"/>
      <c r="Z28" s="23"/>
      <c r="AA28" s="23"/>
      <c r="AB28" s="23"/>
      <c r="AC28" s="23"/>
    </row>
    <row r="29" spans="2:29" s="46" customFormat="1" ht="15" customHeight="1">
      <c r="B29" s="53"/>
      <c r="C29" s="37" t="s">
        <v>55</v>
      </c>
      <c r="D29" s="54"/>
      <c r="F29" s="53"/>
      <c r="G29" s="37" t="s">
        <v>55</v>
      </c>
      <c r="H29" s="56"/>
      <c r="I29" s="55"/>
      <c r="J29" s="55"/>
      <c r="K29" s="56"/>
      <c r="L29" s="56"/>
      <c r="O29" s="53"/>
      <c r="P29" s="37" t="s">
        <v>55</v>
      </c>
      <c r="Q29" s="105">
        <f t="shared" si="1"/>
        <v>0</v>
      </c>
      <c r="R29" s="105">
        <f t="shared" si="2"/>
        <v>0</v>
      </c>
      <c r="S29" s="106">
        <f t="shared" si="0"/>
        <v>0</v>
      </c>
      <c r="U29" s="23"/>
      <c r="V29" s="23"/>
      <c r="W29" s="23"/>
      <c r="X29" s="23"/>
      <c r="Y29" s="23"/>
      <c r="Z29" s="23"/>
      <c r="AA29" s="23"/>
      <c r="AB29" s="23"/>
      <c r="AC29" s="23"/>
    </row>
    <row r="30" spans="2:29" s="46" customFormat="1" ht="15" customHeight="1">
      <c r="B30" s="53"/>
      <c r="C30" s="37" t="s">
        <v>56</v>
      </c>
      <c r="D30" s="54"/>
      <c r="F30" s="53"/>
      <c r="G30" s="37" t="s">
        <v>56</v>
      </c>
      <c r="H30" s="56"/>
      <c r="I30" s="55"/>
      <c r="J30" s="55"/>
      <c r="K30" s="56"/>
      <c r="L30" s="56"/>
      <c r="O30" s="53"/>
      <c r="P30" s="37" t="s">
        <v>56</v>
      </c>
      <c r="Q30" s="105">
        <f t="shared" si="1"/>
        <v>0</v>
      </c>
      <c r="R30" s="105">
        <f t="shared" si="2"/>
        <v>0</v>
      </c>
      <c r="S30" s="106">
        <f t="shared" si="0"/>
        <v>0</v>
      </c>
      <c r="U30" s="23"/>
      <c r="V30" s="23"/>
      <c r="W30" s="23"/>
      <c r="X30" s="23"/>
      <c r="Y30" s="23"/>
      <c r="Z30" s="23"/>
      <c r="AA30" s="23"/>
      <c r="AB30" s="23"/>
      <c r="AC30" s="23"/>
    </row>
    <row r="31" spans="2:29" s="46" customFormat="1" ht="15" customHeight="1">
      <c r="B31" s="53"/>
      <c r="C31" s="37" t="s">
        <v>57</v>
      </c>
      <c r="D31" s="54"/>
      <c r="F31" s="53"/>
      <c r="G31" s="37" t="s">
        <v>57</v>
      </c>
      <c r="H31" s="56"/>
      <c r="I31" s="55"/>
      <c r="J31" s="55"/>
      <c r="K31" s="56"/>
      <c r="L31" s="56"/>
      <c r="O31" s="53"/>
      <c r="P31" s="37" t="s">
        <v>57</v>
      </c>
      <c r="Q31" s="105">
        <f t="shared" si="1"/>
        <v>0</v>
      </c>
      <c r="R31" s="105">
        <f t="shared" si="2"/>
        <v>0</v>
      </c>
      <c r="S31" s="106">
        <f t="shared" si="0"/>
        <v>0</v>
      </c>
      <c r="U31" s="23"/>
      <c r="V31" s="23"/>
      <c r="W31" s="23"/>
      <c r="X31" s="23"/>
      <c r="Y31" s="23"/>
      <c r="Z31" s="23"/>
      <c r="AA31" s="23"/>
      <c r="AB31" s="23"/>
      <c r="AC31" s="23"/>
    </row>
    <row r="32" spans="2:29" s="46" customFormat="1" ht="15" customHeight="1">
      <c r="B32" s="53"/>
      <c r="C32" s="37" t="s">
        <v>58</v>
      </c>
      <c r="D32" s="54"/>
      <c r="F32" s="53"/>
      <c r="G32" s="37" t="s">
        <v>58</v>
      </c>
      <c r="H32" s="56"/>
      <c r="I32" s="55"/>
      <c r="J32" s="55"/>
      <c r="K32" s="56"/>
      <c r="L32" s="56"/>
      <c r="O32" s="53"/>
      <c r="P32" s="37" t="s">
        <v>58</v>
      </c>
      <c r="Q32" s="105">
        <f t="shared" si="1"/>
        <v>0</v>
      </c>
      <c r="R32" s="105">
        <f t="shared" si="2"/>
        <v>0</v>
      </c>
      <c r="S32" s="106">
        <f t="shared" si="0"/>
        <v>0</v>
      </c>
      <c r="U32" s="23"/>
      <c r="V32" s="23"/>
      <c r="W32" s="23"/>
      <c r="X32" s="23"/>
      <c r="Y32" s="23"/>
      <c r="Z32" s="23"/>
      <c r="AA32" s="23"/>
      <c r="AB32" s="23"/>
      <c r="AC32" s="23"/>
    </row>
    <row r="33" spans="2:29" s="46" customFormat="1" ht="15" customHeight="1">
      <c r="B33" s="53"/>
      <c r="C33" s="37" t="s">
        <v>59</v>
      </c>
      <c r="D33" s="54"/>
      <c r="F33" s="53"/>
      <c r="G33" s="37" t="s">
        <v>59</v>
      </c>
      <c r="H33" s="56"/>
      <c r="I33" s="55"/>
      <c r="J33" s="55"/>
      <c r="K33" s="56"/>
      <c r="L33" s="56"/>
      <c r="O33" s="53"/>
      <c r="P33" s="37" t="s">
        <v>59</v>
      </c>
      <c r="Q33" s="105">
        <f t="shared" si="1"/>
        <v>0</v>
      </c>
      <c r="R33" s="105">
        <f t="shared" si="2"/>
        <v>0</v>
      </c>
      <c r="S33" s="106">
        <f t="shared" si="0"/>
        <v>0</v>
      </c>
      <c r="U33" s="23"/>
      <c r="V33" s="23"/>
      <c r="W33" s="23"/>
      <c r="X33" s="23"/>
      <c r="Y33" s="23"/>
      <c r="Z33" s="23"/>
      <c r="AA33" s="23"/>
      <c r="AB33" s="23"/>
      <c r="AC33" s="23"/>
    </row>
    <row r="34" spans="2:29" s="46" customFormat="1" ht="15" customHeight="1">
      <c r="B34" s="53"/>
      <c r="C34" s="37" t="s">
        <v>60</v>
      </c>
      <c r="D34" s="54"/>
      <c r="F34" s="53"/>
      <c r="G34" s="37" t="s">
        <v>60</v>
      </c>
      <c r="H34" s="56"/>
      <c r="I34" s="55"/>
      <c r="J34" s="55"/>
      <c r="K34" s="56"/>
      <c r="L34" s="56"/>
      <c r="O34" s="53"/>
      <c r="P34" s="37" t="s">
        <v>60</v>
      </c>
      <c r="Q34" s="105">
        <f t="shared" si="1"/>
        <v>0</v>
      </c>
      <c r="R34" s="105">
        <f t="shared" si="2"/>
        <v>0</v>
      </c>
      <c r="S34" s="106">
        <f t="shared" si="0"/>
        <v>0</v>
      </c>
      <c r="U34" s="23"/>
      <c r="V34" s="23"/>
      <c r="W34" s="23"/>
      <c r="X34" s="23"/>
      <c r="Y34" s="23"/>
      <c r="Z34" s="23"/>
      <c r="AA34" s="23"/>
      <c r="AB34" s="23"/>
      <c r="AC34" s="23"/>
    </row>
    <row r="35" spans="2:29" s="46" customFormat="1" ht="15" customHeight="1">
      <c r="B35" s="53"/>
      <c r="C35" s="37" t="s">
        <v>61</v>
      </c>
      <c r="D35" s="54"/>
      <c r="F35" s="53"/>
      <c r="G35" s="37" t="s">
        <v>61</v>
      </c>
      <c r="H35" s="56"/>
      <c r="I35" s="55"/>
      <c r="J35" s="55"/>
      <c r="K35" s="56"/>
      <c r="L35" s="56"/>
      <c r="O35" s="53"/>
      <c r="P35" s="37" t="s">
        <v>61</v>
      </c>
      <c r="Q35" s="105">
        <f t="shared" si="1"/>
        <v>0</v>
      </c>
      <c r="R35" s="105">
        <f t="shared" si="2"/>
        <v>0</v>
      </c>
      <c r="S35" s="106">
        <f t="shared" si="0"/>
        <v>0</v>
      </c>
      <c r="U35" s="23"/>
      <c r="V35" s="23"/>
      <c r="W35" s="23"/>
      <c r="X35" s="23"/>
      <c r="Y35" s="23"/>
      <c r="Z35" s="23"/>
      <c r="AA35" s="23"/>
      <c r="AB35" s="23"/>
      <c r="AC35" s="23"/>
    </row>
    <row r="36" spans="2:29" s="46" customFormat="1" ht="15" customHeight="1">
      <c r="B36" s="53"/>
      <c r="C36" s="37" t="s">
        <v>62</v>
      </c>
      <c r="D36" s="54"/>
      <c r="F36" s="53"/>
      <c r="G36" s="37" t="s">
        <v>62</v>
      </c>
      <c r="H36" s="56"/>
      <c r="I36" s="55"/>
      <c r="J36" s="55"/>
      <c r="K36" s="56"/>
      <c r="L36" s="56"/>
      <c r="O36" s="53"/>
      <c r="P36" s="37" t="s">
        <v>62</v>
      </c>
      <c r="Q36" s="105">
        <f t="shared" si="1"/>
        <v>0</v>
      </c>
      <c r="R36" s="105">
        <f t="shared" si="2"/>
        <v>0</v>
      </c>
      <c r="S36" s="106">
        <f t="shared" si="0"/>
        <v>0</v>
      </c>
      <c r="U36" s="23"/>
      <c r="V36" s="23"/>
      <c r="W36" s="23"/>
      <c r="X36" s="23"/>
      <c r="Y36" s="23"/>
      <c r="Z36" s="23"/>
      <c r="AA36" s="23"/>
      <c r="AB36" s="23"/>
      <c r="AC36" s="23"/>
    </row>
    <row r="37" spans="2:29" s="46" customFormat="1" ht="15" customHeight="1">
      <c r="B37" s="53"/>
      <c r="C37" s="37" t="s">
        <v>63</v>
      </c>
      <c r="D37" s="54"/>
      <c r="F37" s="53"/>
      <c r="G37" s="37" t="s">
        <v>63</v>
      </c>
      <c r="H37" s="56"/>
      <c r="I37" s="55"/>
      <c r="J37" s="55"/>
      <c r="K37" s="56"/>
      <c r="L37" s="56"/>
      <c r="O37" s="53"/>
      <c r="P37" s="37" t="s">
        <v>63</v>
      </c>
      <c r="Q37" s="105">
        <f t="shared" si="1"/>
        <v>0</v>
      </c>
      <c r="R37" s="105">
        <f t="shared" si="2"/>
        <v>0</v>
      </c>
      <c r="S37" s="106">
        <f t="shared" si="0"/>
        <v>0</v>
      </c>
      <c r="U37" s="23"/>
      <c r="V37" s="23"/>
      <c r="W37" s="23"/>
      <c r="X37" s="23"/>
      <c r="Y37" s="23"/>
      <c r="Z37" s="23"/>
      <c r="AA37" s="23"/>
      <c r="AB37" s="23"/>
      <c r="AC37" s="23"/>
    </row>
    <row r="38" spans="2:29" s="46" customFormat="1" ht="15" customHeight="1">
      <c r="B38" s="53"/>
      <c r="C38" s="37" t="s">
        <v>64</v>
      </c>
      <c r="D38" s="54"/>
      <c r="F38" s="53"/>
      <c r="G38" s="37" t="s">
        <v>64</v>
      </c>
      <c r="H38" s="56"/>
      <c r="I38" s="55"/>
      <c r="J38" s="55"/>
      <c r="K38" s="56"/>
      <c r="L38" s="56"/>
      <c r="O38" s="53"/>
      <c r="P38" s="37" t="s">
        <v>64</v>
      </c>
      <c r="Q38" s="105">
        <f t="shared" si="1"/>
        <v>0</v>
      </c>
      <c r="R38" s="105">
        <f t="shared" si="2"/>
        <v>0</v>
      </c>
      <c r="S38" s="106">
        <f t="shared" si="0"/>
        <v>0</v>
      </c>
      <c r="U38" s="23"/>
      <c r="V38" s="23"/>
      <c r="W38" s="23"/>
      <c r="X38" s="23"/>
      <c r="Y38" s="23"/>
      <c r="Z38" s="23"/>
      <c r="AA38" s="23"/>
      <c r="AB38" s="23"/>
      <c r="AC38" s="23"/>
    </row>
    <row r="39" spans="2:29" s="46" customFormat="1" ht="15" customHeight="1">
      <c r="B39" s="53"/>
      <c r="C39" s="37" t="s">
        <v>65</v>
      </c>
      <c r="D39" s="54"/>
      <c r="F39" s="53"/>
      <c r="G39" s="37" t="s">
        <v>65</v>
      </c>
      <c r="H39" s="56"/>
      <c r="I39" s="55"/>
      <c r="J39" s="55"/>
      <c r="K39" s="56"/>
      <c r="L39" s="56"/>
      <c r="O39" s="53"/>
      <c r="P39" s="37" t="s">
        <v>65</v>
      </c>
      <c r="Q39" s="105">
        <f t="shared" si="1"/>
        <v>0</v>
      </c>
      <c r="R39" s="105">
        <f t="shared" si="2"/>
        <v>0</v>
      </c>
      <c r="S39" s="106">
        <f t="shared" si="0"/>
        <v>0</v>
      </c>
      <c r="U39" s="23"/>
      <c r="V39" s="23"/>
      <c r="W39" s="23"/>
      <c r="X39" s="23"/>
      <c r="Y39" s="23"/>
      <c r="Z39" s="23"/>
      <c r="AA39" s="23"/>
      <c r="AB39" s="23"/>
      <c r="AC39" s="23"/>
    </row>
    <row r="40" spans="2:29" s="46" customFormat="1" ht="15" customHeight="1">
      <c r="B40" s="53"/>
      <c r="C40" s="37" t="s">
        <v>66</v>
      </c>
      <c r="D40" s="54"/>
      <c r="F40" s="53"/>
      <c r="G40" s="37" t="s">
        <v>66</v>
      </c>
      <c r="H40" s="56"/>
      <c r="I40" s="55"/>
      <c r="J40" s="55"/>
      <c r="K40" s="56"/>
      <c r="L40" s="56"/>
      <c r="O40" s="53"/>
      <c r="P40" s="37" t="s">
        <v>66</v>
      </c>
      <c r="Q40" s="105">
        <f t="shared" si="1"/>
        <v>0</v>
      </c>
      <c r="R40" s="105">
        <f t="shared" si="2"/>
        <v>0</v>
      </c>
      <c r="S40" s="106">
        <f t="shared" si="0"/>
        <v>0</v>
      </c>
      <c r="U40" s="23"/>
      <c r="V40" s="23"/>
      <c r="W40" s="23"/>
      <c r="X40" s="23"/>
      <c r="Y40" s="23"/>
      <c r="Z40" s="23"/>
      <c r="AA40" s="23"/>
      <c r="AB40" s="23"/>
      <c r="AC40" s="23"/>
    </row>
    <row r="41" spans="2:29" s="46" customFormat="1" ht="15" customHeight="1">
      <c r="B41" s="53"/>
      <c r="C41" s="37" t="s">
        <v>67</v>
      </c>
      <c r="D41" s="54"/>
      <c r="F41" s="53"/>
      <c r="G41" s="37" t="s">
        <v>67</v>
      </c>
      <c r="H41" s="56"/>
      <c r="I41" s="55"/>
      <c r="J41" s="55"/>
      <c r="K41" s="56"/>
      <c r="L41" s="56"/>
      <c r="O41" s="53"/>
      <c r="P41" s="37" t="s">
        <v>67</v>
      </c>
      <c r="Q41" s="105">
        <f t="shared" si="1"/>
        <v>0</v>
      </c>
      <c r="R41" s="105">
        <f t="shared" si="2"/>
        <v>0</v>
      </c>
      <c r="S41" s="106">
        <f t="shared" si="0"/>
        <v>0</v>
      </c>
      <c r="U41" s="23"/>
      <c r="V41" s="23"/>
      <c r="W41" s="23"/>
      <c r="X41" s="23"/>
      <c r="Y41" s="23"/>
      <c r="Z41" s="23"/>
      <c r="AA41" s="23"/>
      <c r="AB41" s="23"/>
      <c r="AC41" s="23"/>
    </row>
    <row r="42" spans="2:29" s="46" customFormat="1" ht="15" customHeight="1">
      <c r="B42" s="53"/>
      <c r="C42" s="37" t="s">
        <v>68</v>
      </c>
      <c r="D42" s="54"/>
      <c r="F42" s="53"/>
      <c r="G42" s="37" t="s">
        <v>68</v>
      </c>
      <c r="H42" s="56"/>
      <c r="I42" s="55"/>
      <c r="J42" s="55"/>
      <c r="K42" s="56"/>
      <c r="L42" s="56"/>
      <c r="O42" s="53"/>
      <c r="P42" s="37" t="s">
        <v>68</v>
      </c>
      <c r="Q42" s="105">
        <f t="shared" si="1"/>
        <v>0</v>
      </c>
      <c r="R42" s="105">
        <f t="shared" si="2"/>
        <v>0</v>
      </c>
      <c r="S42" s="106">
        <f t="shared" si="0"/>
        <v>0</v>
      </c>
      <c r="U42" s="23"/>
      <c r="V42" s="23"/>
      <c r="W42" s="23"/>
      <c r="X42" s="23"/>
      <c r="Y42" s="23"/>
      <c r="Z42" s="23"/>
      <c r="AA42" s="23"/>
      <c r="AB42" s="23"/>
      <c r="AC42" s="23"/>
    </row>
    <row r="43" spans="2:29" s="46" customFormat="1" ht="15" customHeight="1">
      <c r="B43" s="53"/>
      <c r="C43" s="37" t="s">
        <v>69</v>
      </c>
      <c r="D43" s="54"/>
      <c r="F43" s="53"/>
      <c r="G43" s="37" t="s">
        <v>69</v>
      </c>
      <c r="H43" s="56"/>
      <c r="I43" s="55"/>
      <c r="J43" s="55"/>
      <c r="K43" s="56"/>
      <c r="L43" s="56"/>
      <c r="O43" s="53"/>
      <c r="P43" s="37" t="s">
        <v>69</v>
      </c>
      <c r="Q43" s="105">
        <f t="shared" si="1"/>
        <v>0</v>
      </c>
      <c r="R43" s="105">
        <f t="shared" si="2"/>
        <v>0</v>
      </c>
      <c r="S43" s="106">
        <f t="shared" si="0"/>
        <v>0</v>
      </c>
      <c r="U43" s="23"/>
      <c r="V43" s="23"/>
      <c r="W43" s="23"/>
      <c r="X43" s="23"/>
      <c r="Y43" s="23"/>
      <c r="Z43" s="23"/>
      <c r="AA43" s="23"/>
      <c r="AB43" s="23"/>
      <c r="AC43" s="23"/>
    </row>
    <row r="44" spans="2:29" s="46" customFormat="1" ht="15" customHeight="1">
      <c r="B44" s="53"/>
      <c r="C44" s="37" t="s">
        <v>70</v>
      </c>
      <c r="D44" s="54"/>
      <c r="F44" s="53"/>
      <c r="G44" s="37" t="s">
        <v>70</v>
      </c>
      <c r="H44" s="56"/>
      <c r="I44" s="55"/>
      <c r="J44" s="55"/>
      <c r="K44" s="56"/>
      <c r="L44" s="56"/>
      <c r="O44" s="53"/>
      <c r="P44" s="37" t="s">
        <v>70</v>
      </c>
      <c r="Q44" s="105">
        <f t="shared" si="1"/>
        <v>0</v>
      </c>
      <c r="R44" s="105">
        <f t="shared" si="2"/>
        <v>0</v>
      </c>
      <c r="S44" s="106">
        <f t="shared" si="0"/>
        <v>0</v>
      </c>
      <c r="U44" s="23"/>
      <c r="V44" s="23"/>
      <c r="W44" s="23"/>
      <c r="X44" s="23"/>
      <c r="Y44" s="23"/>
      <c r="Z44" s="23"/>
      <c r="AA44" s="23"/>
      <c r="AB44" s="23"/>
      <c r="AC44" s="23"/>
    </row>
    <row r="45" spans="2:29" s="46" customFormat="1" ht="15" customHeight="1">
      <c r="B45" s="53"/>
      <c r="C45" s="37" t="s">
        <v>71</v>
      </c>
      <c r="D45" s="54"/>
      <c r="F45" s="53"/>
      <c r="G45" s="37" t="s">
        <v>71</v>
      </c>
      <c r="H45" s="56"/>
      <c r="I45" s="55"/>
      <c r="J45" s="55"/>
      <c r="K45" s="56"/>
      <c r="L45" s="56"/>
      <c r="O45" s="53"/>
      <c r="P45" s="37" t="s">
        <v>71</v>
      </c>
      <c r="Q45" s="105">
        <f t="shared" si="1"/>
        <v>0</v>
      </c>
      <c r="R45" s="105">
        <f t="shared" si="2"/>
        <v>0</v>
      </c>
      <c r="S45" s="106">
        <f t="shared" si="0"/>
        <v>0</v>
      </c>
      <c r="U45" s="23"/>
      <c r="V45" s="23"/>
      <c r="W45" s="23"/>
      <c r="X45" s="23"/>
      <c r="Y45" s="23"/>
      <c r="Z45" s="23"/>
      <c r="AA45" s="23"/>
      <c r="AB45" s="23"/>
      <c r="AC45" s="23"/>
    </row>
    <row r="46" spans="2:29" s="46" customFormat="1" ht="15" customHeight="1">
      <c r="B46" s="53"/>
      <c r="C46" s="37" t="s">
        <v>72</v>
      </c>
      <c r="D46" s="54"/>
      <c r="F46" s="53"/>
      <c r="G46" s="37" t="s">
        <v>72</v>
      </c>
      <c r="H46" s="56"/>
      <c r="I46" s="55"/>
      <c r="J46" s="55"/>
      <c r="K46" s="56"/>
      <c r="L46" s="56"/>
      <c r="O46" s="53"/>
      <c r="P46" s="37" t="s">
        <v>72</v>
      </c>
      <c r="Q46" s="105">
        <f t="shared" si="1"/>
        <v>0</v>
      </c>
      <c r="R46" s="105">
        <f t="shared" si="2"/>
        <v>0</v>
      </c>
      <c r="S46" s="106">
        <f t="shared" si="0"/>
        <v>0</v>
      </c>
      <c r="U46" s="23"/>
      <c r="V46" s="23"/>
      <c r="W46" s="23"/>
      <c r="X46" s="23"/>
      <c r="Y46" s="23"/>
      <c r="Z46" s="23"/>
      <c r="AA46" s="23"/>
      <c r="AB46" s="23"/>
      <c r="AC46" s="23"/>
    </row>
    <row r="47" spans="2:29" s="46" customFormat="1" ht="15" customHeight="1">
      <c r="B47" s="53"/>
      <c r="C47" s="37" t="s">
        <v>73</v>
      </c>
      <c r="D47" s="54"/>
      <c r="F47" s="53"/>
      <c r="G47" s="37" t="s">
        <v>73</v>
      </c>
      <c r="H47" s="56"/>
      <c r="I47" s="55"/>
      <c r="J47" s="55"/>
      <c r="K47" s="56"/>
      <c r="L47" s="56"/>
      <c r="O47" s="53"/>
      <c r="P47" s="37" t="s">
        <v>73</v>
      </c>
      <c r="Q47" s="105">
        <f t="shared" si="1"/>
        <v>0</v>
      </c>
      <c r="R47" s="105">
        <f t="shared" si="2"/>
        <v>0</v>
      </c>
      <c r="S47" s="106">
        <f t="shared" si="0"/>
        <v>0</v>
      </c>
      <c r="U47" s="23"/>
      <c r="V47" s="23"/>
      <c r="W47" s="23"/>
      <c r="X47" s="23"/>
      <c r="Y47" s="23"/>
      <c r="Z47" s="23"/>
      <c r="AA47" s="23"/>
      <c r="AB47" s="23"/>
      <c r="AC47" s="23"/>
    </row>
    <row r="48" spans="2:29" s="46" customFormat="1" ht="15" customHeight="1">
      <c r="B48" s="53"/>
      <c r="C48" s="37" t="s">
        <v>74</v>
      </c>
      <c r="D48" s="54"/>
      <c r="F48" s="53"/>
      <c r="G48" s="37" t="s">
        <v>74</v>
      </c>
      <c r="H48" s="56"/>
      <c r="I48" s="55"/>
      <c r="J48" s="55"/>
      <c r="K48" s="56"/>
      <c r="L48" s="56"/>
      <c r="O48" s="53"/>
      <c r="P48" s="37" t="s">
        <v>74</v>
      </c>
      <c r="Q48" s="105">
        <f t="shared" si="1"/>
        <v>0</v>
      </c>
      <c r="R48" s="105">
        <f t="shared" si="2"/>
        <v>0</v>
      </c>
      <c r="S48" s="106">
        <f t="shared" si="0"/>
        <v>0</v>
      </c>
      <c r="U48" s="23"/>
      <c r="V48" s="23"/>
      <c r="W48" s="23"/>
      <c r="X48" s="23"/>
      <c r="Y48" s="23"/>
      <c r="Z48" s="23"/>
      <c r="AA48" s="23"/>
      <c r="AB48" s="23"/>
      <c r="AC48" s="23"/>
    </row>
    <row r="49" spans="2:29" s="46" customFormat="1" ht="15" customHeight="1">
      <c r="B49" s="53"/>
      <c r="C49" s="37" t="s">
        <v>75</v>
      </c>
      <c r="D49" s="54"/>
      <c r="F49" s="53"/>
      <c r="G49" s="37" t="s">
        <v>75</v>
      </c>
      <c r="H49" s="56"/>
      <c r="I49" s="55"/>
      <c r="J49" s="55"/>
      <c r="K49" s="56"/>
      <c r="L49" s="56"/>
      <c r="O49" s="53"/>
      <c r="P49" s="37" t="s">
        <v>75</v>
      </c>
      <c r="Q49" s="105">
        <f t="shared" si="1"/>
        <v>0</v>
      </c>
      <c r="R49" s="105">
        <f t="shared" si="2"/>
        <v>0</v>
      </c>
      <c r="S49" s="106">
        <f t="shared" si="0"/>
        <v>0</v>
      </c>
      <c r="U49" s="23"/>
      <c r="V49" s="23"/>
      <c r="W49" s="23"/>
      <c r="X49" s="23"/>
      <c r="Y49" s="23"/>
      <c r="Z49" s="23"/>
      <c r="AA49" s="23"/>
      <c r="AB49" s="23"/>
      <c r="AC49" s="23"/>
    </row>
    <row r="50" spans="2:29" s="46" customFormat="1" ht="15" customHeight="1">
      <c r="B50" s="53"/>
      <c r="C50" s="37" t="s">
        <v>76</v>
      </c>
      <c r="D50" s="54"/>
      <c r="F50" s="53"/>
      <c r="G50" s="37" t="s">
        <v>76</v>
      </c>
      <c r="H50" s="56"/>
      <c r="I50" s="55"/>
      <c r="J50" s="55"/>
      <c r="K50" s="56"/>
      <c r="L50" s="56"/>
      <c r="O50" s="53"/>
      <c r="P50" s="37" t="s">
        <v>76</v>
      </c>
      <c r="Q50" s="105">
        <f t="shared" si="1"/>
        <v>0</v>
      </c>
      <c r="R50" s="105">
        <f t="shared" si="2"/>
        <v>0</v>
      </c>
      <c r="S50" s="106">
        <f t="shared" si="0"/>
        <v>0</v>
      </c>
      <c r="U50" s="23"/>
      <c r="V50" s="23"/>
      <c r="W50" s="23"/>
      <c r="X50" s="23"/>
      <c r="Y50" s="23"/>
      <c r="Z50" s="23"/>
      <c r="AA50" s="23"/>
      <c r="AB50" s="23"/>
      <c r="AC50" s="23"/>
    </row>
    <row r="51" spans="2:29" s="46" customFormat="1" ht="15" customHeight="1">
      <c r="B51" s="53"/>
      <c r="C51" s="37" t="s">
        <v>77</v>
      </c>
      <c r="D51" s="54"/>
      <c r="F51" s="53"/>
      <c r="G51" s="37" t="s">
        <v>77</v>
      </c>
      <c r="H51" s="56"/>
      <c r="I51" s="55"/>
      <c r="J51" s="55"/>
      <c r="K51" s="56"/>
      <c r="L51" s="56"/>
      <c r="O51" s="53"/>
      <c r="P51" s="37" t="s">
        <v>77</v>
      </c>
      <c r="Q51" s="105">
        <f t="shared" si="1"/>
        <v>0</v>
      </c>
      <c r="R51" s="105">
        <f t="shared" si="2"/>
        <v>0</v>
      </c>
      <c r="S51" s="106">
        <f t="shared" si="0"/>
        <v>0</v>
      </c>
      <c r="U51" s="23"/>
      <c r="V51" s="23"/>
      <c r="W51" s="23"/>
      <c r="X51" s="23"/>
      <c r="Y51" s="23"/>
      <c r="Z51" s="23"/>
      <c r="AA51" s="23"/>
      <c r="AB51" s="23"/>
      <c r="AC51" s="23"/>
    </row>
    <row r="52" spans="2:29" s="46" customFormat="1" ht="15" customHeight="1">
      <c r="B52" s="53"/>
      <c r="C52" s="37" t="s">
        <v>78</v>
      </c>
      <c r="D52" s="54"/>
      <c r="F52" s="53"/>
      <c r="G52" s="37" t="s">
        <v>78</v>
      </c>
      <c r="H52" s="56"/>
      <c r="I52" s="55"/>
      <c r="J52" s="55"/>
      <c r="K52" s="56"/>
      <c r="L52" s="56"/>
      <c r="O52" s="53"/>
      <c r="P52" s="37" t="s">
        <v>78</v>
      </c>
      <c r="Q52" s="105">
        <f t="shared" si="1"/>
        <v>0</v>
      </c>
      <c r="R52" s="105">
        <f t="shared" si="2"/>
        <v>0</v>
      </c>
      <c r="S52" s="106">
        <f t="shared" si="0"/>
        <v>0</v>
      </c>
      <c r="U52" s="23"/>
      <c r="V52" s="23"/>
      <c r="W52" s="23"/>
      <c r="X52" s="23"/>
      <c r="Y52" s="23"/>
      <c r="Z52" s="23"/>
      <c r="AA52" s="23"/>
      <c r="AB52" s="23"/>
      <c r="AC52" s="23"/>
    </row>
    <row r="53" spans="2:29" s="46" customFormat="1" ht="15" customHeight="1">
      <c r="B53" s="53"/>
      <c r="C53" s="37" t="s">
        <v>79</v>
      </c>
      <c r="D53" s="54"/>
      <c r="F53" s="53"/>
      <c r="G53" s="37" t="s">
        <v>79</v>
      </c>
      <c r="H53" s="56"/>
      <c r="I53" s="55"/>
      <c r="J53" s="55"/>
      <c r="K53" s="56"/>
      <c r="L53" s="56"/>
      <c r="O53" s="53"/>
      <c r="P53" s="37" t="s">
        <v>79</v>
      </c>
      <c r="Q53" s="105">
        <f t="shared" si="1"/>
        <v>0</v>
      </c>
      <c r="R53" s="105">
        <f t="shared" si="2"/>
        <v>0</v>
      </c>
      <c r="S53" s="106">
        <f t="shared" si="0"/>
        <v>0</v>
      </c>
      <c r="U53" s="23"/>
      <c r="V53" s="23"/>
      <c r="W53" s="23"/>
      <c r="X53" s="23"/>
      <c r="Y53" s="23"/>
      <c r="Z53" s="23"/>
      <c r="AA53" s="23"/>
      <c r="AB53" s="23"/>
      <c r="AC53" s="23"/>
    </row>
    <row r="54" spans="2:29" s="46" customFormat="1" ht="15" customHeight="1">
      <c r="B54" s="53"/>
      <c r="C54" s="37" t="s">
        <v>80</v>
      </c>
      <c r="D54" s="54"/>
      <c r="F54" s="53"/>
      <c r="G54" s="37" t="s">
        <v>80</v>
      </c>
      <c r="H54" s="56"/>
      <c r="I54" s="55"/>
      <c r="J54" s="55"/>
      <c r="K54" s="56"/>
      <c r="L54" s="56"/>
      <c r="O54" s="53"/>
      <c r="P54" s="37" t="s">
        <v>80</v>
      </c>
      <c r="Q54" s="105">
        <f t="shared" si="1"/>
        <v>0</v>
      </c>
      <c r="R54" s="105">
        <f t="shared" si="2"/>
        <v>0</v>
      </c>
      <c r="S54" s="106">
        <f t="shared" si="0"/>
        <v>0</v>
      </c>
      <c r="U54" s="23"/>
      <c r="V54" s="23"/>
      <c r="W54" s="23"/>
      <c r="X54" s="23"/>
      <c r="Y54" s="23"/>
      <c r="Z54" s="23"/>
      <c r="AA54" s="23"/>
      <c r="AB54" s="23"/>
      <c r="AC54" s="23"/>
    </row>
    <row r="55" spans="2:29" s="46" customFormat="1" ht="15" customHeight="1">
      <c r="B55" s="53"/>
      <c r="C55" s="37" t="s">
        <v>81</v>
      </c>
      <c r="D55" s="54"/>
      <c r="F55" s="53"/>
      <c r="G55" s="37" t="s">
        <v>81</v>
      </c>
      <c r="H55" s="56"/>
      <c r="I55" s="55"/>
      <c r="J55" s="55"/>
      <c r="K55" s="56"/>
      <c r="L55" s="56"/>
      <c r="O55" s="53"/>
      <c r="P55" s="37" t="s">
        <v>81</v>
      </c>
      <c r="Q55" s="105">
        <f t="shared" si="1"/>
        <v>0</v>
      </c>
      <c r="R55" s="105">
        <f t="shared" si="2"/>
        <v>0</v>
      </c>
      <c r="S55" s="106">
        <f t="shared" si="0"/>
        <v>0</v>
      </c>
      <c r="U55" s="23"/>
      <c r="V55" s="23"/>
      <c r="W55" s="23"/>
      <c r="X55" s="23"/>
      <c r="Y55" s="23"/>
      <c r="Z55" s="23"/>
      <c r="AA55" s="23"/>
      <c r="AB55" s="23"/>
      <c r="AC55" s="23"/>
    </row>
    <row r="56" spans="2:29" s="46" customFormat="1" ht="15" customHeight="1">
      <c r="B56" s="53"/>
      <c r="C56" s="37" t="s">
        <v>82</v>
      </c>
      <c r="D56" s="54"/>
      <c r="F56" s="53"/>
      <c r="G56" s="37" t="s">
        <v>82</v>
      </c>
      <c r="H56" s="56"/>
      <c r="I56" s="55"/>
      <c r="J56" s="55"/>
      <c r="K56" s="56"/>
      <c r="L56" s="56"/>
      <c r="O56" s="53"/>
      <c r="P56" s="37" t="s">
        <v>82</v>
      </c>
      <c r="Q56" s="105">
        <f t="shared" si="1"/>
        <v>0</v>
      </c>
      <c r="R56" s="105">
        <f t="shared" si="2"/>
        <v>0</v>
      </c>
      <c r="S56" s="106">
        <f t="shared" si="0"/>
        <v>0</v>
      </c>
      <c r="U56" s="23"/>
      <c r="V56" s="23"/>
      <c r="W56" s="23"/>
      <c r="X56" s="23"/>
      <c r="Y56" s="23"/>
      <c r="Z56" s="23"/>
      <c r="AA56" s="23"/>
      <c r="AB56" s="23"/>
      <c r="AC56" s="23"/>
    </row>
    <row r="57" spans="2:29" s="46" customFormat="1" ht="15" customHeight="1">
      <c r="B57" s="53"/>
      <c r="C57" s="37" t="s">
        <v>83</v>
      </c>
      <c r="D57" s="54"/>
      <c r="F57" s="53"/>
      <c r="G57" s="37" t="s">
        <v>83</v>
      </c>
      <c r="H57" s="56"/>
      <c r="I57" s="55"/>
      <c r="J57" s="55"/>
      <c r="K57" s="56"/>
      <c r="L57" s="56"/>
      <c r="O57" s="53"/>
      <c r="P57" s="37" t="s">
        <v>83</v>
      </c>
      <c r="Q57" s="105">
        <f t="shared" si="1"/>
        <v>0</v>
      </c>
      <c r="R57" s="105">
        <f t="shared" si="2"/>
        <v>0</v>
      </c>
      <c r="S57" s="106">
        <f t="shared" si="0"/>
        <v>0</v>
      </c>
      <c r="U57" s="23"/>
      <c r="V57" s="23"/>
      <c r="W57" s="23"/>
      <c r="X57" s="23"/>
      <c r="Y57" s="23"/>
      <c r="Z57" s="23"/>
      <c r="AA57" s="23"/>
      <c r="AB57" s="23"/>
      <c r="AC57" s="23"/>
    </row>
    <row r="58" spans="2:29" s="46" customFormat="1" ht="15" customHeight="1">
      <c r="B58" s="53"/>
      <c r="C58" s="37" t="s">
        <v>84</v>
      </c>
      <c r="D58" s="54"/>
      <c r="F58" s="53"/>
      <c r="G58" s="37" t="s">
        <v>84</v>
      </c>
      <c r="H58" s="56"/>
      <c r="I58" s="55"/>
      <c r="J58" s="55"/>
      <c r="K58" s="56"/>
      <c r="L58" s="56"/>
      <c r="O58" s="53"/>
      <c r="P58" s="37" t="s">
        <v>84</v>
      </c>
      <c r="Q58" s="105">
        <f t="shared" si="1"/>
        <v>0</v>
      </c>
      <c r="R58" s="105">
        <f t="shared" si="2"/>
        <v>0</v>
      </c>
      <c r="S58" s="106">
        <f t="shared" si="0"/>
        <v>0</v>
      </c>
      <c r="U58" s="23"/>
      <c r="V58" s="23"/>
      <c r="W58" s="23"/>
      <c r="X58" s="23"/>
      <c r="Y58" s="23"/>
      <c r="Z58" s="23"/>
      <c r="AA58" s="23"/>
      <c r="AB58" s="23"/>
      <c r="AC58" s="23"/>
    </row>
    <row r="59" spans="2:29" s="46" customFormat="1" ht="15" customHeight="1">
      <c r="B59" s="53"/>
      <c r="C59" s="37" t="s">
        <v>85</v>
      </c>
      <c r="D59" s="54"/>
      <c r="F59" s="53"/>
      <c r="G59" s="37" t="s">
        <v>85</v>
      </c>
      <c r="H59" s="56"/>
      <c r="I59" s="55"/>
      <c r="J59" s="55"/>
      <c r="K59" s="56"/>
      <c r="L59" s="56"/>
      <c r="O59" s="53"/>
      <c r="P59" s="37" t="s">
        <v>85</v>
      </c>
      <c r="Q59" s="105">
        <f t="shared" si="1"/>
        <v>0</v>
      </c>
      <c r="R59" s="105">
        <f t="shared" si="2"/>
        <v>0</v>
      </c>
      <c r="S59" s="106">
        <f t="shared" si="0"/>
        <v>0</v>
      </c>
      <c r="U59" s="23"/>
      <c r="V59" s="23"/>
      <c r="W59" s="23"/>
      <c r="X59" s="23"/>
      <c r="Y59" s="23"/>
      <c r="Z59" s="23"/>
      <c r="AA59" s="23"/>
      <c r="AB59" s="23"/>
      <c r="AC59" s="23"/>
    </row>
    <row r="60" spans="2:29" s="46" customFormat="1" ht="15" customHeight="1">
      <c r="B60" s="53"/>
      <c r="C60" s="37" t="s">
        <v>86</v>
      </c>
      <c r="D60" s="54"/>
      <c r="F60" s="53"/>
      <c r="G60" s="37" t="s">
        <v>86</v>
      </c>
      <c r="H60" s="56"/>
      <c r="I60" s="55"/>
      <c r="J60" s="55"/>
      <c r="K60" s="56"/>
      <c r="L60" s="56"/>
      <c r="O60" s="53"/>
      <c r="P60" s="37" t="s">
        <v>86</v>
      </c>
      <c r="Q60" s="105">
        <f t="shared" si="1"/>
        <v>0</v>
      </c>
      <c r="R60" s="105">
        <f t="shared" si="2"/>
        <v>0</v>
      </c>
      <c r="S60" s="106">
        <f t="shared" si="0"/>
        <v>0</v>
      </c>
      <c r="U60" s="23"/>
      <c r="V60" s="23"/>
      <c r="W60" s="23"/>
      <c r="X60" s="23"/>
      <c r="Y60" s="23"/>
      <c r="Z60" s="23"/>
      <c r="AA60" s="23"/>
      <c r="AB60" s="23"/>
      <c r="AC60" s="23"/>
    </row>
    <row r="61" spans="2:29" s="46" customFormat="1" ht="15" customHeight="1">
      <c r="B61" s="53"/>
      <c r="C61" s="37" t="s">
        <v>87</v>
      </c>
      <c r="D61" s="54"/>
      <c r="F61" s="53"/>
      <c r="G61" s="37" t="s">
        <v>87</v>
      </c>
      <c r="H61" s="56"/>
      <c r="I61" s="55"/>
      <c r="J61" s="55"/>
      <c r="K61" s="56"/>
      <c r="L61" s="56"/>
      <c r="O61" s="53"/>
      <c r="P61" s="37" t="s">
        <v>87</v>
      </c>
      <c r="Q61" s="105">
        <f t="shared" si="1"/>
        <v>0</v>
      </c>
      <c r="R61" s="105">
        <f t="shared" si="2"/>
        <v>0</v>
      </c>
      <c r="S61" s="106">
        <f t="shared" si="0"/>
        <v>0</v>
      </c>
      <c r="U61" s="23"/>
      <c r="V61" s="23"/>
      <c r="W61" s="23"/>
      <c r="X61" s="23"/>
      <c r="Y61" s="23"/>
      <c r="Z61" s="23"/>
      <c r="AA61" s="23"/>
      <c r="AB61" s="23"/>
      <c r="AC61" s="23"/>
    </row>
    <row r="62" spans="2:29" s="46" customFormat="1" ht="15" customHeight="1">
      <c r="B62" s="53"/>
      <c r="C62" s="37" t="s">
        <v>88</v>
      </c>
      <c r="D62" s="54"/>
      <c r="F62" s="53"/>
      <c r="G62" s="37" t="s">
        <v>88</v>
      </c>
      <c r="H62" s="56"/>
      <c r="I62" s="55"/>
      <c r="J62" s="55"/>
      <c r="K62" s="56"/>
      <c r="L62" s="56"/>
      <c r="O62" s="53"/>
      <c r="P62" s="37" t="s">
        <v>88</v>
      </c>
      <c r="Q62" s="105">
        <f t="shared" si="1"/>
        <v>0</v>
      </c>
      <c r="R62" s="105">
        <f t="shared" si="2"/>
        <v>0</v>
      </c>
      <c r="S62" s="106">
        <f t="shared" si="0"/>
        <v>0</v>
      </c>
      <c r="U62" s="23"/>
      <c r="V62" s="23"/>
      <c r="W62" s="23"/>
      <c r="X62" s="23"/>
      <c r="Y62" s="23"/>
      <c r="Z62" s="23"/>
      <c r="AA62" s="23"/>
      <c r="AB62" s="23"/>
      <c r="AC62" s="23"/>
    </row>
    <row r="63" spans="2:29" s="46" customFormat="1" ht="15" customHeight="1">
      <c r="B63" s="53"/>
      <c r="C63" s="37" t="s">
        <v>89</v>
      </c>
      <c r="D63" s="54"/>
      <c r="F63" s="53"/>
      <c r="G63" s="37" t="s">
        <v>89</v>
      </c>
      <c r="H63" s="56"/>
      <c r="I63" s="55"/>
      <c r="J63" s="55"/>
      <c r="K63" s="56"/>
      <c r="L63" s="56"/>
      <c r="O63" s="53"/>
      <c r="P63" s="37" t="s">
        <v>89</v>
      </c>
      <c r="Q63" s="105">
        <f t="shared" si="1"/>
        <v>0</v>
      </c>
      <c r="R63" s="105">
        <f t="shared" si="2"/>
        <v>0</v>
      </c>
      <c r="S63" s="106">
        <f t="shared" si="0"/>
        <v>0</v>
      </c>
      <c r="U63" s="23"/>
      <c r="V63" s="23"/>
      <c r="W63" s="23"/>
      <c r="X63" s="23"/>
      <c r="Y63" s="23"/>
      <c r="Z63" s="23"/>
      <c r="AA63" s="23"/>
      <c r="AB63" s="23"/>
      <c r="AC63" s="23"/>
    </row>
    <row r="64" spans="2:29" s="46" customFormat="1" ht="15" customHeight="1">
      <c r="B64" s="53"/>
      <c r="C64" s="37" t="s">
        <v>150</v>
      </c>
      <c r="D64" s="54"/>
      <c r="F64" s="53"/>
      <c r="G64" s="37" t="s">
        <v>150</v>
      </c>
      <c r="H64" s="56"/>
      <c r="I64" s="55"/>
      <c r="J64" s="55"/>
      <c r="K64" s="56"/>
      <c r="L64" s="56"/>
      <c r="O64" s="53"/>
      <c r="P64" s="37" t="s">
        <v>150</v>
      </c>
      <c r="Q64" s="105">
        <f t="shared" si="1"/>
        <v>0</v>
      </c>
      <c r="R64" s="105">
        <f t="shared" si="2"/>
        <v>0</v>
      </c>
      <c r="S64" s="106">
        <f t="shared" si="0"/>
        <v>0</v>
      </c>
      <c r="U64" s="23"/>
      <c r="V64" s="23"/>
      <c r="W64" s="23"/>
      <c r="X64" s="23"/>
      <c r="Y64" s="23"/>
      <c r="Z64" s="23"/>
      <c r="AA64" s="23"/>
      <c r="AB64" s="23"/>
      <c r="AC64" s="23"/>
    </row>
  </sheetData>
  <mergeCells count="32">
    <mergeCell ref="C14:D14"/>
    <mergeCell ref="G14:L14"/>
    <mergeCell ref="P14:S14"/>
    <mergeCell ref="W9:AC9"/>
    <mergeCell ref="W10:AC10"/>
    <mergeCell ref="F12:F13"/>
    <mergeCell ref="G12:G13"/>
    <mergeCell ref="I12:I13"/>
    <mergeCell ref="K12:K13"/>
    <mergeCell ref="L12:L13"/>
    <mergeCell ref="O12:O13"/>
    <mergeCell ref="G9:G11"/>
    <mergeCell ref="I9:I11"/>
    <mergeCell ref="K9:K11"/>
    <mergeCell ref="L9:L11"/>
    <mergeCell ref="H9:H11"/>
    <mergeCell ref="F9:F11"/>
    <mergeCell ref="J9:J11"/>
    <mergeCell ref="J12:J13"/>
    <mergeCell ref="V5:W5"/>
    <mergeCell ref="V6:W6"/>
    <mergeCell ref="O7:O11"/>
    <mergeCell ref="P7:P11"/>
    <mergeCell ref="S7:S11"/>
    <mergeCell ref="W8:AC8"/>
    <mergeCell ref="S12:S13"/>
    <mergeCell ref="H12:H13"/>
    <mergeCell ref="R7:R11"/>
    <mergeCell ref="R12:R13"/>
    <mergeCell ref="Q7:Q11"/>
    <mergeCell ref="Q12:Q13"/>
    <mergeCell ref="P12:P13"/>
  </mergeCells>
  <phoneticPr fontId="3"/>
  <pageMargins left="0.52" right="0.43" top="0.47" bottom="0.19" header="0.31496062992125984" footer="0.31496062992125984"/>
  <pageSetup paperSize="9" scale="41" fitToWidth="0" orientation="landscape" r:id="rId1"/>
  <colBreaks count="1" manualBreakCount="1">
    <brk id="14" max="63" man="1"/>
  </colBreaks>
  <drawing r:id="rId2"/>
</worksheet>
</file>

<file path=xl/worksheets/sheet2.xml><?xml version="1.0" encoding="utf-8"?>
<worksheet xmlns="http://schemas.openxmlformats.org/spreadsheetml/2006/main" xmlns:r="http://schemas.openxmlformats.org/officeDocument/2006/relationships">
  <dimension ref="A1:AD64"/>
  <sheetViews>
    <sheetView view="pageBreakPreview" zoomScale="60" zoomScaleNormal="70" workbookViewId="0"/>
  </sheetViews>
  <sheetFormatPr defaultColWidth="9" defaultRowHeight="15"/>
  <cols>
    <col min="1" max="1" width="3.625" style="23" customWidth="1"/>
    <col min="2" max="2" width="5.5" style="24" customWidth="1"/>
    <col min="3" max="3" width="22.75" style="25" customWidth="1"/>
    <col min="4" max="4" width="40.75" style="25" customWidth="1"/>
    <col min="5" max="5" width="6" style="23" customWidth="1"/>
    <col min="6" max="6" width="6.375" style="24" customWidth="1"/>
    <col min="7" max="7" width="22.75" style="25" customWidth="1"/>
    <col min="8" max="8" width="40.75" style="23" customWidth="1"/>
    <col min="9" max="10" width="40.75" style="25" customWidth="1"/>
    <col min="11" max="12" width="40.75" style="23" customWidth="1"/>
    <col min="13" max="15" width="5.125" style="23" customWidth="1"/>
    <col min="16" max="16" width="21.75" style="23" customWidth="1"/>
    <col min="17" max="19" width="40.75" style="23" customWidth="1"/>
    <col min="20" max="20" width="5.125" style="23" customWidth="1"/>
    <col min="21" max="21" width="9" style="23"/>
    <col min="22" max="22" width="13.25" style="23" customWidth="1"/>
    <col min="23" max="16384" width="9" style="23"/>
  </cols>
  <sheetData>
    <row r="1" spans="1:30" ht="18" customHeight="1">
      <c r="K1" s="26"/>
      <c r="L1" s="26"/>
      <c r="M1" s="26"/>
      <c r="N1" s="26"/>
      <c r="O1" s="26"/>
      <c r="P1" s="26"/>
      <c r="Q1" s="26"/>
      <c r="R1" s="26"/>
      <c r="S1" s="26"/>
      <c r="T1" s="26"/>
      <c r="U1" s="26"/>
      <c r="V1" s="26"/>
      <c r="W1" s="26"/>
      <c r="X1" s="26"/>
      <c r="Y1" s="26"/>
      <c r="Z1" s="26"/>
      <c r="AA1" s="26"/>
      <c r="AB1" s="26"/>
      <c r="AC1" s="26"/>
      <c r="AD1" s="26" t="str">
        <f>'PMS(input_fridge_showcase)'!AD1</f>
        <v>JCM_ID_F_PMS_ver01.0</v>
      </c>
    </row>
    <row r="2" spans="1:30" s="31" customFormat="1" ht="27.75" customHeight="1">
      <c r="A2" s="27" t="s">
        <v>208</v>
      </c>
      <c r="B2" s="28"/>
      <c r="C2" s="29"/>
      <c r="D2" s="29"/>
      <c r="E2" s="27"/>
      <c r="F2" s="28"/>
      <c r="G2" s="29"/>
      <c r="H2" s="27"/>
      <c r="I2" s="29"/>
      <c r="J2" s="29"/>
      <c r="K2" s="30"/>
      <c r="L2" s="30"/>
      <c r="M2" s="30"/>
      <c r="N2" s="30"/>
      <c r="O2" s="30"/>
      <c r="P2" s="30"/>
      <c r="Q2" s="30"/>
      <c r="R2" s="30"/>
      <c r="S2" s="30"/>
      <c r="T2" s="30"/>
      <c r="U2" s="30"/>
      <c r="V2" s="30"/>
      <c r="W2" s="30"/>
      <c r="X2" s="30"/>
      <c r="Y2" s="30"/>
      <c r="Z2" s="30"/>
      <c r="AA2" s="30"/>
      <c r="AB2" s="30"/>
      <c r="AC2" s="30"/>
      <c r="AD2" s="30"/>
    </row>
    <row r="4" spans="1:30" ht="18.75" customHeight="1">
      <c r="A4" s="32" t="s">
        <v>90</v>
      </c>
      <c r="B4" s="33"/>
      <c r="F4" s="34" t="s">
        <v>91</v>
      </c>
      <c r="O4" s="35" t="s">
        <v>92</v>
      </c>
      <c r="U4" s="35" t="s">
        <v>183</v>
      </c>
      <c r="V4" s="35"/>
    </row>
    <row r="5" spans="1:30" s="31" customFormat="1" ht="42.6" customHeight="1" thickBot="1">
      <c r="A5" s="36"/>
      <c r="B5" s="37" t="s">
        <v>12</v>
      </c>
      <c r="C5" s="38" t="s">
        <v>13</v>
      </c>
      <c r="D5" s="39">
        <v>1</v>
      </c>
      <c r="F5" s="40"/>
      <c r="I5" s="23"/>
      <c r="V5" s="118" t="s">
        <v>93</v>
      </c>
      <c r="W5" s="119"/>
      <c r="X5" s="41" t="s">
        <v>14</v>
      </c>
    </row>
    <row r="6" spans="1:30" s="42" customFormat="1" ht="50.1" customHeight="1" thickBot="1">
      <c r="B6" s="37" t="s">
        <v>15</v>
      </c>
      <c r="C6" s="38" t="s">
        <v>16</v>
      </c>
      <c r="D6" s="43" t="s">
        <v>160</v>
      </c>
      <c r="F6" s="37" t="s">
        <v>12</v>
      </c>
      <c r="G6" s="38" t="s">
        <v>16</v>
      </c>
      <c r="H6" s="43" t="s">
        <v>202</v>
      </c>
      <c r="I6" s="43" t="s">
        <v>203</v>
      </c>
      <c r="J6" s="43" t="s">
        <v>204</v>
      </c>
      <c r="K6" s="57" t="s">
        <v>151</v>
      </c>
      <c r="L6" s="44" t="s">
        <v>155</v>
      </c>
      <c r="O6" s="37" t="s">
        <v>12</v>
      </c>
      <c r="P6" s="37" t="s">
        <v>16</v>
      </c>
      <c r="Q6" s="44" t="s">
        <v>230</v>
      </c>
      <c r="R6" s="44" t="s">
        <v>231</v>
      </c>
      <c r="S6" s="44" t="s">
        <v>232</v>
      </c>
      <c r="U6" s="24"/>
      <c r="V6" s="120">
        <f>ROUNDDOWN(SUM(Q15:Q64)+SUM(R15:R64)-SUM(S15:S64),0)</f>
        <v>1</v>
      </c>
      <c r="W6" s="121"/>
      <c r="X6" s="45" t="s">
        <v>94</v>
      </c>
    </row>
    <row r="7" spans="1:30" s="46" customFormat="1" ht="69.95" customHeight="1">
      <c r="B7" s="37" t="s">
        <v>17</v>
      </c>
      <c r="C7" s="38" t="s">
        <v>18</v>
      </c>
      <c r="D7" s="47" t="s">
        <v>228</v>
      </c>
      <c r="F7" s="48" t="s">
        <v>15</v>
      </c>
      <c r="G7" s="38" t="s">
        <v>18</v>
      </c>
      <c r="H7" s="49" t="s">
        <v>220</v>
      </c>
      <c r="I7" s="49" t="s">
        <v>221</v>
      </c>
      <c r="J7" s="49" t="s">
        <v>229</v>
      </c>
      <c r="K7" s="49" t="s">
        <v>224</v>
      </c>
      <c r="L7" s="49" t="s">
        <v>156</v>
      </c>
      <c r="N7" s="23"/>
      <c r="O7" s="122" t="s">
        <v>15</v>
      </c>
      <c r="P7" s="115" t="s">
        <v>18</v>
      </c>
      <c r="Q7" s="123" t="s">
        <v>233</v>
      </c>
      <c r="R7" s="123" t="s">
        <v>234</v>
      </c>
      <c r="S7" s="123" t="s">
        <v>223</v>
      </c>
      <c r="U7" s="50" t="s">
        <v>19</v>
      </c>
      <c r="V7" s="23"/>
      <c r="W7" s="23"/>
      <c r="X7" s="23"/>
      <c r="Y7" s="23"/>
      <c r="Z7" s="23"/>
      <c r="AA7" s="23"/>
      <c r="AB7" s="23"/>
      <c r="AC7" s="23"/>
    </row>
    <row r="8" spans="1:30" s="46" customFormat="1" ht="72.599999999999994" customHeight="1">
      <c r="B8" s="37" t="s">
        <v>20</v>
      </c>
      <c r="C8" s="38" t="s">
        <v>14</v>
      </c>
      <c r="D8" s="47" t="s">
        <v>146</v>
      </c>
      <c r="F8" s="37" t="s">
        <v>21</v>
      </c>
      <c r="G8" s="38" t="s">
        <v>14</v>
      </c>
      <c r="H8" s="47" t="s">
        <v>198</v>
      </c>
      <c r="I8" s="47" t="s">
        <v>198</v>
      </c>
      <c r="J8" s="47" t="s">
        <v>199</v>
      </c>
      <c r="K8" s="47" t="s">
        <v>154</v>
      </c>
      <c r="L8" s="47" t="s">
        <v>157</v>
      </c>
      <c r="N8" s="23"/>
      <c r="O8" s="122"/>
      <c r="P8" s="115"/>
      <c r="Q8" s="123"/>
      <c r="R8" s="123"/>
      <c r="S8" s="123"/>
      <c r="U8" s="23"/>
      <c r="V8" s="22" t="s">
        <v>22</v>
      </c>
      <c r="W8" s="124" t="s">
        <v>23</v>
      </c>
      <c r="X8" s="125"/>
      <c r="Y8" s="125"/>
      <c r="Z8" s="125"/>
      <c r="AA8" s="125"/>
      <c r="AB8" s="125"/>
      <c r="AC8" s="126"/>
    </row>
    <row r="9" spans="1:30" s="46" customFormat="1" ht="72.599999999999994" customHeight="1">
      <c r="B9" s="37" t="s">
        <v>24</v>
      </c>
      <c r="C9" s="38" t="s">
        <v>25</v>
      </c>
      <c r="D9" s="51" t="s">
        <v>147</v>
      </c>
      <c r="F9" s="115" t="s">
        <v>20</v>
      </c>
      <c r="G9" s="131" t="s">
        <v>27</v>
      </c>
      <c r="H9" s="116" t="s">
        <v>201</v>
      </c>
      <c r="I9" s="137" t="s">
        <v>190</v>
      </c>
      <c r="J9" s="116" t="s">
        <v>189</v>
      </c>
      <c r="K9" s="116" t="s">
        <v>152</v>
      </c>
      <c r="L9" s="140" t="s">
        <v>158</v>
      </c>
      <c r="N9" s="23"/>
      <c r="O9" s="122"/>
      <c r="P9" s="115"/>
      <c r="Q9" s="123"/>
      <c r="R9" s="123"/>
      <c r="S9" s="123"/>
      <c r="U9" s="23"/>
      <c r="V9" s="22" t="s">
        <v>28</v>
      </c>
      <c r="W9" s="124" t="s">
        <v>29</v>
      </c>
      <c r="X9" s="125"/>
      <c r="Y9" s="125"/>
      <c r="Z9" s="125"/>
      <c r="AA9" s="125"/>
      <c r="AB9" s="125"/>
      <c r="AC9" s="126"/>
    </row>
    <row r="10" spans="1:30" s="46" customFormat="1" ht="72.599999999999994" customHeight="1">
      <c r="B10" s="37" t="s">
        <v>30</v>
      </c>
      <c r="C10" s="38" t="s">
        <v>27</v>
      </c>
      <c r="D10" s="51" t="s">
        <v>149</v>
      </c>
      <c r="F10" s="115"/>
      <c r="G10" s="136"/>
      <c r="H10" s="116"/>
      <c r="I10" s="138"/>
      <c r="J10" s="116"/>
      <c r="K10" s="116"/>
      <c r="L10" s="140"/>
      <c r="N10" s="23"/>
      <c r="O10" s="122"/>
      <c r="P10" s="115"/>
      <c r="Q10" s="123"/>
      <c r="R10" s="123"/>
      <c r="S10" s="123"/>
      <c r="U10" s="23"/>
      <c r="V10" s="22" t="s">
        <v>26</v>
      </c>
      <c r="W10" s="130" t="s">
        <v>31</v>
      </c>
      <c r="X10" s="130"/>
      <c r="Y10" s="130"/>
      <c r="Z10" s="130"/>
      <c r="AA10" s="130"/>
      <c r="AB10" s="130"/>
      <c r="AC10" s="130"/>
    </row>
    <row r="11" spans="1:30" s="46" customFormat="1" ht="126" customHeight="1">
      <c r="B11" s="37" t="s">
        <v>32</v>
      </c>
      <c r="C11" s="38" t="s">
        <v>33</v>
      </c>
      <c r="D11" s="4" t="s">
        <v>159</v>
      </c>
      <c r="F11" s="115"/>
      <c r="G11" s="132"/>
      <c r="H11" s="116"/>
      <c r="I11" s="139"/>
      <c r="J11" s="116"/>
      <c r="K11" s="116"/>
      <c r="L11" s="137"/>
      <c r="N11" s="23"/>
      <c r="O11" s="122"/>
      <c r="P11" s="115"/>
      <c r="Q11" s="123"/>
      <c r="R11" s="123"/>
      <c r="S11" s="123"/>
      <c r="U11" s="23"/>
      <c r="V11" s="23"/>
      <c r="W11" s="23"/>
      <c r="X11" s="23"/>
      <c r="Y11" s="23"/>
      <c r="Z11" s="23"/>
      <c r="AA11" s="23"/>
      <c r="AB11" s="23"/>
      <c r="AC11" s="23"/>
    </row>
    <row r="12" spans="1:30" s="46" customFormat="1" ht="30" customHeight="1">
      <c r="B12" s="37" t="s">
        <v>34</v>
      </c>
      <c r="C12" s="38" t="s">
        <v>35</v>
      </c>
      <c r="D12" s="51" t="s">
        <v>36</v>
      </c>
      <c r="F12" s="115" t="s">
        <v>24</v>
      </c>
      <c r="G12" s="131" t="s">
        <v>37</v>
      </c>
      <c r="H12" s="117"/>
      <c r="I12" s="117"/>
      <c r="J12" s="117"/>
      <c r="K12" s="133"/>
      <c r="L12" s="141"/>
      <c r="N12" s="23"/>
      <c r="O12" s="115" t="s">
        <v>21</v>
      </c>
      <c r="P12" s="115" t="s">
        <v>14</v>
      </c>
      <c r="Q12" s="123" t="s">
        <v>166</v>
      </c>
      <c r="R12" s="123" t="s">
        <v>166</v>
      </c>
      <c r="S12" s="123" t="s">
        <v>167</v>
      </c>
    </row>
    <row r="13" spans="1:30" s="46" customFormat="1" ht="30" customHeight="1">
      <c r="B13" s="37" t="s">
        <v>38</v>
      </c>
      <c r="C13" s="38" t="s">
        <v>37</v>
      </c>
      <c r="D13" s="52"/>
      <c r="F13" s="115"/>
      <c r="G13" s="132"/>
      <c r="H13" s="117"/>
      <c r="I13" s="117"/>
      <c r="J13" s="117"/>
      <c r="K13" s="134"/>
      <c r="L13" s="142"/>
      <c r="N13" s="23"/>
      <c r="O13" s="115"/>
      <c r="P13" s="115"/>
      <c r="Q13" s="123"/>
      <c r="R13" s="123"/>
      <c r="S13" s="123"/>
    </row>
    <row r="14" spans="1:30" s="46" customFormat="1" ht="29.45" customHeight="1">
      <c r="B14" s="48" t="s">
        <v>39</v>
      </c>
      <c r="C14" s="127" t="s">
        <v>219</v>
      </c>
      <c r="D14" s="128"/>
      <c r="F14" s="48" t="s">
        <v>40</v>
      </c>
      <c r="G14" s="127" t="s">
        <v>219</v>
      </c>
      <c r="H14" s="128"/>
      <c r="I14" s="128"/>
      <c r="J14" s="128"/>
      <c r="K14" s="128"/>
      <c r="L14" s="129"/>
      <c r="O14" s="48" t="s">
        <v>40</v>
      </c>
      <c r="P14" s="127" t="s">
        <v>222</v>
      </c>
      <c r="Q14" s="128"/>
      <c r="R14" s="128"/>
      <c r="S14" s="128"/>
    </row>
    <row r="15" spans="1:30" s="46" customFormat="1" ht="15" customHeight="1">
      <c r="B15" s="53"/>
      <c r="C15" s="37" t="s">
        <v>143</v>
      </c>
      <c r="D15" s="54">
        <f>1785*8760/1000/1000</f>
        <v>15.6366</v>
      </c>
      <c r="F15" s="53"/>
      <c r="G15" s="37" t="s">
        <v>143</v>
      </c>
      <c r="H15" s="109">
        <v>0.59</v>
      </c>
      <c r="I15" s="113">
        <v>1.01</v>
      </c>
      <c r="J15" s="100">
        <f>1490/1785</f>
        <v>0.834733893557423</v>
      </c>
      <c r="K15" s="56">
        <v>0.81399999999999995</v>
      </c>
      <c r="L15" s="99">
        <v>2.85</v>
      </c>
      <c r="O15" s="53"/>
      <c r="P15" s="37" t="s">
        <v>143</v>
      </c>
      <c r="Q15" s="105">
        <f>IF(ISERROR(D15*H15/I15*K15),0,(D15*H15/I15*K15))</f>
        <v>7.4352807089108897</v>
      </c>
      <c r="R15" s="105">
        <f>IF(ISERROR(((D15*H15/I15)+(D15*J15))/L15*K15),0,(((D15*H15/I15)+(D15*J15))/L15*K15))</f>
        <v>6.3368190557582071</v>
      </c>
      <c r="S15" s="106">
        <f>IF(ISERROR(D15*K15),0,(D15*K15))</f>
        <v>12.728192399999999</v>
      </c>
      <c r="U15" s="23"/>
      <c r="V15" s="23"/>
      <c r="W15" s="23"/>
      <c r="X15" s="23"/>
      <c r="Y15" s="23"/>
      <c r="Z15" s="23"/>
      <c r="AA15" s="23"/>
      <c r="AB15" s="23"/>
      <c r="AC15" s="23"/>
    </row>
    <row r="16" spans="1:30" s="46" customFormat="1" ht="15" customHeight="1">
      <c r="B16" s="53"/>
      <c r="C16" s="37" t="s">
        <v>144</v>
      </c>
      <c r="D16" s="54"/>
      <c r="F16" s="53"/>
      <c r="G16" s="37" t="s">
        <v>144</v>
      </c>
      <c r="H16" s="56"/>
      <c r="I16" s="55"/>
      <c r="J16" s="55"/>
      <c r="K16" s="56"/>
      <c r="L16" s="56"/>
      <c r="O16" s="53"/>
      <c r="P16" s="37" t="s">
        <v>144</v>
      </c>
      <c r="Q16" s="105">
        <f>IF(ISERROR(D16*H16/I16*K16),0,(D16*H16/I16*K16))</f>
        <v>0</v>
      </c>
      <c r="R16" s="105">
        <f>IF(ISERROR(((D16*H16/I16)+(D16*J16))/L16*K16),0,(((D16*H16/I16)+(D16*J16))/L16*K16))</f>
        <v>0</v>
      </c>
      <c r="S16" s="105">
        <f t="shared" ref="S16:S64" si="0">IF(ISERROR(D16*K16),0,(D16*K16))</f>
        <v>0</v>
      </c>
      <c r="U16" s="23"/>
      <c r="V16" s="23"/>
      <c r="W16" s="23"/>
      <c r="X16" s="23"/>
      <c r="Y16" s="23"/>
      <c r="Z16" s="23"/>
      <c r="AA16" s="23"/>
      <c r="AB16" s="23"/>
      <c r="AC16" s="23"/>
    </row>
    <row r="17" spans="2:29" s="46" customFormat="1" ht="15" customHeight="1">
      <c r="B17" s="53"/>
      <c r="C17" s="37" t="s">
        <v>95</v>
      </c>
      <c r="D17" s="54"/>
      <c r="F17" s="53"/>
      <c r="G17" s="37" t="s">
        <v>95</v>
      </c>
      <c r="H17" s="56"/>
      <c r="I17" s="55"/>
      <c r="J17" s="55"/>
      <c r="K17" s="56"/>
      <c r="L17" s="56"/>
      <c r="O17" s="53"/>
      <c r="P17" s="37" t="s">
        <v>95</v>
      </c>
      <c r="Q17" s="105">
        <f t="shared" ref="Q17:Q64" si="1">IF(ISERROR(D17*H17/I17*K17),0,(D17*H17/I17*K17))</f>
        <v>0</v>
      </c>
      <c r="R17" s="105">
        <f t="shared" ref="R17:R64" si="2">IF(ISERROR(((D17*H17/I17)+(D17*J17))/L17*K17),0,(((D17*H17/I17)+(D17*J17))/L17*K17))</f>
        <v>0</v>
      </c>
      <c r="S17" s="105">
        <f t="shared" si="0"/>
        <v>0</v>
      </c>
      <c r="U17" s="23"/>
      <c r="V17" s="23"/>
      <c r="W17" s="23"/>
      <c r="X17" s="23"/>
      <c r="Y17" s="23"/>
      <c r="Z17" s="23"/>
      <c r="AA17" s="23"/>
      <c r="AB17" s="23"/>
      <c r="AC17" s="23"/>
    </row>
    <row r="18" spans="2:29" s="46" customFormat="1" ht="15" customHeight="1">
      <c r="B18" s="53"/>
      <c r="C18" s="37" t="s">
        <v>96</v>
      </c>
      <c r="D18" s="54"/>
      <c r="F18" s="53"/>
      <c r="G18" s="37" t="s">
        <v>96</v>
      </c>
      <c r="H18" s="56"/>
      <c r="I18" s="55"/>
      <c r="J18" s="55"/>
      <c r="K18" s="56"/>
      <c r="L18" s="56"/>
      <c r="O18" s="53"/>
      <c r="P18" s="37" t="s">
        <v>96</v>
      </c>
      <c r="Q18" s="105">
        <f t="shared" si="1"/>
        <v>0</v>
      </c>
      <c r="R18" s="105">
        <f t="shared" si="2"/>
        <v>0</v>
      </c>
      <c r="S18" s="105">
        <f t="shared" si="0"/>
        <v>0</v>
      </c>
      <c r="U18" s="23"/>
      <c r="V18" s="23"/>
      <c r="W18" s="23"/>
      <c r="X18" s="23"/>
      <c r="Y18" s="23"/>
      <c r="Z18" s="23"/>
      <c r="AA18" s="23"/>
      <c r="AB18" s="23"/>
      <c r="AC18" s="23"/>
    </row>
    <row r="19" spans="2:29" s="46" customFormat="1" ht="15" customHeight="1">
      <c r="B19" s="53"/>
      <c r="C19" s="37" t="s">
        <v>97</v>
      </c>
      <c r="D19" s="54"/>
      <c r="F19" s="53"/>
      <c r="G19" s="37" t="s">
        <v>97</v>
      </c>
      <c r="H19" s="56"/>
      <c r="I19" s="55"/>
      <c r="J19" s="55"/>
      <c r="K19" s="56"/>
      <c r="L19" s="56"/>
      <c r="O19" s="53"/>
      <c r="P19" s="37" t="s">
        <v>97</v>
      </c>
      <c r="Q19" s="105">
        <f t="shared" si="1"/>
        <v>0</v>
      </c>
      <c r="R19" s="105">
        <f t="shared" si="2"/>
        <v>0</v>
      </c>
      <c r="S19" s="105">
        <f t="shared" si="0"/>
        <v>0</v>
      </c>
      <c r="U19" s="23"/>
      <c r="V19" s="23"/>
      <c r="W19" s="23"/>
      <c r="X19" s="23"/>
      <c r="Y19" s="23"/>
      <c r="Z19" s="23"/>
      <c r="AA19" s="23"/>
      <c r="AB19" s="23"/>
      <c r="AC19" s="23"/>
    </row>
    <row r="20" spans="2:29" s="46" customFormat="1" ht="15" customHeight="1">
      <c r="B20" s="53"/>
      <c r="C20" s="37" t="s">
        <v>98</v>
      </c>
      <c r="D20" s="54"/>
      <c r="F20" s="53"/>
      <c r="G20" s="37" t="s">
        <v>98</v>
      </c>
      <c r="H20" s="56"/>
      <c r="I20" s="55"/>
      <c r="J20" s="55"/>
      <c r="K20" s="56"/>
      <c r="L20" s="56"/>
      <c r="O20" s="53"/>
      <c r="P20" s="37" t="s">
        <v>98</v>
      </c>
      <c r="Q20" s="105">
        <f t="shared" si="1"/>
        <v>0</v>
      </c>
      <c r="R20" s="105">
        <f t="shared" si="2"/>
        <v>0</v>
      </c>
      <c r="S20" s="105">
        <f t="shared" si="0"/>
        <v>0</v>
      </c>
      <c r="U20" s="23"/>
      <c r="V20" s="23"/>
      <c r="W20" s="23"/>
      <c r="X20" s="23"/>
      <c r="Y20" s="23"/>
      <c r="Z20" s="23"/>
      <c r="AA20" s="23"/>
      <c r="AB20" s="23"/>
      <c r="AC20" s="23"/>
    </row>
    <row r="21" spans="2:29" s="46" customFormat="1" ht="15" customHeight="1">
      <c r="B21" s="53"/>
      <c r="C21" s="37" t="s">
        <v>99</v>
      </c>
      <c r="D21" s="54"/>
      <c r="F21" s="53"/>
      <c r="G21" s="37" t="s">
        <v>99</v>
      </c>
      <c r="H21" s="56"/>
      <c r="I21" s="55"/>
      <c r="J21" s="55"/>
      <c r="K21" s="56"/>
      <c r="L21" s="56"/>
      <c r="O21" s="53"/>
      <c r="P21" s="37" t="s">
        <v>99</v>
      </c>
      <c r="Q21" s="105">
        <f t="shared" si="1"/>
        <v>0</v>
      </c>
      <c r="R21" s="105">
        <f t="shared" si="2"/>
        <v>0</v>
      </c>
      <c r="S21" s="105">
        <f t="shared" si="0"/>
        <v>0</v>
      </c>
      <c r="U21" s="23"/>
      <c r="V21" s="23"/>
      <c r="W21" s="23"/>
      <c r="X21" s="23"/>
      <c r="Y21" s="23"/>
      <c r="Z21" s="23"/>
      <c r="AA21" s="23"/>
      <c r="AB21" s="23"/>
      <c r="AC21" s="23"/>
    </row>
    <row r="22" spans="2:29" s="46" customFormat="1" ht="15" customHeight="1">
      <c r="B22" s="53"/>
      <c r="C22" s="37" t="s">
        <v>100</v>
      </c>
      <c r="D22" s="54"/>
      <c r="F22" s="53"/>
      <c r="G22" s="37" t="s">
        <v>100</v>
      </c>
      <c r="H22" s="56"/>
      <c r="I22" s="55"/>
      <c r="J22" s="55"/>
      <c r="K22" s="56"/>
      <c r="L22" s="56"/>
      <c r="O22" s="53"/>
      <c r="P22" s="37" t="s">
        <v>100</v>
      </c>
      <c r="Q22" s="105">
        <f t="shared" si="1"/>
        <v>0</v>
      </c>
      <c r="R22" s="105">
        <f t="shared" si="2"/>
        <v>0</v>
      </c>
      <c r="S22" s="105">
        <f t="shared" si="0"/>
        <v>0</v>
      </c>
      <c r="U22" s="23"/>
      <c r="V22" s="23"/>
      <c r="W22" s="23"/>
      <c r="X22" s="23"/>
      <c r="Y22" s="23"/>
      <c r="Z22" s="23"/>
      <c r="AA22" s="23"/>
      <c r="AB22" s="23"/>
      <c r="AC22" s="23"/>
    </row>
    <row r="23" spans="2:29" s="46" customFormat="1" ht="15" customHeight="1">
      <c r="B23" s="53"/>
      <c r="C23" s="37" t="s">
        <v>101</v>
      </c>
      <c r="D23" s="54"/>
      <c r="F23" s="53"/>
      <c r="G23" s="37" t="s">
        <v>101</v>
      </c>
      <c r="H23" s="56"/>
      <c r="I23" s="55"/>
      <c r="J23" s="55"/>
      <c r="K23" s="56"/>
      <c r="L23" s="56"/>
      <c r="O23" s="53"/>
      <c r="P23" s="37" t="s">
        <v>101</v>
      </c>
      <c r="Q23" s="105">
        <f t="shared" si="1"/>
        <v>0</v>
      </c>
      <c r="R23" s="105">
        <f t="shared" si="2"/>
        <v>0</v>
      </c>
      <c r="S23" s="105">
        <f t="shared" si="0"/>
        <v>0</v>
      </c>
      <c r="U23" s="23"/>
      <c r="V23" s="23"/>
      <c r="W23" s="23"/>
      <c r="X23" s="23"/>
      <c r="Y23" s="23"/>
      <c r="Z23" s="23"/>
      <c r="AA23" s="23"/>
      <c r="AB23" s="23"/>
      <c r="AC23" s="23"/>
    </row>
    <row r="24" spans="2:29" s="46" customFormat="1" ht="15" customHeight="1">
      <c r="B24" s="53"/>
      <c r="C24" s="37" t="s">
        <v>102</v>
      </c>
      <c r="D24" s="54"/>
      <c r="F24" s="53"/>
      <c r="G24" s="37" t="s">
        <v>102</v>
      </c>
      <c r="H24" s="56"/>
      <c r="I24" s="55"/>
      <c r="J24" s="55"/>
      <c r="K24" s="56"/>
      <c r="L24" s="56"/>
      <c r="O24" s="53"/>
      <c r="P24" s="37" t="s">
        <v>102</v>
      </c>
      <c r="Q24" s="105">
        <f t="shared" si="1"/>
        <v>0</v>
      </c>
      <c r="R24" s="105">
        <f t="shared" si="2"/>
        <v>0</v>
      </c>
      <c r="S24" s="105">
        <f t="shared" si="0"/>
        <v>0</v>
      </c>
      <c r="U24" s="23"/>
      <c r="V24" s="23"/>
      <c r="W24" s="23"/>
      <c r="X24" s="23"/>
      <c r="Y24" s="23"/>
      <c r="Z24" s="23"/>
      <c r="AA24" s="23"/>
      <c r="AB24" s="23"/>
      <c r="AC24" s="23"/>
    </row>
    <row r="25" spans="2:29" s="46" customFormat="1" ht="15" customHeight="1">
      <c r="B25" s="53"/>
      <c r="C25" s="37" t="s">
        <v>103</v>
      </c>
      <c r="D25" s="54"/>
      <c r="F25" s="53"/>
      <c r="G25" s="37" t="s">
        <v>103</v>
      </c>
      <c r="H25" s="56"/>
      <c r="I25" s="55"/>
      <c r="J25" s="55"/>
      <c r="K25" s="56"/>
      <c r="L25" s="56"/>
      <c r="O25" s="53"/>
      <c r="P25" s="37" t="s">
        <v>103</v>
      </c>
      <c r="Q25" s="105">
        <f t="shared" si="1"/>
        <v>0</v>
      </c>
      <c r="R25" s="105">
        <f t="shared" si="2"/>
        <v>0</v>
      </c>
      <c r="S25" s="105">
        <f t="shared" si="0"/>
        <v>0</v>
      </c>
      <c r="U25" s="23"/>
      <c r="V25" s="23"/>
      <c r="W25" s="23"/>
      <c r="X25" s="23"/>
      <c r="Y25" s="23"/>
      <c r="Z25" s="23"/>
      <c r="AA25" s="23"/>
      <c r="AB25" s="23"/>
      <c r="AC25" s="23"/>
    </row>
    <row r="26" spans="2:29" s="46" customFormat="1" ht="15" customHeight="1">
      <c r="B26" s="53"/>
      <c r="C26" s="37" t="s">
        <v>104</v>
      </c>
      <c r="D26" s="54"/>
      <c r="F26" s="53"/>
      <c r="G26" s="37" t="s">
        <v>104</v>
      </c>
      <c r="H26" s="56"/>
      <c r="I26" s="55"/>
      <c r="J26" s="55"/>
      <c r="K26" s="56"/>
      <c r="L26" s="56"/>
      <c r="O26" s="53"/>
      <c r="P26" s="37" t="s">
        <v>104</v>
      </c>
      <c r="Q26" s="105">
        <f t="shared" si="1"/>
        <v>0</v>
      </c>
      <c r="R26" s="105">
        <f t="shared" si="2"/>
        <v>0</v>
      </c>
      <c r="S26" s="105">
        <f t="shared" si="0"/>
        <v>0</v>
      </c>
      <c r="U26" s="23"/>
      <c r="V26" s="23"/>
      <c r="W26" s="23"/>
      <c r="X26" s="23"/>
      <c r="Y26" s="23"/>
      <c r="Z26" s="23"/>
      <c r="AA26" s="23"/>
      <c r="AB26" s="23"/>
      <c r="AC26" s="23"/>
    </row>
    <row r="27" spans="2:29" s="46" customFormat="1" ht="15" customHeight="1">
      <c r="B27" s="53"/>
      <c r="C27" s="37" t="s">
        <v>105</v>
      </c>
      <c r="D27" s="54"/>
      <c r="F27" s="53"/>
      <c r="G27" s="37" t="s">
        <v>105</v>
      </c>
      <c r="H27" s="56"/>
      <c r="I27" s="55"/>
      <c r="J27" s="55"/>
      <c r="K27" s="56"/>
      <c r="L27" s="56"/>
      <c r="O27" s="53"/>
      <c r="P27" s="37" t="s">
        <v>105</v>
      </c>
      <c r="Q27" s="105">
        <f t="shared" si="1"/>
        <v>0</v>
      </c>
      <c r="R27" s="105">
        <f t="shared" si="2"/>
        <v>0</v>
      </c>
      <c r="S27" s="105">
        <f t="shared" si="0"/>
        <v>0</v>
      </c>
      <c r="U27" s="23"/>
      <c r="V27" s="23"/>
      <c r="W27" s="23"/>
      <c r="X27" s="23"/>
      <c r="Y27" s="23"/>
      <c r="Z27" s="23"/>
      <c r="AA27" s="23"/>
      <c r="AB27" s="23"/>
      <c r="AC27" s="23"/>
    </row>
    <row r="28" spans="2:29" s="46" customFormat="1" ht="15" customHeight="1">
      <c r="B28" s="53"/>
      <c r="C28" s="37" t="s">
        <v>106</v>
      </c>
      <c r="D28" s="54"/>
      <c r="F28" s="53"/>
      <c r="G28" s="37" t="s">
        <v>106</v>
      </c>
      <c r="H28" s="56"/>
      <c r="I28" s="55"/>
      <c r="J28" s="55"/>
      <c r="K28" s="56"/>
      <c r="L28" s="56"/>
      <c r="O28" s="53"/>
      <c r="P28" s="37" t="s">
        <v>106</v>
      </c>
      <c r="Q28" s="105">
        <f t="shared" si="1"/>
        <v>0</v>
      </c>
      <c r="R28" s="105">
        <f t="shared" si="2"/>
        <v>0</v>
      </c>
      <c r="S28" s="105">
        <f t="shared" si="0"/>
        <v>0</v>
      </c>
      <c r="U28" s="23"/>
      <c r="V28" s="23"/>
      <c r="W28" s="23"/>
      <c r="X28" s="23"/>
      <c r="Y28" s="23"/>
      <c r="Z28" s="23"/>
      <c r="AA28" s="23"/>
      <c r="AB28" s="23"/>
      <c r="AC28" s="23"/>
    </row>
    <row r="29" spans="2:29" s="46" customFormat="1" ht="15" customHeight="1">
      <c r="B29" s="53"/>
      <c r="C29" s="37" t="s">
        <v>107</v>
      </c>
      <c r="D29" s="54"/>
      <c r="F29" s="53"/>
      <c r="G29" s="37" t="s">
        <v>107</v>
      </c>
      <c r="H29" s="56"/>
      <c r="I29" s="55"/>
      <c r="J29" s="55"/>
      <c r="K29" s="56"/>
      <c r="L29" s="56"/>
      <c r="O29" s="53"/>
      <c r="P29" s="37" t="s">
        <v>107</v>
      </c>
      <c r="Q29" s="105">
        <f t="shared" si="1"/>
        <v>0</v>
      </c>
      <c r="R29" s="105">
        <f t="shared" si="2"/>
        <v>0</v>
      </c>
      <c r="S29" s="105">
        <f t="shared" si="0"/>
        <v>0</v>
      </c>
      <c r="U29" s="23"/>
      <c r="V29" s="23"/>
      <c r="W29" s="23"/>
      <c r="X29" s="23"/>
      <c r="Y29" s="23"/>
      <c r="Z29" s="23"/>
      <c r="AA29" s="23"/>
      <c r="AB29" s="23"/>
      <c r="AC29" s="23"/>
    </row>
    <row r="30" spans="2:29" s="46" customFormat="1" ht="15" customHeight="1">
      <c r="B30" s="53"/>
      <c r="C30" s="37" t="s">
        <v>108</v>
      </c>
      <c r="D30" s="54"/>
      <c r="F30" s="53"/>
      <c r="G30" s="37" t="s">
        <v>108</v>
      </c>
      <c r="H30" s="56"/>
      <c r="I30" s="55"/>
      <c r="J30" s="55"/>
      <c r="K30" s="56"/>
      <c r="L30" s="56"/>
      <c r="O30" s="53"/>
      <c r="P30" s="37" t="s">
        <v>108</v>
      </c>
      <c r="Q30" s="105">
        <f t="shared" si="1"/>
        <v>0</v>
      </c>
      <c r="R30" s="105">
        <f t="shared" si="2"/>
        <v>0</v>
      </c>
      <c r="S30" s="105">
        <f t="shared" si="0"/>
        <v>0</v>
      </c>
      <c r="U30" s="23"/>
      <c r="V30" s="23"/>
      <c r="W30" s="23"/>
      <c r="X30" s="23"/>
      <c r="Y30" s="23"/>
      <c r="Z30" s="23"/>
      <c r="AA30" s="23"/>
      <c r="AB30" s="23"/>
      <c r="AC30" s="23"/>
    </row>
    <row r="31" spans="2:29" s="46" customFormat="1" ht="15" customHeight="1">
      <c r="B31" s="53"/>
      <c r="C31" s="37" t="s">
        <v>109</v>
      </c>
      <c r="D31" s="54"/>
      <c r="F31" s="53"/>
      <c r="G31" s="37" t="s">
        <v>109</v>
      </c>
      <c r="H31" s="56"/>
      <c r="I31" s="55"/>
      <c r="J31" s="55"/>
      <c r="K31" s="56"/>
      <c r="L31" s="56"/>
      <c r="O31" s="53"/>
      <c r="P31" s="37" t="s">
        <v>109</v>
      </c>
      <c r="Q31" s="105">
        <f t="shared" si="1"/>
        <v>0</v>
      </c>
      <c r="R31" s="105">
        <f t="shared" si="2"/>
        <v>0</v>
      </c>
      <c r="S31" s="105">
        <f t="shared" si="0"/>
        <v>0</v>
      </c>
      <c r="U31" s="23"/>
      <c r="V31" s="23"/>
      <c r="W31" s="23"/>
      <c r="X31" s="23"/>
      <c r="Y31" s="23"/>
      <c r="Z31" s="23"/>
      <c r="AA31" s="23"/>
      <c r="AB31" s="23"/>
      <c r="AC31" s="23"/>
    </row>
    <row r="32" spans="2:29" s="46" customFormat="1" ht="15" customHeight="1">
      <c r="B32" s="53"/>
      <c r="C32" s="37" t="s">
        <v>110</v>
      </c>
      <c r="D32" s="54"/>
      <c r="F32" s="53"/>
      <c r="G32" s="37" t="s">
        <v>110</v>
      </c>
      <c r="H32" s="56"/>
      <c r="I32" s="55"/>
      <c r="J32" s="55"/>
      <c r="K32" s="56"/>
      <c r="L32" s="56"/>
      <c r="O32" s="53"/>
      <c r="P32" s="37" t="s">
        <v>110</v>
      </c>
      <c r="Q32" s="105">
        <f t="shared" si="1"/>
        <v>0</v>
      </c>
      <c r="R32" s="105">
        <f t="shared" si="2"/>
        <v>0</v>
      </c>
      <c r="S32" s="105">
        <f t="shared" si="0"/>
        <v>0</v>
      </c>
      <c r="U32" s="23"/>
      <c r="V32" s="23"/>
      <c r="W32" s="23"/>
      <c r="X32" s="23"/>
      <c r="Y32" s="23"/>
      <c r="Z32" s="23"/>
      <c r="AA32" s="23"/>
      <c r="AB32" s="23"/>
      <c r="AC32" s="23"/>
    </row>
    <row r="33" spans="2:29" s="46" customFormat="1" ht="15" customHeight="1">
      <c r="B33" s="53"/>
      <c r="C33" s="37" t="s">
        <v>111</v>
      </c>
      <c r="D33" s="54"/>
      <c r="F33" s="53"/>
      <c r="G33" s="37" t="s">
        <v>111</v>
      </c>
      <c r="H33" s="56"/>
      <c r="I33" s="55"/>
      <c r="J33" s="55"/>
      <c r="K33" s="56"/>
      <c r="L33" s="56"/>
      <c r="O33" s="53"/>
      <c r="P33" s="37" t="s">
        <v>111</v>
      </c>
      <c r="Q33" s="105">
        <f t="shared" si="1"/>
        <v>0</v>
      </c>
      <c r="R33" s="105">
        <f t="shared" si="2"/>
        <v>0</v>
      </c>
      <c r="S33" s="105">
        <f t="shared" si="0"/>
        <v>0</v>
      </c>
      <c r="U33" s="23"/>
      <c r="V33" s="23"/>
      <c r="W33" s="23"/>
      <c r="X33" s="23"/>
      <c r="Y33" s="23"/>
      <c r="Z33" s="23"/>
      <c r="AA33" s="23"/>
      <c r="AB33" s="23"/>
      <c r="AC33" s="23"/>
    </row>
    <row r="34" spans="2:29" s="46" customFormat="1" ht="15" customHeight="1">
      <c r="B34" s="53"/>
      <c r="C34" s="37" t="s">
        <v>112</v>
      </c>
      <c r="D34" s="54"/>
      <c r="F34" s="53"/>
      <c r="G34" s="37" t="s">
        <v>112</v>
      </c>
      <c r="H34" s="56"/>
      <c r="I34" s="55"/>
      <c r="J34" s="55"/>
      <c r="K34" s="56"/>
      <c r="L34" s="56"/>
      <c r="O34" s="53"/>
      <c r="P34" s="37" t="s">
        <v>112</v>
      </c>
      <c r="Q34" s="105">
        <f t="shared" si="1"/>
        <v>0</v>
      </c>
      <c r="R34" s="105">
        <f t="shared" si="2"/>
        <v>0</v>
      </c>
      <c r="S34" s="105">
        <f t="shared" si="0"/>
        <v>0</v>
      </c>
      <c r="U34" s="23"/>
      <c r="V34" s="23"/>
      <c r="W34" s="23"/>
      <c r="X34" s="23"/>
      <c r="Y34" s="23"/>
      <c r="Z34" s="23"/>
      <c r="AA34" s="23"/>
      <c r="AB34" s="23"/>
      <c r="AC34" s="23"/>
    </row>
    <row r="35" spans="2:29" s="46" customFormat="1" ht="15" customHeight="1">
      <c r="B35" s="53"/>
      <c r="C35" s="37" t="s">
        <v>113</v>
      </c>
      <c r="D35" s="54"/>
      <c r="F35" s="53"/>
      <c r="G35" s="37" t="s">
        <v>113</v>
      </c>
      <c r="H35" s="56"/>
      <c r="I35" s="55"/>
      <c r="J35" s="55"/>
      <c r="K35" s="56"/>
      <c r="L35" s="56"/>
      <c r="O35" s="53"/>
      <c r="P35" s="37" t="s">
        <v>113</v>
      </c>
      <c r="Q35" s="105">
        <f t="shared" si="1"/>
        <v>0</v>
      </c>
      <c r="R35" s="105">
        <f t="shared" si="2"/>
        <v>0</v>
      </c>
      <c r="S35" s="105">
        <f t="shared" si="0"/>
        <v>0</v>
      </c>
      <c r="U35" s="23"/>
      <c r="V35" s="23"/>
      <c r="W35" s="23"/>
      <c r="X35" s="23"/>
      <c r="Y35" s="23"/>
      <c r="Z35" s="23"/>
      <c r="AA35" s="23"/>
      <c r="AB35" s="23"/>
      <c r="AC35" s="23"/>
    </row>
    <row r="36" spans="2:29" s="46" customFormat="1" ht="15" customHeight="1">
      <c r="B36" s="53"/>
      <c r="C36" s="37" t="s">
        <v>114</v>
      </c>
      <c r="D36" s="54"/>
      <c r="F36" s="53"/>
      <c r="G36" s="37" t="s">
        <v>114</v>
      </c>
      <c r="H36" s="56"/>
      <c r="I36" s="55"/>
      <c r="J36" s="55"/>
      <c r="K36" s="56"/>
      <c r="L36" s="56"/>
      <c r="O36" s="53"/>
      <c r="P36" s="37" t="s">
        <v>114</v>
      </c>
      <c r="Q36" s="105">
        <f t="shared" si="1"/>
        <v>0</v>
      </c>
      <c r="R36" s="105">
        <f t="shared" si="2"/>
        <v>0</v>
      </c>
      <c r="S36" s="105">
        <f t="shared" si="0"/>
        <v>0</v>
      </c>
      <c r="U36" s="23"/>
      <c r="V36" s="23"/>
      <c r="W36" s="23"/>
      <c r="X36" s="23"/>
      <c r="Y36" s="23"/>
      <c r="Z36" s="23"/>
      <c r="AA36" s="23"/>
      <c r="AB36" s="23"/>
      <c r="AC36" s="23"/>
    </row>
    <row r="37" spans="2:29" s="46" customFormat="1" ht="15" customHeight="1">
      <c r="B37" s="53"/>
      <c r="C37" s="37" t="s">
        <v>115</v>
      </c>
      <c r="D37" s="54"/>
      <c r="F37" s="53"/>
      <c r="G37" s="37" t="s">
        <v>115</v>
      </c>
      <c r="H37" s="56"/>
      <c r="I37" s="55"/>
      <c r="J37" s="55"/>
      <c r="K37" s="56"/>
      <c r="L37" s="56"/>
      <c r="O37" s="53"/>
      <c r="P37" s="37" t="s">
        <v>115</v>
      </c>
      <c r="Q37" s="105">
        <f t="shared" si="1"/>
        <v>0</v>
      </c>
      <c r="R37" s="105">
        <f t="shared" si="2"/>
        <v>0</v>
      </c>
      <c r="S37" s="105">
        <f t="shared" si="0"/>
        <v>0</v>
      </c>
      <c r="U37" s="23"/>
      <c r="V37" s="23"/>
      <c r="W37" s="23"/>
      <c r="X37" s="23"/>
      <c r="Y37" s="23"/>
      <c r="Z37" s="23"/>
      <c r="AA37" s="23"/>
      <c r="AB37" s="23"/>
      <c r="AC37" s="23"/>
    </row>
    <row r="38" spans="2:29" s="46" customFormat="1" ht="15" customHeight="1">
      <c r="B38" s="53"/>
      <c r="C38" s="37" t="s">
        <v>116</v>
      </c>
      <c r="D38" s="54"/>
      <c r="F38" s="53"/>
      <c r="G38" s="37" t="s">
        <v>116</v>
      </c>
      <c r="H38" s="56"/>
      <c r="I38" s="55"/>
      <c r="J38" s="55"/>
      <c r="K38" s="56"/>
      <c r="L38" s="56"/>
      <c r="O38" s="53"/>
      <c r="P38" s="37" t="s">
        <v>116</v>
      </c>
      <c r="Q38" s="105">
        <f t="shared" si="1"/>
        <v>0</v>
      </c>
      <c r="R38" s="105">
        <f t="shared" si="2"/>
        <v>0</v>
      </c>
      <c r="S38" s="105">
        <f t="shared" si="0"/>
        <v>0</v>
      </c>
      <c r="U38" s="23"/>
      <c r="V38" s="23"/>
      <c r="W38" s="23"/>
      <c r="X38" s="23"/>
      <c r="Y38" s="23"/>
      <c r="Z38" s="23"/>
      <c r="AA38" s="23"/>
      <c r="AB38" s="23"/>
      <c r="AC38" s="23"/>
    </row>
    <row r="39" spans="2:29" s="46" customFormat="1" ht="15" customHeight="1">
      <c r="B39" s="53"/>
      <c r="C39" s="37" t="s">
        <v>117</v>
      </c>
      <c r="D39" s="54"/>
      <c r="F39" s="53"/>
      <c r="G39" s="37" t="s">
        <v>117</v>
      </c>
      <c r="H39" s="56"/>
      <c r="I39" s="55"/>
      <c r="J39" s="55"/>
      <c r="K39" s="56"/>
      <c r="L39" s="56"/>
      <c r="O39" s="53"/>
      <c r="P39" s="37" t="s">
        <v>117</v>
      </c>
      <c r="Q39" s="105">
        <f t="shared" si="1"/>
        <v>0</v>
      </c>
      <c r="R39" s="105">
        <f t="shared" si="2"/>
        <v>0</v>
      </c>
      <c r="S39" s="105">
        <f t="shared" si="0"/>
        <v>0</v>
      </c>
      <c r="U39" s="23"/>
      <c r="V39" s="23"/>
      <c r="W39" s="23"/>
      <c r="X39" s="23"/>
      <c r="Y39" s="23"/>
      <c r="Z39" s="23"/>
      <c r="AA39" s="23"/>
      <c r="AB39" s="23"/>
      <c r="AC39" s="23"/>
    </row>
    <row r="40" spans="2:29" s="46" customFormat="1" ht="15" customHeight="1">
      <c r="B40" s="53"/>
      <c r="C40" s="37" t="s">
        <v>118</v>
      </c>
      <c r="D40" s="54"/>
      <c r="F40" s="53"/>
      <c r="G40" s="37" t="s">
        <v>118</v>
      </c>
      <c r="H40" s="56"/>
      <c r="I40" s="55"/>
      <c r="J40" s="55"/>
      <c r="K40" s="56"/>
      <c r="L40" s="56"/>
      <c r="O40" s="53"/>
      <c r="P40" s="37" t="s">
        <v>118</v>
      </c>
      <c r="Q40" s="105">
        <f t="shared" si="1"/>
        <v>0</v>
      </c>
      <c r="R40" s="105">
        <f t="shared" si="2"/>
        <v>0</v>
      </c>
      <c r="S40" s="105">
        <f t="shared" si="0"/>
        <v>0</v>
      </c>
      <c r="U40" s="23"/>
      <c r="V40" s="23"/>
      <c r="W40" s="23"/>
      <c r="X40" s="23"/>
      <c r="Y40" s="23"/>
      <c r="Z40" s="23"/>
      <c r="AA40" s="23"/>
      <c r="AB40" s="23"/>
      <c r="AC40" s="23"/>
    </row>
    <row r="41" spans="2:29" s="46" customFormat="1" ht="15" customHeight="1">
      <c r="B41" s="53"/>
      <c r="C41" s="37" t="s">
        <v>119</v>
      </c>
      <c r="D41" s="54"/>
      <c r="F41" s="53"/>
      <c r="G41" s="37" t="s">
        <v>119</v>
      </c>
      <c r="H41" s="56"/>
      <c r="I41" s="55"/>
      <c r="J41" s="55"/>
      <c r="K41" s="56"/>
      <c r="L41" s="56"/>
      <c r="O41" s="53"/>
      <c r="P41" s="37" t="s">
        <v>119</v>
      </c>
      <c r="Q41" s="105">
        <f t="shared" si="1"/>
        <v>0</v>
      </c>
      <c r="R41" s="105">
        <f t="shared" si="2"/>
        <v>0</v>
      </c>
      <c r="S41" s="105">
        <f t="shared" si="0"/>
        <v>0</v>
      </c>
      <c r="U41" s="23"/>
      <c r="V41" s="23"/>
      <c r="W41" s="23"/>
      <c r="X41" s="23"/>
      <c r="Y41" s="23"/>
      <c r="Z41" s="23"/>
      <c r="AA41" s="23"/>
      <c r="AB41" s="23"/>
      <c r="AC41" s="23"/>
    </row>
    <row r="42" spans="2:29" s="46" customFormat="1" ht="15" customHeight="1">
      <c r="B42" s="53"/>
      <c r="C42" s="37" t="s">
        <v>120</v>
      </c>
      <c r="D42" s="54"/>
      <c r="F42" s="53"/>
      <c r="G42" s="37" t="s">
        <v>120</v>
      </c>
      <c r="H42" s="56"/>
      <c r="I42" s="55"/>
      <c r="J42" s="55"/>
      <c r="K42" s="56"/>
      <c r="L42" s="56"/>
      <c r="O42" s="53"/>
      <c r="P42" s="37" t="s">
        <v>120</v>
      </c>
      <c r="Q42" s="105">
        <f t="shared" si="1"/>
        <v>0</v>
      </c>
      <c r="R42" s="105">
        <f t="shared" si="2"/>
        <v>0</v>
      </c>
      <c r="S42" s="105">
        <f t="shared" si="0"/>
        <v>0</v>
      </c>
      <c r="U42" s="23"/>
      <c r="V42" s="23"/>
      <c r="W42" s="23"/>
      <c r="X42" s="23"/>
      <c r="Y42" s="23"/>
      <c r="Z42" s="23"/>
      <c r="AA42" s="23"/>
      <c r="AB42" s="23"/>
      <c r="AC42" s="23"/>
    </row>
    <row r="43" spans="2:29" s="46" customFormat="1" ht="15" customHeight="1">
      <c r="B43" s="53"/>
      <c r="C43" s="37" t="s">
        <v>121</v>
      </c>
      <c r="D43" s="54"/>
      <c r="F43" s="53"/>
      <c r="G43" s="37" t="s">
        <v>121</v>
      </c>
      <c r="H43" s="56"/>
      <c r="I43" s="55"/>
      <c r="J43" s="55"/>
      <c r="K43" s="56"/>
      <c r="L43" s="56"/>
      <c r="O43" s="53"/>
      <c r="P43" s="37" t="s">
        <v>121</v>
      </c>
      <c r="Q43" s="105">
        <f t="shared" si="1"/>
        <v>0</v>
      </c>
      <c r="R43" s="105">
        <f t="shared" si="2"/>
        <v>0</v>
      </c>
      <c r="S43" s="105">
        <f t="shared" si="0"/>
        <v>0</v>
      </c>
      <c r="U43" s="23"/>
      <c r="V43" s="23"/>
      <c r="W43" s="23"/>
      <c r="X43" s="23"/>
      <c r="Y43" s="23"/>
      <c r="Z43" s="23"/>
      <c r="AA43" s="23"/>
      <c r="AB43" s="23"/>
      <c r="AC43" s="23"/>
    </row>
    <row r="44" spans="2:29" s="46" customFormat="1" ht="15" customHeight="1">
      <c r="B44" s="53"/>
      <c r="C44" s="37" t="s">
        <v>122</v>
      </c>
      <c r="D44" s="54"/>
      <c r="F44" s="53"/>
      <c r="G44" s="37" t="s">
        <v>122</v>
      </c>
      <c r="H44" s="56"/>
      <c r="I44" s="55"/>
      <c r="J44" s="55"/>
      <c r="K44" s="56"/>
      <c r="L44" s="56"/>
      <c r="O44" s="53"/>
      <c r="P44" s="37" t="s">
        <v>122</v>
      </c>
      <c r="Q44" s="105">
        <f t="shared" si="1"/>
        <v>0</v>
      </c>
      <c r="R44" s="105">
        <f t="shared" si="2"/>
        <v>0</v>
      </c>
      <c r="S44" s="105">
        <f t="shared" si="0"/>
        <v>0</v>
      </c>
      <c r="U44" s="23"/>
      <c r="V44" s="23"/>
      <c r="W44" s="23"/>
      <c r="X44" s="23"/>
      <c r="Y44" s="23"/>
      <c r="Z44" s="23"/>
      <c r="AA44" s="23"/>
      <c r="AB44" s="23"/>
      <c r="AC44" s="23"/>
    </row>
    <row r="45" spans="2:29" s="46" customFormat="1" ht="15" customHeight="1">
      <c r="B45" s="53"/>
      <c r="C45" s="37" t="s">
        <v>123</v>
      </c>
      <c r="D45" s="54"/>
      <c r="F45" s="53"/>
      <c r="G45" s="37" t="s">
        <v>123</v>
      </c>
      <c r="H45" s="56"/>
      <c r="I45" s="55"/>
      <c r="J45" s="55"/>
      <c r="K45" s="56"/>
      <c r="L45" s="56"/>
      <c r="O45" s="53"/>
      <c r="P45" s="37" t="s">
        <v>123</v>
      </c>
      <c r="Q45" s="105">
        <f t="shared" si="1"/>
        <v>0</v>
      </c>
      <c r="R45" s="105">
        <f t="shared" si="2"/>
        <v>0</v>
      </c>
      <c r="S45" s="105">
        <f t="shared" si="0"/>
        <v>0</v>
      </c>
      <c r="U45" s="23"/>
      <c r="V45" s="23"/>
      <c r="W45" s="23"/>
      <c r="X45" s="23"/>
      <c r="Y45" s="23"/>
      <c r="Z45" s="23"/>
      <c r="AA45" s="23"/>
      <c r="AB45" s="23"/>
      <c r="AC45" s="23"/>
    </row>
    <row r="46" spans="2:29" s="46" customFormat="1" ht="15" customHeight="1">
      <c r="B46" s="53"/>
      <c r="C46" s="37" t="s">
        <v>124</v>
      </c>
      <c r="D46" s="54"/>
      <c r="F46" s="53"/>
      <c r="G46" s="37" t="s">
        <v>124</v>
      </c>
      <c r="H46" s="56"/>
      <c r="I46" s="55"/>
      <c r="J46" s="55"/>
      <c r="K46" s="56"/>
      <c r="L46" s="56"/>
      <c r="O46" s="53"/>
      <c r="P46" s="37" t="s">
        <v>124</v>
      </c>
      <c r="Q46" s="105">
        <f t="shared" si="1"/>
        <v>0</v>
      </c>
      <c r="R46" s="105">
        <f t="shared" si="2"/>
        <v>0</v>
      </c>
      <c r="S46" s="105">
        <f t="shared" si="0"/>
        <v>0</v>
      </c>
      <c r="U46" s="23"/>
      <c r="V46" s="23"/>
      <c r="W46" s="23"/>
      <c r="X46" s="23"/>
      <c r="Y46" s="23"/>
      <c r="Z46" s="23"/>
      <c r="AA46" s="23"/>
      <c r="AB46" s="23"/>
      <c r="AC46" s="23"/>
    </row>
    <row r="47" spans="2:29" s="46" customFormat="1" ht="15" customHeight="1">
      <c r="B47" s="53"/>
      <c r="C47" s="37" t="s">
        <v>125</v>
      </c>
      <c r="D47" s="54"/>
      <c r="F47" s="53"/>
      <c r="G47" s="37" t="s">
        <v>125</v>
      </c>
      <c r="H47" s="56"/>
      <c r="I47" s="55"/>
      <c r="J47" s="55"/>
      <c r="K47" s="56"/>
      <c r="L47" s="56"/>
      <c r="O47" s="53"/>
      <c r="P47" s="37" t="s">
        <v>125</v>
      </c>
      <c r="Q47" s="105">
        <f t="shared" si="1"/>
        <v>0</v>
      </c>
      <c r="R47" s="105">
        <f t="shared" si="2"/>
        <v>0</v>
      </c>
      <c r="S47" s="105">
        <f t="shared" si="0"/>
        <v>0</v>
      </c>
      <c r="U47" s="23"/>
      <c r="V47" s="23"/>
      <c r="W47" s="23"/>
      <c r="X47" s="23"/>
      <c r="Y47" s="23"/>
      <c r="Z47" s="23"/>
      <c r="AA47" s="23"/>
      <c r="AB47" s="23"/>
      <c r="AC47" s="23"/>
    </row>
    <row r="48" spans="2:29" s="46" customFormat="1" ht="15" customHeight="1">
      <c r="B48" s="53"/>
      <c r="C48" s="37" t="s">
        <v>126</v>
      </c>
      <c r="D48" s="54"/>
      <c r="F48" s="53"/>
      <c r="G48" s="37" t="s">
        <v>126</v>
      </c>
      <c r="H48" s="56"/>
      <c r="I48" s="55"/>
      <c r="J48" s="55"/>
      <c r="K48" s="56"/>
      <c r="L48" s="56"/>
      <c r="O48" s="53"/>
      <c r="P48" s="37" t="s">
        <v>126</v>
      </c>
      <c r="Q48" s="105">
        <f t="shared" si="1"/>
        <v>0</v>
      </c>
      <c r="R48" s="105">
        <f t="shared" si="2"/>
        <v>0</v>
      </c>
      <c r="S48" s="105">
        <f t="shared" si="0"/>
        <v>0</v>
      </c>
      <c r="U48" s="23"/>
      <c r="V48" s="23"/>
      <c r="W48" s="23"/>
      <c r="X48" s="23"/>
      <c r="Y48" s="23"/>
      <c r="Z48" s="23"/>
      <c r="AA48" s="23"/>
      <c r="AB48" s="23"/>
      <c r="AC48" s="23"/>
    </row>
    <row r="49" spans="2:29" s="46" customFormat="1" ht="15" customHeight="1">
      <c r="B49" s="53"/>
      <c r="C49" s="37" t="s">
        <v>127</v>
      </c>
      <c r="D49" s="54"/>
      <c r="F49" s="53"/>
      <c r="G49" s="37" t="s">
        <v>127</v>
      </c>
      <c r="H49" s="56"/>
      <c r="I49" s="55"/>
      <c r="J49" s="55"/>
      <c r="K49" s="56"/>
      <c r="L49" s="56"/>
      <c r="O49" s="53"/>
      <c r="P49" s="37" t="s">
        <v>127</v>
      </c>
      <c r="Q49" s="105">
        <f t="shared" si="1"/>
        <v>0</v>
      </c>
      <c r="R49" s="105">
        <f t="shared" si="2"/>
        <v>0</v>
      </c>
      <c r="S49" s="105">
        <f t="shared" si="0"/>
        <v>0</v>
      </c>
      <c r="U49" s="23"/>
      <c r="V49" s="23"/>
      <c r="W49" s="23"/>
      <c r="X49" s="23"/>
      <c r="Y49" s="23"/>
      <c r="Z49" s="23"/>
      <c r="AA49" s="23"/>
      <c r="AB49" s="23"/>
      <c r="AC49" s="23"/>
    </row>
    <row r="50" spans="2:29" s="46" customFormat="1" ht="15" customHeight="1">
      <c r="B50" s="53"/>
      <c r="C50" s="37" t="s">
        <v>128</v>
      </c>
      <c r="D50" s="54"/>
      <c r="F50" s="53"/>
      <c r="G50" s="37" t="s">
        <v>128</v>
      </c>
      <c r="H50" s="56"/>
      <c r="I50" s="55"/>
      <c r="J50" s="55"/>
      <c r="K50" s="56"/>
      <c r="L50" s="56"/>
      <c r="O50" s="53"/>
      <c r="P50" s="37" t="s">
        <v>128</v>
      </c>
      <c r="Q50" s="105">
        <f t="shared" si="1"/>
        <v>0</v>
      </c>
      <c r="R50" s="105">
        <f t="shared" si="2"/>
        <v>0</v>
      </c>
      <c r="S50" s="105">
        <f t="shared" si="0"/>
        <v>0</v>
      </c>
      <c r="U50" s="23"/>
      <c r="V50" s="23"/>
      <c r="W50" s="23"/>
      <c r="X50" s="23"/>
      <c r="Y50" s="23"/>
      <c r="Z50" s="23"/>
      <c r="AA50" s="23"/>
      <c r="AB50" s="23"/>
      <c r="AC50" s="23"/>
    </row>
    <row r="51" spans="2:29" s="46" customFormat="1" ht="15" customHeight="1">
      <c r="B51" s="53"/>
      <c r="C51" s="37" t="s">
        <v>129</v>
      </c>
      <c r="D51" s="54"/>
      <c r="F51" s="53"/>
      <c r="G51" s="37" t="s">
        <v>129</v>
      </c>
      <c r="H51" s="56"/>
      <c r="I51" s="55"/>
      <c r="J51" s="55"/>
      <c r="K51" s="56"/>
      <c r="L51" s="56"/>
      <c r="O51" s="53"/>
      <c r="P51" s="37" t="s">
        <v>129</v>
      </c>
      <c r="Q51" s="105">
        <f t="shared" si="1"/>
        <v>0</v>
      </c>
      <c r="R51" s="105">
        <f t="shared" si="2"/>
        <v>0</v>
      </c>
      <c r="S51" s="105">
        <f t="shared" si="0"/>
        <v>0</v>
      </c>
      <c r="U51" s="23"/>
      <c r="V51" s="23"/>
      <c r="W51" s="23"/>
      <c r="X51" s="23"/>
      <c r="Y51" s="23"/>
      <c r="Z51" s="23"/>
      <c r="AA51" s="23"/>
      <c r="AB51" s="23"/>
      <c r="AC51" s="23"/>
    </row>
    <row r="52" spans="2:29" s="46" customFormat="1" ht="15" customHeight="1">
      <c r="B52" s="53"/>
      <c r="C52" s="37" t="s">
        <v>130</v>
      </c>
      <c r="D52" s="54"/>
      <c r="F52" s="53"/>
      <c r="G52" s="37" t="s">
        <v>130</v>
      </c>
      <c r="H52" s="56"/>
      <c r="I52" s="55"/>
      <c r="J52" s="55"/>
      <c r="K52" s="56"/>
      <c r="L52" s="56"/>
      <c r="O52" s="53"/>
      <c r="P52" s="37" t="s">
        <v>130</v>
      </c>
      <c r="Q52" s="105">
        <f t="shared" si="1"/>
        <v>0</v>
      </c>
      <c r="R52" s="105">
        <f t="shared" si="2"/>
        <v>0</v>
      </c>
      <c r="S52" s="105">
        <f t="shared" si="0"/>
        <v>0</v>
      </c>
      <c r="U52" s="23"/>
      <c r="V52" s="23"/>
      <c r="W52" s="23"/>
      <c r="X52" s="23"/>
      <c r="Y52" s="23"/>
      <c r="Z52" s="23"/>
      <c r="AA52" s="23"/>
      <c r="AB52" s="23"/>
      <c r="AC52" s="23"/>
    </row>
    <row r="53" spans="2:29" s="46" customFormat="1" ht="15" customHeight="1">
      <c r="B53" s="53"/>
      <c r="C53" s="37" t="s">
        <v>131</v>
      </c>
      <c r="D53" s="54"/>
      <c r="F53" s="53"/>
      <c r="G53" s="37" t="s">
        <v>131</v>
      </c>
      <c r="H53" s="56"/>
      <c r="I53" s="55"/>
      <c r="J53" s="55"/>
      <c r="K53" s="56"/>
      <c r="L53" s="56"/>
      <c r="O53" s="53"/>
      <c r="P53" s="37" t="s">
        <v>131</v>
      </c>
      <c r="Q53" s="105">
        <f t="shared" si="1"/>
        <v>0</v>
      </c>
      <c r="R53" s="105">
        <f t="shared" si="2"/>
        <v>0</v>
      </c>
      <c r="S53" s="105">
        <f t="shared" si="0"/>
        <v>0</v>
      </c>
      <c r="U53" s="23"/>
      <c r="V53" s="23"/>
      <c r="W53" s="23"/>
      <c r="X53" s="23"/>
      <c r="Y53" s="23"/>
      <c r="Z53" s="23"/>
      <c r="AA53" s="23"/>
      <c r="AB53" s="23"/>
      <c r="AC53" s="23"/>
    </row>
    <row r="54" spans="2:29" s="46" customFormat="1" ht="15" customHeight="1">
      <c r="B54" s="53"/>
      <c r="C54" s="37" t="s">
        <v>132</v>
      </c>
      <c r="D54" s="54"/>
      <c r="F54" s="53"/>
      <c r="G54" s="37" t="s">
        <v>132</v>
      </c>
      <c r="H54" s="56"/>
      <c r="I54" s="55"/>
      <c r="J54" s="55"/>
      <c r="K54" s="56"/>
      <c r="L54" s="56"/>
      <c r="O54" s="53"/>
      <c r="P54" s="37" t="s">
        <v>132</v>
      </c>
      <c r="Q54" s="105">
        <f t="shared" si="1"/>
        <v>0</v>
      </c>
      <c r="R54" s="105">
        <f t="shared" si="2"/>
        <v>0</v>
      </c>
      <c r="S54" s="105">
        <f t="shared" si="0"/>
        <v>0</v>
      </c>
      <c r="U54" s="23"/>
      <c r="V54" s="23"/>
      <c r="W54" s="23"/>
      <c r="X54" s="23"/>
      <c r="Y54" s="23"/>
      <c r="Z54" s="23"/>
      <c r="AA54" s="23"/>
      <c r="AB54" s="23"/>
      <c r="AC54" s="23"/>
    </row>
    <row r="55" spans="2:29" s="46" customFormat="1" ht="15" customHeight="1">
      <c r="B55" s="53"/>
      <c r="C55" s="37" t="s">
        <v>133</v>
      </c>
      <c r="D55" s="54"/>
      <c r="F55" s="53"/>
      <c r="G55" s="37" t="s">
        <v>133</v>
      </c>
      <c r="H55" s="56"/>
      <c r="I55" s="55"/>
      <c r="J55" s="55"/>
      <c r="K55" s="56"/>
      <c r="L55" s="56"/>
      <c r="O55" s="53"/>
      <c r="P55" s="37" t="s">
        <v>133</v>
      </c>
      <c r="Q55" s="105">
        <f t="shared" si="1"/>
        <v>0</v>
      </c>
      <c r="R55" s="105">
        <f t="shared" si="2"/>
        <v>0</v>
      </c>
      <c r="S55" s="105">
        <f t="shared" si="0"/>
        <v>0</v>
      </c>
      <c r="U55" s="23"/>
      <c r="V55" s="23"/>
      <c r="W55" s="23"/>
      <c r="X55" s="23"/>
      <c r="Y55" s="23"/>
      <c r="Z55" s="23"/>
      <c r="AA55" s="23"/>
      <c r="AB55" s="23"/>
      <c r="AC55" s="23"/>
    </row>
    <row r="56" spans="2:29" s="46" customFormat="1" ht="15" customHeight="1">
      <c r="B56" s="53"/>
      <c r="C56" s="37" t="s">
        <v>134</v>
      </c>
      <c r="D56" s="54"/>
      <c r="F56" s="53"/>
      <c r="G56" s="37" t="s">
        <v>134</v>
      </c>
      <c r="H56" s="56"/>
      <c r="I56" s="55"/>
      <c r="J56" s="55"/>
      <c r="K56" s="56"/>
      <c r="L56" s="56"/>
      <c r="O56" s="53"/>
      <c r="P56" s="37" t="s">
        <v>134</v>
      </c>
      <c r="Q56" s="105">
        <f t="shared" si="1"/>
        <v>0</v>
      </c>
      <c r="R56" s="105">
        <f t="shared" si="2"/>
        <v>0</v>
      </c>
      <c r="S56" s="105">
        <f t="shared" si="0"/>
        <v>0</v>
      </c>
      <c r="U56" s="23"/>
      <c r="V56" s="23"/>
      <c r="W56" s="23"/>
      <c r="X56" s="23"/>
      <c r="Y56" s="23"/>
      <c r="Z56" s="23"/>
      <c r="AA56" s="23"/>
      <c r="AB56" s="23"/>
      <c r="AC56" s="23"/>
    </row>
    <row r="57" spans="2:29" s="46" customFormat="1" ht="15" customHeight="1">
      <c r="B57" s="53"/>
      <c r="C57" s="37" t="s">
        <v>135</v>
      </c>
      <c r="D57" s="54"/>
      <c r="F57" s="53"/>
      <c r="G57" s="37" t="s">
        <v>135</v>
      </c>
      <c r="H57" s="56"/>
      <c r="I57" s="55"/>
      <c r="J57" s="55"/>
      <c r="K57" s="56"/>
      <c r="L57" s="56"/>
      <c r="O57" s="53"/>
      <c r="P57" s="37" t="s">
        <v>135</v>
      </c>
      <c r="Q57" s="105">
        <f t="shared" si="1"/>
        <v>0</v>
      </c>
      <c r="R57" s="105">
        <f t="shared" si="2"/>
        <v>0</v>
      </c>
      <c r="S57" s="105">
        <f t="shared" si="0"/>
        <v>0</v>
      </c>
      <c r="U57" s="23"/>
      <c r="V57" s="23"/>
      <c r="W57" s="23"/>
      <c r="X57" s="23"/>
      <c r="Y57" s="23"/>
      <c r="Z57" s="23"/>
      <c r="AA57" s="23"/>
      <c r="AB57" s="23"/>
      <c r="AC57" s="23"/>
    </row>
    <row r="58" spans="2:29" s="46" customFormat="1" ht="15" customHeight="1">
      <c r="B58" s="53"/>
      <c r="C58" s="37" t="s">
        <v>136</v>
      </c>
      <c r="D58" s="54"/>
      <c r="F58" s="53"/>
      <c r="G58" s="37" t="s">
        <v>136</v>
      </c>
      <c r="H58" s="56"/>
      <c r="I58" s="55"/>
      <c r="J58" s="55"/>
      <c r="K58" s="56"/>
      <c r="L58" s="56"/>
      <c r="O58" s="53"/>
      <c r="P58" s="37" t="s">
        <v>136</v>
      </c>
      <c r="Q58" s="105">
        <f t="shared" si="1"/>
        <v>0</v>
      </c>
      <c r="R58" s="105">
        <f t="shared" si="2"/>
        <v>0</v>
      </c>
      <c r="S58" s="105">
        <f t="shared" si="0"/>
        <v>0</v>
      </c>
      <c r="U58" s="23"/>
      <c r="V58" s="23"/>
      <c r="W58" s="23"/>
      <c r="X58" s="23"/>
      <c r="Y58" s="23"/>
      <c r="Z58" s="23"/>
      <c r="AA58" s="23"/>
      <c r="AB58" s="23"/>
      <c r="AC58" s="23"/>
    </row>
    <row r="59" spans="2:29" s="46" customFormat="1" ht="15" customHeight="1">
      <c r="B59" s="53"/>
      <c r="C59" s="37" t="s">
        <v>137</v>
      </c>
      <c r="D59" s="54"/>
      <c r="F59" s="53"/>
      <c r="G59" s="37" t="s">
        <v>137</v>
      </c>
      <c r="H59" s="56"/>
      <c r="I59" s="55"/>
      <c r="J59" s="55"/>
      <c r="K59" s="56"/>
      <c r="L59" s="56"/>
      <c r="O59" s="53"/>
      <c r="P59" s="37" t="s">
        <v>137</v>
      </c>
      <c r="Q59" s="105">
        <f t="shared" si="1"/>
        <v>0</v>
      </c>
      <c r="R59" s="105">
        <f t="shared" si="2"/>
        <v>0</v>
      </c>
      <c r="S59" s="105">
        <f t="shared" si="0"/>
        <v>0</v>
      </c>
      <c r="U59" s="23"/>
      <c r="V59" s="23"/>
      <c r="W59" s="23"/>
      <c r="X59" s="23"/>
      <c r="Y59" s="23"/>
      <c r="Z59" s="23"/>
      <c r="AA59" s="23"/>
      <c r="AB59" s="23"/>
      <c r="AC59" s="23"/>
    </row>
    <row r="60" spans="2:29" s="46" customFormat="1" ht="15" customHeight="1">
      <c r="B60" s="53"/>
      <c r="C60" s="37" t="s">
        <v>138</v>
      </c>
      <c r="D60" s="54"/>
      <c r="F60" s="53"/>
      <c r="G60" s="37" t="s">
        <v>138</v>
      </c>
      <c r="H60" s="56"/>
      <c r="I60" s="55"/>
      <c r="J60" s="55"/>
      <c r="K60" s="56"/>
      <c r="L60" s="56"/>
      <c r="O60" s="53"/>
      <c r="P60" s="37" t="s">
        <v>138</v>
      </c>
      <c r="Q60" s="105">
        <f t="shared" si="1"/>
        <v>0</v>
      </c>
      <c r="R60" s="105">
        <f t="shared" si="2"/>
        <v>0</v>
      </c>
      <c r="S60" s="105">
        <f t="shared" si="0"/>
        <v>0</v>
      </c>
      <c r="U60" s="23"/>
      <c r="V60" s="23"/>
      <c r="W60" s="23"/>
      <c r="X60" s="23"/>
      <c r="Y60" s="23"/>
      <c r="Z60" s="23"/>
      <c r="AA60" s="23"/>
      <c r="AB60" s="23"/>
      <c r="AC60" s="23"/>
    </row>
    <row r="61" spans="2:29" s="46" customFormat="1" ht="15" customHeight="1">
      <c r="B61" s="53"/>
      <c r="C61" s="37" t="s">
        <v>139</v>
      </c>
      <c r="D61" s="54"/>
      <c r="F61" s="53"/>
      <c r="G61" s="37" t="s">
        <v>139</v>
      </c>
      <c r="H61" s="56"/>
      <c r="I61" s="55"/>
      <c r="J61" s="55"/>
      <c r="K61" s="56"/>
      <c r="L61" s="56"/>
      <c r="O61" s="53"/>
      <c r="P61" s="37" t="s">
        <v>139</v>
      </c>
      <c r="Q61" s="105">
        <f t="shared" si="1"/>
        <v>0</v>
      </c>
      <c r="R61" s="105">
        <f t="shared" si="2"/>
        <v>0</v>
      </c>
      <c r="S61" s="105">
        <f t="shared" si="0"/>
        <v>0</v>
      </c>
      <c r="U61" s="23"/>
      <c r="V61" s="23"/>
      <c r="W61" s="23"/>
      <c r="X61" s="23"/>
      <c r="Y61" s="23"/>
      <c r="Z61" s="23"/>
      <c r="AA61" s="23"/>
      <c r="AB61" s="23"/>
      <c r="AC61" s="23"/>
    </row>
    <row r="62" spans="2:29" s="46" customFormat="1" ht="15" customHeight="1">
      <c r="B62" s="53"/>
      <c r="C62" s="37" t="s">
        <v>140</v>
      </c>
      <c r="D62" s="54"/>
      <c r="F62" s="53"/>
      <c r="G62" s="37" t="s">
        <v>140</v>
      </c>
      <c r="H62" s="56"/>
      <c r="I62" s="55"/>
      <c r="J62" s="55"/>
      <c r="K62" s="56"/>
      <c r="L62" s="56"/>
      <c r="O62" s="53"/>
      <c r="P62" s="37" t="s">
        <v>140</v>
      </c>
      <c r="Q62" s="105">
        <f t="shared" si="1"/>
        <v>0</v>
      </c>
      <c r="R62" s="105">
        <f t="shared" si="2"/>
        <v>0</v>
      </c>
      <c r="S62" s="105">
        <f t="shared" si="0"/>
        <v>0</v>
      </c>
      <c r="U62" s="23"/>
      <c r="V62" s="23"/>
      <c r="W62" s="23"/>
      <c r="X62" s="23"/>
      <c r="Y62" s="23"/>
      <c r="Z62" s="23"/>
      <c r="AA62" s="23"/>
      <c r="AB62" s="23"/>
      <c r="AC62" s="23"/>
    </row>
    <row r="63" spans="2:29" s="46" customFormat="1" ht="15" customHeight="1">
      <c r="B63" s="53"/>
      <c r="C63" s="37" t="s">
        <v>141</v>
      </c>
      <c r="D63" s="54"/>
      <c r="F63" s="53"/>
      <c r="G63" s="37" t="s">
        <v>141</v>
      </c>
      <c r="H63" s="56"/>
      <c r="I63" s="55"/>
      <c r="J63" s="55"/>
      <c r="K63" s="56"/>
      <c r="L63" s="56"/>
      <c r="O63" s="53"/>
      <c r="P63" s="37" t="s">
        <v>141</v>
      </c>
      <c r="Q63" s="105">
        <f t="shared" si="1"/>
        <v>0</v>
      </c>
      <c r="R63" s="105">
        <f t="shared" si="2"/>
        <v>0</v>
      </c>
      <c r="S63" s="105">
        <f t="shared" si="0"/>
        <v>0</v>
      </c>
      <c r="U63" s="23"/>
      <c r="V63" s="23"/>
      <c r="W63" s="23"/>
      <c r="X63" s="23"/>
      <c r="Y63" s="23"/>
      <c r="Z63" s="23"/>
      <c r="AA63" s="23"/>
      <c r="AB63" s="23"/>
      <c r="AC63" s="23"/>
    </row>
    <row r="64" spans="2:29" s="46" customFormat="1" ht="15" customHeight="1">
      <c r="B64" s="53"/>
      <c r="C64" s="37" t="s">
        <v>142</v>
      </c>
      <c r="D64" s="54"/>
      <c r="F64" s="53"/>
      <c r="G64" s="37" t="s">
        <v>142</v>
      </c>
      <c r="H64" s="56"/>
      <c r="I64" s="55"/>
      <c r="J64" s="55"/>
      <c r="K64" s="56"/>
      <c r="L64" s="56"/>
      <c r="O64" s="53"/>
      <c r="P64" s="37" t="s">
        <v>142</v>
      </c>
      <c r="Q64" s="105">
        <f t="shared" si="1"/>
        <v>0</v>
      </c>
      <c r="R64" s="105">
        <f t="shared" si="2"/>
        <v>0</v>
      </c>
      <c r="S64" s="105">
        <f t="shared" si="0"/>
        <v>0</v>
      </c>
      <c r="U64" s="23"/>
      <c r="V64" s="23"/>
      <c r="W64" s="23"/>
      <c r="X64" s="23"/>
      <c r="Y64" s="23"/>
      <c r="Z64" s="23"/>
      <c r="AA64" s="23"/>
      <c r="AB64" s="23"/>
      <c r="AC64" s="23"/>
    </row>
  </sheetData>
  <mergeCells count="32">
    <mergeCell ref="O12:O13"/>
    <mergeCell ref="P12:P13"/>
    <mergeCell ref="R12:R13"/>
    <mergeCell ref="S12:S13"/>
    <mergeCell ref="C14:D14"/>
    <mergeCell ref="G14:L14"/>
    <mergeCell ref="P14:S14"/>
    <mergeCell ref="Q12:Q13"/>
    <mergeCell ref="F12:F13"/>
    <mergeCell ref="G12:G13"/>
    <mergeCell ref="H12:H13"/>
    <mergeCell ref="I12:I13"/>
    <mergeCell ref="K12:K13"/>
    <mergeCell ref="L12:L13"/>
    <mergeCell ref="J12:J13"/>
    <mergeCell ref="F9:F11"/>
    <mergeCell ref="G9:G11"/>
    <mergeCell ref="H9:H11"/>
    <mergeCell ref="I9:I11"/>
    <mergeCell ref="K9:K11"/>
    <mergeCell ref="J9:J11"/>
    <mergeCell ref="L9:L11"/>
    <mergeCell ref="V5:W5"/>
    <mergeCell ref="V6:W6"/>
    <mergeCell ref="O7:O11"/>
    <mergeCell ref="P7:P11"/>
    <mergeCell ref="R7:R11"/>
    <mergeCell ref="S7:S11"/>
    <mergeCell ref="W8:AC8"/>
    <mergeCell ref="W9:AC9"/>
    <mergeCell ref="W10:AC10"/>
    <mergeCell ref="Q7:Q11"/>
  </mergeCells>
  <phoneticPr fontId="3"/>
  <pageMargins left="0.70866141732283472" right="0.70866141732283472" top="0.46" bottom="0.31" header="0.31496062992125984" footer="0.31496062992125984"/>
  <pageSetup paperSize="8" scale="6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K37"/>
  <sheetViews>
    <sheetView zoomScale="90" zoomScaleNormal="90" workbookViewId="0"/>
  </sheetViews>
  <sheetFormatPr defaultColWidth="9" defaultRowHeight="14.25"/>
  <cols>
    <col min="1" max="4" width="3.625" style="1" customWidth="1"/>
    <col min="5" max="5" width="47.125" style="3" customWidth="1"/>
    <col min="6" max="6" width="12.625" style="1" customWidth="1"/>
    <col min="7" max="7" width="14.625" style="1" customWidth="1"/>
    <col min="8" max="8" width="14.625" style="7" customWidth="1"/>
    <col min="9" max="9" width="9" style="7"/>
    <col min="10" max="16384" width="9" style="1"/>
  </cols>
  <sheetData>
    <row r="1" spans="1:11" ht="18" customHeight="1">
      <c r="I1" s="2" t="str">
        <f>'PMS(input_fridge_showcase)'!AD1</f>
        <v>JCM_ID_F_PMS_ver01.0</v>
      </c>
    </row>
    <row r="2" spans="1:11" ht="27.75" customHeight="1">
      <c r="A2" s="143" t="s">
        <v>209</v>
      </c>
      <c r="B2" s="143"/>
      <c r="C2" s="143"/>
      <c r="D2" s="143"/>
      <c r="E2" s="143"/>
      <c r="F2" s="143"/>
      <c r="G2" s="143"/>
      <c r="H2" s="143"/>
      <c r="I2" s="143"/>
    </row>
    <row r="3" spans="1:11" ht="18" customHeight="1">
      <c r="A3" s="149" t="s">
        <v>161</v>
      </c>
      <c r="B3" s="150"/>
      <c r="C3" s="150"/>
      <c r="D3" s="150"/>
      <c r="E3" s="150"/>
      <c r="F3" s="150"/>
      <c r="G3" s="150"/>
      <c r="H3" s="150"/>
      <c r="I3" s="150"/>
    </row>
    <row r="4" spans="1:11" ht="11.25" customHeight="1"/>
    <row r="5" spans="1:11" ht="18.75" customHeight="1">
      <c r="A5" s="8" t="s">
        <v>2</v>
      </c>
      <c r="B5" s="9"/>
      <c r="C5" s="9"/>
      <c r="D5" s="9"/>
      <c r="E5" s="59"/>
      <c r="F5" s="5" t="s">
        <v>3</v>
      </c>
      <c r="G5" s="5" t="s">
        <v>4</v>
      </c>
      <c r="H5" s="11" t="s">
        <v>0</v>
      </c>
      <c r="I5" s="11" t="s">
        <v>5</v>
      </c>
    </row>
    <row r="6" spans="1:11" ht="18.75" customHeight="1">
      <c r="A6" s="12"/>
      <c r="B6" s="77" t="s">
        <v>162</v>
      </c>
      <c r="C6" s="60"/>
      <c r="D6" s="60"/>
      <c r="E6" s="61"/>
      <c r="F6" s="62"/>
      <c r="G6" s="96">
        <f>G7+G8</f>
        <v>69</v>
      </c>
      <c r="H6" s="63" t="s">
        <v>1</v>
      </c>
      <c r="I6" s="16" t="s">
        <v>163</v>
      </c>
    </row>
    <row r="7" spans="1:11" ht="18.75" customHeight="1">
      <c r="A7" s="14"/>
      <c r="B7" s="95"/>
      <c r="C7" s="79" t="s">
        <v>180</v>
      </c>
      <c r="D7" s="80"/>
      <c r="E7" s="81"/>
      <c r="F7" s="62"/>
      <c r="G7" s="96">
        <f>ROUNDDOWN(G13+G15-G19,0)</f>
        <v>68</v>
      </c>
      <c r="H7" s="63" t="s">
        <v>1</v>
      </c>
      <c r="I7" s="16" t="s">
        <v>157</v>
      </c>
    </row>
    <row r="8" spans="1:11" ht="18.75" customHeight="1">
      <c r="A8" s="14"/>
      <c r="B8" s="78"/>
      <c r="C8" s="79" t="s">
        <v>181</v>
      </c>
      <c r="D8" s="80"/>
      <c r="E8" s="81"/>
      <c r="F8" s="62"/>
      <c r="G8" s="96">
        <f>ROUNDDOWN(G14+G16-G20,0)</f>
        <v>1</v>
      </c>
      <c r="H8" s="63" t="s">
        <v>1</v>
      </c>
      <c r="I8" s="16" t="s">
        <v>157</v>
      </c>
    </row>
    <row r="9" spans="1:11" ht="18.75" customHeight="1">
      <c r="A9" s="8" t="s">
        <v>6</v>
      </c>
      <c r="B9" s="64"/>
      <c r="C9" s="64"/>
      <c r="D9" s="64"/>
      <c r="E9" s="65"/>
      <c r="F9" s="10"/>
      <c r="G9" s="10"/>
      <c r="H9" s="11"/>
      <c r="I9" s="5"/>
      <c r="J9" s="66"/>
      <c r="K9" s="66"/>
    </row>
    <row r="10" spans="1:11" ht="18.75" customHeight="1">
      <c r="A10" s="12"/>
      <c r="B10" s="67"/>
      <c r="C10" s="68"/>
      <c r="D10" s="68"/>
      <c r="E10" s="69"/>
      <c r="F10" s="70"/>
      <c r="G10" s="71"/>
      <c r="H10" s="72"/>
      <c r="I10" s="73"/>
    </row>
    <row r="11" spans="1:11" ht="18.75" customHeight="1">
      <c r="A11" s="8" t="s">
        <v>7</v>
      </c>
      <c r="B11" s="74"/>
      <c r="C11" s="64"/>
      <c r="D11" s="75"/>
      <c r="E11" s="76"/>
      <c r="F11" s="5"/>
      <c r="G11" s="10"/>
      <c r="H11" s="11"/>
      <c r="I11" s="11"/>
    </row>
    <row r="12" spans="1:11" ht="18.75" customHeight="1">
      <c r="A12" s="14"/>
      <c r="B12" s="77" t="s">
        <v>164</v>
      </c>
      <c r="C12" s="60"/>
      <c r="D12" s="60"/>
      <c r="E12" s="61"/>
      <c r="F12" s="62"/>
      <c r="G12" s="104">
        <f>SUM(G13:G16)</f>
        <v>141.93493513245602</v>
      </c>
      <c r="H12" s="63" t="s">
        <v>1</v>
      </c>
      <c r="I12" s="63" t="s">
        <v>8</v>
      </c>
    </row>
    <row r="13" spans="1:11" ht="18.75" customHeight="1">
      <c r="A13" s="14"/>
      <c r="B13" s="95"/>
      <c r="C13" s="79" t="s">
        <v>168</v>
      </c>
      <c r="D13" s="80"/>
      <c r="E13" s="81"/>
      <c r="F13" s="62"/>
      <c r="G13" s="102">
        <f>SUM('PMS(input_fridge_showcase)'!Q15:Q64)</f>
        <v>66.050723537005155</v>
      </c>
      <c r="H13" s="63" t="s">
        <v>1</v>
      </c>
      <c r="I13" s="63" t="s">
        <v>169</v>
      </c>
    </row>
    <row r="14" spans="1:11" ht="18.75" customHeight="1">
      <c r="A14" s="14"/>
      <c r="B14" s="95"/>
      <c r="C14" s="79" t="s">
        <v>171</v>
      </c>
      <c r="D14" s="80"/>
      <c r="E14" s="81"/>
      <c r="F14" s="62"/>
      <c r="G14" s="102">
        <f>SUM('PMS(input_freezer_showcase)'!Q15:Q64)</f>
        <v>7.4352807089108897</v>
      </c>
      <c r="H14" s="63" t="s">
        <v>1</v>
      </c>
      <c r="I14" s="63" t="s">
        <v>170</v>
      </c>
    </row>
    <row r="15" spans="1:11" ht="56.25" customHeight="1">
      <c r="A15" s="14"/>
      <c r="B15" s="95"/>
      <c r="C15" s="144" t="s">
        <v>172</v>
      </c>
      <c r="D15" s="145"/>
      <c r="E15" s="146"/>
      <c r="F15" s="62"/>
      <c r="G15" s="102">
        <f>SUM('PMS(input_fridge_showcase)'!R15:R64)</f>
        <v>62.112111830781764</v>
      </c>
      <c r="H15" s="63" t="s">
        <v>1</v>
      </c>
      <c r="I15" s="63" t="s">
        <v>174</v>
      </c>
    </row>
    <row r="16" spans="1:11" ht="56.25" customHeight="1">
      <c r="A16" s="12"/>
      <c r="B16" s="78"/>
      <c r="C16" s="144" t="s">
        <v>173</v>
      </c>
      <c r="D16" s="145"/>
      <c r="E16" s="146"/>
      <c r="F16" s="82"/>
      <c r="G16" s="103">
        <f>SUM('PMS(input_freezer_showcase)'!R15:R64)</f>
        <v>6.3368190557582071</v>
      </c>
      <c r="H16" s="63" t="s">
        <v>1</v>
      </c>
      <c r="I16" s="63" t="s">
        <v>175</v>
      </c>
    </row>
    <row r="17" spans="1:9" ht="18.75" customHeight="1">
      <c r="A17" s="8" t="s">
        <v>9</v>
      </c>
      <c r="B17" s="64"/>
      <c r="C17" s="64"/>
      <c r="D17" s="64"/>
      <c r="E17" s="65"/>
      <c r="F17" s="5"/>
      <c r="G17" s="10"/>
      <c r="H17" s="11"/>
      <c r="I17" s="11"/>
    </row>
    <row r="18" spans="1:9" ht="18.75" customHeight="1">
      <c r="A18" s="14"/>
      <c r="B18" s="84" t="s">
        <v>165</v>
      </c>
      <c r="C18" s="85"/>
      <c r="D18" s="85"/>
      <c r="E18" s="61"/>
      <c r="F18" s="13"/>
      <c r="G18" s="101">
        <f>SUM(G19:G20)</f>
        <v>72.150192399999995</v>
      </c>
      <c r="H18" s="63" t="s">
        <v>1</v>
      </c>
      <c r="I18" s="63" t="s">
        <v>10</v>
      </c>
    </row>
    <row r="19" spans="1:9" ht="18.75" customHeight="1">
      <c r="A19" s="14"/>
      <c r="B19" s="15"/>
      <c r="C19" s="86" t="s">
        <v>176</v>
      </c>
      <c r="D19" s="87"/>
      <c r="E19" s="58"/>
      <c r="F19" s="82"/>
      <c r="G19" s="83">
        <f>SUM('PMS(input_fridge_showcase)'!S15:S64)</f>
        <v>59.421999999999997</v>
      </c>
      <c r="H19" s="63" t="s">
        <v>1</v>
      </c>
      <c r="I19" s="63" t="s">
        <v>178</v>
      </c>
    </row>
    <row r="20" spans="1:9" ht="16.7" customHeight="1">
      <c r="A20" s="12"/>
      <c r="B20" s="78"/>
      <c r="C20" s="79" t="s">
        <v>177</v>
      </c>
      <c r="D20" s="80"/>
      <c r="E20" s="81"/>
      <c r="F20" s="82"/>
      <c r="G20" s="83">
        <f>SUM('PMS(input_freezer_showcase)'!S15:S64)</f>
        <v>12.728192399999999</v>
      </c>
      <c r="H20" s="63" t="s">
        <v>1</v>
      </c>
      <c r="I20" s="63" t="s">
        <v>179</v>
      </c>
    </row>
    <row r="21" spans="1:9">
      <c r="A21" s="17"/>
      <c r="B21" s="17"/>
      <c r="C21" s="88"/>
      <c r="D21" s="17"/>
      <c r="E21" s="89"/>
      <c r="F21" s="18"/>
      <c r="G21" s="19"/>
      <c r="H21" s="90"/>
      <c r="I21" s="91"/>
    </row>
    <row r="22" spans="1:9">
      <c r="A22" s="17"/>
      <c r="B22" s="17"/>
      <c r="C22" s="88"/>
      <c r="D22" s="17"/>
      <c r="E22" s="89"/>
      <c r="F22" s="18"/>
      <c r="G22" s="19"/>
      <c r="H22" s="90"/>
      <c r="I22" s="91"/>
    </row>
    <row r="23" spans="1:9" ht="14.25" customHeight="1">
      <c r="E23" s="92" t="s">
        <v>11</v>
      </c>
      <c r="F23" s="6"/>
    </row>
    <row r="24" spans="1:9" s="7" customFormat="1" ht="14.25" customHeight="1">
      <c r="E24" s="98" t="s">
        <v>188</v>
      </c>
      <c r="F24" s="147" t="s">
        <v>186</v>
      </c>
      <c r="G24" s="148"/>
      <c r="H24" s="97" t="s">
        <v>187</v>
      </c>
    </row>
    <row r="25" spans="1:9" ht="14.25" customHeight="1">
      <c r="E25" s="98" t="s">
        <v>206</v>
      </c>
      <c r="F25" s="147" t="s">
        <v>192</v>
      </c>
      <c r="G25" s="148"/>
      <c r="H25" s="114">
        <v>1.18</v>
      </c>
    </row>
    <row r="26" spans="1:9" ht="14.25" customHeight="1">
      <c r="E26" s="98"/>
      <c r="F26" s="147" t="s">
        <v>193</v>
      </c>
      <c r="G26" s="148"/>
      <c r="H26" s="114">
        <v>1.07</v>
      </c>
    </row>
    <row r="27" spans="1:9" ht="14.25" customHeight="1">
      <c r="E27" s="98"/>
      <c r="F27" s="147" t="s">
        <v>194</v>
      </c>
      <c r="G27" s="148"/>
      <c r="H27" s="21">
        <v>2.2400000000000002</v>
      </c>
    </row>
    <row r="28" spans="1:9" ht="14.25" customHeight="1"/>
    <row r="29" spans="1:9" ht="14.25" customHeight="1">
      <c r="E29" s="98" t="s">
        <v>184</v>
      </c>
      <c r="F29" s="147" t="s">
        <v>186</v>
      </c>
      <c r="G29" s="148"/>
      <c r="H29" s="97" t="s">
        <v>187</v>
      </c>
    </row>
    <row r="30" spans="1:9" ht="14.25" customHeight="1">
      <c r="E30" s="98" t="s">
        <v>185</v>
      </c>
      <c r="F30" s="147" t="s">
        <v>192</v>
      </c>
      <c r="G30" s="148"/>
      <c r="H30" s="112">
        <v>0.5</v>
      </c>
    </row>
    <row r="31" spans="1:9" ht="14.25" customHeight="1">
      <c r="E31" s="98"/>
      <c r="F31" s="147" t="s">
        <v>205</v>
      </c>
      <c r="G31" s="148"/>
      <c r="H31" s="21">
        <v>0.65</v>
      </c>
    </row>
    <row r="32" spans="1:9" ht="14.25" customHeight="1">
      <c r="E32" s="92"/>
      <c r="F32" s="147" t="s">
        <v>194</v>
      </c>
      <c r="G32" s="148"/>
      <c r="H32" s="21">
        <v>0.73</v>
      </c>
    </row>
    <row r="33" spans="5:8" ht="14.25" customHeight="1">
      <c r="E33" s="93"/>
      <c r="F33" s="94"/>
      <c r="G33" s="17"/>
      <c r="H33" s="20"/>
    </row>
    <row r="34" spans="5:8" ht="14.25" customHeight="1">
      <c r="E34" s="151" t="s">
        <v>235</v>
      </c>
      <c r="F34" s="147" t="s">
        <v>186</v>
      </c>
      <c r="G34" s="148"/>
      <c r="H34" s="97" t="s">
        <v>187</v>
      </c>
    </row>
    <row r="35" spans="5:8" ht="14.25" customHeight="1">
      <c r="E35" s="98" t="s">
        <v>206</v>
      </c>
      <c r="F35" s="147" t="s">
        <v>192</v>
      </c>
      <c r="G35" s="148"/>
      <c r="H35" s="111">
        <v>0.7</v>
      </c>
    </row>
    <row r="36" spans="5:8" ht="14.25" customHeight="1">
      <c r="E36" s="98"/>
      <c r="F36" s="147" t="s">
        <v>205</v>
      </c>
      <c r="G36" s="148"/>
      <c r="H36" s="111">
        <v>0.7</v>
      </c>
    </row>
    <row r="37" spans="5:8">
      <c r="F37" s="147" t="s">
        <v>194</v>
      </c>
      <c r="G37" s="148"/>
      <c r="H37" s="21">
        <v>1.01</v>
      </c>
    </row>
  </sheetData>
  <mergeCells count="16">
    <mergeCell ref="F37:G37"/>
    <mergeCell ref="F36:G36"/>
    <mergeCell ref="F31:G31"/>
    <mergeCell ref="F24:G24"/>
    <mergeCell ref="A3:I3"/>
    <mergeCell ref="F34:G34"/>
    <mergeCell ref="F35:G35"/>
    <mergeCell ref="F32:G32"/>
    <mergeCell ref="A2:I2"/>
    <mergeCell ref="C15:E15"/>
    <mergeCell ref="C16:E16"/>
    <mergeCell ref="F29:G29"/>
    <mergeCell ref="F30:G30"/>
    <mergeCell ref="F25:G25"/>
    <mergeCell ref="F26:G26"/>
    <mergeCell ref="F27:G27"/>
  </mergeCells>
  <phoneticPr fontId="3"/>
  <dataValidations count="1">
    <dataValidation type="list" allowBlank="1" showInputMessage="1" showErrorMessage="1" sqref="F19:F20 F16">
      <formula1>植物種別1</formula1>
    </dataValidation>
  </dataValidations>
  <pageMargins left="0.70866141732283472" right="0.70866141732283472" top="0.74803149606299213" bottom="0.74803149606299213" header="0.31496062992125984" footer="0.31496062992125984"/>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PMS(input_fridge_showcase)</vt:lpstr>
      <vt:lpstr>PMS(input_freezer_showcase)</vt:lpstr>
      <vt:lpstr>PMS(calc_process)</vt:lpstr>
      <vt:lpstr>'PMS(input_freezer_showcase)'!Print_Area</vt:lpstr>
      <vt:lpstr>'PMS(input_fridge_showcase)'!Print_Area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secretariat</cp:lastModifiedBy>
  <cp:lastPrinted>2015-04-30T11:30:47Z</cp:lastPrinted>
  <dcterms:created xsi:type="dcterms:W3CDTF">2015-03-15T08:42:06Z</dcterms:created>
  <dcterms:modified xsi:type="dcterms:W3CDTF">2015-04-30T15:20:05Z</dcterms:modified>
</cp:coreProperties>
</file>