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45" yWindow="300" windowWidth="16860" windowHeight="10485" tabRatio="674"/>
  </bookViews>
  <sheets>
    <sheet name="MPS(input)" sheetId="30" r:id="rId1"/>
    <sheet name="MPS(calc_process)" sheetId="31" r:id="rId2"/>
    <sheet name="MSS" sheetId="33" r:id="rId3"/>
    <sheet name="MRS(input)" sheetId="36" r:id="rId4"/>
    <sheet name="MRS(calc_process)" sheetId="35" r:id="rId5"/>
  </sheets>
  <definedNames>
    <definedName name="_xlnm.Print_Area" localSheetId="1">'MPS(calc_process)'!$A$1:$I$37</definedName>
    <definedName name="_xlnm.Print_Area" localSheetId="0">'MPS(input)'!$A$1:$K$31</definedName>
    <definedName name="_xlnm.Print_Area" localSheetId="4">'MRS(calc_process)'!$A$1:$I$37</definedName>
    <definedName name="_xlnm.Print_Area" localSheetId="3">'MRS(input)'!$A$1:$L$31</definedName>
  </definedNames>
  <calcPr calcId="125725"/>
</workbook>
</file>

<file path=xl/calcChain.xml><?xml version="1.0" encoding="utf-8"?>
<calcChain xmlns="http://schemas.openxmlformats.org/spreadsheetml/2006/main">
  <c r="G26" i="35"/>
  <c r="G16"/>
  <c r="H22" i="36" l="1"/>
  <c r="H20"/>
  <c r="H19"/>
  <c r="H18"/>
  <c r="H17"/>
  <c r="H16"/>
  <c r="H15"/>
  <c r="K22" l="1"/>
  <c r="K21"/>
  <c r="K20"/>
  <c r="K19"/>
  <c r="K18"/>
  <c r="K17"/>
  <c r="K16"/>
  <c r="K15"/>
  <c r="F22"/>
  <c r="F20"/>
  <c r="F19"/>
  <c r="G17" i="35" s="1"/>
  <c r="F18" i="36"/>
  <c r="F17"/>
  <c r="F16"/>
  <c r="F15"/>
  <c r="L2"/>
  <c r="I2" i="35"/>
  <c r="L1" i="36"/>
  <c r="I1" i="35"/>
  <c r="G23" l="1"/>
  <c r="G13"/>
  <c r="G24"/>
  <c r="G25" s="1"/>
  <c r="G14"/>
  <c r="G22"/>
  <c r="G12"/>
  <c r="G8"/>
  <c r="C2" i="33"/>
  <c r="C1"/>
  <c r="G15" i="35" l="1"/>
  <c r="G20"/>
  <c r="I2" i="31"/>
  <c r="F21" i="36"/>
  <c r="G18" i="35" s="1"/>
  <c r="G8" i="31"/>
  <c r="G17"/>
  <c r="G10" i="35" l="1"/>
  <c r="G6" s="1"/>
  <c r="D26" i="36" s="1"/>
  <c r="G18" i="31"/>
  <c r="G24"/>
  <c r="G25" s="1"/>
  <c r="G14"/>
  <c r="G15" s="1"/>
  <c r="G23"/>
  <c r="G13"/>
  <c r="G22"/>
  <c r="G12"/>
  <c r="G16"/>
  <c r="G26"/>
  <c r="G20" l="1"/>
  <c r="G10"/>
  <c r="G6" l="1"/>
  <c r="I1"/>
  <c r="B26" i="30" l="1"/>
</calcChain>
</file>

<file path=xl/sharedStrings.xml><?xml version="1.0" encoding="utf-8"?>
<sst xmlns="http://schemas.openxmlformats.org/spreadsheetml/2006/main" count="398" uniqueCount="168">
  <si>
    <t>Units</t>
    <phoneticPr fontId="2"/>
  </si>
  <si>
    <t>Parameter</t>
  </si>
  <si>
    <t>MWh/p</t>
    <phoneticPr fontId="2"/>
  </si>
  <si>
    <t>1. Calculations for emission reductions</t>
    <phoneticPr fontId="2"/>
  </si>
  <si>
    <t>Fuel type</t>
    <phoneticPr fontId="2"/>
  </si>
  <si>
    <t>Value</t>
    <phoneticPr fontId="2"/>
  </si>
  <si>
    <t>Units</t>
    <phoneticPr fontId="2"/>
  </si>
  <si>
    <t>Emission reductions during the period p</t>
    <phoneticPr fontId="2"/>
  </si>
  <si>
    <t>2. Selected default values, etc.</t>
    <phoneticPr fontId="2"/>
  </si>
  <si>
    <t>-</t>
    <phoneticPr fontId="2"/>
  </si>
  <si>
    <t>3. Calculations for reference emissions</t>
    <phoneticPr fontId="2"/>
  </si>
  <si>
    <t>Reference emissions during the period p</t>
    <phoneticPr fontId="2"/>
  </si>
  <si>
    <t>4. Calculations of the 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</si>
  <si>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</si>
  <si>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</si>
  <si>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</si>
  <si>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r>
      <t>EC</t>
    </r>
    <r>
      <rPr>
        <vertAlign val="subscript"/>
        <sz val="11"/>
        <rFont val="Arial"/>
        <family val="2"/>
      </rPr>
      <t>PJ,i,p</t>
    </r>
    <phoneticPr fontId="2"/>
  </si>
  <si>
    <t>degree Celsius</t>
    <phoneticPr fontId="2"/>
  </si>
  <si>
    <t>Reference emissions</t>
    <phoneticPr fontId="2"/>
  </si>
  <si>
    <r>
      <t>TD</t>
    </r>
    <r>
      <rPr>
        <vertAlign val="subscript"/>
        <sz val="11"/>
        <rFont val="Arial"/>
        <family val="2"/>
      </rPr>
      <t>cooling</t>
    </r>
    <phoneticPr fontId="2"/>
  </si>
  <si>
    <r>
      <t>TD</t>
    </r>
    <r>
      <rPr>
        <vertAlign val="subscript"/>
        <sz val="11"/>
        <rFont val="Arial"/>
        <family val="2"/>
      </rPr>
      <t>chilled</t>
    </r>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</si>
  <si>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</si>
  <si>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</si>
  <si>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</si>
  <si>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</si>
  <si>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</si>
  <si>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</si>
  <si>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</si>
  <si>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</si>
  <si>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Power consumption of project chiller i</t>
    <phoneticPr fontId="2"/>
  </si>
  <si>
    <t>MWh/p</t>
    <phoneticPr fontId="2"/>
  </si>
  <si>
    <r>
      <t>EC</t>
    </r>
    <r>
      <rPr>
        <vertAlign val="subscript"/>
        <sz val="11"/>
        <rFont val="Arial"/>
        <family val="2"/>
      </rPr>
      <t>PJ,i,p</t>
    </r>
    <phoneticPr fontId="2"/>
  </si>
  <si>
    <r>
      <t>COP</t>
    </r>
    <r>
      <rPr>
        <vertAlign val="subscript"/>
        <sz val="11"/>
        <rFont val="Arial"/>
        <family val="2"/>
      </rPr>
      <t>RE,i</t>
    </r>
    <phoneticPr fontId="2"/>
  </si>
  <si>
    <t>Project emissions during the period p</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</si>
  <si>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</si>
  <si>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</si>
  <si>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</si>
  <si>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 xml:space="preserve">Monitoring Plan Sheet (Input Sheet) [Attachment to Project Design Document]  </t>
  </si>
  <si>
    <t>Sectoral scope: 03</t>
    <phoneticPr fontId="2"/>
  </si>
  <si>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</si>
  <si>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</si>
  <si>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</si>
  <si>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</si>
  <si>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</si>
  <si>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</si>
  <si>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</si>
  <si>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</si>
  <si>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</si>
  <si>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</si>
  <si>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</si>
  <si>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</si>
  <si>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</si>
  <si>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</si>
  <si>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</si>
  <si>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</si>
  <si>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</si>
  <si>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</si>
  <si>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</si>
  <si>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</si>
  <si>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</si>
  <si>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(2)</t>
  </si>
  <si>
    <t>(3)</t>
  </si>
  <si>
    <r>
      <t xml:space="preserve">Table 1: Parameters to be monitored </t>
    </r>
    <r>
      <rPr>
        <b/>
        <i/>
        <sz val="11"/>
        <rFont val="Arial"/>
        <family val="2"/>
      </rPr>
      <t>ex post</t>
    </r>
    <phoneticPr fontId="2"/>
  </si>
  <si>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</si>
  <si>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</si>
  <si>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</si>
  <si>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</si>
  <si>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</si>
  <si>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</si>
  <si>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</si>
  <si>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</si>
  <si>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</si>
  <si>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</si>
  <si>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</si>
  <si>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Option C</t>
    <phoneticPr fontId="2"/>
  </si>
  <si>
    <t>Monitored data</t>
    <phoneticPr fontId="2"/>
  </si>
  <si>
    <t>Data is measured by meter equipped to a generator.</t>
    <phoneticPr fontId="2"/>
  </si>
  <si>
    <t>Continuously</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</si>
  <si>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</si>
  <si>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</si>
  <si>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</si>
  <si>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</si>
  <si>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</si>
  <si>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t>Output cooling water temperature of project chiller i set under the project specific condition</t>
    <phoneticPr fontId="2"/>
  </si>
  <si>
    <t>degree Celsius</t>
    <phoneticPr fontId="2"/>
  </si>
  <si>
    <t>Specifications of project chiller i prepared for the quotation or factory acceptance test data by manufacturer</t>
    <phoneticPr fontId="2"/>
  </si>
  <si>
    <r>
      <t>T</t>
    </r>
    <r>
      <rPr>
        <vertAlign val="subscript"/>
        <sz val="11"/>
        <rFont val="Arial"/>
        <family val="2"/>
      </rPr>
      <t>chilled-out,i</t>
    </r>
    <phoneticPr fontId="2"/>
  </si>
  <si>
    <t>Output chilled water temperature of project chiller i set under the project specific condition</t>
    <phoneticPr fontId="2"/>
  </si>
  <si>
    <r>
      <t>COP</t>
    </r>
    <r>
      <rPr>
        <vertAlign val="subscript"/>
        <sz val="11"/>
        <rFont val="Arial"/>
        <family val="2"/>
      </rPr>
      <t>RE,i</t>
    </r>
    <phoneticPr fontId="2"/>
  </si>
  <si>
    <t>COP of reference chiller i under the standardizing temperature conditions</t>
    <phoneticPr fontId="2"/>
  </si>
  <si>
    <t>-</t>
    <phoneticPr fontId="2"/>
  </si>
  <si>
    <r>
      <t>COP</t>
    </r>
    <r>
      <rPr>
        <vertAlign val="subscript"/>
        <sz val="11"/>
        <rFont val="Arial"/>
        <family val="2"/>
      </rPr>
      <t>PJ,i</t>
    </r>
    <phoneticPr fontId="2"/>
  </si>
  <si>
    <t>COP of project chiller i under the project specific conditions</t>
    <phoneticPr fontId="2"/>
  </si>
  <si>
    <r>
      <t>COP</t>
    </r>
    <r>
      <rPr>
        <vertAlign val="subscript"/>
        <sz val="11"/>
        <rFont val="Arial"/>
        <family val="2"/>
      </rPr>
      <t>PJ,tc,i</t>
    </r>
    <phoneticPr fontId="2"/>
  </si>
  <si>
    <t>COP of project chiller i calculated under the standardizing temperature conditions</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</si>
  <si>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</si>
  <si>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</si>
  <si>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</si>
  <si>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</si>
  <si>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</si>
  <si>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</si>
  <si>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</si>
  <si>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</si>
  <si>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</si>
  <si>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</si>
  <si>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</si>
  <si>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</si>
  <si>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</si>
  <si>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Selected from the default values set in the methodology</t>
  </si>
  <si>
    <r>
      <t>CO</t>
    </r>
    <r>
      <rPr>
        <b/>
        <vertAlign val="subscript"/>
        <sz val="11"/>
        <color indexed="9"/>
        <rFont val="Arial"/>
        <family val="2"/>
      </rPr>
      <t>2</t>
    </r>
    <r>
      <rPr>
        <b/>
        <sz val="11"/>
        <color indexed="9"/>
        <rFont val="Arial"/>
        <family val="2"/>
      </rPr>
      <t xml:space="preserve"> emission reductions</t>
    </r>
  </si>
  <si>
    <t>Monitoring Plan Sheet (Calculation Process Sheet) [Attachement to Project Design Document]</t>
  </si>
  <si>
    <t>Monitoring Structure Sheet [Attachment to Project Design Document]</t>
    <phoneticPr fontId="2"/>
  </si>
  <si>
    <t>Responsible personnel</t>
  </si>
  <si>
    <t>Role</t>
    <phoneticPr fontId="2"/>
  </si>
  <si>
    <t>Monitoring period</t>
    <phoneticPr fontId="2"/>
  </si>
  <si>
    <r>
      <t>tCO</t>
    </r>
    <r>
      <rPr>
        <vertAlign val="subscript"/>
        <sz val="11"/>
        <rFont val="Arial"/>
        <family val="2"/>
      </rPr>
      <t>2</t>
    </r>
    <r>
      <rPr>
        <sz val="11"/>
        <rFont val="Arial"/>
        <family val="2"/>
      </rPr>
      <t>/MWh</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</si>
  <si>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</si>
  <si>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</si>
  <si>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t>COP of project chiller i calculated under the standardizing temperature conditions</t>
    <phoneticPr fontId="2"/>
  </si>
  <si>
    <t>COP of reference chiller i under the standardizing temperature conditions</t>
    <phoneticPr fontId="2"/>
  </si>
  <si>
    <t>COP of reference chiller i under the standardizing temperature conditions</t>
    <phoneticPr fontId="2"/>
  </si>
  <si>
    <r>
      <t>COP</t>
    </r>
    <r>
      <rPr>
        <vertAlign val="subscript"/>
        <sz val="11"/>
        <rFont val="Arial"/>
        <family val="2"/>
      </rPr>
      <t>RE,i</t>
    </r>
    <r>
      <rPr>
        <sz val="11"/>
        <rFont val="Arial"/>
        <family val="2"/>
      </rPr>
      <t xml:space="preserve"> (x&lt;300USRt)</t>
    </r>
    <phoneticPr fontId="2"/>
  </si>
  <si>
    <r>
      <t>COP</t>
    </r>
    <r>
      <rPr>
        <vertAlign val="subscript"/>
        <sz val="11"/>
        <rFont val="Arial"/>
        <family val="2"/>
      </rPr>
      <t>RE,i</t>
    </r>
    <r>
      <rPr>
        <sz val="11"/>
        <rFont val="Arial"/>
        <family val="2"/>
      </rPr>
      <t xml:space="preserve"> (300</t>
    </r>
    <r>
      <rPr>
        <sz val="11"/>
        <rFont val="ＭＳ Ｐゴシック"/>
        <family val="3"/>
        <charset val="128"/>
      </rPr>
      <t>≦</t>
    </r>
    <r>
      <rPr>
        <sz val="11"/>
        <rFont val="Arial"/>
        <family val="2"/>
      </rPr>
      <t>x&lt;450USRt)</t>
    </r>
    <phoneticPr fontId="2"/>
  </si>
  <si>
    <r>
      <t>COP</t>
    </r>
    <r>
      <rPr>
        <vertAlign val="subscript"/>
        <sz val="11"/>
        <rFont val="Arial"/>
        <family val="2"/>
      </rPr>
      <t>RE,i</t>
    </r>
    <r>
      <rPr>
        <sz val="11"/>
        <rFont val="Arial"/>
        <family val="2"/>
      </rPr>
      <t xml:space="preserve"> (450</t>
    </r>
    <r>
      <rPr>
        <sz val="11"/>
        <rFont val="ＭＳ Ｐゴシック"/>
        <family val="3"/>
        <charset val="128"/>
      </rPr>
      <t>≦</t>
    </r>
    <r>
      <rPr>
        <sz val="11"/>
        <rFont val="Arial"/>
        <family val="2"/>
      </rPr>
      <t>x&lt;500USRt)</t>
    </r>
    <phoneticPr fontId="2"/>
  </si>
  <si>
    <r>
      <t>COP</t>
    </r>
    <r>
      <rPr>
        <vertAlign val="subscript"/>
        <sz val="11"/>
        <rFont val="Arial"/>
        <family val="2"/>
      </rPr>
      <t>RE,i</t>
    </r>
    <r>
      <rPr>
        <sz val="11"/>
        <rFont val="Arial"/>
        <family val="2"/>
      </rPr>
      <t xml:space="preserve"> (500</t>
    </r>
    <r>
      <rPr>
        <sz val="11"/>
        <rFont val="ＭＳ Ｐゴシック"/>
        <family val="3"/>
        <charset val="128"/>
      </rPr>
      <t>≦</t>
    </r>
    <r>
      <rPr>
        <sz val="11"/>
        <rFont val="Arial"/>
        <family val="2"/>
      </rPr>
      <t>x&lt;700USRt)</t>
    </r>
    <phoneticPr fontId="2"/>
  </si>
  <si>
    <r>
      <t>COP</t>
    </r>
    <r>
      <rPr>
        <vertAlign val="subscript"/>
        <sz val="11"/>
        <rFont val="Arial"/>
        <family val="2"/>
      </rPr>
      <t>RE,i</t>
    </r>
    <r>
      <rPr>
        <sz val="11"/>
        <rFont val="Arial"/>
        <family val="2"/>
      </rPr>
      <t xml:space="preserve"> (700</t>
    </r>
    <r>
      <rPr>
        <sz val="11"/>
        <rFont val="ＭＳ Ｐゴシック"/>
        <family val="3"/>
        <charset val="128"/>
      </rPr>
      <t>≦</t>
    </r>
    <r>
      <rPr>
        <sz val="11"/>
        <rFont val="Arial"/>
        <family val="2"/>
      </rPr>
      <t>x&lt;1250USRt)</t>
    </r>
    <phoneticPr fontId="2"/>
  </si>
  <si>
    <t xml:space="preserve">Monitoring Report Sheet (Input Sheet) [For Verification]  </t>
    <phoneticPr fontId="16"/>
  </si>
  <si>
    <t>Monitoring Report Sheet (Calculation Process Sheet) [For Verification]</t>
    <phoneticPr fontId="16"/>
  </si>
  <si>
    <r>
      <t>COP</t>
    </r>
    <r>
      <rPr>
        <vertAlign val="subscript"/>
        <sz val="11"/>
        <rFont val="Arial"/>
        <family val="2"/>
      </rPr>
      <t>RE,i</t>
    </r>
    <phoneticPr fontId="2"/>
  </si>
  <si>
    <r>
      <t>COP</t>
    </r>
    <r>
      <rPr>
        <vertAlign val="subscript"/>
        <sz val="11"/>
        <rFont val="Arial"/>
        <family val="2"/>
      </rPr>
      <t>PJ,tc,i</t>
    </r>
    <phoneticPr fontId="2"/>
  </si>
  <si>
    <r>
      <t>COP</t>
    </r>
    <r>
      <rPr>
        <vertAlign val="subscript"/>
        <sz val="11"/>
        <rFont val="Arial"/>
        <family val="2"/>
      </rPr>
      <t>PJ,tc,i</t>
    </r>
    <phoneticPr fontId="2"/>
  </si>
  <si>
    <r>
      <t>COP</t>
    </r>
    <r>
      <rPr>
        <vertAlign val="subscript"/>
        <sz val="11"/>
        <rFont val="Arial"/>
        <family val="2"/>
      </rPr>
      <t>RE,i</t>
    </r>
    <phoneticPr fontId="2"/>
  </si>
  <si>
    <t>(b)</t>
    <phoneticPr fontId="16"/>
  </si>
  <si>
    <t>(c)</t>
    <phoneticPr fontId="16"/>
  </si>
  <si>
    <t>(d)</t>
    <phoneticPr fontId="16"/>
  </si>
  <si>
    <t>(e)</t>
    <phoneticPr fontId="16"/>
  </si>
  <si>
    <t>(f)</t>
    <phoneticPr fontId="16"/>
  </si>
  <si>
    <t>(g)</t>
    <phoneticPr fontId="16"/>
  </si>
  <si>
    <t>(h)</t>
    <phoneticPr fontId="16"/>
  </si>
  <si>
    <t>(i)</t>
    <phoneticPr fontId="16"/>
  </si>
  <si>
    <t>Monitoring Period</t>
    <phoneticPr fontId="21"/>
  </si>
  <si>
    <t>(j)</t>
    <phoneticPr fontId="16"/>
  </si>
  <si>
    <t>(k)</t>
    <phoneticPr fontId="16"/>
  </si>
  <si>
    <t>N/A</t>
  </si>
  <si>
    <t>N/A</t>
    <phoneticPr fontId="2"/>
  </si>
  <si>
    <t>N/A</t>
    <phoneticPr fontId="16"/>
  </si>
  <si>
    <r>
      <t xml:space="preserve">Table 2: Project-specific parameters fixed </t>
    </r>
    <r>
      <rPr>
        <b/>
        <i/>
        <sz val="11"/>
        <rFont val="Arial"/>
        <family val="2"/>
      </rPr>
      <t>ex ante</t>
    </r>
    <phoneticPr fontId="2"/>
  </si>
  <si>
    <t>Monitored Values</t>
    <phoneticPr fontId="16"/>
  </si>
  <si>
    <r>
      <t xml:space="preserve">Table3: </t>
    </r>
    <r>
      <rPr>
        <b/>
        <i/>
        <sz val="11"/>
        <rFont val="Arial"/>
        <family val="2"/>
      </rPr>
      <t>Ex-post</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</si>
  <si>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 xml:space="preserve">Table 1: Parameters monitored </t>
    </r>
    <r>
      <rPr>
        <b/>
        <i/>
        <sz val="11"/>
        <rFont val="Arial"/>
        <family val="2"/>
      </rPr>
      <t>ex post</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</si>
  <si>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</si>
  <si>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ER</t>
    </r>
    <r>
      <rPr>
        <vertAlign val="subscript"/>
        <sz val="11"/>
        <color indexed="8"/>
        <rFont val="Arial"/>
        <family val="2"/>
      </rPr>
      <t>p</t>
    </r>
    <phoneticPr fontId="2"/>
  </si>
  <si>
    <r>
      <t>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 xml:space="preserve">2) Recorded data is checked its integrity once a month by responsible staff.
</t>
    </r>
    <r>
      <rPr>
        <sz val="11"/>
        <color rgb="FFFF0000"/>
        <rFont val="Arial"/>
        <family val="2"/>
      </rPr>
      <t>- Calibration</t>
    </r>
    <r>
      <rPr>
        <sz val="11"/>
        <color rgb="FFFF0000"/>
        <rFont val="ＭＳ Ｐゴシック"/>
        <family val="3"/>
        <charset val="128"/>
      </rPr>
      <t xml:space="preserve">：
</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2"/>
  </si>
  <si>
    <t>Monitoring Spreadsheet: JCM_ID_AM002_ver02.0</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</si>
  <si>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 xml:space="preserve">2) Recorded data is checked its integrity once a month by responsible staff.
</t>
    </r>
    <r>
      <rPr>
        <sz val="11"/>
        <color rgb="FFFF0000"/>
        <rFont val="Arial"/>
        <family val="2"/>
      </rPr>
      <t>- Calibration</t>
    </r>
    <r>
      <rPr>
        <sz val="11"/>
        <color rgb="FFFF0000"/>
        <rFont val="ＭＳ Ｐゴシック"/>
        <family val="3"/>
        <charset val="128"/>
      </rPr>
      <t xml:space="preserve">：
</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2"/>
  </si>
  <si>
    <t>Option B</t>
    <phoneticPr fontId="2"/>
  </si>
  <si>
    <t xml:space="preserve">Invoice from the power company for Option B </t>
    <phoneticPr fontId="2"/>
  </si>
  <si>
    <t>In the project, there is no generator for captive electricity. Thus, this parameter is not applicable for this project.</t>
  </si>
  <si>
    <t>In the project, there is no generator for captive electricity.</t>
  </si>
  <si>
    <t>Plant Manager</t>
  </si>
  <si>
    <t xml:space="preserve">Responsible for project planning, implementation, monitoring results and reporting.
</t>
  </si>
  <si>
    <t>Supervisor</t>
  </si>
  <si>
    <t>Chiller Operator</t>
  </si>
  <si>
    <t xml:space="preserve">Appointed to be in charge of confirming the archived data that are manually recorded / collected and provided by auto data collection system (the system) after being checked and corrected when necessary. Also, appointed to be in charge of monitoring procedure (data collection/storage and data sharing with manufacturer), including monitoring equipments and calibrations, and training of monitoring.
</t>
    <phoneticPr fontId="16"/>
  </si>
  <si>
    <t>Appointed to be in charge of manual data recording and direct checking of the archived data for irregularity and lack, in order for cross checking of data collected by the system.</t>
    <phoneticPr fontId="16"/>
  </si>
  <si>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</si>
  <si>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[for Option B] 
Data is collected and recorded from invoices from the power company.</t>
    <phoneticPr fontId="2"/>
  </si>
  <si>
    <t>Measured data is manually recorded by responsible staff to confirm the automatic record.</t>
    <phoneticPr fontId="2"/>
  </si>
</sst>
</file>

<file path=xl/styles.xml><?xml version="1.0" encoding="utf-8"?>
<styleSheet xmlns="http://schemas.openxmlformats.org/spreadsheetml/2006/main">
  <numFmts count="4">
    <numFmt numFmtId="176" formatCode="#,##0.000;[Red]\-#,##0.000"/>
    <numFmt numFmtId="177" formatCode="0.00_ "/>
    <numFmt numFmtId="178" formatCode="#,##0.0;[Red]\-#,##0.0"/>
    <numFmt numFmtId="179" formatCode="0.0_ "/>
  </numFmts>
  <fonts count="24">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vertAlign val="subscript"/>
      <sz val="11"/>
      <name val="Arial"/>
      <family val="2"/>
    </font>
    <font>
      <sz val="11"/>
      <name val="ＭＳ Ｐゴシック"/>
      <family val="3"/>
      <charset val="128"/>
    </font>
    <font>
      <b/>
      <vertAlign val="subscript"/>
      <sz val="11"/>
      <color indexed="9"/>
      <name val="Arial"/>
      <family val="2"/>
    </font>
    <font>
      <b/>
      <sz val="11"/>
      <name val="Arial"/>
      <family val="2"/>
    </font>
    <font>
      <sz val="9"/>
      <name val="Arial"/>
      <family val="2"/>
    </font>
    <font>
      <sz val="11"/>
      <name val="ＭＳ Ｐゴシック"/>
      <family val="3"/>
      <charset val="128"/>
      <scheme val="minor"/>
    </font>
    <font>
      <i/>
      <sz val="11"/>
      <name val="Arial"/>
      <family val="2"/>
    </font>
    <font>
      <b/>
      <sz val="12"/>
      <color indexed="9"/>
      <name val="Arial"/>
      <family val="2"/>
    </font>
    <font>
      <sz val="6"/>
      <name val="ＭＳ Ｐゴシック"/>
      <family val="3"/>
      <charset val="128"/>
      <scheme val="minor"/>
    </font>
    <font>
      <b/>
      <i/>
      <sz val="11"/>
      <name val="Arial"/>
      <family val="2"/>
    </font>
    <font>
      <b/>
      <vertAlign val="subscript"/>
      <sz val="11"/>
      <name val="Arial"/>
      <family val="2"/>
    </font>
    <font>
      <b/>
      <sz val="12"/>
      <color theme="0"/>
      <name val="Arial"/>
      <family val="2"/>
    </font>
    <font>
      <b/>
      <sz val="11"/>
      <color theme="0"/>
      <name val="Arial"/>
      <family val="2"/>
    </font>
    <font>
      <sz val="6"/>
      <name val="ＭＳ Ｐゴシック"/>
      <family val="2"/>
      <charset val="128"/>
      <scheme val="minor"/>
    </font>
    <font>
      <sz val="11"/>
      <color rgb="FFFF0000"/>
      <name val="Arial"/>
      <family val="2"/>
    </font>
    <font>
      <sz val="11"/>
      <color rgb="FFFF0000"/>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bottom style="thin">
        <color indexed="23"/>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top style="thin">
        <color indexed="23"/>
      </top>
      <bottom style="thin">
        <color theme="1" tint="0.499984740745262"/>
      </bottom>
      <diagonal/>
    </border>
    <border>
      <left/>
      <right/>
      <top style="thin">
        <color indexed="23"/>
      </top>
      <bottom style="thin">
        <color theme="1" tint="0.499984740745262"/>
      </bottom>
      <diagonal/>
    </border>
    <border>
      <left/>
      <right style="thin">
        <color indexed="23"/>
      </right>
      <top style="thin">
        <color indexed="23"/>
      </top>
      <bottom style="thin">
        <color theme="1" tint="0.499984740745262"/>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theme="1" tint="0.34998626667073579"/>
      </top>
      <bottom style="thin">
        <color indexed="23"/>
      </bottom>
      <diagonal/>
    </border>
    <border>
      <left/>
      <right style="thin">
        <color indexed="23"/>
      </right>
      <top style="thin">
        <color theme="1" tint="0.34998626667073579"/>
      </top>
      <bottom style="thin">
        <color indexed="23"/>
      </bottom>
      <diagonal/>
    </border>
    <border>
      <left/>
      <right/>
      <top style="thin">
        <color theme="1" tint="0.34998626667073579"/>
      </top>
      <bottom style="thin">
        <color indexed="23"/>
      </bottom>
      <diagonal/>
    </border>
    <border>
      <left style="thin">
        <color theme="1" tint="0.499984740745262"/>
      </left>
      <right/>
      <top/>
      <bottom style="thin">
        <color theme="1" tint="0.499984740745262"/>
      </bottom>
      <diagonal/>
    </border>
    <border>
      <left style="thin">
        <color indexed="23"/>
      </left>
      <right style="thin">
        <color indexed="23"/>
      </right>
      <top/>
      <bottom style="thin">
        <color theme="1" tint="0.499984740745262"/>
      </bottom>
      <diagonal/>
    </border>
    <border>
      <left style="thin">
        <color indexed="23"/>
      </left>
      <right/>
      <top style="thin">
        <color indexed="23"/>
      </top>
      <bottom style="thin">
        <color theme="1" tint="0.499984740745262"/>
      </bottom>
      <diagonal/>
    </border>
    <border>
      <left style="thin">
        <color indexed="23"/>
      </left>
      <right style="thin">
        <color indexed="23"/>
      </right>
      <top style="thin">
        <color indexed="23"/>
      </top>
      <bottom style="thin">
        <color theme="1" tint="0.499984740745262"/>
      </bottom>
      <diagonal/>
    </border>
    <border>
      <left style="thin">
        <color indexed="23"/>
      </left>
      <right style="thin">
        <color theme="1" tint="0.499984740745262"/>
      </right>
      <top style="thin">
        <color indexed="23"/>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style="thin">
        <color indexed="23"/>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indexed="23"/>
      </right>
      <top/>
      <bottom style="thin">
        <color indexed="23"/>
      </bottom>
      <diagonal/>
    </border>
    <border>
      <left style="thin">
        <color indexed="23"/>
      </left>
      <right style="thin">
        <color theme="1" tint="0.499984740745262"/>
      </right>
      <top style="thin">
        <color indexed="23"/>
      </top>
      <bottom style="thin">
        <color indexed="23"/>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indexed="23"/>
      </right>
      <top/>
      <bottom/>
      <diagonal/>
    </border>
    <border>
      <left/>
      <right style="thin">
        <color theme="1" tint="0.499984740745262"/>
      </right>
      <top/>
      <bottom style="thin">
        <color indexed="23"/>
      </bottom>
      <diagonal/>
    </border>
    <border>
      <left style="medium">
        <color rgb="FFFF0000"/>
      </left>
      <right style="medium">
        <color rgb="FFFF0000"/>
      </right>
      <top style="medium">
        <color rgb="FFFF0000"/>
      </top>
      <bottom style="medium">
        <color rgb="FFFF0000"/>
      </bottom>
      <diagonal/>
    </border>
    <border>
      <left/>
      <right style="medium">
        <color indexed="10"/>
      </right>
      <top style="thin">
        <color theme="1" tint="0.34998626667073579"/>
      </top>
      <bottom style="thin">
        <color theme="1" tint="0.34998626667073579"/>
      </bottom>
      <diagonal/>
    </border>
  </borders>
  <cellStyleXfs count="3">
    <xf numFmtId="0" fontId="0" fillId="0" borderId="0">
      <alignment vertical="center"/>
    </xf>
    <xf numFmtId="0" fontId="7" fillId="3" borderId="0" applyNumberFormat="0" applyBorder="0" applyAlignment="0" applyProtection="0">
      <alignment vertical="center"/>
    </xf>
    <xf numFmtId="38" fontId="1" fillId="0" borderId="0" applyFont="0" applyFill="0" applyBorder="0" applyAlignment="0" applyProtection="0">
      <alignment vertical="center"/>
    </xf>
  </cellStyleXfs>
  <cellXfs count="18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0" borderId="4"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177" fontId="3" fillId="0" borderId="5" xfId="0" applyNumberFormat="1" applyFont="1" applyBorder="1">
      <alignment vertical="center"/>
    </xf>
    <xf numFmtId="177" fontId="6" fillId="0" borderId="1" xfId="0" applyNumberFormat="1" applyFont="1" applyFill="1" applyBorder="1">
      <alignment vertical="center"/>
    </xf>
    <xf numFmtId="0" fontId="5" fillId="0" borderId="0" xfId="0" applyFont="1">
      <alignment vertical="center"/>
    </xf>
    <xf numFmtId="0" fontId="6" fillId="0" borderId="1" xfId="0" applyFont="1" applyFill="1" applyBorder="1">
      <alignment vertical="center"/>
    </xf>
    <xf numFmtId="0" fontId="6" fillId="0" borderId="0" xfId="0" applyFont="1">
      <alignment vertical="center"/>
    </xf>
    <xf numFmtId="177" fontId="3" fillId="0" borderId="0"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6" xfId="0" applyFont="1" applyFill="1" applyBorder="1" applyAlignment="1">
      <alignment horizontal="center" vertical="center"/>
    </xf>
    <xf numFmtId="177" fontId="6" fillId="0" borderId="5" xfId="0" applyNumberFormat="1" applyFont="1" applyBorder="1">
      <alignment vertical="center"/>
    </xf>
    <xf numFmtId="0" fontId="6" fillId="0" borderId="4" xfId="0" applyFont="1" applyBorder="1" applyAlignment="1">
      <alignment horizontal="center" vertical="center"/>
    </xf>
    <xf numFmtId="177" fontId="6" fillId="0" borderId="5" xfId="0" applyNumberFormat="1" applyFont="1" applyBorder="1" applyAlignment="1">
      <alignment vertical="center" wrapText="1"/>
    </xf>
    <xf numFmtId="0" fontId="6" fillId="0" borderId="3" xfId="0" applyFont="1" applyBorder="1" applyAlignment="1">
      <alignment horizontal="center" vertical="center"/>
    </xf>
    <xf numFmtId="0" fontId="6" fillId="0" borderId="2" xfId="0" applyFont="1" applyFill="1" applyBorder="1">
      <alignment vertical="center"/>
    </xf>
    <xf numFmtId="0" fontId="6" fillId="6" borderId="16" xfId="0" quotePrefix="1"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3" fillId="6" borderId="4" xfId="0" applyFont="1" applyFill="1" applyBorder="1">
      <alignment vertical="center"/>
    </xf>
    <xf numFmtId="0" fontId="6" fillId="0" borderId="0" xfId="0" applyFont="1" applyAlignment="1">
      <alignment horizontal="right" vertical="center"/>
    </xf>
    <xf numFmtId="0" fontId="11" fillId="4" borderId="0" xfId="0" applyFont="1" applyFill="1" applyAlignment="1">
      <alignment vertical="center"/>
    </xf>
    <xf numFmtId="0" fontId="11" fillId="4" borderId="0" xfId="0" applyFont="1" applyFill="1" applyAlignment="1">
      <alignment horizontal="right" vertical="center"/>
    </xf>
    <xf numFmtId="0" fontId="11" fillId="0" borderId="0" xfId="0" applyFont="1" applyFill="1" applyBorder="1">
      <alignment vertical="center"/>
    </xf>
    <xf numFmtId="0" fontId="6" fillId="0" borderId="0" xfId="0" applyFont="1" applyAlignment="1">
      <alignment vertical="center" wrapText="1"/>
    </xf>
    <xf numFmtId="0" fontId="11" fillId="0" borderId="0" xfId="0" applyFont="1">
      <alignment vertical="center"/>
    </xf>
    <xf numFmtId="0" fontId="6" fillId="6" borderId="4" xfId="0" applyFont="1" applyFill="1" applyBorder="1">
      <alignment vertical="center"/>
    </xf>
    <xf numFmtId="0" fontId="6" fillId="0" borderId="0" xfId="0" applyFont="1" applyBorder="1">
      <alignment vertical="center"/>
    </xf>
    <xf numFmtId="38" fontId="6" fillId="0" borderId="0" xfId="2" applyFont="1">
      <alignment vertical="center"/>
    </xf>
    <xf numFmtId="0" fontId="6" fillId="0" borderId="0" xfId="0" applyFont="1" applyFill="1" applyBorder="1" applyAlignment="1">
      <alignment horizontal="left" vertical="center" wrapText="1"/>
    </xf>
    <xf numFmtId="0" fontId="5" fillId="5" borderId="16"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right" vertical="center"/>
    </xf>
    <xf numFmtId="0" fontId="5" fillId="5" borderId="16" xfId="0" applyFont="1" applyFill="1" applyBorder="1" applyAlignment="1">
      <alignment horizontal="center" vertical="center"/>
    </xf>
    <xf numFmtId="0" fontId="3" fillId="7" borderId="2" xfId="0" applyFont="1" applyFill="1" applyBorder="1">
      <alignment vertical="center"/>
    </xf>
    <xf numFmtId="0" fontId="3" fillId="7" borderId="11" xfId="0" applyFont="1" applyFill="1" applyBorder="1">
      <alignment vertical="center"/>
    </xf>
    <xf numFmtId="0" fontId="3" fillId="7" borderId="12" xfId="0" applyFont="1" applyFill="1" applyBorder="1">
      <alignment vertical="center"/>
    </xf>
    <xf numFmtId="0" fontId="3" fillId="7" borderId="9" xfId="0" applyFont="1" applyFill="1" applyBorder="1">
      <alignment vertical="center"/>
    </xf>
    <xf numFmtId="0" fontId="6" fillId="7" borderId="0" xfId="0" applyFont="1" applyFill="1" applyBorder="1">
      <alignment vertical="center"/>
    </xf>
    <xf numFmtId="0" fontId="3" fillId="7" borderId="1" xfId="0" applyFont="1" applyFill="1" applyBorder="1">
      <alignment vertical="center"/>
    </xf>
    <xf numFmtId="0" fontId="6" fillId="7" borderId="9" xfId="0" applyFont="1" applyFill="1" applyBorder="1">
      <alignment vertical="center"/>
    </xf>
    <xf numFmtId="0" fontId="6" fillId="7" borderId="6" xfId="0" applyFont="1" applyFill="1" applyBorder="1" applyAlignment="1">
      <alignment vertical="center"/>
    </xf>
    <xf numFmtId="0" fontId="6" fillId="7" borderId="1" xfId="0" applyFont="1" applyFill="1" applyBorder="1" applyAlignment="1">
      <alignment vertical="center"/>
    </xf>
    <xf numFmtId="0" fontId="6" fillId="7" borderId="8" xfId="0" applyFont="1" applyFill="1" applyBorder="1">
      <alignment vertical="center"/>
    </xf>
    <xf numFmtId="0" fontId="6" fillId="6" borderId="6" xfId="0" applyFont="1" applyFill="1" applyBorder="1">
      <alignment vertical="center"/>
    </xf>
    <xf numFmtId="0" fontId="6" fillId="6" borderId="10" xfId="0" applyFont="1" applyFill="1" applyBorder="1">
      <alignment vertical="center"/>
    </xf>
    <xf numFmtId="0" fontId="6" fillId="6" borderId="7" xfId="0" applyFont="1" applyFill="1" applyBorder="1">
      <alignment vertical="center"/>
    </xf>
    <xf numFmtId="0" fontId="6" fillId="6" borderId="8" xfId="0" applyFont="1" applyFill="1" applyBorder="1">
      <alignment vertical="center"/>
    </xf>
    <xf numFmtId="0" fontId="3" fillId="4" borderId="1" xfId="0" applyFont="1" applyFill="1" applyBorder="1">
      <alignment vertical="center"/>
    </xf>
    <xf numFmtId="0" fontId="6" fillId="4" borderId="1" xfId="0" applyFont="1" applyFill="1" applyBorder="1">
      <alignment vertical="center"/>
    </xf>
    <xf numFmtId="0" fontId="6" fillId="4" borderId="3" xfId="0" applyFont="1" applyFill="1" applyBorder="1">
      <alignment vertical="center"/>
    </xf>
    <xf numFmtId="0" fontId="5" fillId="4" borderId="4" xfId="0" applyFont="1" applyFill="1" applyBorder="1">
      <alignment vertical="center"/>
    </xf>
    <xf numFmtId="0" fontId="5" fillId="4" borderId="1" xfId="0" applyFont="1" applyFill="1" applyBorder="1" applyAlignment="1">
      <alignment horizontal="center" vertical="center"/>
    </xf>
    <xf numFmtId="0" fontId="5" fillId="4" borderId="2" xfId="0" applyFont="1" applyFill="1" applyBorder="1">
      <alignment vertical="center"/>
    </xf>
    <xf numFmtId="0" fontId="5" fillId="4" borderId="13" xfId="0" applyFont="1" applyFill="1" applyBorder="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3" fillId="4" borderId="0" xfId="0" applyFont="1" applyFill="1" applyBorder="1">
      <alignment vertical="center"/>
    </xf>
    <xf numFmtId="0" fontId="5" fillId="4" borderId="11" xfId="0" applyFont="1" applyFill="1" applyBorder="1">
      <alignment vertical="center"/>
    </xf>
    <xf numFmtId="0" fontId="5" fillId="4" borderId="13" xfId="0" applyFont="1" applyFill="1" applyBorder="1" applyAlignment="1">
      <alignment horizontal="center" vertical="center"/>
    </xf>
    <xf numFmtId="0" fontId="3" fillId="4" borderId="13" xfId="0" applyFont="1" applyFill="1" applyBorder="1">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5" fillId="5" borderId="16" xfId="0" applyFont="1" applyFill="1" applyBorder="1" applyAlignment="1">
      <alignment horizontal="center" vertical="center" wrapText="1"/>
    </xf>
    <xf numFmtId="0" fontId="6" fillId="6" borderId="16" xfId="0" quotePrefix="1" applyFont="1" applyFill="1" applyBorder="1" applyAlignment="1">
      <alignment horizontal="center" vertical="center"/>
    </xf>
    <xf numFmtId="0" fontId="5" fillId="5" borderId="16" xfId="0" applyFont="1" applyFill="1" applyBorder="1" applyAlignment="1">
      <alignment horizontal="center" vertical="center"/>
    </xf>
    <xf numFmtId="0" fontId="5" fillId="0" borderId="0" xfId="0" applyFont="1">
      <alignment vertical="center"/>
    </xf>
    <xf numFmtId="0" fontId="0" fillId="0" borderId="0" xfId="0" applyFont="1">
      <alignment vertical="center"/>
    </xf>
    <xf numFmtId="0" fontId="6" fillId="0" borderId="16" xfId="0" applyFont="1" applyFill="1" applyBorder="1" applyAlignment="1" applyProtection="1">
      <alignment vertical="center" wrapText="1"/>
      <protection locked="0"/>
    </xf>
    <xf numFmtId="0" fontId="6" fillId="0" borderId="16" xfId="0" applyFont="1" applyFill="1" applyBorder="1" applyAlignment="1" applyProtection="1">
      <alignment horizontal="center" vertical="center" wrapText="1"/>
      <protection locked="0"/>
    </xf>
    <xf numFmtId="0" fontId="19" fillId="4" borderId="0" xfId="0" applyFont="1" applyFill="1" applyAlignment="1">
      <alignment vertical="center"/>
    </xf>
    <xf numFmtId="176" fontId="6" fillId="6" borderId="1" xfId="2" applyNumberFormat="1" applyFont="1" applyFill="1" applyBorder="1">
      <alignment vertical="center"/>
    </xf>
    <xf numFmtId="178" fontId="6" fillId="6" borderId="1" xfId="2" applyNumberFormat="1" applyFont="1" applyFill="1" applyBorder="1">
      <alignment vertical="center"/>
    </xf>
    <xf numFmtId="0" fontId="6" fillId="6" borderId="1" xfId="0" applyFont="1" applyFill="1" applyBorder="1">
      <alignment vertical="center"/>
    </xf>
    <xf numFmtId="177" fontId="6" fillId="6" borderId="1" xfId="0" applyNumberFormat="1" applyFont="1" applyFill="1" applyBorder="1">
      <alignment vertical="center"/>
    </xf>
    <xf numFmtId="179" fontId="6" fillId="6" borderId="1" xfId="0" applyNumberFormat="1" applyFont="1" applyFill="1" applyBorder="1">
      <alignment vertical="center"/>
    </xf>
    <xf numFmtId="0" fontId="6" fillId="6" borderId="1" xfId="0" applyFont="1" applyFill="1" applyBorder="1" applyAlignment="1">
      <alignment vertical="center"/>
    </xf>
    <xf numFmtId="0" fontId="12" fillId="6" borderId="1" xfId="0" applyFont="1" applyFill="1" applyBorder="1" applyAlignment="1">
      <alignment vertical="center"/>
    </xf>
    <xf numFmtId="0" fontId="6" fillId="6" borderId="1" xfId="0" quotePrefix="1" applyFont="1" applyFill="1" applyBorder="1" applyAlignment="1">
      <alignment vertical="center"/>
    </xf>
    <xf numFmtId="0" fontId="3" fillId="4" borderId="27" xfId="0" applyFont="1" applyFill="1" applyBorder="1">
      <alignment vertical="center"/>
    </xf>
    <xf numFmtId="0" fontId="6" fillId="7" borderId="28" xfId="0" applyFont="1" applyFill="1" applyBorder="1">
      <alignment vertical="center"/>
    </xf>
    <xf numFmtId="0" fontId="6" fillId="6" borderId="28" xfId="0" applyFont="1" applyFill="1" applyBorder="1">
      <alignment vertical="center"/>
    </xf>
    <xf numFmtId="0" fontId="6" fillId="6" borderId="29" xfId="0" applyFont="1" applyFill="1" applyBorder="1">
      <alignment vertical="center"/>
    </xf>
    <xf numFmtId="0" fontId="6" fillId="6" borderId="20" xfId="0" applyFont="1" applyFill="1" applyBorder="1">
      <alignment vertical="center"/>
    </xf>
    <xf numFmtId="0" fontId="6" fillId="0" borderId="30" xfId="0" applyFont="1" applyFill="1" applyBorder="1" applyAlignment="1">
      <alignment horizontal="center" vertical="center"/>
    </xf>
    <xf numFmtId="0" fontId="6" fillId="0" borderId="31" xfId="0" applyFont="1" applyBorder="1" applyAlignment="1">
      <alignment horizontal="center" vertical="center"/>
    </xf>
    <xf numFmtId="0" fontId="5" fillId="4" borderId="32" xfId="0" applyFont="1" applyFill="1" applyBorder="1">
      <alignment vertical="center"/>
    </xf>
    <xf numFmtId="0" fontId="3" fillId="4" borderId="33" xfId="0" applyFont="1" applyFill="1" applyBorder="1">
      <alignment vertical="center"/>
    </xf>
    <xf numFmtId="0" fontId="5" fillId="4" borderId="33" xfId="0" applyFont="1" applyFill="1" applyBorder="1">
      <alignment vertical="center"/>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5" xfId="0" applyFont="1" applyFill="1" applyBorder="1" applyAlignment="1">
      <alignment horizontal="center" vertical="center" shrinkToFit="1"/>
    </xf>
    <xf numFmtId="0" fontId="3" fillId="4" borderId="36" xfId="0" applyFont="1" applyFill="1" applyBorder="1">
      <alignment vertical="center"/>
    </xf>
    <xf numFmtId="0" fontId="3" fillId="0" borderId="37" xfId="0" applyFont="1" applyFill="1" applyBorder="1" applyAlignment="1">
      <alignment horizontal="center" vertical="center"/>
    </xf>
    <xf numFmtId="0" fontId="5" fillId="4" borderId="38" xfId="0" applyFont="1" applyFill="1" applyBorder="1">
      <alignment vertical="center"/>
    </xf>
    <xf numFmtId="0" fontId="11" fillId="4" borderId="37" xfId="0" applyFont="1" applyFill="1" applyBorder="1" applyAlignment="1">
      <alignment horizontal="center" vertical="center"/>
    </xf>
    <xf numFmtId="0" fontId="3" fillId="4" borderId="38" xfId="0" applyFont="1" applyFill="1" applyBorder="1">
      <alignment vertical="center"/>
    </xf>
    <xf numFmtId="0" fontId="6" fillId="0" borderId="37" xfId="0" applyFont="1" applyBorder="1" applyAlignment="1">
      <alignment horizontal="center" vertical="center"/>
    </xf>
    <xf numFmtId="0" fontId="5" fillId="4" borderId="39" xfId="0" applyFont="1" applyFill="1" applyBorder="1" applyAlignment="1">
      <alignment horizontal="center" vertical="center"/>
    </xf>
    <xf numFmtId="0" fontId="3" fillId="4" borderId="40" xfId="0" applyFont="1" applyFill="1" applyBorder="1">
      <alignment vertical="center"/>
    </xf>
    <xf numFmtId="0" fontId="3" fillId="0" borderId="37" xfId="0" applyFont="1" applyBorder="1" applyAlignment="1">
      <alignment horizontal="center" vertical="center"/>
    </xf>
    <xf numFmtId="0" fontId="6" fillId="2" borderId="37" xfId="0" applyFont="1" applyFill="1" applyBorder="1" applyAlignment="1">
      <alignment horizontal="center" vertical="center"/>
    </xf>
    <xf numFmtId="0" fontId="5" fillId="4" borderId="41" xfId="0" applyFont="1" applyFill="1" applyBorder="1" applyAlignment="1">
      <alignment horizontal="center" vertical="center"/>
    </xf>
    <xf numFmtId="0" fontId="6" fillId="8" borderId="16" xfId="0" applyFont="1" applyFill="1" applyBorder="1">
      <alignment vertical="center"/>
    </xf>
    <xf numFmtId="177" fontId="3" fillId="8" borderId="16" xfId="0" applyNumberFormat="1" applyFont="1" applyFill="1" applyBorder="1" applyAlignment="1">
      <alignment horizontal="center" vertical="center"/>
    </xf>
    <xf numFmtId="0" fontId="3" fillId="8" borderId="16" xfId="0" applyFont="1" applyFill="1" applyBorder="1" applyAlignment="1">
      <alignment horizontal="center" vertical="center"/>
    </xf>
    <xf numFmtId="177" fontId="6" fillId="8" borderId="16" xfId="0" applyNumberFormat="1" applyFont="1" applyFill="1" applyBorder="1" applyAlignment="1">
      <alignment horizontal="center" vertical="center"/>
    </xf>
    <xf numFmtId="0" fontId="12" fillId="8" borderId="16" xfId="0" applyFont="1" applyFill="1" applyBorder="1" applyAlignment="1">
      <alignment horizontal="center" vertical="center"/>
    </xf>
    <xf numFmtId="0" fontId="3" fillId="0" borderId="3" xfId="0" applyFont="1" applyBorder="1" applyAlignment="1">
      <alignment horizontal="center" vertical="center"/>
    </xf>
    <xf numFmtId="177" fontId="3" fillId="0" borderId="42" xfId="0" applyNumberFormat="1" applyFont="1" applyBorder="1">
      <alignment vertical="center"/>
    </xf>
    <xf numFmtId="177" fontId="6" fillId="0" borderId="42" xfId="0" applyNumberFormat="1" applyFont="1" applyBorder="1" applyAlignment="1">
      <alignment vertical="center" wrapText="1"/>
    </xf>
    <xf numFmtId="177" fontId="6" fillId="0" borderId="42" xfId="0" applyNumberFormat="1" applyFont="1" applyBorder="1">
      <alignment vertical="center"/>
    </xf>
    <xf numFmtId="177" fontId="6" fillId="9" borderId="1" xfId="0" applyNumberFormat="1" applyFont="1" applyFill="1" applyBorder="1">
      <alignment vertical="center"/>
    </xf>
    <xf numFmtId="0" fontId="6" fillId="9" borderId="1" xfId="0" applyFont="1" applyFill="1" applyBorder="1" applyAlignment="1">
      <alignment horizontal="center" vertical="center"/>
    </xf>
    <xf numFmtId="179" fontId="6" fillId="9" borderId="1" xfId="0" applyNumberFormat="1" applyFont="1" applyFill="1" applyBorder="1">
      <alignment vertical="center"/>
    </xf>
    <xf numFmtId="177" fontId="6" fillId="8" borderId="1" xfId="0" applyNumberFormat="1" applyFont="1" applyFill="1" applyBorder="1">
      <alignment vertical="center"/>
    </xf>
    <xf numFmtId="0" fontId="6" fillId="8" borderId="1" xfId="0" applyFont="1" applyFill="1" applyBorder="1" applyAlignment="1">
      <alignment horizontal="center" vertical="center"/>
    </xf>
    <xf numFmtId="40" fontId="6" fillId="6" borderId="30" xfId="2" applyNumberFormat="1" applyFont="1" applyFill="1" applyBorder="1">
      <alignment vertical="center"/>
    </xf>
    <xf numFmtId="0" fontId="6" fillId="6" borderId="30" xfId="0" applyFont="1" applyFill="1" applyBorder="1" applyAlignment="1">
      <alignment horizontal="center" vertical="center"/>
    </xf>
    <xf numFmtId="177" fontId="6" fillId="9" borderId="1" xfId="1" applyNumberFormat="1" applyFont="1" applyFill="1" applyBorder="1">
      <alignment vertical="center"/>
    </xf>
    <xf numFmtId="0" fontId="6" fillId="9" borderId="1" xfId="1" applyFont="1" applyFill="1" applyBorder="1" applyAlignment="1">
      <alignment horizontal="center" vertical="center"/>
    </xf>
    <xf numFmtId="38" fontId="6" fillId="2" borderId="1" xfId="2"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76" fontId="6" fillId="2" borderId="1" xfId="2" applyNumberFormat="1" applyFont="1" applyFill="1" applyBorder="1" applyProtection="1">
      <alignment vertical="center"/>
      <protection locked="0"/>
    </xf>
    <xf numFmtId="178" fontId="6" fillId="2" borderId="1" xfId="2" applyNumberFormat="1" applyFont="1" applyFill="1" applyBorder="1" applyProtection="1">
      <alignment vertical="center"/>
      <protection locked="0"/>
    </xf>
    <xf numFmtId="0" fontId="6" fillId="0" borderId="1" xfId="0" applyFont="1" applyBorder="1" applyProtection="1">
      <alignment vertical="center"/>
      <protection locked="0"/>
    </xf>
    <xf numFmtId="177" fontId="6" fillId="0" borderId="1" xfId="0" applyNumberFormat="1" applyFont="1" applyBorder="1" applyProtection="1">
      <alignment vertical="center"/>
      <protection locked="0"/>
    </xf>
    <xf numFmtId="179" fontId="6" fillId="0" borderId="1" xfId="0" applyNumberFormat="1" applyFont="1" applyBorder="1" applyProtection="1">
      <alignment vertical="center"/>
      <protection locked="0"/>
    </xf>
    <xf numFmtId="177" fontId="6" fillId="0" borderId="1" xfId="0" applyNumberFormat="1" applyFont="1" applyFill="1" applyBorder="1" applyProtection="1">
      <alignment vertical="center"/>
    </xf>
    <xf numFmtId="0" fontId="12" fillId="2" borderId="1" xfId="0" applyFont="1" applyFill="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6" borderId="1" xfId="0" applyFont="1" applyFill="1" applyBorder="1" applyAlignment="1">
      <alignment vertical="center" wrapText="1"/>
    </xf>
    <xf numFmtId="0" fontId="6" fillId="0" borderId="1"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4" xfId="0" applyFont="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lignment vertical="center" wrapText="1"/>
    </xf>
    <xf numFmtId="38" fontId="6" fillId="2" borderId="14" xfId="2" applyNumberFormat="1" applyFont="1" applyFill="1" applyBorder="1" applyAlignment="1">
      <alignment horizontal="right" vertical="center"/>
    </xf>
    <xf numFmtId="38" fontId="6" fillId="2" borderId="15" xfId="2" applyNumberFormat="1" applyFont="1" applyFill="1" applyBorder="1" applyAlignment="1">
      <alignment horizontal="right" vertical="center"/>
    </xf>
    <xf numFmtId="0" fontId="5" fillId="5" borderId="17" xfId="0" applyFont="1" applyFill="1" applyBorder="1" applyAlignment="1">
      <alignment horizontal="center" vertical="center"/>
    </xf>
    <xf numFmtId="0" fontId="5" fillId="5" borderId="16" xfId="0" applyFont="1" applyFill="1" applyBorder="1" applyAlignment="1">
      <alignment horizontal="center" vertical="center" wrapText="1"/>
    </xf>
    <xf numFmtId="0" fontId="5" fillId="4" borderId="0" xfId="0" applyFont="1" applyFill="1" applyAlignment="1">
      <alignment vertical="center"/>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8"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2" xfId="0" applyFont="1" applyFill="1" applyBorder="1" applyAlignment="1">
      <alignment horizontal="center" vertical="center"/>
    </xf>
    <xf numFmtId="0" fontId="6" fillId="7" borderId="18" xfId="0" applyFont="1" applyFill="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5" fillId="4" borderId="0" xfId="0" applyFont="1" applyFill="1" applyAlignment="1">
      <alignment horizontal="left" vertical="center"/>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6" fillId="6" borderId="3" xfId="0" applyFont="1" applyFill="1" applyBorder="1" applyAlignment="1">
      <alignment vertical="center" wrapText="1"/>
    </xf>
    <xf numFmtId="0" fontId="6" fillId="6" borderId="10" xfId="0" applyFont="1" applyFill="1" applyBorder="1" applyAlignment="1">
      <alignment vertical="center" wrapText="1"/>
    </xf>
    <xf numFmtId="0" fontId="6" fillId="6" borderId="4" xfId="0" applyFont="1" applyFill="1" applyBorder="1" applyAlignment="1">
      <alignment vertical="center" wrapText="1"/>
    </xf>
    <xf numFmtId="0" fontId="5" fillId="5" borderId="22" xfId="0" applyFont="1" applyFill="1" applyBorder="1" applyAlignment="1">
      <alignment horizontal="center" vertical="center" wrapText="1"/>
    </xf>
    <xf numFmtId="0" fontId="6" fillId="6" borderId="24" xfId="0" applyFont="1" applyFill="1" applyBorder="1" applyAlignment="1">
      <alignment vertical="center" wrapText="1"/>
    </xf>
    <xf numFmtId="0" fontId="6" fillId="6" borderId="26" xfId="0" applyFont="1" applyFill="1" applyBorder="1" applyAlignment="1">
      <alignment vertical="center" wrapText="1"/>
    </xf>
    <xf numFmtId="0" fontId="6" fillId="6" borderId="25" xfId="0" applyFont="1" applyFill="1" applyBorder="1" applyAlignment="1">
      <alignment vertical="center" wrapText="1"/>
    </xf>
    <xf numFmtId="0" fontId="6" fillId="6" borderId="11" xfId="0" applyFont="1" applyFill="1" applyBorder="1" applyAlignment="1">
      <alignment vertical="center"/>
    </xf>
    <xf numFmtId="0" fontId="6" fillId="6" borderId="12" xfId="0" applyFont="1" applyFill="1" applyBorder="1" applyAlignment="1">
      <alignment vertical="center"/>
    </xf>
    <xf numFmtId="0" fontId="6" fillId="6" borderId="3" xfId="0" applyFont="1" applyFill="1" applyBorder="1" applyAlignment="1">
      <alignment vertical="center"/>
    </xf>
    <xf numFmtId="0" fontId="6" fillId="6" borderId="4" xfId="0" applyFont="1" applyFill="1" applyBorder="1" applyAlignment="1">
      <alignment vertical="center"/>
    </xf>
    <xf numFmtId="0" fontId="6" fillId="6" borderId="11" xfId="0" applyFont="1" applyFill="1" applyBorder="1" applyAlignment="1">
      <alignment vertical="center" wrapText="1"/>
    </xf>
    <xf numFmtId="0" fontId="6" fillId="6" borderId="12" xfId="0" applyFont="1" applyFill="1" applyBorder="1" applyAlignment="1">
      <alignment vertical="center" wrapText="1"/>
    </xf>
    <xf numFmtId="0" fontId="20" fillId="5" borderId="16" xfId="0" applyFont="1" applyFill="1" applyBorder="1" applyAlignment="1">
      <alignment horizontal="center" vertical="center"/>
    </xf>
    <xf numFmtId="49" fontId="6" fillId="0" borderId="21" xfId="0" applyNumberFormat="1" applyFont="1" applyBorder="1" applyAlignment="1" applyProtection="1">
      <alignment horizontal="center" vertical="center" wrapText="1"/>
      <protection locked="0"/>
    </xf>
    <xf numFmtId="49" fontId="6" fillId="0" borderId="43" xfId="0" applyNumberFormat="1" applyFont="1" applyBorder="1" applyAlignment="1" applyProtection="1">
      <alignment horizontal="center" vertical="center" wrapText="1"/>
      <protection locked="0"/>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66CC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K31"/>
  <sheetViews>
    <sheetView showGridLines="0" tabSelected="1" view="pageBreakPreview" topLeftCell="A4" zoomScale="70" zoomScaleNormal="60" zoomScaleSheetLayoutView="70" workbookViewId="0">
      <selection activeCell="I10" sqref="I10"/>
    </sheetView>
  </sheetViews>
  <sheetFormatPr defaultColWidth="9" defaultRowHeight="14.25"/>
  <cols>
    <col min="1" max="1" width="2.5" style="17" customWidth="1"/>
    <col min="2" max="2" width="11.875" style="17" customWidth="1"/>
    <col min="3" max="3" width="12.625" style="17" customWidth="1"/>
    <col min="4" max="4" width="29" style="17" customWidth="1"/>
    <col min="5" max="5" width="11.25" style="17" customWidth="1"/>
    <col min="6" max="6" width="13.125" style="17" customWidth="1"/>
    <col min="7" max="7" width="11.5" style="17" customWidth="1"/>
    <col min="8" max="8" width="11.875" style="17" customWidth="1"/>
    <col min="9" max="9" width="62.625" style="17" customWidth="1"/>
    <col min="10" max="10" width="13.625" style="17" customWidth="1"/>
    <col min="11" max="11" width="11.625" style="17" customWidth="1"/>
    <col min="12" max="16384" width="9" style="17"/>
  </cols>
  <sheetData>
    <row r="1" spans="1:11" ht="18" customHeight="1">
      <c r="K1" s="31" t="s">
        <v>153</v>
      </c>
    </row>
    <row r="2" spans="1:11" ht="18" customHeight="1">
      <c r="K2" s="31" t="s">
        <v>38</v>
      </c>
    </row>
    <row r="3" spans="1:11" ht="27.75" customHeight="1">
      <c r="A3" s="85" t="s">
        <v>37</v>
      </c>
      <c r="B3" s="32"/>
      <c r="C3" s="32"/>
      <c r="D3" s="32"/>
      <c r="E3" s="32"/>
      <c r="F3" s="32"/>
      <c r="G3" s="32"/>
      <c r="H3" s="32"/>
      <c r="I3" s="32"/>
      <c r="J3" s="32"/>
      <c r="K3" s="33"/>
    </row>
    <row r="5" spans="1:11" ht="15" customHeight="1">
      <c r="A5" s="34" t="s">
        <v>62</v>
      </c>
      <c r="B5" s="34"/>
    </row>
    <row r="6" spans="1:11" ht="15" customHeight="1">
      <c r="A6" s="34"/>
      <c r="B6" s="41" t="s">
        <v>39</v>
      </c>
      <c r="C6" s="41" t="s">
        <v>40</v>
      </c>
      <c r="D6" s="41" t="s">
        <v>41</v>
      </c>
      <c r="E6" s="41" t="s">
        <v>42</v>
      </c>
      <c r="F6" s="41" t="s">
        <v>43</v>
      </c>
      <c r="G6" s="41" t="s">
        <v>44</v>
      </c>
      <c r="H6" s="41" t="s">
        <v>45</v>
      </c>
      <c r="I6" s="41" t="s">
        <v>46</v>
      </c>
      <c r="J6" s="41" t="s">
        <v>47</v>
      </c>
      <c r="K6" s="41" t="s">
        <v>48</v>
      </c>
    </row>
    <row r="7" spans="1:11" s="35" customFormat="1" ht="30" customHeight="1">
      <c r="B7" s="41" t="s">
        <v>49</v>
      </c>
      <c r="C7" s="41" t="s">
        <v>50</v>
      </c>
      <c r="D7" s="41" t="s">
        <v>51</v>
      </c>
      <c r="E7" s="41" t="s">
        <v>52</v>
      </c>
      <c r="F7" s="41" t="s">
        <v>53</v>
      </c>
      <c r="G7" s="41" t="s">
        <v>54</v>
      </c>
      <c r="H7" s="41" t="s">
        <v>55</v>
      </c>
      <c r="I7" s="41" t="s">
        <v>56</v>
      </c>
      <c r="J7" s="41" t="s">
        <v>57</v>
      </c>
      <c r="K7" s="41" t="s">
        <v>58</v>
      </c>
    </row>
    <row r="8" spans="1:11" ht="249.95" customHeight="1">
      <c r="B8" s="26" t="s">
        <v>59</v>
      </c>
      <c r="C8" s="29" t="s">
        <v>16</v>
      </c>
      <c r="D8" s="27" t="s">
        <v>64</v>
      </c>
      <c r="E8" s="136">
        <v>1872</v>
      </c>
      <c r="F8" s="91" t="s">
        <v>65</v>
      </c>
      <c r="G8" s="137" t="s">
        <v>74</v>
      </c>
      <c r="H8" s="137" t="s">
        <v>75</v>
      </c>
      <c r="I8" s="138" t="s">
        <v>165</v>
      </c>
      <c r="J8" s="138" t="s">
        <v>77</v>
      </c>
      <c r="K8" s="138" t="s">
        <v>167</v>
      </c>
    </row>
    <row r="9" spans="1:11" ht="87.75" customHeight="1">
      <c r="B9" s="26" t="s">
        <v>60</v>
      </c>
      <c r="C9" s="29" t="s">
        <v>66</v>
      </c>
      <c r="D9" s="27" t="s">
        <v>67</v>
      </c>
      <c r="E9" s="136">
        <v>59813</v>
      </c>
      <c r="F9" s="91" t="s">
        <v>65</v>
      </c>
      <c r="G9" s="137" t="s">
        <v>155</v>
      </c>
      <c r="H9" s="137" t="s">
        <v>156</v>
      </c>
      <c r="I9" s="138" t="s">
        <v>166</v>
      </c>
      <c r="J9" s="138" t="s">
        <v>70</v>
      </c>
      <c r="K9" s="138"/>
    </row>
    <row r="10" spans="1:11" ht="144.75" customHeight="1">
      <c r="B10" s="26" t="s">
        <v>61</v>
      </c>
      <c r="C10" s="29" t="s">
        <v>71</v>
      </c>
      <c r="D10" s="27" t="s">
        <v>72</v>
      </c>
      <c r="E10" s="136">
        <v>0</v>
      </c>
      <c r="F10" s="91" t="s">
        <v>73</v>
      </c>
      <c r="G10" s="137" t="s">
        <v>74</v>
      </c>
      <c r="H10" s="137" t="s">
        <v>75</v>
      </c>
      <c r="I10" s="138" t="s">
        <v>76</v>
      </c>
      <c r="J10" s="138" t="s">
        <v>77</v>
      </c>
      <c r="K10" s="145" t="s">
        <v>157</v>
      </c>
    </row>
    <row r="11" spans="1:11" ht="8.25" customHeight="1"/>
    <row r="12" spans="1:11" ht="15" customHeight="1">
      <c r="A12" s="34" t="s">
        <v>78</v>
      </c>
    </row>
    <row r="13" spans="1:11" ht="15" customHeight="1">
      <c r="B13" s="42" t="s">
        <v>39</v>
      </c>
      <c r="C13" s="156" t="s">
        <v>40</v>
      </c>
      <c r="D13" s="156"/>
      <c r="E13" s="42" t="s">
        <v>41</v>
      </c>
      <c r="F13" s="42" t="s">
        <v>42</v>
      </c>
      <c r="G13" s="156" t="s">
        <v>43</v>
      </c>
      <c r="H13" s="156"/>
      <c r="I13" s="156"/>
      <c r="J13" s="156" t="s">
        <v>44</v>
      </c>
      <c r="K13" s="156"/>
    </row>
    <row r="14" spans="1:11" ht="30" customHeight="1">
      <c r="B14" s="42" t="s">
        <v>50</v>
      </c>
      <c r="C14" s="156" t="s">
        <v>51</v>
      </c>
      <c r="D14" s="156"/>
      <c r="E14" s="42" t="s">
        <v>52</v>
      </c>
      <c r="F14" s="42" t="s">
        <v>53</v>
      </c>
      <c r="G14" s="156" t="s">
        <v>55</v>
      </c>
      <c r="H14" s="156"/>
      <c r="I14" s="156"/>
      <c r="J14" s="156" t="s">
        <v>58</v>
      </c>
      <c r="K14" s="156"/>
    </row>
    <row r="15" spans="1:11" ht="68.25" customHeight="1">
      <c r="B15" s="91" t="s">
        <v>79</v>
      </c>
      <c r="C15" s="147" t="s">
        <v>116</v>
      </c>
      <c r="D15" s="147"/>
      <c r="E15" s="139">
        <v>0.81399999999999995</v>
      </c>
      <c r="F15" s="91" t="s">
        <v>115</v>
      </c>
      <c r="G15" s="148" t="s">
        <v>80</v>
      </c>
      <c r="H15" s="148"/>
      <c r="I15" s="148"/>
      <c r="J15" s="146"/>
      <c r="K15" s="146"/>
    </row>
    <row r="16" spans="1:11" ht="54.75" customHeight="1">
      <c r="B16" s="91" t="s">
        <v>79</v>
      </c>
      <c r="C16" s="147" t="s">
        <v>117</v>
      </c>
      <c r="D16" s="147"/>
      <c r="E16" s="140">
        <v>0.8</v>
      </c>
      <c r="F16" s="91" t="s">
        <v>115</v>
      </c>
      <c r="G16" s="148" t="s">
        <v>81</v>
      </c>
      <c r="H16" s="148"/>
      <c r="I16" s="148"/>
      <c r="J16" s="149" t="s">
        <v>158</v>
      </c>
      <c r="K16" s="150"/>
    </row>
    <row r="17" spans="1:11" ht="51" customHeight="1">
      <c r="B17" s="91" t="s">
        <v>82</v>
      </c>
      <c r="C17" s="147" t="s">
        <v>83</v>
      </c>
      <c r="D17" s="147"/>
      <c r="E17" s="141">
        <v>36.9</v>
      </c>
      <c r="F17" s="92" t="s">
        <v>84</v>
      </c>
      <c r="G17" s="148" t="s">
        <v>85</v>
      </c>
      <c r="H17" s="148"/>
      <c r="I17" s="148"/>
      <c r="J17" s="146"/>
      <c r="K17" s="146"/>
    </row>
    <row r="18" spans="1:11" ht="51" customHeight="1">
      <c r="B18" s="91" t="s">
        <v>86</v>
      </c>
      <c r="C18" s="147" t="s">
        <v>87</v>
      </c>
      <c r="D18" s="147"/>
      <c r="E18" s="141">
        <v>14</v>
      </c>
      <c r="F18" s="92" t="s">
        <v>84</v>
      </c>
      <c r="G18" s="148" t="s">
        <v>85</v>
      </c>
      <c r="H18" s="148"/>
      <c r="I18" s="148"/>
      <c r="J18" s="146"/>
      <c r="K18" s="146"/>
    </row>
    <row r="19" spans="1:11" ht="33" customHeight="1">
      <c r="B19" s="91" t="s">
        <v>88</v>
      </c>
      <c r="C19" s="147" t="s">
        <v>89</v>
      </c>
      <c r="D19" s="147"/>
      <c r="E19" s="142">
        <v>5.59</v>
      </c>
      <c r="F19" s="93" t="s">
        <v>90</v>
      </c>
      <c r="G19" s="148" t="s">
        <v>108</v>
      </c>
      <c r="H19" s="148"/>
      <c r="I19" s="148"/>
      <c r="J19" s="146"/>
      <c r="K19" s="146"/>
    </row>
    <row r="20" spans="1:11" ht="33" customHeight="1">
      <c r="B20" s="91" t="s">
        <v>91</v>
      </c>
      <c r="C20" s="147" t="s">
        <v>92</v>
      </c>
      <c r="D20" s="147"/>
      <c r="E20" s="142">
        <v>7.8133333333333335</v>
      </c>
      <c r="F20" s="93" t="s">
        <v>90</v>
      </c>
      <c r="G20" s="148" t="s">
        <v>85</v>
      </c>
      <c r="H20" s="148"/>
      <c r="I20" s="148"/>
      <c r="J20" s="146"/>
      <c r="K20" s="146"/>
    </row>
    <row r="21" spans="1:11" ht="33" customHeight="1">
      <c r="B21" s="91" t="s">
        <v>93</v>
      </c>
      <c r="C21" s="147" t="s">
        <v>94</v>
      </c>
      <c r="D21" s="147"/>
      <c r="E21" s="144">
        <v>6.1322828282828281</v>
      </c>
      <c r="F21" s="93" t="s">
        <v>90</v>
      </c>
      <c r="G21" s="151" t="s">
        <v>150</v>
      </c>
      <c r="H21" s="151"/>
      <c r="I21" s="151"/>
      <c r="J21" s="146"/>
      <c r="K21" s="146"/>
    </row>
    <row r="22" spans="1:11" ht="21" customHeight="1">
      <c r="B22" s="91" t="s">
        <v>96</v>
      </c>
      <c r="C22" s="147" t="s">
        <v>97</v>
      </c>
      <c r="D22" s="147"/>
      <c r="E22" s="143">
        <v>0</v>
      </c>
      <c r="F22" s="91" t="s">
        <v>98</v>
      </c>
      <c r="G22" s="148" t="s">
        <v>99</v>
      </c>
      <c r="H22" s="148"/>
      <c r="I22" s="148"/>
      <c r="J22" s="146"/>
      <c r="K22" s="146"/>
    </row>
    <row r="23" spans="1:11" ht="6.75" customHeight="1"/>
    <row r="24" spans="1:11" ht="17.25" customHeight="1">
      <c r="A24" s="36" t="s">
        <v>100</v>
      </c>
      <c r="B24" s="36"/>
    </row>
    <row r="25" spans="1:11" ht="17.25" customHeight="1" thickBot="1">
      <c r="B25" s="155" t="s">
        <v>109</v>
      </c>
      <c r="C25" s="155"/>
      <c r="D25" s="45" t="s">
        <v>53</v>
      </c>
    </row>
    <row r="26" spans="1:11" ht="19.5" thickBot="1">
      <c r="B26" s="153">
        <f>'MPS(calc_process)'!G6</f>
        <v>147</v>
      </c>
      <c r="C26" s="154"/>
      <c r="D26" s="37" t="s">
        <v>101</v>
      </c>
    </row>
    <row r="27" spans="1:11" ht="20.100000000000001" customHeight="1">
      <c r="B27" s="38"/>
      <c r="C27" s="38"/>
      <c r="F27" s="39"/>
      <c r="G27" s="39"/>
    </row>
    <row r="28" spans="1:11" ht="15" customHeight="1">
      <c r="A28" s="34" t="s">
        <v>102</v>
      </c>
    </row>
    <row r="29" spans="1:11" ht="15" customHeight="1">
      <c r="B29" s="16" t="s">
        <v>103</v>
      </c>
      <c r="C29" s="152" t="s">
        <v>104</v>
      </c>
      <c r="D29" s="152"/>
      <c r="E29" s="152"/>
      <c r="F29" s="152"/>
      <c r="G29" s="152"/>
      <c r="H29" s="152"/>
      <c r="I29" s="152"/>
      <c r="J29" s="40"/>
    </row>
    <row r="30" spans="1:11" ht="15" customHeight="1">
      <c r="B30" s="16" t="s">
        <v>105</v>
      </c>
      <c r="C30" s="152" t="s">
        <v>106</v>
      </c>
      <c r="D30" s="152"/>
      <c r="E30" s="152"/>
      <c r="F30" s="152"/>
      <c r="G30" s="152"/>
      <c r="H30" s="152"/>
      <c r="I30" s="152"/>
      <c r="J30" s="40"/>
    </row>
    <row r="31" spans="1:11" ht="15" customHeight="1">
      <c r="B31" s="16" t="s">
        <v>74</v>
      </c>
      <c r="C31" s="152" t="s">
        <v>107</v>
      </c>
      <c r="D31" s="152"/>
      <c r="E31" s="152"/>
      <c r="F31" s="152"/>
      <c r="G31" s="152"/>
      <c r="H31" s="152"/>
      <c r="I31" s="152"/>
      <c r="J31" s="40"/>
    </row>
  </sheetData>
  <sheetProtection formatCells="0" formatRows="0"/>
  <mergeCells count="35">
    <mergeCell ref="J15:K15"/>
    <mergeCell ref="J18:K18"/>
    <mergeCell ref="C15:D15"/>
    <mergeCell ref="G15:I15"/>
    <mergeCell ref="C18:D18"/>
    <mergeCell ref="G18:I18"/>
    <mergeCell ref="C17:D17"/>
    <mergeCell ref="G17:I17"/>
    <mergeCell ref="J17:K17"/>
    <mergeCell ref="C13:D13"/>
    <mergeCell ref="C14:D14"/>
    <mergeCell ref="J13:K13"/>
    <mergeCell ref="J14:K14"/>
    <mergeCell ref="G13:I13"/>
    <mergeCell ref="G14:I14"/>
    <mergeCell ref="C30:I30"/>
    <mergeCell ref="C31:I31"/>
    <mergeCell ref="B26:C26"/>
    <mergeCell ref="C19:D19"/>
    <mergeCell ref="C29:I29"/>
    <mergeCell ref="C22:D22"/>
    <mergeCell ref="G22:I22"/>
    <mergeCell ref="G19:I19"/>
    <mergeCell ref="B25:C25"/>
    <mergeCell ref="J22:K22"/>
    <mergeCell ref="C16:D16"/>
    <mergeCell ref="G16:I16"/>
    <mergeCell ref="J16:K16"/>
    <mergeCell ref="C20:D20"/>
    <mergeCell ref="G20:I20"/>
    <mergeCell ref="J20:K20"/>
    <mergeCell ref="C21:D21"/>
    <mergeCell ref="G21:I21"/>
    <mergeCell ref="J21:K21"/>
    <mergeCell ref="J19:K19"/>
  </mergeCells>
  <phoneticPr fontId="2"/>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2.xml><?xml version="1.0" encoding="utf-8"?>
<worksheet xmlns="http://schemas.openxmlformats.org/spreadsheetml/2006/main" xmlns:r="http://schemas.openxmlformats.org/officeDocument/2006/relationships">
  <sheetPr>
    <tabColor theme="3" tint="0.39997558519241921"/>
    <pageSetUpPr fitToPage="1"/>
  </sheetPr>
  <dimension ref="A1:K37"/>
  <sheetViews>
    <sheetView showGridLines="0" view="pageBreakPreview" topLeftCell="A16" zoomScale="90" zoomScaleNormal="100" zoomScaleSheetLayoutView="90" workbookViewId="0">
      <selection activeCell="G14" sqref="G14"/>
    </sheetView>
  </sheetViews>
  <sheetFormatPr defaultColWidth="9" defaultRowHeight="14.25"/>
  <cols>
    <col min="1" max="4" width="3.625" style="1" customWidth="1"/>
    <col min="5" max="5" width="47.125" style="1" customWidth="1"/>
    <col min="6" max="7" width="12.625" style="1" customWidth="1"/>
    <col min="8" max="8" width="14.625" style="1" customWidth="1"/>
    <col min="9" max="9" width="12.75" style="5" customWidth="1"/>
    <col min="10" max="16384" width="9" style="1"/>
  </cols>
  <sheetData>
    <row r="1" spans="1:11" ht="18" customHeight="1">
      <c r="I1" s="8" t="str">
        <f>'MPS(input)'!K1</f>
        <v>Monitoring Spreadsheet: JCM_ID_AM002_ver02.0</v>
      </c>
    </row>
    <row r="2" spans="1:11" s="43" customFormat="1" ht="18" customHeight="1">
      <c r="I2" s="44" t="str">
        <f>'MPS(input)'!K2</f>
        <v>Sectoral scope: 03</v>
      </c>
    </row>
    <row r="3" spans="1:11" ht="27.75" customHeight="1">
      <c r="A3" s="157" t="s">
        <v>110</v>
      </c>
      <c r="B3" s="157"/>
      <c r="C3" s="157"/>
      <c r="D3" s="157"/>
      <c r="E3" s="157"/>
      <c r="F3" s="157"/>
      <c r="G3" s="157"/>
      <c r="H3" s="157"/>
      <c r="I3" s="157"/>
    </row>
    <row r="4" spans="1:11" ht="11.25" customHeight="1"/>
    <row r="5" spans="1:11" ht="18.75" customHeight="1" thickBot="1">
      <c r="A5" s="101" t="s">
        <v>3</v>
      </c>
      <c r="B5" s="102"/>
      <c r="C5" s="102"/>
      <c r="D5" s="102"/>
      <c r="E5" s="103"/>
      <c r="F5" s="104" t="s">
        <v>4</v>
      </c>
      <c r="G5" s="105" t="s">
        <v>5</v>
      </c>
      <c r="H5" s="105" t="s">
        <v>6</v>
      </c>
      <c r="I5" s="106" t="s">
        <v>1</v>
      </c>
    </row>
    <row r="6" spans="1:11" ht="18.75" customHeight="1" thickBot="1">
      <c r="A6" s="107"/>
      <c r="B6" s="46" t="s">
        <v>7</v>
      </c>
      <c r="C6" s="46"/>
      <c r="D6" s="47"/>
      <c r="E6" s="48"/>
      <c r="F6" s="12" t="s">
        <v>144</v>
      </c>
      <c r="G6" s="124">
        <f>ROUNDDOWN(G10-G20,0)</f>
        <v>147</v>
      </c>
      <c r="H6" s="9" t="s">
        <v>14</v>
      </c>
      <c r="I6" s="108" t="s">
        <v>151</v>
      </c>
    </row>
    <row r="7" spans="1:11" ht="18.75" customHeight="1">
      <c r="A7" s="109" t="s">
        <v>8</v>
      </c>
      <c r="B7" s="60"/>
      <c r="C7" s="61"/>
      <c r="D7" s="62"/>
      <c r="E7" s="63"/>
      <c r="F7" s="64"/>
      <c r="G7" s="65"/>
      <c r="H7" s="64"/>
      <c r="I7" s="110"/>
      <c r="J7" s="15"/>
      <c r="K7" s="15"/>
    </row>
    <row r="8" spans="1:11" ht="33" customHeight="1">
      <c r="A8" s="111"/>
      <c r="B8" s="163" t="s">
        <v>119</v>
      </c>
      <c r="C8" s="164"/>
      <c r="D8" s="164"/>
      <c r="E8" s="165"/>
      <c r="F8" s="10" t="s">
        <v>143</v>
      </c>
      <c r="G8" s="130">
        <f>'MPS(input)'!E19</f>
        <v>5.59</v>
      </c>
      <c r="H8" s="131" t="s">
        <v>9</v>
      </c>
      <c r="I8" s="112" t="s">
        <v>131</v>
      </c>
    </row>
    <row r="9" spans="1:11" ht="18.75" customHeight="1" thickBot="1">
      <c r="A9" s="109" t="s">
        <v>10</v>
      </c>
      <c r="B9" s="66"/>
      <c r="C9" s="72"/>
      <c r="D9" s="67"/>
      <c r="E9" s="67"/>
      <c r="F9" s="67"/>
      <c r="G9" s="68"/>
      <c r="H9" s="67"/>
      <c r="I9" s="113"/>
    </row>
    <row r="10" spans="1:11" ht="19.5" customHeight="1" thickBot="1">
      <c r="A10" s="114"/>
      <c r="B10" s="49" t="s">
        <v>11</v>
      </c>
      <c r="C10" s="50"/>
      <c r="D10" s="51"/>
      <c r="E10" s="51"/>
      <c r="F10" s="123" t="s">
        <v>143</v>
      </c>
      <c r="G10" s="125">
        <f>(G16*G14*(G18/G17)*G12)+(G16*G15*(G18/G17)*G13)</f>
        <v>1671.6317767441856</v>
      </c>
      <c r="H10" s="9" t="s">
        <v>14</v>
      </c>
      <c r="I10" s="115" t="s">
        <v>15</v>
      </c>
    </row>
    <row r="11" spans="1:11" ht="18.75" customHeight="1">
      <c r="A11" s="114"/>
      <c r="B11" s="52"/>
      <c r="C11" s="56" t="s">
        <v>18</v>
      </c>
      <c r="D11" s="57"/>
      <c r="E11" s="30"/>
      <c r="F11" s="11" t="s">
        <v>143</v>
      </c>
      <c r="G11" s="25"/>
      <c r="H11" s="19"/>
      <c r="I11" s="112"/>
    </row>
    <row r="12" spans="1:11" ht="18.75" customHeight="1">
      <c r="A12" s="114"/>
      <c r="B12" s="52"/>
      <c r="C12" s="160"/>
      <c r="D12" s="57" t="s">
        <v>21</v>
      </c>
      <c r="E12" s="37"/>
      <c r="F12" s="10" t="s">
        <v>22</v>
      </c>
      <c r="G12" s="127">
        <f>'MPS(input)'!E15</f>
        <v>0.81399999999999995</v>
      </c>
      <c r="H12" s="128" t="s">
        <v>23</v>
      </c>
      <c r="I12" s="112" t="s">
        <v>24</v>
      </c>
    </row>
    <row r="13" spans="1:11" ht="18.75" customHeight="1">
      <c r="A13" s="114"/>
      <c r="B13" s="52"/>
      <c r="C13" s="160"/>
      <c r="D13" s="57" t="s">
        <v>25</v>
      </c>
      <c r="E13" s="37"/>
      <c r="F13" s="10" t="s">
        <v>22</v>
      </c>
      <c r="G13" s="129">
        <f>'MPS(input)'!$E$16</f>
        <v>0.8</v>
      </c>
      <c r="H13" s="128" t="s">
        <v>23</v>
      </c>
      <c r="I13" s="112" t="s">
        <v>24</v>
      </c>
    </row>
    <row r="14" spans="1:11" ht="39" customHeight="1">
      <c r="A14" s="114"/>
      <c r="B14" s="52"/>
      <c r="C14" s="160"/>
      <c r="D14" s="158" t="s">
        <v>26</v>
      </c>
      <c r="E14" s="159"/>
      <c r="F14" s="20" t="s">
        <v>143</v>
      </c>
      <c r="G14" s="14">
        <f>'MPS(input)'!$E$9/('MPS(input)'!$E$9+'MPS(input)'!$E$10*'MPS(input)'!$E$22/1000)</f>
        <v>1</v>
      </c>
      <c r="H14" s="10" t="s">
        <v>27</v>
      </c>
      <c r="I14" s="112" t="s">
        <v>27</v>
      </c>
    </row>
    <row r="15" spans="1:11" ht="39" customHeight="1">
      <c r="A15" s="114"/>
      <c r="B15" s="52"/>
      <c r="C15" s="160"/>
      <c r="D15" s="158" t="s">
        <v>28</v>
      </c>
      <c r="E15" s="159"/>
      <c r="F15" s="20" t="s">
        <v>143</v>
      </c>
      <c r="G15" s="14">
        <f>1-G14</f>
        <v>0</v>
      </c>
      <c r="H15" s="10" t="s">
        <v>27</v>
      </c>
      <c r="I15" s="112" t="s">
        <v>27</v>
      </c>
    </row>
    <row r="16" spans="1:11" ht="18.75" customHeight="1">
      <c r="A16" s="114"/>
      <c r="B16" s="52"/>
      <c r="C16" s="160"/>
      <c r="D16" s="57" t="s">
        <v>29</v>
      </c>
      <c r="E16" s="37"/>
      <c r="F16" s="20" t="s">
        <v>22</v>
      </c>
      <c r="G16" s="89">
        <f>'MPS(input)'!E8</f>
        <v>1872</v>
      </c>
      <c r="H16" s="28" t="s">
        <v>30</v>
      </c>
      <c r="I16" s="116" t="s">
        <v>31</v>
      </c>
    </row>
    <row r="17" spans="1:9" ht="39" customHeight="1">
      <c r="A17" s="114"/>
      <c r="B17" s="49"/>
      <c r="C17" s="161"/>
      <c r="D17" s="158" t="s">
        <v>120</v>
      </c>
      <c r="E17" s="159"/>
      <c r="F17" s="10" t="s">
        <v>143</v>
      </c>
      <c r="G17" s="130">
        <f>'MPS(input)'!E19</f>
        <v>5.59</v>
      </c>
      <c r="H17" s="131" t="s">
        <v>27</v>
      </c>
      <c r="I17" s="112" t="s">
        <v>32</v>
      </c>
    </row>
    <row r="18" spans="1:9" ht="39" customHeight="1">
      <c r="A18" s="107"/>
      <c r="B18" s="47"/>
      <c r="C18" s="162"/>
      <c r="D18" s="158" t="s">
        <v>118</v>
      </c>
      <c r="E18" s="159"/>
      <c r="F18" s="10" t="s">
        <v>143</v>
      </c>
      <c r="G18" s="134">
        <f>'MPS(input)'!E21</f>
        <v>6.1322828282828281</v>
      </c>
      <c r="H18" s="135" t="s">
        <v>27</v>
      </c>
      <c r="I18" s="116" t="s">
        <v>130</v>
      </c>
    </row>
    <row r="19" spans="1:9" ht="18.75" customHeight="1" thickBot="1">
      <c r="A19" s="109" t="s">
        <v>12</v>
      </c>
      <c r="B19" s="69"/>
      <c r="C19" s="69"/>
      <c r="D19" s="69"/>
      <c r="E19" s="70"/>
      <c r="F19" s="71"/>
      <c r="G19" s="68"/>
      <c r="H19" s="71"/>
      <c r="I19" s="117"/>
    </row>
    <row r="20" spans="1:9" ht="18.75" customHeight="1" thickBot="1">
      <c r="A20" s="111"/>
      <c r="B20" s="53" t="s">
        <v>33</v>
      </c>
      <c r="C20" s="53"/>
      <c r="D20" s="53"/>
      <c r="E20" s="54"/>
      <c r="F20" s="24" t="s">
        <v>143</v>
      </c>
      <c r="G20" s="126">
        <f>(G26*G22*G24)+(G26*G23*G25)</f>
        <v>1523.808</v>
      </c>
      <c r="H20" s="22" t="s">
        <v>34</v>
      </c>
      <c r="I20" s="112" t="s">
        <v>35</v>
      </c>
    </row>
    <row r="21" spans="1:9" ht="18.75" customHeight="1">
      <c r="A21" s="111"/>
      <c r="B21" s="55"/>
      <c r="C21" s="58" t="s">
        <v>36</v>
      </c>
      <c r="D21" s="57"/>
      <c r="E21" s="37"/>
      <c r="F21" s="19" t="s">
        <v>143</v>
      </c>
      <c r="G21" s="25"/>
      <c r="H21" s="22"/>
      <c r="I21" s="112"/>
    </row>
    <row r="22" spans="1:9" ht="18.75" customHeight="1">
      <c r="A22" s="111"/>
      <c r="B22" s="55"/>
      <c r="C22" s="59"/>
      <c r="D22" s="57" t="s">
        <v>21</v>
      </c>
      <c r="E22" s="37"/>
      <c r="F22" s="10" t="s">
        <v>22</v>
      </c>
      <c r="G22" s="127">
        <f>'MPS(input)'!E15</f>
        <v>0.81399999999999995</v>
      </c>
      <c r="H22" s="128" t="s">
        <v>23</v>
      </c>
      <c r="I22" s="112" t="s">
        <v>24</v>
      </c>
    </row>
    <row r="23" spans="1:9" ht="18.75" customHeight="1">
      <c r="A23" s="111"/>
      <c r="B23" s="55"/>
      <c r="C23" s="59"/>
      <c r="D23" s="57" t="s">
        <v>25</v>
      </c>
      <c r="E23" s="37"/>
      <c r="F23" s="10" t="s">
        <v>22</v>
      </c>
      <c r="G23" s="129">
        <f>'MPS(input)'!$E$16</f>
        <v>0.8</v>
      </c>
      <c r="H23" s="128" t="s">
        <v>23</v>
      </c>
      <c r="I23" s="112" t="s">
        <v>24</v>
      </c>
    </row>
    <row r="24" spans="1:9" ht="39" customHeight="1">
      <c r="A24" s="111"/>
      <c r="B24" s="55"/>
      <c r="C24" s="59"/>
      <c r="D24" s="158" t="s">
        <v>26</v>
      </c>
      <c r="E24" s="159"/>
      <c r="F24" s="20" t="s">
        <v>143</v>
      </c>
      <c r="G24" s="14">
        <f>'MPS(input)'!$E$9/('MPS(input)'!$E$9+'MPS(input)'!$E$10*'MPS(input)'!$E$22/1000)</f>
        <v>1</v>
      </c>
      <c r="H24" s="10" t="s">
        <v>27</v>
      </c>
      <c r="I24" s="112" t="s">
        <v>27</v>
      </c>
    </row>
    <row r="25" spans="1:9" ht="39" customHeight="1">
      <c r="A25" s="111"/>
      <c r="B25" s="55"/>
      <c r="C25" s="59"/>
      <c r="D25" s="158" t="s">
        <v>28</v>
      </c>
      <c r="E25" s="159"/>
      <c r="F25" s="20" t="s">
        <v>143</v>
      </c>
      <c r="G25" s="14">
        <f>1-G24</f>
        <v>0</v>
      </c>
      <c r="H25" s="10" t="s">
        <v>27</v>
      </c>
      <c r="I25" s="112" t="s">
        <v>27</v>
      </c>
    </row>
    <row r="26" spans="1:9" ht="18.75" customHeight="1">
      <c r="A26" s="94"/>
      <c r="B26" s="95"/>
      <c r="C26" s="96"/>
      <c r="D26" s="97" t="s">
        <v>29</v>
      </c>
      <c r="E26" s="98"/>
      <c r="F26" s="99" t="s">
        <v>22</v>
      </c>
      <c r="G26" s="132">
        <f>'MPS(input)'!E8</f>
        <v>1872</v>
      </c>
      <c r="H26" s="133" t="s">
        <v>30</v>
      </c>
      <c r="I26" s="100" t="s">
        <v>31</v>
      </c>
    </row>
    <row r="27" spans="1:9">
      <c r="A27" s="2"/>
      <c r="B27" s="2"/>
      <c r="C27" s="2"/>
      <c r="D27" s="2"/>
      <c r="E27" s="2"/>
      <c r="F27" s="7"/>
      <c r="G27" s="6"/>
      <c r="H27" s="6"/>
      <c r="I27" s="3"/>
    </row>
    <row r="28" spans="1:9" ht="21.75" customHeight="1">
      <c r="E28" s="2" t="s">
        <v>13</v>
      </c>
      <c r="F28" s="4"/>
    </row>
    <row r="29" spans="1:9" ht="21.75" customHeight="1">
      <c r="E29" s="118" t="s">
        <v>121</v>
      </c>
      <c r="F29" s="119">
        <v>4.92</v>
      </c>
      <c r="G29" s="120" t="s">
        <v>9</v>
      </c>
    </row>
    <row r="30" spans="1:9" ht="21.75" customHeight="1">
      <c r="E30" s="118" t="s">
        <v>122</v>
      </c>
      <c r="F30" s="121">
        <v>5.33</v>
      </c>
      <c r="G30" s="120" t="s">
        <v>9</v>
      </c>
      <c r="H30" s="2"/>
    </row>
    <row r="31" spans="1:9" ht="21.75" customHeight="1">
      <c r="E31" s="118" t="s">
        <v>123</v>
      </c>
      <c r="F31" s="119">
        <v>5.59</v>
      </c>
      <c r="G31" s="120" t="s">
        <v>9</v>
      </c>
      <c r="H31" s="2"/>
    </row>
    <row r="32" spans="1:9" ht="21.75" customHeight="1">
      <c r="E32" s="118" t="s">
        <v>124</v>
      </c>
      <c r="F32" s="119">
        <v>5.85</v>
      </c>
      <c r="G32" s="120" t="s">
        <v>9</v>
      </c>
      <c r="H32" s="2"/>
    </row>
    <row r="33" spans="5:8" s="5" customFormat="1" ht="21.75" customHeight="1">
      <c r="E33" s="118" t="s">
        <v>125</v>
      </c>
      <c r="F33" s="119">
        <v>5.94</v>
      </c>
      <c r="G33" s="120" t="s">
        <v>9</v>
      </c>
      <c r="H33" s="2"/>
    </row>
    <row r="34" spans="5:8" s="5" customFormat="1" ht="21.75" customHeight="1">
      <c r="E34" s="2"/>
      <c r="F34" s="18"/>
      <c r="G34" s="3"/>
      <c r="H34" s="2"/>
    </row>
    <row r="35" spans="5:8" s="5" customFormat="1" ht="21.75" customHeight="1">
      <c r="E35" s="118" t="s">
        <v>19</v>
      </c>
      <c r="F35" s="121">
        <v>1.5</v>
      </c>
      <c r="G35" s="122" t="s">
        <v>17</v>
      </c>
      <c r="H35" s="2"/>
    </row>
    <row r="36" spans="5:8" s="5" customFormat="1" ht="21.75" customHeight="1">
      <c r="E36" s="118" t="s">
        <v>20</v>
      </c>
      <c r="F36" s="121">
        <v>1.5</v>
      </c>
      <c r="G36" s="122" t="s">
        <v>17</v>
      </c>
      <c r="H36" s="2"/>
    </row>
    <row r="37" spans="5:8" s="5" customFormat="1">
      <c r="E37" s="2"/>
      <c r="F37" s="2"/>
      <c r="G37" s="2"/>
      <c r="H37" s="2"/>
    </row>
  </sheetData>
  <sheetProtection password="C7C3" sheet="1" objects="1" scenarios="1"/>
  <mergeCells count="9">
    <mergeCell ref="A3:I3"/>
    <mergeCell ref="D24:E24"/>
    <mergeCell ref="D25:E25"/>
    <mergeCell ref="C12:C18"/>
    <mergeCell ref="D17:E17"/>
    <mergeCell ref="D18:E18"/>
    <mergeCell ref="B8:E8"/>
    <mergeCell ref="D14:E14"/>
    <mergeCell ref="D15:E15"/>
  </mergeCells>
  <phoneticPr fontId="2"/>
  <pageMargins left="0.70866141732283472" right="0.70866141732283472" top="0.74803149606299213" bottom="0.74803149606299213" header="0.31496062992125984" footer="0.31496062992125984"/>
  <pageSetup paperSize="9" scale="77"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sheetPr>
    <tabColor theme="3" tint="0.39997558519241921"/>
  </sheetPr>
  <dimension ref="A1:C12"/>
  <sheetViews>
    <sheetView showGridLines="0" view="pageBreakPreview" zoomScaleNormal="80" zoomScaleSheetLayoutView="100" workbookViewId="0">
      <selection activeCell="B11" sqref="B11"/>
    </sheetView>
  </sheetViews>
  <sheetFormatPr defaultRowHeight="13.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c r="C1" s="77" t="str">
        <f>'MPS(input)'!K1</f>
        <v>Monitoring Spreadsheet: JCM_ID_AM002_ver02.0</v>
      </c>
    </row>
    <row r="2" spans="1:3" ht="18" customHeight="1">
      <c r="C2" s="77" t="str">
        <f>'MPS(input)'!K2</f>
        <v>Sectoral scope: 03</v>
      </c>
    </row>
    <row r="3" spans="1:3" ht="24" customHeight="1">
      <c r="A3" s="166" t="s">
        <v>111</v>
      </c>
      <c r="B3" s="166"/>
      <c r="C3" s="166"/>
    </row>
    <row r="5" spans="1:3" ht="21" customHeight="1">
      <c r="B5" s="78" t="s">
        <v>112</v>
      </c>
      <c r="C5" s="78" t="s">
        <v>113</v>
      </c>
    </row>
    <row r="6" spans="1:3" ht="54" customHeight="1">
      <c r="B6" s="83" t="s">
        <v>159</v>
      </c>
      <c r="C6" s="83" t="s">
        <v>160</v>
      </c>
    </row>
    <row r="7" spans="1:3" ht="141.75" customHeight="1">
      <c r="B7" s="83" t="s">
        <v>161</v>
      </c>
      <c r="C7" s="83" t="s">
        <v>163</v>
      </c>
    </row>
    <row r="8" spans="1:3" ht="65.25" customHeight="1">
      <c r="B8" s="83" t="s">
        <v>162</v>
      </c>
      <c r="C8" s="83" t="s">
        <v>164</v>
      </c>
    </row>
    <row r="9" spans="1:3" ht="54" customHeight="1">
      <c r="B9" s="83"/>
      <c r="C9" s="83"/>
    </row>
    <row r="10" spans="1:3" ht="54" customHeight="1">
      <c r="B10" s="83"/>
      <c r="C10" s="83"/>
    </row>
    <row r="11" spans="1:3" ht="54" customHeight="1">
      <c r="B11" s="83"/>
      <c r="C11" s="83"/>
    </row>
    <row r="12" spans="1:3" ht="54" customHeight="1">
      <c r="B12" s="83"/>
      <c r="C12" s="83"/>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sheetPr>
    <tabColor theme="5" tint="0.39997558519241921"/>
  </sheetPr>
  <dimension ref="A1:L31"/>
  <sheetViews>
    <sheetView showGridLines="0" view="pageBreakPreview" zoomScale="60" zoomScaleNormal="60" workbookViewId="0">
      <selection activeCell="I10" sqref="I10"/>
    </sheetView>
  </sheetViews>
  <sheetFormatPr defaultColWidth="9" defaultRowHeight="14.25"/>
  <cols>
    <col min="1" max="1" width="1.5" style="17" customWidth="1"/>
    <col min="2" max="2" width="11.125" style="17" customWidth="1"/>
    <col min="3" max="3" width="11.375" style="17" customWidth="1"/>
    <col min="4" max="4" width="12.125" style="17" customWidth="1"/>
    <col min="5" max="5" width="15.75" style="17" customWidth="1"/>
    <col min="6" max="6" width="11.5" style="17" customWidth="1"/>
    <col min="7" max="7" width="13.25" style="17" customWidth="1"/>
    <col min="8" max="8" width="12.875" style="17" customWidth="1"/>
    <col min="9" max="9" width="15.375" style="17" customWidth="1"/>
    <col min="10" max="10" width="58.625" style="17" customWidth="1"/>
    <col min="11" max="11" width="13.125" style="17" customWidth="1"/>
    <col min="12" max="12" width="11.875" style="17" customWidth="1"/>
    <col min="13" max="16384" width="9" style="17"/>
  </cols>
  <sheetData>
    <row r="1" spans="1:12" ht="18" customHeight="1">
      <c r="L1" s="77" t="str">
        <f>'MPS(input)'!K1</f>
        <v>Monitoring Spreadsheet: JCM_ID_AM002_ver02.0</v>
      </c>
    </row>
    <row r="2" spans="1:12" ht="18" customHeight="1">
      <c r="L2" s="77" t="str">
        <f>'MPS(input)'!K2</f>
        <v>Sectoral scope: 03</v>
      </c>
    </row>
    <row r="3" spans="1:12" ht="27.75" customHeight="1">
      <c r="A3" s="85" t="s">
        <v>126</v>
      </c>
      <c r="B3" s="32"/>
      <c r="C3" s="32"/>
      <c r="D3" s="32"/>
      <c r="E3" s="32"/>
      <c r="F3" s="32"/>
      <c r="G3" s="32"/>
      <c r="H3" s="32"/>
      <c r="I3" s="32"/>
      <c r="J3" s="32"/>
      <c r="K3" s="33"/>
      <c r="L3" s="33"/>
    </row>
    <row r="4" spans="1:12" ht="14.25" customHeight="1"/>
    <row r="5" spans="1:12" ht="15" customHeight="1">
      <c r="A5" s="34" t="s">
        <v>149</v>
      </c>
      <c r="B5" s="34"/>
    </row>
    <row r="6" spans="1:12" ht="15" customHeight="1">
      <c r="A6" s="34"/>
      <c r="B6" s="78" t="s">
        <v>39</v>
      </c>
      <c r="C6" s="78" t="s">
        <v>132</v>
      </c>
      <c r="D6" s="78" t="s">
        <v>133</v>
      </c>
      <c r="E6" s="78" t="s">
        <v>134</v>
      </c>
      <c r="F6" s="78" t="s">
        <v>135</v>
      </c>
      <c r="G6" s="78" t="s">
        <v>136</v>
      </c>
      <c r="H6" s="78" t="s">
        <v>137</v>
      </c>
      <c r="I6" s="78" t="s">
        <v>138</v>
      </c>
      <c r="J6" s="78" t="s">
        <v>139</v>
      </c>
      <c r="K6" s="78" t="s">
        <v>141</v>
      </c>
      <c r="L6" s="78" t="s">
        <v>142</v>
      </c>
    </row>
    <row r="7" spans="1:12" s="35" customFormat="1" ht="30" customHeight="1">
      <c r="B7" s="78" t="s">
        <v>114</v>
      </c>
      <c r="C7" s="78" t="s">
        <v>49</v>
      </c>
      <c r="D7" s="78" t="s">
        <v>50</v>
      </c>
      <c r="E7" s="78" t="s">
        <v>51</v>
      </c>
      <c r="F7" s="78" t="s">
        <v>147</v>
      </c>
      <c r="G7" s="78" t="s">
        <v>53</v>
      </c>
      <c r="H7" s="78" t="s">
        <v>54</v>
      </c>
      <c r="I7" s="78" t="s">
        <v>55</v>
      </c>
      <c r="J7" s="78" t="s">
        <v>56</v>
      </c>
      <c r="K7" s="78" t="s">
        <v>57</v>
      </c>
      <c r="L7" s="78" t="s">
        <v>58</v>
      </c>
    </row>
    <row r="8" spans="1:12" ht="249.95" customHeight="1">
      <c r="B8" s="84"/>
      <c r="C8" s="79" t="s">
        <v>59</v>
      </c>
      <c r="D8" s="29" t="s">
        <v>63</v>
      </c>
      <c r="E8" s="27" t="s">
        <v>64</v>
      </c>
      <c r="F8" s="136"/>
      <c r="G8" s="91" t="s">
        <v>65</v>
      </c>
      <c r="H8" s="137" t="s">
        <v>74</v>
      </c>
      <c r="I8" s="137" t="s">
        <v>75</v>
      </c>
      <c r="J8" s="138" t="s">
        <v>152</v>
      </c>
      <c r="K8" s="138" t="s">
        <v>77</v>
      </c>
      <c r="L8" s="138"/>
    </row>
    <row r="9" spans="1:12" ht="300" customHeight="1">
      <c r="B9" s="84"/>
      <c r="C9" s="79" t="s">
        <v>60</v>
      </c>
      <c r="D9" s="29" t="s">
        <v>66</v>
      </c>
      <c r="E9" s="27" t="s">
        <v>67</v>
      </c>
      <c r="F9" s="136"/>
      <c r="G9" s="91" t="s">
        <v>65</v>
      </c>
      <c r="H9" s="137" t="s">
        <v>68</v>
      </c>
      <c r="I9" s="137" t="s">
        <v>69</v>
      </c>
      <c r="J9" s="138" t="s">
        <v>154</v>
      </c>
      <c r="K9" s="138" t="s">
        <v>70</v>
      </c>
      <c r="L9" s="138"/>
    </row>
    <row r="10" spans="1:12" ht="92.25" customHeight="1">
      <c r="B10" s="84"/>
      <c r="C10" s="79" t="s">
        <v>61</v>
      </c>
      <c r="D10" s="29" t="s">
        <v>71</v>
      </c>
      <c r="E10" s="27" t="s">
        <v>72</v>
      </c>
      <c r="F10" s="136"/>
      <c r="G10" s="91" t="s">
        <v>73</v>
      </c>
      <c r="H10" s="137" t="s">
        <v>74</v>
      </c>
      <c r="I10" s="137" t="s">
        <v>75</v>
      </c>
      <c r="J10" s="138" t="s">
        <v>76</v>
      </c>
      <c r="K10" s="138" t="s">
        <v>77</v>
      </c>
      <c r="L10" s="138"/>
    </row>
    <row r="11" spans="1:12" ht="8.25" customHeight="1"/>
    <row r="12" spans="1:12" ht="20.100000000000001" customHeight="1">
      <c r="A12" s="34" t="s">
        <v>146</v>
      </c>
    </row>
    <row r="13" spans="1:12" ht="20.100000000000001" customHeight="1">
      <c r="B13" s="156" t="s">
        <v>39</v>
      </c>
      <c r="C13" s="156"/>
      <c r="D13" s="156" t="s">
        <v>40</v>
      </c>
      <c r="E13" s="156"/>
      <c r="F13" s="78" t="s">
        <v>41</v>
      </c>
      <c r="G13" s="78" t="s">
        <v>42</v>
      </c>
      <c r="H13" s="169" t="s">
        <v>43</v>
      </c>
      <c r="I13" s="176"/>
      <c r="J13" s="170"/>
      <c r="K13" s="169" t="s">
        <v>44</v>
      </c>
      <c r="L13" s="170"/>
    </row>
    <row r="14" spans="1:12" ht="39" customHeight="1">
      <c r="B14" s="156" t="s">
        <v>50</v>
      </c>
      <c r="C14" s="156"/>
      <c r="D14" s="156" t="s">
        <v>51</v>
      </c>
      <c r="E14" s="156"/>
      <c r="F14" s="78" t="s">
        <v>52</v>
      </c>
      <c r="G14" s="78" t="s">
        <v>53</v>
      </c>
      <c r="H14" s="169" t="s">
        <v>55</v>
      </c>
      <c r="I14" s="176"/>
      <c r="J14" s="170"/>
      <c r="K14" s="169" t="s">
        <v>58</v>
      </c>
      <c r="L14" s="170"/>
    </row>
    <row r="15" spans="1:12" ht="81" customHeight="1">
      <c r="B15" s="180" t="s">
        <v>79</v>
      </c>
      <c r="C15" s="181"/>
      <c r="D15" s="184" t="s">
        <v>116</v>
      </c>
      <c r="E15" s="185"/>
      <c r="F15" s="86">
        <f>'MPS(input)'!E15</f>
        <v>0.81399999999999995</v>
      </c>
      <c r="G15" s="91" t="s">
        <v>115</v>
      </c>
      <c r="H15" s="177"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78"/>
      <c r="J15" s="179"/>
      <c r="K15" s="171" t="str">
        <f>IF('MPS(input)'!J15&gt;0,'MPS(input)'!J15,"")</f>
        <v/>
      </c>
      <c r="L15" s="172"/>
    </row>
    <row r="16" spans="1:12" ht="63" customHeight="1">
      <c r="B16" s="182" t="s">
        <v>79</v>
      </c>
      <c r="C16" s="183"/>
      <c r="D16" s="173" t="s">
        <v>117</v>
      </c>
      <c r="E16" s="175"/>
      <c r="F16" s="87">
        <f>'MPS(input)'!E16</f>
        <v>0.8</v>
      </c>
      <c r="G16" s="91" t="s">
        <v>115</v>
      </c>
      <c r="H16" s="173" t="str">
        <f>'MPS(input)'!G16</f>
        <v>CDM approved small scale methodology: AMS-I.A</v>
      </c>
      <c r="I16" s="174"/>
      <c r="J16" s="175"/>
      <c r="K16" s="167" t="str">
        <f>IF('MPS(input)'!J16&gt;0,'MPS(input)'!J16,"")</f>
        <v>In the project, there is no generator for captive electricity.</v>
      </c>
      <c r="L16" s="168"/>
    </row>
    <row r="17" spans="1:12" ht="64.5" customHeight="1">
      <c r="B17" s="182" t="s">
        <v>82</v>
      </c>
      <c r="C17" s="183"/>
      <c r="D17" s="173" t="s">
        <v>83</v>
      </c>
      <c r="E17" s="175"/>
      <c r="F17" s="88">
        <f>'MPS(input)'!E17</f>
        <v>36.9</v>
      </c>
      <c r="G17" s="92" t="s">
        <v>84</v>
      </c>
      <c r="H17" s="173" t="str">
        <f>'MPS(input)'!G17</f>
        <v>Specifications of project chiller i prepared for the quotation or factory acceptance test data by manufacturer</v>
      </c>
      <c r="I17" s="174"/>
      <c r="J17" s="175"/>
      <c r="K17" s="167" t="str">
        <f>IF('MPS(input)'!J17&gt;0,'MPS(input)'!J17,"")</f>
        <v/>
      </c>
      <c r="L17" s="168"/>
    </row>
    <row r="18" spans="1:12" ht="64.5" customHeight="1">
      <c r="B18" s="182" t="s">
        <v>86</v>
      </c>
      <c r="C18" s="183"/>
      <c r="D18" s="173" t="s">
        <v>87</v>
      </c>
      <c r="E18" s="175"/>
      <c r="F18" s="88">
        <f>'MPS(input)'!E18</f>
        <v>14</v>
      </c>
      <c r="G18" s="92" t="s">
        <v>84</v>
      </c>
      <c r="H18" s="173" t="str">
        <f>'MPS(input)'!G18</f>
        <v>Specifications of project chiller i prepared for the quotation or factory acceptance test data by manufacturer</v>
      </c>
      <c r="I18" s="174"/>
      <c r="J18" s="175"/>
      <c r="K18" s="167" t="str">
        <f>IF('MPS(input)'!J18&gt;0,'MPS(input)'!J18,"")</f>
        <v/>
      </c>
      <c r="L18" s="168"/>
    </row>
    <row r="19" spans="1:12" ht="63" customHeight="1">
      <c r="B19" s="182" t="s">
        <v>88</v>
      </c>
      <c r="C19" s="183"/>
      <c r="D19" s="173" t="s">
        <v>89</v>
      </c>
      <c r="E19" s="175"/>
      <c r="F19" s="89">
        <f>'MPS(input)'!E19</f>
        <v>5.59</v>
      </c>
      <c r="G19" s="93" t="s">
        <v>90</v>
      </c>
      <c r="H19" s="173" t="str">
        <f>'MPS(input)'!G19</f>
        <v>Selected from the default values set in the methodology</v>
      </c>
      <c r="I19" s="174"/>
      <c r="J19" s="175"/>
      <c r="K19" s="167" t="str">
        <f>IF('MPS(input)'!J19&gt;0,'MPS(input)'!J19,"")</f>
        <v/>
      </c>
      <c r="L19" s="168"/>
    </row>
    <row r="20" spans="1:12" ht="48" customHeight="1">
      <c r="B20" s="182" t="s">
        <v>91</v>
      </c>
      <c r="C20" s="183"/>
      <c r="D20" s="173" t="s">
        <v>92</v>
      </c>
      <c r="E20" s="175"/>
      <c r="F20" s="89">
        <f>'MPS(input)'!E20</f>
        <v>7.8133333333333335</v>
      </c>
      <c r="G20" s="93" t="s">
        <v>90</v>
      </c>
      <c r="H20" s="173" t="str">
        <f>'MPS(input)'!G20</f>
        <v>Specifications of project chiller i prepared for the quotation or factory acceptance test data by manufacturer</v>
      </c>
      <c r="I20" s="174"/>
      <c r="J20" s="175"/>
      <c r="K20" s="167" t="str">
        <f>IF('MPS(input)'!J20&gt;0,'MPS(input)'!J20,"")</f>
        <v/>
      </c>
      <c r="L20" s="168"/>
    </row>
    <row r="21" spans="1:12" ht="63" customHeight="1">
      <c r="B21" s="182" t="s">
        <v>93</v>
      </c>
      <c r="C21" s="183"/>
      <c r="D21" s="173" t="s">
        <v>94</v>
      </c>
      <c r="E21" s="175"/>
      <c r="F21" s="89">
        <f>'MPS(input)'!E21</f>
        <v>6.1322828282828281</v>
      </c>
      <c r="G21" s="93" t="s">
        <v>90</v>
      </c>
      <c r="H21" s="173" t="s">
        <v>95</v>
      </c>
      <c r="I21" s="174"/>
      <c r="J21" s="175"/>
      <c r="K21" s="167" t="str">
        <f>IF('MPS(input)'!J21&gt;0,'MPS(input)'!J21,"")</f>
        <v/>
      </c>
      <c r="L21" s="168"/>
    </row>
    <row r="22" spans="1:12" ht="27" customHeight="1">
      <c r="B22" s="182" t="s">
        <v>96</v>
      </c>
      <c r="C22" s="183"/>
      <c r="D22" s="173" t="s">
        <v>97</v>
      </c>
      <c r="E22" s="175"/>
      <c r="F22" s="90">
        <f>'MPS(input)'!E22</f>
        <v>0</v>
      </c>
      <c r="G22" s="91" t="s">
        <v>98</v>
      </c>
      <c r="H22" s="173" t="str">
        <f>'MPS(input)'!G22</f>
        <v>Specification of generator for captive electricity</v>
      </c>
      <c r="I22" s="174"/>
      <c r="J22" s="175"/>
      <c r="K22" s="167" t="str">
        <f>IF('MPS(input)'!J22&gt;0,'MPS(input)'!J22,"")</f>
        <v/>
      </c>
      <c r="L22" s="168"/>
    </row>
    <row r="23" spans="1:12" ht="6.75" customHeight="1"/>
    <row r="24" spans="1:12" ht="18.75" customHeight="1">
      <c r="A24" s="36" t="s">
        <v>148</v>
      </c>
      <c r="B24" s="36"/>
    </row>
    <row r="25" spans="1:12" ht="17.25" thickBot="1">
      <c r="B25" s="186" t="s">
        <v>140</v>
      </c>
      <c r="C25" s="186"/>
      <c r="D25" s="155" t="s">
        <v>109</v>
      </c>
      <c r="E25" s="155"/>
      <c r="F25" s="80" t="s">
        <v>53</v>
      </c>
    </row>
    <row r="26" spans="1:12" ht="19.5" thickBot="1">
      <c r="B26" s="187"/>
      <c r="C26" s="188"/>
      <c r="D26" s="153" t="e">
        <f>'MRS(calc_process)'!G6</f>
        <v>#DIV/0!</v>
      </c>
      <c r="E26" s="154"/>
      <c r="F26" s="37" t="s">
        <v>101</v>
      </c>
    </row>
    <row r="27" spans="1:12" ht="20.100000000000001" customHeight="1">
      <c r="B27" s="38"/>
      <c r="C27" s="38"/>
      <c r="F27" s="39"/>
      <c r="G27" s="39"/>
    </row>
    <row r="28" spans="1:12" ht="15" customHeight="1">
      <c r="A28" s="34" t="s">
        <v>102</v>
      </c>
    </row>
    <row r="29" spans="1:12" ht="15" customHeight="1">
      <c r="B29" s="16" t="s">
        <v>103</v>
      </c>
      <c r="C29" s="152" t="s">
        <v>104</v>
      </c>
      <c r="D29" s="152"/>
      <c r="E29" s="152"/>
      <c r="F29" s="152"/>
      <c r="G29" s="152"/>
      <c r="H29" s="152"/>
      <c r="I29" s="152"/>
      <c r="J29" s="40"/>
    </row>
    <row r="30" spans="1:12" ht="15" customHeight="1">
      <c r="B30" s="16" t="s">
        <v>105</v>
      </c>
      <c r="C30" s="152" t="s">
        <v>106</v>
      </c>
      <c r="D30" s="152"/>
      <c r="E30" s="152"/>
      <c r="F30" s="152"/>
      <c r="G30" s="152"/>
      <c r="H30" s="152"/>
      <c r="I30" s="152"/>
      <c r="J30" s="40"/>
    </row>
    <row r="31" spans="1:12" ht="15" customHeight="1">
      <c r="B31" s="16" t="s">
        <v>74</v>
      </c>
      <c r="C31" s="152" t="s">
        <v>107</v>
      </c>
      <c r="D31" s="152"/>
      <c r="E31" s="152"/>
      <c r="F31" s="152"/>
      <c r="G31" s="152"/>
      <c r="H31" s="152"/>
      <c r="I31" s="152"/>
      <c r="J31" s="40"/>
    </row>
  </sheetData>
  <sheetProtection formatCells="0" formatRows="0"/>
  <mergeCells count="47">
    <mergeCell ref="C29:I29"/>
    <mergeCell ref="C30:I30"/>
    <mergeCell ref="C31:I31"/>
    <mergeCell ref="B25:C25"/>
    <mergeCell ref="B26:C26"/>
    <mergeCell ref="B22:C22"/>
    <mergeCell ref="D21:E21"/>
    <mergeCell ref="D22:E22"/>
    <mergeCell ref="D25:E25"/>
    <mergeCell ref="D26:E26"/>
    <mergeCell ref="B19:C19"/>
    <mergeCell ref="B20:C20"/>
    <mergeCell ref="D19:E19"/>
    <mergeCell ref="D20:E20"/>
    <mergeCell ref="B21:C21"/>
    <mergeCell ref="B16:C16"/>
    <mergeCell ref="D15:E15"/>
    <mergeCell ref="D16:E16"/>
    <mergeCell ref="B17:C17"/>
    <mergeCell ref="B18:C18"/>
    <mergeCell ref="D17:E17"/>
    <mergeCell ref="D18:E18"/>
    <mergeCell ref="B13:C13"/>
    <mergeCell ref="B14:C14"/>
    <mergeCell ref="D14:E14"/>
    <mergeCell ref="D13:E13"/>
    <mergeCell ref="B15:C15"/>
    <mergeCell ref="H13:J13"/>
    <mergeCell ref="H14:J14"/>
    <mergeCell ref="H15:J15"/>
    <mergeCell ref="H16:J16"/>
    <mergeCell ref="H17:J17"/>
    <mergeCell ref="H18:J18"/>
    <mergeCell ref="H19:J19"/>
    <mergeCell ref="H20:J20"/>
    <mergeCell ref="H21:J21"/>
    <mergeCell ref="H22:J22"/>
    <mergeCell ref="K13:L13"/>
    <mergeCell ref="K14:L14"/>
    <mergeCell ref="K15:L15"/>
    <mergeCell ref="K16:L16"/>
    <mergeCell ref="K17:L17"/>
    <mergeCell ref="K18:L18"/>
    <mergeCell ref="K19:L19"/>
    <mergeCell ref="K20:L20"/>
    <mergeCell ref="K21:L21"/>
    <mergeCell ref="K22:L22"/>
  </mergeCells>
  <phoneticPr fontId="16"/>
  <pageMargins left="0.70866141732283472" right="0.70866141732283472" top="0.74803149606299213" bottom="0.74803149606299213" header="0.31496062992125984" footer="0.31496062992125984"/>
  <pageSetup paperSize="9" scale="68" fitToHeight="2" orientation="landscape" r:id="rId1"/>
  <headerFooter>
    <oddFooter>&amp;C&amp;"Arial,標準"II-1</oddFooter>
  </headerFooter>
  <rowBreaks count="1" manualBreakCount="1">
    <brk id="11" max="11" man="1"/>
  </rowBreaks>
</worksheet>
</file>

<file path=xl/worksheets/sheet5.xml><?xml version="1.0" encoding="utf-8"?>
<worksheet xmlns="http://schemas.openxmlformats.org/spreadsheetml/2006/main" xmlns:r="http://schemas.openxmlformats.org/officeDocument/2006/relationships">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cols>
    <col min="1" max="4" width="3.625" style="73" customWidth="1"/>
    <col min="5" max="5" width="47.125" style="73" customWidth="1"/>
    <col min="6" max="7" width="12.625" style="73" customWidth="1"/>
    <col min="8" max="8" width="14.625" style="73" customWidth="1"/>
    <col min="9" max="9" width="12.75" style="76" customWidth="1"/>
    <col min="10" max="16384" width="9" style="73"/>
  </cols>
  <sheetData>
    <row r="1" spans="1:11" ht="18" customHeight="1">
      <c r="I1" s="77" t="str">
        <f>'MPS(input)'!K1</f>
        <v>Monitoring Spreadsheet: JCM_ID_AM002_ver02.0</v>
      </c>
    </row>
    <row r="2" spans="1:11" ht="18" customHeight="1">
      <c r="I2" s="77" t="str">
        <f>'MPS(input)'!K2</f>
        <v>Sectoral scope: 03</v>
      </c>
    </row>
    <row r="3" spans="1:11" ht="27.75" customHeight="1">
      <c r="A3" s="157" t="s">
        <v>127</v>
      </c>
      <c r="B3" s="157"/>
      <c r="C3" s="157"/>
      <c r="D3" s="157"/>
      <c r="E3" s="157"/>
      <c r="F3" s="157"/>
      <c r="G3" s="157"/>
      <c r="H3" s="157"/>
      <c r="I3" s="157"/>
    </row>
    <row r="4" spans="1:11" ht="11.25" customHeight="1"/>
    <row r="5" spans="1:11" ht="18.75" customHeight="1" thickBot="1">
      <c r="A5" s="101" t="s">
        <v>3</v>
      </c>
      <c r="B5" s="102"/>
      <c r="C5" s="102"/>
      <c r="D5" s="102"/>
      <c r="E5" s="103"/>
      <c r="F5" s="104" t="s">
        <v>4</v>
      </c>
      <c r="G5" s="105" t="s">
        <v>5</v>
      </c>
      <c r="H5" s="105" t="s">
        <v>0</v>
      </c>
      <c r="I5" s="106" t="s">
        <v>1</v>
      </c>
    </row>
    <row r="6" spans="1:11" ht="18.75" customHeight="1" thickBot="1">
      <c r="A6" s="107"/>
      <c r="B6" s="46" t="s">
        <v>7</v>
      </c>
      <c r="C6" s="46"/>
      <c r="D6" s="47"/>
      <c r="E6" s="48"/>
      <c r="F6" s="12" t="s">
        <v>145</v>
      </c>
      <c r="G6" s="13" t="e">
        <f>ROUNDDOWN(G10-G20,0)</f>
        <v>#DIV/0!</v>
      </c>
      <c r="H6" s="9" t="s">
        <v>14</v>
      </c>
      <c r="I6" s="108" t="s">
        <v>151</v>
      </c>
    </row>
    <row r="7" spans="1:11" ht="18.75" customHeight="1">
      <c r="A7" s="109" t="s">
        <v>8</v>
      </c>
      <c r="B7" s="60"/>
      <c r="C7" s="61"/>
      <c r="D7" s="62"/>
      <c r="E7" s="63"/>
      <c r="F7" s="64"/>
      <c r="G7" s="65"/>
      <c r="H7" s="64"/>
      <c r="I7" s="110"/>
      <c r="J7" s="81"/>
      <c r="K7" s="81"/>
    </row>
    <row r="8" spans="1:11" ht="33" customHeight="1">
      <c r="A8" s="111"/>
      <c r="B8" s="163" t="s">
        <v>89</v>
      </c>
      <c r="C8" s="164"/>
      <c r="D8" s="164"/>
      <c r="E8" s="165"/>
      <c r="F8" s="10" t="s">
        <v>143</v>
      </c>
      <c r="G8" s="130">
        <f>'MPS(input)'!E19</f>
        <v>5.59</v>
      </c>
      <c r="H8" s="131" t="s">
        <v>9</v>
      </c>
      <c r="I8" s="112" t="s">
        <v>128</v>
      </c>
    </row>
    <row r="9" spans="1:11" ht="18.75" customHeight="1" thickBot="1">
      <c r="A9" s="109" t="s">
        <v>10</v>
      </c>
      <c r="B9" s="66"/>
      <c r="C9" s="72"/>
      <c r="D9" s="67"/>
      <c r="E9" s="67"/>
      <c r="F9" s="67"/>
      <c r="G9" s="68"/>
      <c r="H9" s="67"/>
      <c r="I9" s="113"/>
    </row>
    <row r="10" spans="1:11" ht="19.5" customHeight="1" thickBot="1">
      <c r="A10" s="114"/>
      <c r="B10" s="49" t="s">
        <v>11</v>
      </c>
      <c r="C10" s="50"/>
      <c r="D10" s="51"/>
      <c r="E10" s="51"/>
      <c r="F10" s="11" t="s">
        <v>143</v>
      </c>
      <c r="G10" s="23" t="e">
        <f>(G16*G14*(G18/G17)*G12)+(G16*G15*(G18/G17)*G13)</f>
        <v>#DIV/0!</v>
      </c>
      <c r="H10" s="11" t="s">
        <v>14</v>
      </c>
      <c r="I10" s="115" t="s">
        <v>15</v>
      </c>
    </row>
    <row r="11" spans="1:11" ht="18.75" customHeight="1">
      <c r="A11" s="114"/>
      <c r="B11" s="52"/>
      <c r="C11" s="56" t="s">
        <v>18</v>
      </c>
      <c r="D11" s="57"/>
      <c r="E11" s="30"/>
      <c r="F11" s="11" t="s">
        <v>143</v>
      </c>
      <c r="G11" s="16"/>
      <c r="H11" s="19"/>
      <c r="I11" s="112"/>
    </row>
    <row r="12" spans="1:11" ht="18.75" customHeight="1">
      <c r="A12" s="114"/>
      <c r="B12" s="52"/>
      <c r="C12" s="160"/>
      <c r="D12" s="57" t="s">
        <v>21</v>
      </c>
      <c r="E12" s="37"/>
      <c r="F12" s="10" t="s">
        <v>22</v>
      </c>
      <c r="G12" s="127">
        <f>'MRS(input)'!F15</f>
        <v>0.81399999999999995</v>
      </c>
      <c r="H12" s="128" t="s">
        <v>23</v>
      </c>
      <c r="I12" s="112" t="s">
        <v>24</v>
      </c>
    </row>
    <row r="13" spans="1:11" ht="18.75" customHeight="1">
      <c r="A13" s="114"/>
      <c r="B13" s="52"/>
      <c r="C13" s="160"/>
      <c r="D13" s="57" t="s">
        <v>25</v>
      </c>
      <c r="E13" s="37"/>
      <c r="F13" s="10" t="s">
        <v>22</v>
      </c>
      <c r="G13" s="129">
        <f>'MRS(input)'!F16</f>
        <v>0.8</v>
      </c>
      <c r="H13" s="128" t="s">
        <v>23</v>
      </c>
      <c r="I13" s="112" t="s">
        <v>24</v>
      </c>
    </row>
    <row r="14" spans="1:11" ht="39" customHeight="1">
      <c r="A14" s="114"/>
      <c r="B14" s="52"/>
      <c r="C14" s="160"/>
      <c r="D14" s="158" t="s">
        <v>26</v>
      </c>
      <c r="E14" s="159"/>
      <c r="F14" s="20" t="s">
        <v>143</v>
      </c>
      <c r="G14" s="14" t="e">
        <f>'MRS(input)'!F$9/('MRS(input)'!F$9+'MRS(input)'!F$10*'MRS(input)'!F$22/1000)</f>
        <v>#DIV/0!</v>
      </c>
      <c r="H14" s="10" t="s">
        <v>9</v>
      </c>
      <c r="I14" s="112" t="s">
        <v>9</v>
      </c>
    </row>
    <row r="15" spans="1:11" ht="39" customHeight="1">
      <c r="A15" s="114"/>
      <c r="B15" s="52"/>
      <c r="C15" s="160"/>
      <c r="D15" s="158" t="s">
        <v>28</v>
      </c>
      <c r="E15" s="159"/>
      <c r="F15" s="20" t="s">
        <v>143</v>
      </c>
      <c r="G15" s="14" t="e">
        <f>1-G14</f>
        <v>#DIV/0!</v>
      </c>
      <c r="H15" s="10" t="s">
        <v>9</v>
      </c>
      <c r="I15" s="112" t="s">
        <v>9</v>
      </c>
    </row>
    <row r="16" spans="1:11" ht="18.75" customHeight="1">
      <c r="A16" s="114"/>
      <c r="B16" s="52"/>
      <c r="C16" s="160"/>
      <c r="D16" s="57" t="s">
        <v>29</v>
      </c>
      <c r="E16" s="37"/>
      <c r="F16" s="20" t="s">
        <v>22</v>
      </c>
      <c r="G16" s="89">
        <f>'MRS(input)'!F8</f>
        <v>0</v>
      </c>
      <c r="H16" s="28" t="s">
        <v>2</v>
      </c>
      <c r="I16" s="116" t="s">
        <v>16</v>
      </c>
    </row>
    <row r="17" spans="1:9" ht="39" customHeight="1">
      <c r="A17" s="114"/>
      <c r="B17" s="49"/>
      <c r="C17" s="161"/>
      <c r="D17" s="158" t="s">
        <v>120</v>
      </c>
      <c r="E17" s="159"/>
      <c r="F17" s="10" t="s">
        <v>143</v>
      </c>
      <c r="G17" s="130">
        <f>'MRS(input)'!F19</f>
        <v>5.59</v>
      </c>
      <c r="H17" s="131" t="s">
        <v>9</v>
      </c>
      <c r="I17" s="112" t="s">
        <v>32</v>
      </c>
    </row>
    <row r="18" spans="1:9" ht="39" customHeight="1">
      <c r="A18" s="107"/>
      <c r="B18" s="47"/>
      <c r="C18" s="162"/>
      <c r="D18" s="158" t="s">
        <v>118</v>
      </c>
      <c r="E18" s="159"/>
      <c r="F18" s="10" t="s">
        <v>143</v>
      </c>
      <c r="G18" s="134">
        <f>'MRS(input)'!F21</f>
        <v>6.1322828282828281</v>
      </c>
      <c r="H18" s="135" t="s">
        <v>9</v>
      </c>
      <c r="I18" s="116" t="s">
        <v>129</v>
      </c>
    </row>
    <row r="19" spans="1:9" ht="18.75" customHeight="1" thickBot="1">
      <c r="A19" s="109" t="s">
        <v>12</v>
      </c>
      <c r="B19" s="69"/>
      <c r="C19" s="69"/>
      <c r="D19" s="69"/>
      <c r="E19" s="70"/>
      <c r="F19" s="71"/>
      <c r="G19" s="68"/>
      <c r="H19" s="71"/>
      <c r="I19" s="117"/>
    </row>
    <row r="20" spans="1:9" ht="18.75" customHeight="1" thickBot="1">
      <c r="A20" s="111"/>
      <c r="B20" s="53" t="s">
        <v>33</v>
      </c>
      <c r="C20" s="53"/>
      <c r="D20" s="53"/>
      <c r="E20" s="54"/>
      <c r="F20" s="24" t="s">
        <v>143</v>
      </c>
      <c r="G20" s="21" t="e">
        <f>(G26*G22*G24)+(G26*G23*G25)</f>
        <v>#DIV/0!</v>
      </c>
      <c r="H20" s="22" t="s">
        <v>34</v>
      </c>
      <c r="I20" s="112" t="s">
        <v>35</v>
      </c>
    </row>
    <row r="21" spans="1:9" ht="18.75" customHeight="1">
      <c r="A21" s="111"/>
      <c r="B21" s="55"/>
      <c r="C21" s="58" t="s">
        <v>36</v>
      </c>
      <c r="D21" s="57"/>
      <c r="E21" s="37"/>
      <c r="F21" s="19" t="s">
        <v>143</v>
      </c>
      <c r="G21" s="25"/>
      <c r="H21" s="22"/>
      <c r="I21" s="112"/>
    </row>
    <row r="22" spans="1:9" ht="18.75" customHeight="1">
      <c r="A22" s="111"/>
      <c r="B22" s="55"/>
      <c r="C22" s="59"/>
      <c r="D22" s="57" t="s">
        <v>21</v>
      </c>
      <c r="E22" s="37"/>
      <c r="F22" s="10" t="s">
        <v>22</v>
      </c>
      <c r="G22" s="127">
        <f>'MRS(input)'!F15</f>
        <v>0.81399999999999995</v>
      </c>
      <c r="H22" s="128" t="s">
        <v>23</v>
      </c>
      <c r="I22" s="112" t="s">
        <v>24</v>
      </c>
    </row>
    <row r="23" spans="1:9" ht="18.75" customHeight="1">
      <c r="A23" s="111"/>
      <c r="B23" s="55"/>
      <c r="C23" s="59"/>
      <c r="D23" s="57" t="s">
        <v>25</v>
      </c>
      <c r="E23" s="37"/>
      <c r="F23" s="10" t="s">
        <v>22</v>
      </c>
      <c r="G23" s="129">
        <f>'MRS(input)'!$F$16</f>
        <v>0.8</v>
      </c>
      <c r="H23" s="128" t="s">
        <v>23</v>
      </c>
      <c r="I23" s="112" t="s">
        <v>24</v>
      </c>
    </row>
    <row r="24" spans="1:9" ht="39" customHeight="1">
      <c r="A24" s="111"/>
      <c r="B24" s="55"/>
      <c r="C24" s="59"/>
      <c r="D24" s="158" t="s">
        <v>26</v>
      </c>
      <c r="E24" s="159"/>
      <c r="F24" s="20" t="s">
        <v>143</v>
      </c>
      <c r="G24" s="14" t="e">
        <f>'MRS(input)'!F$9/('MRS(input)'!F$9+'MRS(input)'!F$10*'MRS(input)'!F$22/1000)</f>
        <v>#DIV/0!</v>
      </c>
      <c r="H24" s="10" t="s">
        <v>9</v>
      </c>
      <c r="I24" s="112" t="s">
        <v>9</v>
      </c>
    </row>
    <row r="25" spans="1:9" ht="39" customHeight="1">
      <c r="A25" s="111"/>
      <c r="B25" s="55"/>
      <c r="C25" s="59"/>
      <c r="D25" s="158" t="s">
        <v>28</v>
      </c>
      <c r="E25" s="159"/>
      <c r="F25" s="20" t="s">
        <v>143</v>
      </c>
      <c r="G25" s="14" t="e">
        <f>1-G24</f>
        <v>#DIV/0!</v>
      </c>
      <c r="H25" s="10" t="s">
        <v>9</v>
      </c>
      <c r="I25" s="112" t="s">
        <v>9</v>
      </c>
    </row>
    <row r="26" spans="1:9" ht="18.75" customHeight="1">
      <c r="A26" s="94"/>
      <c r="B26" s="95"/>
      <c r="C26" s="96"/>
      <c r="D26" s="97" t="s">
        <v>29</v>
      </c>
      <c r="E26" s="98"/>
      <c r="F26" s="99" t="s">
        <v>22</v>
      </c>
      <c r="G26" s="132">
        <f>'MRS(input)'!F8</f>
        <v>0</v>
      </c>
      <c r="H26" s="133" t="s">
        <v>2</v>
      </c>
      <c r="I26" s="100" t="s">
        <v>16</v>
      </c>
    </row>
    <row r="27" spans="1:9">
      <c r="A27" s="74"/>
      <c r="B27" s="74"/>
      <c r="C27" s="74"/>
      <c r="D27" s="74"/>
      <c r="E27" s="74"/>
      <c r="F27" s="7"/>
      <c r="G27" s="6"/>
      <c r="H27" s="6"/>
      <c r="I27" s="3"/>
    </row>
    <row r="28" spans="1:9" ht="21.75" customHeight="1">
      <c r="E28" s="74" t="s">
        <v>13</v>
      </c>
      <c r="F28" s="75"/>
    </row>
    <row r="29" spans="1:9" ht="21.75" customHeight="1">
      <c r="E29" s="118" t="s">
        <v>121</v>
      </c>
      <c r="F29" s="119">
        <v>4.92</v>
      </c>
      <c r="G29" s="120" t="s">
        <v>9</v>
      </c>
    </row>
    <row r="30" spans="1:9" ht="21.75" customHeight="1">
      <c r="E30" s="118" t="s">
        <v>122</v>
      </c>
      <c r="F30" s="121">
        <v>5.33</v>
      </c>
      <c r="G30" s="120" t="s">
        <v>9</v>
      </c>
      <c r="H30" s="74"/>
    </row>
    <row r="31" spans="1:9" ht="21.75" customHeight="1">
      <c r="E31" s="118" t="s">
        <v>123</v>
      </c>
      <c r="F31" s="119">
        <v>5.59</v>
      </c>
      <c r="G31" s="120" t="s">
        <v>9</v>
      </c>
      <c r="H31" s="74"/>
    </row>
    <row r="32" spans="1:9" ht="21.75" customHeight="1">
      <c r="E32" s="118" t="s">
        <v>124</v>
      </c>
      <c r="F32" s="119">
        <v>5.85</v>
      </c>
      <c r="G32" s="120" t="s">
        <v>9</v>
      </c>
      <c r="H32" s="74"/>
    </row>
    <row r="33" spans="5:8" s="76" customFormat="1" ht="21.75" customHeight="1">
      <c r="E33" s="118" t="s">
        <v>125</v>
      </c>
      <c r="F33" s="119">
        <v>5.94</v>
      </c>
      <c r="G33" s="120" t="s">
        <v>9</v>
      </c>
      <c r="H33" s="74"/>
    </row>
    <row r="34" spans="5:8" s="76" customFormat="1" ht="21.75" customHeight="1">
      <c r="E34" s="74"/>
      <c r="F34" s="18"/>
      <c r="G34" s="3"/>
      <c r="H34" s="74"/>
    </row>
    <row r="35" spans="5:8" s="76" customFormat="1" ht="21.75" customHeight="1">
      <c r="E35" s="118" t="s">
        <v>19</v>
      </c>
      <c r="F35" s="121">
        <v>1.5</v>
      </c>
      <c r="G35" s="122" t="s">
        <v>17</v>
      </c>
      <c r="H35" s="74"/>
    </row>
    <row r="36" spans="5:8" s="76" customFormat="1" ht="21.75" customHeight="1">
      <c r="E36" s="118" t="s">
        <v>20</v>
      </c>
      <c r="F36" s="121">
        <v>1.5</v>
      </c>
      <c r="G36" s="122" t="s">
        <v>17</v>
      </c>
      <c r="H36" s="74"/>
    </row>
    <row r="37" spans="5:8" s="76" customFormat="1">
      <c r="E37" s="74"/>
      <c r="F37" s="74"/>
      <c r="G37" s="74"/>
      <c r="H37" s="74"/>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7"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2015-11-06T12:54:33Z</cp:lastPrinted>
  <dcterms:created xsi:type="dcterms:W3CDTF">2012-01-13T02:28:29Z</dcterms:created>
  <dcterms:modified xsi:type="dcterms:W3CDTF">2015-11-27T09:35:49Z</dcterms:modified>
</cp:coreProperties>
</file>