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<sst xmlns="http://schemas.openxmlformats.org/spreadsheetml/2006/main" count="107" uniqueCount="57">
  <si>
    <t>Neighborhood</t>
  </si>
  <si>
    <t>% Renter Occupied</t>
  </si>
  <si>
    <t>Tree Canopy Coverage</t>
  </si>
  <si>
    <t>Per Capita Income</t>
  </si>
  <si>
    <t>Population Density</t>
  </si>
  <si>
    <t>Net Tree Canopy Change (Acres)</t>
  </si>
  <si>
    <t>Percent Tree Canopy Change</t>
  </si>
  <si>
    <t>Land Area</t>
  </si>
  <si>
    <t>Housing Tenure</t>
  </si>
  <si>
    <t>Allston-Brighton</t>
  </si>
  <si>
    <t>Back Bay/Beacon Hill</t>
  </si>
  <si>
    <t>Total Housing Units</t>
  </si>
  <si>
    <t>Total Occupied</t>
  </si>
  <si>
    <t>% of Total Housing Units Occupied</t>
  </si>
  <si>
    <t>Owner Occupied</t>
  </si>
  <si>
    <t>% of Occupied Units</t>
  </si>
  <si>
    <t>Renter Occupied</t>
  </si>
  <si>
    <t>Total population</t>
  </si>
  <si>
    <t>Aggregate income in the past 12 months (in 2019 Inflation-adjusted dollars)</t>
  </si>
  <si>
    <t>Land Area (mi^2)</t>
  </si>
  <si>
    <t>Population Density (People per mi^2)</t>
  </si>
  <si>
    <t>Central Boston</t>
  </si>
  <si>
    <t>United States</t>
  </si>
  <si>
    <t>Charlestown</t>
  </si>
  <si>
    <t>Massachusetts</t>
  </si>
  <si>
    <t>Dorchester</t>
  </si>
  <si>
    <t>Boston</t>
  </si>
  <si>
    <t>East Boston</t>
  </si>
  <si>
    <t>Allston</t>
  </si>
  <si>
    <t>Fenway/Longwood</t>
  </si>
  <si>
    <t>Back Bay</t>
  </si>
  <si>
    <t>Hyde Park</t>
  </si>
  <si>
    <t>Beacon Hill</t>
  </si>
  <si>
    <t>Jamaica Plain</t>
  </si>
  <si>
    <t>Brighton</t>
  </si>
  <si>
    <t>Mattapan</t>
  </si>
  <si>
    <t>Mission Hill</t>
  </si>
  <si>
    <t>Roslindale</t>
  </si>
  <si>
    <t>Downtown</t>
  </si>
  <si>
    <t>Roxbury</t>
  </si>
  <si>
    <t>South Boston</t>
  </si>
  <si>
    <t>Fenway</t>
  </si>
  <si>
    <t>South End</t>
  </si>
  <si>
    <t>West Roxbury</t>
  </si>
  <si>
    <t>Longwood</t>
  </si>
  <si>
    <t>North End</t>
  </si>
  <si>
    <t>South Boston Waterfront</t>
  </si>
  <si>
    <t>West End</t>
  </si>
  <si>
    <t>Fenway / Longwood</t>
  </si>
  <si>
    <t>Source: U.S. Census Bureau, 2015-2019 American Community Survey, BPDA Research Division Analysis</t>
  </si>
  <si>
    <t>Table Name: Housing Units</t>
  </si>
  <si>
    <t>Table Name: Per capita Income in the Past 12 Months</t>
  </si>
  <si>
    <t>Table ID: B25003, B25001</t>
  </si>
  <si>
    <t>Table ID: B19313</t>
  </si>
  <si>
    <t>Universe: Housing Units</t>
  </si>
  <si>
    <t>Universe: Total Population</t>
  </si>
  <si>
    <t>Note: Download data by Census Tract and aggregate to Neighborhood from there, removing "NA" census tracts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</si>
</sst>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sz val="11.0"/>
      <color rgb="FF000000"/>
      <name val="Calibri"/>
    </font>
    <font>
      <b/>
      <sz val="16.0"/>
      <color rgb="FF000000"/>
      <name val="Calibri"/>
    </font>
    <font>
      <b/>
      <sz val="18.0"/>
      <color rgb="FF000000"/>
      <name val="Calibri"/>
    </font>
    <font>
      <b/>
      <sz val="11.0"/>
      <color rgb="FF000000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DEBF7"/>
        <bgColor rgb="FFDDEBF7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 vertical="bottom"/>
    </xf>
    <xf borderId="1" fillId="0" fontId="3" numFmtId="0" xfId="0" applyAlignment="1" applyBorder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5" numFmtId="0" xfId="0" applyAlignment="1" applyFont="1">
      <alignment readingOrder="0" shrinkToFit="0" vertical="bottom" wrapText="0"/>
    </xf>
    <xf borderId="1" fillId="0" fontId="3" numFmtId="0" xfId="0" applyAlignment="1" applyBorder="1" applyFont="1">
      <alignment horizontal="left" readingOrder="0" shrinkToFit="0" vertical="bottom" wrapText="0"/>
    </xf>
    <xf borderId="1" fillId="0" fontId="1" numFmtId="10" xfId="0" applyBorder="1" applyFont="1" applyNumberFormat="1"/>
    <xf borderId="1" fillId="0" fontId="1" numFmtId="10" xfId="0" applyAlignment="1" applyBorder="1" applyFont="1" applyNumberFormat="1">
      <alignment readingOrder="0"/>
    </xf>
    <xf borderId="1" fillId="0" fontId="1" numFmtId="164" xfId="0" applyBorder="1" applyFont="1" applyNumberFormat="1"/>
    <xf borderId="1" fillId="0" fontId="1" numFmtId="0" xfId="0" applyAlignment="1" applyBorder="1" applyFont="1">
      <alignment readingOrder="0"/>
    </xf>
    <xf borderId="2" fillId="0" fontId="2" numFmtId="0" xfId="0" applyAlignment="1" applyBorder="1" applyFont="1">
      <alignment horizontal="right" readingOrder="0" vertical="bottom"/>
    </xf>
    <xf borderId="2" fillId="0" fontId="3" numFmtId="10" xfId="0" applyAlignment="1" applyBorder="1" applyFont="1" applyNumberFormat="1">
      <alignment horizontal="right" readingOrder="0" shrinkToFit="0" vertical="bottom" wrapText="0"/>
    </xf>
    <xf borderId="1" fillId="0" fontId="1" numFmtId="0" xfId="0" applyBorder="1" applyFont="1"/>
    <xf borderId="2" fillId="0" fontId="3" numFmtId="0" xfId="0" applyAlignment="1" applyBorder="1" applyFont="1">
      <alignment horizontal="right" readingOrder="0" shrinkToFit="0" vertical="bottom" wrapText="0"/>
    </xf>
    <xf borderId="1" fillId="2" fontId="6" numFmtId="0" xfId="0" applyAlignment="1" applyBorder="1" applyFill="1" applyFont="1">
      <alignment horizontal="center"/>
    </xf>
    <xf borderId="1" fillId="2" fontId="6" numFmtId="0" xfId="0" applyAlignment="1" applyBorder="1" applyFont="1">
      <alignment horizontal="center" readingOrder="0"/>
    </xf>
    <xf borderId="0" fillId="0" fontId="6" numFmtId="0" xfId="0" applyAlignment="1" applyFont="1">
      <alignment horizontal="center" readingOrder="0"/>
    </xf>
    <xf borderId="1" fillId="0" fontId="3" numFmtId="10" xfId="0" applyAlignment="1" applyBorder="1" applyFont="1" applyNumberFormat="1">
      <alignment shrinkToFit="0" vertical="bottom" wrapText="0"/>
    </xf>
    <xf borderId="1" fillId="0" fontId="3" numFmtId="3" xfId="0" applyAlignment="1" applyBorder="1" applyFont="1" applyNumberFormat="1">
      <alignment horizontal="right" readingOrder="0" shrinkToFit="0" vertical="bottom" wrapText="0"/>
    </xf>
    <xf borderId="1" fillId="0" fontId="3" numFmtId="10" xfId="0" applyAlignment="1" applyBorder="1" applyFont="1" applyNumberFormat="1">
      <alignment horizontal="right" readingOrder="0" shrinkToFit="0" vertical="bottom" wrapText="0"/>
    </xf>
    <xf borderId="1" fillId="0" fontId="3" numFmtId="3" xfId="0" applyAlignment="1" applyBorder="1" applyFont="1" applyNumberFormat="1">
      <alignment horizontal="center" readingOrder="0" vertical="bottom"/>
    </xf>
    <xf borderId="1" fillId="0" fontId="3" numFmtId="165" xfId="0" applyAlignment="1" applyBorder="1" applyFont="1" applyNumberFormat="1">
      <alignment horizontal="right" readingOrder="0" shrinkToFit="0" vertical="bottom" wrapText="0"/>
    </xf>
    <xf borderId="0" fillId="0" fontId="3" numFmtId="10" xfId="0" applyAlignment="1" applyFont="1" applyNumberFormat="1">
      <alignment horizontal="right" readingOrder="0" shrinkToFit="0" vertical="bottom" wrapText="0"/>
    </xf>
    <xf borderId="0" fillId="0" fontId="3" numFmtId="3" xfId="0" applyAlignment="1" applyFont="1" applyNumberFormat="1">
      <alignment horizontal="right" readingOrder="0" shrinkToFit="0" vertical="bottom" wrapText="0"/>
    </xf>
    <xf borderId="1" fillId="0" fontId="7" numFmtId="165" xfId="0" applyAlignment="1" applyBorder="1" applyFont="1" applyNumberFormat="1">
      <alignment horizontal="right" vertical="bottom"/>
    </xf>
    <xf borderId="1" fillId="0" fontId="3" numFmtId="3" xfId="0" applyAlignment="1" applyBorder="1" applyFont="1" applyNumberFormat="1">
      <alignment horizontal="center" readingOrder="0" shrinkToFit="0" vertical="bottom" wrapText="0"/>
    </xf>
    <xf borderId="2" fillId="0" fontId="7" numFmtId="165" xfId="0" applyAlignment="1" applyBorder="1" applyFont="1" applyNumberFormat="1">
      <alignment horizontal="right" vertical="bottom"/>
    </xf>
    <xf borderId="1" fillId="0" fontId="3" numFmtId="0" xfId="0" applyAlignment="1" applyBorder="1" applyFont="1">
      <alignment horizontal="right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1" fillId="0" fontId="7" numFmtId="0" xfId="0" applyAlignment="1" applyBorder="1" applyFont="1">
      <alignment vertical="bottom"/>
    </xf>
    <xf borderId="2" fillId="0" fontId="7" numFmtId="0" xfId="0" applyAlignment="1" applyBorder="1" applyFont="1">
      <alignment vertical="bottom"/>
    </xf>
    <xf borderId="0" fillId="0" fontId="3" numFmtId="0" xfId="0" applyAlignment="1" applyFont="1">
      <alignment horizontal="left" readingOrder="0" shrinkToFit="0" vertical="bottom" wrapText="0"/>
    </xf>
    <xf borderId="3" fillId="0" fontId="3" numFmtId="165" xfId="0" applyAlignment="1" applyBorder="1" applyFont="1" applyNumberFormat="1">
      <alignment horizontal="right"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Font="1" applyNumberFormat="1"/>
    <xf borderId="0" fillId="0" fontId="1" numFmtId="0" xfId="0" applyFont="1"/>
    <xf borderId="0" fillId="0" fontId="1" numFmtId="165" xfId="0" applyFont="1" applyNumberFormat="1"/>
    <xf borderId="0" fillId="0" fontId="3" numFmtId="165" xfId="0" applyAlignment="1" applyFont="1" applyNumberForma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3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Tree Canopy Coverage vs. % Renter Occupied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Tree Canopy Coverage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xVal>
            <c:numRef>
              <c:f>Sheet1!$B$2:$B$17</c:f>
            </c:numRef>
          </c:xVal>
          <c:yVal>
            <c:numRef>
              <c:f>Sheet1!$C$2:$C$17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772413"/>
        <c:axId val="904759217"/>
      </c:scatterChart>
      <c:valAx>
        <c:axId val="182277241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Renter Occupied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4759217"/>
      </c:valAx>
      <c:valAx>
        <c:axId val="9047592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Tree Canopy Coverage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27724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Net Tree Canopy Change vs. Population Density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Percent Tree Canopy Change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xVal>
            <c:numRef>
              <c:f>Sheet1!$E$2:$E$17</c:f>
            </c:numRef>
          </c:xVal>
          <c:yVal>
            <c:numRef>
              <c:f>Sheet1!$F$2:$F$17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392111"/>
        <c:axId val="1933825511"/>
      </c:scatterChart>
      <c:valAx>
        <c:axId val="15493921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Population Density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3825511"/>
      </c:valAx>
      <c:valAx>
        <c:axId val="19338255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Net Tree Canopy Change (Acres)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93921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Tree Canopy Coverage vs. Population Density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Tree Canopy Coverage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xVal>
            <c:numRef>
              <c:f>Sheet1!$E$2:$E$17</c:f>
            </c:numRef>
          </c:xVal>
          <c:yVal>
            <c:numRef>
              <c:f>Sheet1!$C$2:$C$17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930648"/>
        <c:axId val="844891638"/>
      </c:scatterChart>
      <c:valAx>
        <c:axId val="41693064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4891638"/>
      </c:valAx>
      <c:valAx>
        <c:axId val="8448916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Tree Canopy Coverage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69306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Tree Canopy Coverage vs. Per Capita Income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Tree Canopy Coverage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xVal>
            <c:numRef>
              <c:f>Sheet1!$D$2:$D$17</c:f>
            </c:numRef>
          </c:xVal>
          <c:yVal>
            <c:numRef>
              <c:f>Sheet1!$C$2:$C$17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765114"/>
        <c:axId val="2027433320"/>
      </c:scatterChart>
      <c:valAx>
        <c:axId val="209276511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7433320"/>
      </c:valAx>
      <c:valAx>
        <c:axId val="20274333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Tree Canopy Coverage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27651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Percent Tree Canopy Change vs. % Renter Occupied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Percent Tree Canopy Change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xVal>
            <c:numRef>
              <c:f>Sheet1!$B$2:$B$17</c:f>
            </c:numRef>
          </c:xVal>
          <c:yVal>
            <c:numRef>
              <c:f>Sheet1!$G$2:$G$17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359880"/>
        <c:axId val="644818014"/>
      </c:scatterChart>
      <c:valAx>
        <c:axId val="192335988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Renter Occupied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4818014"/>
      </c:valAx>
      <c:valAx>
        <c:axId val="6448180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Tree Canopy Change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33598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Percent Tree Canopy Change vs. Per Capita Income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Percent Tree Canopy Change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xVal>
            <c:numRef>
              <c:f>Sheet1!$D$2:$D$17</c:f>
            </c:numRef>
          </c:xVal>
          <c:yVal>
            <c:numRef>
              <c:f>Sheet1!$G$2:$G$17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425737"/>
        <c:axId val="1094602227"/>
      </c:scatterChart>
      <c:valAx>
        <c:axId val="204642573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4602227"/>
      </c:valAx>
      <c:valAx>
        <c:axId val="10946022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Tree Canopy Change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64257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Percent Tree Canopy Change vs. Population Density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Percent Tree Canopy Change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xVal>
            <c:numRef>
              <c:f>Sheet1!$E$2:$E$17</c:f>
            </c:numRef>
          </c:xVal>
          <c:yVal>
            <c:numRef>
              <c:f>Sheet1!$G$2:$G$17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457844"/>
        <c:axId val="1597209377"/>
      </c:scatterChart>
      <c:valAx>
        <c:axId val="64245784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7209377"/>
      </c:valAx>
      <c:valAx>
        <c:axId val="15972093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Tree Canopy Change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24578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Percent Tree Canopy Change vs. Land Area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Percent Tree Canopy Change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xVal>
            <c:numRef>
              <c:f>Sheet1!$H$2:$H$17</c:f>
            </c:numRef>
          </c:xVal>
          <c:yVal>
            <c:numRef>
              <c:f>Sheet1!$G$2:$G$17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640798"/>
        <c:axId val="261236620"/>
      </c:scatterChart>
      <c:valAx>
        <c:axId val="151764079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Land Area (mi^2)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1236620"/>
      </c:valAx>
      <c:valAx>
        <c:axId val="2612366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Tree Canopy Change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76407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Net Tree Canopy Change vs. % Renter Occupied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Percent Tree Canopy Change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xVal>
            <c:numRef>
              <c:f>Sheet1!$B$2:$B$17</c:f>
            </c:numRef>
          </c:xVal>
          <c:yVal>
            <c:numRef>
              <c:f>Sheet1!$F$2:$F$17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094139"/>
        <c:axId val="1872439856"/>
      </c:scatterChart>
      <c:valAx>
        <c:axId val="115009413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Renter Occupied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2439856"/>
      </c:valAx>
      <c:valAx>
        <c:axId val="18724398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Net Tree Canopy Change (Acres)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0094139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Net Tree Canopy Change vs. Per Capita Income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Percent Tree Canopy Change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xVal>
            <c:numRef>
              <c:f>Sheet1!$D$2:$D$17</c:f>
            </c:numRef>
          </c:xVal>
          <c:yVal>
            <c:numRef>
              <c:f>Sheet1!$F$2:$F$17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78016"/>
        <c:axId val="160849043"/>
      </c:scatterChart>
      <c:valAx>
        <c:axId val="16367801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 Capita 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849043"/>
      </c:valAx>
      <c:valAx>
        <c:axId val="1608490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Net Tree Canopy Change (Acres)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6780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0" Type="http://schemas.openxmlformats.org/officeDocument/2006/relationships/chart" Target="../charts/chart10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114300</xdr:colOff>
      <xdr:row>19</xdr:row>
      <xdr:rowOff>104775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114300</xdr:colOff>
      <xdr:row>37</xdr:row>
      <xdr:rowOff>104775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114300</xdr:colOff>
      <xdr:row>56</xdr:row>
      <xdr:rowOff>104775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352425</xdr:colOff>
      <xdr:row>20</xdr:row>
      <xdr:rowOff>0</xdr:rowOff>
    </xdr:from>
    <xdr:ext cx="5286375" cy="31337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1028700</xdr:colOff>
      <xdr:row>37</xdr:row>
      <xdr:rowOff>0</xdr:rowOff>
    </xdr:from>
    <xdr:ext cx="5286375" cy="31337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</xdr:col>
      <xdr:colOff>1028700</xdr:colOff>
      <xdr:row>52</xdr:row>
      <xdr:rowOff>76200</xdr:rowOff>
    </xdr:from>
    <xdr:ext cx="5286375" cy="31337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4</xdr:col>
      <xdr:colOff>962025</xdr:colOff>
      <xdr:row>68</xdr:row>
      <xdr:rowOff>85725</xdr:rowOff>
    </xdr:from>
    <xdr:ext cx="5600700" cy="332422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10</xdr:col>
      <xdr:colOff>352425</xdr:colOff>
      <xdr:row>38</xdr:row>
      <xdr:rowOff>0</xdr:rowOff>
    </xdr:from>
    <xdr:ext cx="5514975" cy="313372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10</xdr:col>
      <xdr:colOff>352425</xdr:colOff>
      <xdr:row>54</xdr:row>
      <xdr:rowOff>114300</xdr:rowOff>
    </xdr:from>
    <xdr:ext cx="5514975" cy="313372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10</xdr:col>
      <xdr:colOff>466725</xdr:colOff>
      <xdr:row>72</xdr:row>
      <xdr:rowOff>38100</xdr:rowOff>
    </xdr:from>
    <xdr:ext cx="5514975" cy="313372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15.13"/>
    <col customWidth="1" min="3" max="3" width="17.25"/>
    <col customWidth="1" min="4" max="4" width="14.38"/>
    <col customWidth="1" min="5" max="5" width="14.63"/>
    <col customWidth="1" min="6" max="6" width="24.88"/>
    <col customWidth="1" min="7" max="7" width="22.25"/>
    <col customWidth="1" min="8" max="8" width="8.38"/>
    <col customWidth="1" min="9" max="9" width="20.0"/>
    <col customWidth="1" min="10" max="10" width="15.75"/>
    <col customWidth="1" min="12" max="12" width="18.5"/>
    <col customWidth="1" min="13" max="13" width="15.88"/>
    <col customWidth="1" min="14" max="14" width="15.5"/>
    <col customWidth="1" min="20" max="20" width="58.25"/>
    <col customWidth="1" min="23" max="23" width="19.63"/>
    <col customWidth="1" min="24" max="24" width="2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1" t="s">
        <v>7</v>
      </c>
      <c r="I1" s="4" t="s">
        <v>8</v>
      </c>
      <c r="J1" s="5"/>
      <c r="K1" s="5"/>
      <c r="L1" s="5"/>
      <c r="M1" s="5"/>
      <c r="N1" s="5"/>
      <c r="O1" s="5"/>
      <c r="P1" s="5"/>
      <c r="R1" s="4" t="s">
        <v>3</v>
      </c>
      <c r="S1" s="5"/>
      <c r="T1" s="5"/>
      <c r="U1" s="5"/>
      <c r="W1" s="6"/>
      <c r="X1" s="5"/>
      <c r="Y1" s="5"/>
      <c r="Z1" s="5"/>
      <c r="AA1" s="5"/>
      <c r="AB1" s="5"/>
      <c r="AC1" s="5"/>
      <c r="AD1" s="5"/>
    </row>
    <row r="2">
      <c r="A2" s="7" t="s">
        <v>9</v>
      </c>
      <c r="B2" s="8">
        <v>0.7510515757458098</v>
      </c>
      <c r="C2" s="9">
        <v>0.23</v>
      </c>
      <c r="D2" s="10">
        <v>39423.91963303737</v>
      </c>
      <c r="E2" s="11">
        <v>16792.342342342345</v>
      </c>
      <c r="F2" s="12">
        <v>-7.0</v>
      </c>
      <c r="G2" s="13">
        <v>-0.002463401</v>
      </c>
      <c r="H2" s="14">
        <v>4.4399999999999995</v>
      </c>
      <c r="I2" s="5"/>
      <c r="J2" s="5"/>
      <c r="K2" s="5"/>
      <c r="L2" s="5"/>
      <c r="M2" s="5"/>
      <c r="N2" s="5"/>
      <c r="O2" s="5"/>
      <c r="P2" s="5"/>
      <c r="R2" s="5"/>
      <c r="S2" s="5"/>
      <c r="T2" s="5"/>
      <c r="U2" s="5"/>
      <c r="W2" s="5"/>
      <c r="X2" s="5"/>
      <c r="Y2" s="5"/>
      <c r="Z2" s="5"/>
      <c r="AA2" s="5"/>
      <c r="AB2" s="5"/>
      <c r="AC2" s="5"/>
      <c r="AD2" s="5"/>
    </row>
    <row r="3">
      <c r="A3" s="7" t="s">
        <v>10</v>
      </c>
      <c r="B3" s="8">
        <v>0.5735967768640653</v>
      </c>
      <c r="C3" s="9">
        <v>0.21</v>
      </c>
      <c r="D3" s="10">
        <v>106923.44063286063</v>
      </c>
      <c r="E3" s="11">
        <v>29495.698924731183</v>
      </c>
      <c r="F3" s="15">
        <v>6.0</v>
      </c>
      <c r="G3" s="13">
        <v>0.010080645</v>
      </c>
      <c r="H3" s="14">
        <v>0.9299999999999999</v>
      </c>
      <c r="I3" s="16"/>
      <c r="J3" s="17" t="s">
        <v>11</v>
      </c>
      <c r="K3" s="17" t="s">
        <v>12</v>
      </c>
      <c r="L3" s="17" t="s">
        <v>13</v>
      </c>
      <c r="M3" s="17" t="s">
        <v>14</v>
      </c>
      <c r="N3" s="17" t="s">
        <v>15</v>
      </c>
      <c r="O3" s="17" t="s">
        <v>16</v>
      </c>
      <c r="P3" s="17" t="s">
        <v>15</v>
      </c>
      <c r="R3" s="16"/>
      <c r="S3" s="17" t="s">
        <v>17</v>
      </c>
      <c r="T3" s="17" t="s">
        <v>18</v>
      </c>
      <c r="U3" s="17" t="s">
        <v>3</v>
      </c>
      <c r="W3" s="17" t="s">
        <v>19</v>
      </c>
      <c r="X3" s="17" t="s">
        <v>20</v>
      </c>
      <c r="Z3" s="18"/>
      <c r="AA3" s="18"/>
      <c r="AB3" s="18"/>
      <c r="AC3" s="18"/>
      <c r="AD3" s="18"/>
    </row>
    <row r="4">
      <c r="A4" s="7" t="s">
        <v>21</v>
      </c>
      <c r="B4" s="19">
        <v>0.6172541930300292</v>
      </c>
      <c r="C4" s="9">
        <v>0.09</v>
      </c>
      <c r="D4" s="10">
        <v>81974.38082793847</v>
      </c>
      <c r="E4" s="11">
        <v>25903.076923076922</v>
      </c>
      <c r="F4" s="15">
        <v>8.0</v>
      </c>
      <c r="G4" s="13">
        <v>0.009615385</v>
      </c>
      <c r="H4" s="14">
        <v>1.3</v>
      </c>
      <c r="I4" s="3" t="s">
        <v>22</v>
      </c>
      <c r="J4" s="20">
        <v>1.37428986E8</v>
      </c>
      <c r="K4" s="20">
        <v>1.20756048E8</v>
      </c>
      <c r="L4" s="21">
        <v>0.879</v>
      </c>
      <c r="M4" s="20">
        <v>7.7274381E7</v>
      </c>
      <c r="N4" s="21">
        <v>0.64</v>
      </c>
      <c r="O4" s="20">
        <v>4.3481667E7</v>
      </c>
      <c r="P4" s="21">
        <v>0.36</v>
      </c>
      <c r="R4" s="3" t="s">
        <v>22</v>
      </c>
      <c r="S4" s="22">
        <v>3.24697795E8</v>
      </c>
      <c r="T4" s="23">
        <v>1.10731316949E13</v>
      </c>
      <c r="U4" s="23">
        <v>34103.0</v>
      </c>
      <c r="W4" s="3"/>
      <c r="X4" s="20"/>
      <c r="Z4" s="24"/>
      <c r="AA4" s="25"/>
      <c r="AB4" s="24"/>
      <c r="AC4" s="25"/>
      <c r="AD4" s="24"/>
    </row>
    <row r="5">
      <c r="A5" s="7" t="s">
        <v>23</v>
      </c>
      <c r="B5" s="21">
        <v>0.531</v>
      </c>
      <c r="C5" s="9">
        <v>0.11</v>
      </c>
      <c r="D5" s="26">
        <v>75339.0</v>
      </c>
      <c r="E5" s="11">
        <v>14624.999999999998</v>
      </c>
      <c r="F5" s="15">
        <v>10.0</v>
      </c>
      <c r="G5" s="13">
        <v>0.011488971</v>
      </c>
      <c r="H5" s="7">
        <v>1.36</v>
      </c>
      <c r="I5" s="3" t="s">
        <v>24</v>
      </c>
      <c r="J5" s="20">
        <v>2897259.0</v>
      </c>
      <c r="K5" s="20">
        <v>2617497.0</v>
      </c>
      <c r="L5" s="21">
        <v>0.903</v>
      </c>
      <c r="M5" s="20">
        <v>1632765.0</v>
      </c>
      <c r="N5" s="21">
        <v>0.624</v>
      </c>
      <c r="O5" s="20">
        <v>984732.0</v>
      </c>
      <c r="P5" s="21">
        <v>0.376</v>
      </c>
      <c r="R5" s="3" t="s">
        <v>24</v>
      </c>
      <c r="S5" s="27">
        <v>6850553.0</v>
      </c>
      <c r="T5" s="23">
        <v>2.997838649E11</v>
      </c>
      <c r="U5" s="23">
        <v>43761.0</v>
      </c>
      <c r="W5" s="3"/>
      <c r="X5" s="20"/>
      <c r="Z5" s="24"/>
      <c r="AA5" s="25"/>
      <c r="AB5" s="24"/>
      <c r="AC5" s="25"/>
      <c r="AD5" s="24"/>
    </row>
    <row r="6">
      <c r="A6" s="7" t="s">
        <v>25</v>
      </c>
      <c r="B6" s="21">
        <v>0.639</v>
      </c>
      <c r="C6" s="9">
        <v>0.22</v>
      </c>
      <c r="D6" s="28">
        <v>29767.0</v>
      </c>
      <c r="E6" s="11">
        <v>17408.64197530864</v>
      </c>
      <c r="F6" s="15">
        <v>-2.0</v>
      </c>
      <c r="G6" s="13">
        <v>-4.28669E-4</v>
      </c>
      <c r="H6" s="7">
        <v>7.29</v>
      </c>
      <c r="I6" s="3" t="s">
        <v>26</v>
      </c>
      <c r="J6" s="25">
        <v>294418.0</v>
      </c>
      <c r="K6" s="20">
        <v>269522.0</v>
      </c>
      <c r="L6" s="21">
        <v>0.915</v>
      </c>
      <c r="M6" s="20">
        <v>94406.0</v>
      </c>
      <c r="N6" s="21">
        <v>0.35</v>
      </c>
      <c r="O6" s="20">
        <v>175116.0</v>
      </c>
      <c r="P6" s="21">
        <v>0.65</v>
      </c>
      <c r="R6" s="3" t="s">
        <v>26</v>
      </c>
      <c r="S6" s="20">
        <v>684379.0</v>
      </c>
      <c r="T6" s="23">
        <v>3.05852011E10</v>
      </c>
      <c r="U6" s="23">
        <v>44690.0</v>
      </c>
      <c r="W6" s="3"/>
      <c r="X6" s="20"/>
      <c r="Z6" s="24"/>
      <c r="AA6" s="25"/>
      <c r="AB6" s="24"/>
      <c r="AC6" s="25"/>
      <c r="AD6" s="24"/>
    </row>
    <row r="7">
      <c r="A7" s="7" t="s">
        <v>27</v>
      </c>
      <c r="B7" s="21">
        <v>0.722</v>
      </c>
      <c r="C7" s="9">
        <v>0.07</v>
      </c>
      <c r="D7" s="28">
        <v>31473.0</v>
      </c>
      <c r="E7" s="11">
        <v>10034.607218683652</v>
      </c>
      <c r="F7" s="15">
        <v>20.0</v>
      </c>
      <c r="G7" s="13">
        <v>0.00663482</v>
      </c>
      <c r="H7" s="7">
        <v>4.71</v>
      </c>
      <c r="I7" s="7" t="s">
        <v>28</v>
      </c>
      <c r="J7" s="20">
        <v>7052.0</v>
      </c>
      <c r="K7" s="20">
        <v>6526.0</v>
      </c>
      <c r="L7" s="21">
        <v>0.925</v>
      </c>
      <c r="M7" s="29">
        <v>796.0</v>
      </c>
      <c r="N7" s="21">
        <v>0.122</v>
      </c>
      <c r="O7" s="20">
        <v>5730.0</v>
      </c>
      <c r="P7" s="21">
        <v>0.878</v>
      </c>
      <c r="R7" s="7" t="s">
        <v>28</v>
      </c>
      <c r="S7" s="20">
        <v>19261.0</v>
      </c>
      <c r="T7" s="23">
        <v>6.577383E8</v>
      </c>
      <c r="U7" s="23">
        <v>34149.0</v>
      </c>
      <c r="W7" s="7">
        <v>1.56</v>
      </c>
      <c r="X7" s="20">
        <f t="shared" ref="X7:X34" si="1">S7/W7</f>
        <v>12346.79487</v>
      </c>
      <c r="Z7" s="24"/>
      <c r="AA7" s="25"/>
      <c r="AB7" s="24"/>
      <c r="AC7" s="25"/>
      <c r="AD7" s="24"/>
    </row>
    <row r="8">
      <c r="A8" s="7" t="s">
        <v>29</v>
      </c>
      <c r="B8" s="19">
        <v>0.7969965344628417</v>
      </c>
      <c r="C8" s="9">
        <v>0.18</v>
      </c>
      <c r="D8" s="10">
        <v>25259.46446961895</v>
      </c>
      <c r="E8" s="11">
        <v>33196.581196581195</v>
      </c>
      <c r="F8" s="15">
        <v>9.0</v>
      </c>
      <c r="G8" s="13">
        <v>0.012019231</v>
      </c>
      <c r="H8" s="14">
        <v>1.17</v>
      </c>
      <c r="I8" s="7" t="s">
        <v>30</v>
      </c>
      <c r="J8" s="20">
        <v>11971.0</v>
      </c>
      <c r="K8" s="20">
        <v>9829.0</v>
      </c>
      <c r="L8" s="21">
        <v>0.821</v>
      </c>
      <c r="M8" s="20">
        <v>3088.0</v>
      </c>
      <c r="N8" s="21">
        <v>0.314</v>
      </c>
      <c r="O8" s="20">
        <v>6741.0</v>
      </c>
      <c r="P8" s="21">
        <v>0.686</v>
      </c>
      <c r="R8" s="7" t="s">
        <v>30</v>
      </c>
      <c r="S8" s="20">
        <v>17783.0</v>
      </c>
      <c r="T8" s="23">
        <v>1.9681659E9</v>
      </c>
      <c r="U8" s="23">
        <v>110677.0</v>
      </c>
      <c r="W8" s="7">
        <v>0.62</v>
      </c>
      <c r="X8" s="20">
        <f t="shared" si="1"/>
        <v>28682.25806</v>
      </c>
      <c r="Z8" s="24"/>
      <c r="AA8" s="25"/>
      <c r="AB8" s="24"/>
      <c r="AC8" s="25"/>
      <c r="AD8" s="24"/>
    </row>
    <row r="9">
      <c r="A9" s="7" t="s">
        <v>31</v>
      </c>
      <c r="B9" s="21">
        <v>0.404</v>
      </c>
      <c r="C9" s="9">
        <v>0.4</v>
      </c>
      <c r="D9" s="26">
        <v>32744.0</v>
      </c>
      <c r="E9" s="29">
        <v>8517.286652078774</v>
      </c>
      <c r="F9" s="15">
        <v>-27.0</v>
      </c>
      <c r="G9" s="13">
        <v>-0.0092314</v>
      </c>
      <c r="H9" s="7">
        <v>4.57</v>
      </c>
      <c r="I9" s="7" t="s">
        <v>32</v>
      </c>
      <c r="J9" s="20">
        <v>6148.0</v>
      </c>
      <c r="K9" s="20">
        <v>5427.0</v>
      </c>
      <c r="L9" s="21">
        <v>0.883</v>
      </c>
      <c r="M9" s="20">
        <v>1775.0</v>
      </c>
      <c r="N9" s="21">
        <v>0.327</v>
      </c>
      <c r="O9" s="20">
        <v>3652.0</v>
      </c>
      <c r="P9" s="21">
        <v>0.673</v>
      </c>
      <c r="R9" s="7" t="s">
        <v>32</v>
      </c>
      <c r="S9" s="20">
        <v>9648.0</v>
      </c>
      <c r="T9" s="23">
        <v>9.64851E8</v>
      </c>
      <c r="U9" s="23">
        <v>100005.0</v>
      </c>
      <c r="W9" s="7">
        <v>0.31</v>
      </c>
      <c r="X9" s="20">
        <f t="shared" si="1"/>
        <v>31122.58065</v>
      </c>
      <c r="Z9" s="24"/>
      <c r="AA9" s="30"/>
      <c r="AB9" s="24"/>
      <c r="AC9" s="30"/>
      <c r="AD9" s="24"/>
    </row>
    <row r="10">
      <c r="A10" s="7" t="s">
        <v>33</v>
      </c>
      <c r="B10" s="21">
        <v>0.537</v>
      </c>
      <c r="C10" s="9">
        <v>0.44</v>
      </c>
      <c r="D10" s="28">
        <v>51655.0</v>
      </c>
      <c r="E10" s="29">
        <v>10372.335025380711</v>
      </c>
      <c r="F10" s="15">
        <v>-9.0</v>
      </c>
      <c r="G10" s="13">
        <v>-0.003569162</v>
      </c>
      <c r="H10" s="7">
        <v>3.94</v>
      </c>
      <c r="I10" s="7" t="s">
        <v>34</v>
      </c>
      <c r="J10" s="20">
        <v>23854.0</v>
      </c>
      <c r="K10" s="20">
        <v>22698.0</v>
      </c>
      <c r="L10" s="21">
        <v>0.952</v>
      </c>
      <c r="M10" s="20">
        <v>5216.0</v>
      </c>
      <c r="N10" s="21">
        <v>0.23</v>
      </c>
      <c r="O10" s="20">
        <v>17482.0</v>
      </c>
      <c r="P10" s="21">
        <v>0.77</v>
      </c>
      <c r="R10" s="7" t="s">
        <v>34</v>
      </c>
      <c r="S10" s="20">
        <v>55297.0</v>
      </c>
      <c r="T10" s="23">
        <v>2.2816303E9</v>
      </c>
      <c r="U10" s="23">
        <v>41261.0</v>
      </c>
      <c r="W10" s="7">
        <v>2.88</v>
      </c>
      <c r="X10" s="20">
        <f t="shared" si="1"/>
        <v>19200.34722</v>
      </c>
      <c r="Z10" s="24"/>
      <c r="AA10" s="25"/>
      <c r="AB10" s="24"/>
      <c r="AC10" s="25"/>
      <c r="AD10" s="24"/>
    </row>
    <row r="11">
      <c r="A11" s="7" t="s">
        <v>35</v>
      </c>
      <c r="B11" s="21">
        <v>0.616</v>
      </c>
      <c r="C11" s="9">
        <v>0.35</v>
      </c>
      <c r="D11" s="28">
        <v>28356.0</v>
      </c>
      <c r="E11" s="11">
        <v>12634.597156398106</v>
      </c>
      <c r="F11" s="15">
        <v>-10.0</v>
      </c>
      <c r="G11" s="13">
        <v>-0.007405213</v>
      </c>
      <c r="H11" s="7">
        <v>2.11</v>
      </c>
      <c r="I11" s="7" t="s">
        <v>23</v>
      </c>
      <c r="J11" s="20">
        <v>9573.0</v>
      </c>
      <c r="K11" s="20">
        <v>9162.0</v>
      </c>
      <c r="L11" s="21">
        <v>0.957</v>
      </c>
      <c r="M11" s="20">
        <v>4300.0</v>
      </c>
      <c r="N11" s="21">
        <v>0.469</v>
      </c>
      <c r="O11" s="20">
        <v>4862.0</v>
      </c>
      <c r="P11" s="21">
        <v>0.531</v>
      </c>
      <c r="R11" s="7" t="s">
        <v>23</v>
      </c>
      <c r="S11" s="20">
        <v>19890.0</v>
      </c>
      <c r="T11" s="23">
        <v>1.4984906E9</v>
      </c>
      <c r="U11" s="23">
        <v>75339.0</v>
      </c>
      <c r="W11" s="7">
        <v>1.36</v>
      </c>
      <c r="X11" s="20">
        <f t="shared" si="1"/>
        <v>14625</v>
      </c>
      <c r="Z11" s="24"/>
      <c r="AA11" s="25"/>
      <c r="AB11" s="24"/>
      <c r="AC11" s="25"/>
      <c r="AD11" s="24"/>
    </row>
    <row r="12">
      <c r="A12" s="7" t="s">
        <v>36</v>
      </c>
      <c r="B12" s="21">
        <v>0.907</v>
      </c>
      <c r="C12" s="9">
        <v>0.25</v>
      </c>
      <c r="D12" s="28">
        <v>15971.5</v>
      </c>
      <c r="E12" s="11">
        <v>31610.90909090909</v>
      </c>
      <c r="F12" s="15">
        <v>3.0</v>
      </c>
      <c r="G12" s="13">
        <v>0.008522727</v>
      </c>
      <c r="H12" s="7">
        <v>0.55</v>
      </c>
      <c r="I12" s="7" t="s">
        <v>25</v>
      </c>
      <c r="J12" s="20">
        <v>48868.0</v>
      </c>
      <c r="K12" s="20">
        <v>44301.0</v>
      </c>
      <c r="L12" s="21">
        <v>0.907</v>
      </c>
      <c r="M12" s="20">
        <v>16005.0</v>
      </c>
      <c r="N12" s="21">
        <v>0.361</v>
      </c>
      <c r="O12" s="20">
        <v>28296.0</v>
      </c>
      <c r="P12" s="21">
        <v>0.639</v>
      </c>
      <c r="R12" s="7" t="s">
        <v>25</v>
      </c>
      <c r="S12" s="20">
        <v>126909.0</v>
      </c>
      <c r="T12" s="23">
        <v>3.7777266E9</v>
      </c>
      <c r="U12" s="23">
        <v>29767.0</v>
      </c>
      <c r="W12" s="7">
        <v>7.29</v>
      </c>
      <c r="X12" s="20">
        <f t="shared" si="1"/>
        <v>17408.64198</v>
      </c>
      <c r="Z12" s="24"/>
      <c r="AA12" s="25"/>
      <c r="AB12" s="24"/>
      <c r="AC12" s="25"/>
      <c r="AD12" s="24"/>
    </row>
    <row r="13">
      <c r="A13" s="7" t="s">
        <v>37</v>
      </c>
      <c r="B13" s="21">
        <v>0.447</v>
      </c>
      <c r="C13" s="9">
        <v>0.34</v>
      </c>
      <c r="D13" s="23">
        <v>41252.0</v>
      </c>
      <c r="E13" s="20">
        <v>11960.557768924304</v>
      </c>
      <c r="F13" s="15">
        <v>-6.0</v>
      </c>
      <c r="G13" s="13">
        <v>-0.00373506</v>
      </c>
      <c r="H13" s="7">
        <v>2.51</v>
      </c>
      <c r="I13" s="7" t="s">
        <v>38</v>
      </c>
      <c r="J13" s="20">
        <v>9966.0</v>
      </c>
      <c r="K13" s="20">
        <v>7942.0</v>
      </c>
      <c r="L13" s="21">
        <v>0.797</v>
      </c>
      <c r="M13" s="20">
        <v>2138.0</v>
      </c>
      <c r="N13" s="21">
        <v>0.269</v>
      </c>
      <c r="O13" s="20">
        <v>5804.0</v>
      </c>
      <c r="P13" s="21">
        <v>0.731</v>
      </c>
      <c r="R13" s="7" t="s">
        <v>38</v>
      </c>
      <c r="S13" s="20">
        <v>18306.0</v>
      </c>
      <c r="T13" s="23">
        <v>1.4655297E9</v>
      </c>
      <c r="U13" s="23">
        <v>80057.0</v>
      </c>
      <c r="W13" s="7">
        <v>0.8</v>
      </c>
      <c r="X13" s="20">
        <f t="shared" si="1"/>
        <v>22882.5</v>
      </c>
      <c r="Z13" s="24"/>
      <c r="AA13" s="25"/>
      <c r="AB13" s="24"/>
      <c r="AC13" s="25"/>
      <c r="AD13" s="24"/>
    </row>
    <row r="14">
      <c r="A14" s="7" t="s">
        <v>39</v>
      </c>
      <c r="B14" s="21">
        <v>0.783</v>
      </c>
      <c r="C14" s="9">
        <v>0.26</v>
      </c>
      <c r="D14" s="23">
        <v>20978.0</v>
      </c>
      <c r="E14" s="20">
        <v>16462.310030395136</v>
      </c>
      <c r="F14" s="15">
        <v>-2.0</v>
      </c>
      <c r="G14" s="13">
        <v>-9.49848E-4</v>
      </c>
      <c r="H14" s="7">
        <v>3.29</v>
      </c>
      <c r="I14" s="7" t="s">
        <v>27</v>
      </c>
      <c r="J14" s="20">
        <v>17974.0</v>
      </c>
      <c r="K14" s="20">
        <v>16565.0</v>
      </c>
      <c r="L14" s="21">
        <v>0.922</v>
      </c>
      <c r="M14" s="20">
        <v>4601.0</v>
      </c>
      <c r="N14" s="21">
        <v>0.278</v>
      </c>
      <c r="O14" s="20">
        <v>11964.0</v>
      </c>
      <c r="P14" s="21">
        <v>0.722</v>
      </c>
      <c r="R14" s="7" t="s">
        <v>27</v>
      </c>
      <c r="S14" s="20">
        <v>47263.0</v>
      </c>
      <c r="T14" s="23">
        <v>1.4874869E9</v>
      </c>
      <c r="U14" s="23">
        <v>31473.0</v>
      </c>
      <c r="W14" s="7">
        <v>4.71</v>
      </c>
      <c r="X14" s="20">
        <f t="shared" si="1"/>
        <v>10034.60722</v>
      </c>
      <c r="Z14" s="24"/>
      <c r="AA14" s="25"/>
      <c r="AB14" s="24"/>
      <c r="AC14" s="25"/>
      <c r="AD14" s="24"/>
    </row>
    <row r="15">
      <c r="A15" s="7" t="s">
        <v>40</v>
      </c>
      <c r="B15" s="8">
        <v>0.5447900176925226</v>
      </c>
      <c r="C15" s="9">
        <v>0.08</v>
      </c>
      <c r="D15" s="10">
        <v>71685.44748026715</v>
      </c>
      <c r="E15" s="29">
        <v>12787.267080745343</v>
      </c>
      <c r="F15" s="15">
        <v>9.0</v>
      </c>
      <c r="G15" s="13">
        <v>0.004367236</v>
      </c>
      <c r="H15" s="14">
        <v>3.2199999999999998</v>
      </c>
      <c r="I15" s="7" t="s">
        <v>41</v>
      </c>
      <c r="J15" s="20">
        <v>12705.0</v>
      </c>
      <c r="K15" s="20">
        <v>11226.0</v>
      </c>
      <c r="L15" s="21">
        <v>0.884</v>
      </c>
      <c r="M15" s="20">
        <v>1120.0</v>
      </c>
      <c r="N15" s="21">
        <v>0.1</v>
      </c>
      <c r="O15" s="20">
        <v>10106.0</v>
      </c>
      <c r="P15" s="21">
        <v>0.9</v>
      </c>
      <c r="R15" s="7" t="s">
        <v>41</v>
      </c>
      <c r="S15" s="20">
        <v>33489.0</v>
      </c>
      <c r="T15" s="23">
        <v>9.384058E8</v>
      </c>
      <c r="U15" s="23">
        <v>28021.0</v>
      </c>
      <c r="W15" s="7">
        <v>0.88</v>
      </c>
      <c r="X15" s="20">
        <f t="shared" si="1"/>
        <v>38055.68182</v>
      </c>
      <c r="Z15" s="24"/>
      <c r="AA15" s="25"/>
      <c r="AB15" s="24"/>
      <c r="AC15" s="25"/>
      <c r="AD15" s="24"/>
    </row>
    <row r="16">
      <c r="A16" s="7" t="s">
        <v>42</v>
      </c>
      <c r="B16" s="21">
        <v>0.622</v>
      </c>
      <c r="C16" s="9">
        <v>0.19</v>
      </c>
      <c r="D16" s="26">
        <v>83609.0</v>
      </c>
      <c r="E16" s="11">
        <v>44014.86486486487</v>
      </c>
      <c r="F16" s="15">
        <v>9.0</v>
      </c>
      <c r="G16" s="13">
        <v>0.019003378</v>
      </c>
      <c r="H16" s="31">
        <v>0.74</v>
      </c>
      <c r="I16" s="7" t="s">
        <v>31</v>
      </c>
      <c r="J16" s="20">
        <v>13752.0</v>
      </c>
      <c r="K16" s="20">
        <v>13147.0</v>
      </c>
      <c r="L16" s="21">
        <v>0.956</v>
      </c>
      <c r="M16" s="20">
        <v>7832.0</v>
      </c>
      <c r="N16" s="21">
        <v>0.596</v>
      </c>
      <c r="O16" s="20">
        <v>5315.0</v>
      </c>
      <c r="P16" s="21">
        <v>0.404</v>
      </c>
      <c r="R16" s="7" t="s">
        <v>31</v>
      </c>
      <c r="S16" s="20">
        <v>38924.0</v>
      </c>
      <c r="T16" s="23">
        <v>1.2745306E9</v>
      </c>
      <c r="U16" s="23">
        <v>32744.0</v>
      </c>
      <c r="W16" s="7">
        <v>4.57</v>
      </c>
      <c r="X16" s="20">
        <f t="shared" si="1"/>
        <v>8517.286652</v>
      </c>
      <c r="Z16" s="24"/>
      <c r="AA16" s="25"/>
      <c r="AB16" s="24"/>
      <c r="AC16" s="25"/>
      <c r="AD16" s="24"/>
    </row>
    <row r="17">
      <c r="A17" s="7" t="s">
        <v>43</v>
      </c>
      <c r="B17" s="21">
        <v>0.361</v>
      </c>
      <c r="C17" s="9">
        <v>0.43</v>
      </c>
      <c r="D17" s="28">
        <v>47836.0</v>
      </c>
      <c r="E17" s="11">
        <v>6106.739526411658</v>
      </c>
      <c r="F17" s="15">
        <v>-16.0</v>
      </c>
      <c r="G17" s="13">
        <v>-0.004553734</v>
      </c>
      <c r="H17" s="32">
        <v>5.49</v>
      </c>
      <c r="I17" s="7" t="s">
        <v>33</v>
      </c>
      <c r="J17" s="20">
        <v>17122.0</v>
      </c>
      <c r="K17" s="20">
        <v>16423.0</v>
      </c>
      <c r="L17" s="21">
        <v>0.959</v>
      </c>
      <c r="M17" s="20">
        <v>7612.0</v>
      </c>
      <c r="N17" s="21">
        <v>0.463</v>
      </c>
      <c r="O17" s="20">
        <v>8811.0</v>
      </c>
      <c r="P17" s="21">
        <v>0.537</v>
      </c>
      <c r="R17" s="7" t="s">
        <v>33</v>
      </c>
      <c r="S17" s="20">
        <v>40867.0</v>
      </c>
      <c r="T17" s="23">
        <v>2.1109646E9</v>
      </c>
      <c r="U17" s="23">
        <v>51655.0</v>
      </c>
      <c r="W17" s="7">
        <v>3.94</v>
      </c>
      <c r="X17" s="20">
        <f t="shared" si="1"/>
        <v>10372.33503</v>
      </c>
      <c r="Z17" s="24"/>
      <c r="AA17" s="25"/>
      <c r="AB17" s="24"/>
      <c r="AC17" s="25"/>
      <c r="AD17" s="24"/>
    </row>
    <row r="18">
      <c r="A18" s="33"/>
      <c r="C18" s="24"/>
      <c r="I18" s="7" t="s">
        <v>44</v>
      </c>
      <c r="J18" s="29">
        <v>280.0</v>
      </c>
      <c r="K18" s="29">
        <v>269.0</v>
      </c>
      <c r="L18" s="21">
        <v>0.961</v>
      </c>
      <c r="M18" s="29">
        <v>26.0</v>
      </c>
      <c r="N18" s="21">
        <v>0.097</v>
      </c>
      <c r="O18" s="29">
        <v>243.0</v>
      </c>
      <c r="P18" s="21">
        <v>0.903</v>
      </c>
      <c r="R18" s="7" t="s">
        <v>44</v>
      </c>
      <c r="S18" s="20">
        <v>5351.0</v>
      </c>
      <c r="T18" s="23">
        <v>4.26718E7</v>
      </c>
      <c r="U18" s="23">
        <v>7975.0</v>
      </c>
      <c r="W18" s="7">
        <v>0.29</v>
      </c>
      <c r="X18" s="20">
        <f t="shared" si="1"/>
        <v>18451.72414</v>
      </c>
      <c r="Z18" s="24"/>
      <c r="AA18" s="30"/>
      <c r="AB18" s="24"/>
      <c r="AC18" s="30"/>
      <c r="AD18" s="24"/>
    </row>
    <row r="19">
      <c r="A19" s="33"/>
      <c r="C19" s="24"/>
      <c r="I19" s="7" t="s">
        <v>35</v>
      </c>
      <c r="J19" s="20">
        <v>9997.0</v>
      </c>
      <c r="K19" s="20">
        <v>9173.0</v>
      </c>
      <c r="L19" s="21">
        <v>0.918</v>
      </c>
      <c r="M19" s="20">
        <v>3522.0</v>
      </c>
      <c r="N19" s="21">
        <v>0.384</v>
      </c>
      <c r="O19" s="20">
        <v>5651.0</v>
      </c>
      <c r="P19" s="21">
        <v>0.616</v>
      </c>
      <c r="R19" s="7" t="s">
        <v>35</v>
      </c>
      <c r="S19" s="20">
        <v>26659.0</v>
      </c>
      <c r="T19" s="23">
        <v>7.559388E8</v>
      </c>
      <c r="U19" s="23">
        <v>28356.0</v>
      </c>
      <c r="W19" s="7">
        <v>2.11</v>
      </c>
      <c r="X19" s="20">
        <f t="shared" si="1"/>
        <v>12634.59716</v>
      </c>
      <c r="Z19" s="24"/>
      <c r="AA19" s="25"/>
      <c r="AB19" s="24"/>
      <c r="AC19" s="25"/>
      <c r="AD19" s="24"/>
    </row>
    <row r="20">
      <c r="A20" s="33"/>
      <c r="C20" s="24"/>
      <c r="I20" s="7" t="s">
        <v>36</v>
      </c>
      <c r="J20" s="20">
        <v>6993.0</v>
      </c>
      <c r="K20" s="20">
        <v>6687.0</v>
      </c>
      <c r="L20" s="21">
        <v>0.956</v>
      </c>
      <c r="M20" s="29">
        <v>622.0</v>
      </c>
      <c r="N20" s="21">
        <v>0.093</v>
      </c>
      <c r="O20" s="20">
        <v>6065.0</v>
      </c>
      <c r="P20" s="21">
        <v>0.907</v>
      </c>
      <c r="R20" s="7" t="s">
        <v>36</v>
      </c>
      <c r="S20" s="20">
        <v>17386.0</v>
      </c>
      <c r="T20" s="23">
        <v>4.076377E8</v>
      </c>
      <c r="U20" s="23">
        <v>15971.5</v>
      </c>
      <c r="W20" s="7">
        <v>0.55</v>
      </c>
      <c r="X20" s="20">
        <f t="shared" si="1"/>
        <v>31610.90909</v>
      </c>
      <c r="Z20" s="24"/>
      <c r="AA20" s="25"/>
      <c r="AB20" s="24"/>
      <c r="AC20" s="25"/>
      <c r="AD20" s="24"/>
    </row>
    <row r="21">
      <c r="A21" s="33"/>
      <c r="C21" s="24"/>
      <c r="I21" s="7" t="s">
        <v>45</v>
      </c>
      <c r="J21" s="20">
        <v>5829.0</v>
      </c>
      <c r="K21" s="20">
        <v>5086.0</v>
      </c>
      <c r="L21" s="21">
        <v>0.873</v>
      </c>
      <c r="M21" s="20">
        <v>1367.0</v>
      </c>
      <c r="N21" s="21">
        <v>0.269</v>
      </c>
      <c r="O21" s="20">
        <v>3719.0</v>
      </c>
      <c r="P21" s="21">
        <v>0.731</v>
      </c>
      <c r="R21" s="7" t="s">
        <v>45</v>
      </c>
      <c r="S21" s="20">
        <v>8749.0</v>
      </c>
      <c r="T21" s="23">
        <v>7.847537E8</v>
      </c>
      <c r="U21" s="23">
        <v>89696.0</v>
      </c>
      <c r="W21" s="7">
        <v>0.2</v>
      </c>
      <c r="X21" s="20">
        <f t="shared" si="1"/>
        <v>43745</v>
      </c>
      <c r="Z21" s="24"/>
      <c r="AA21" s="30"/>
      <c r="AB21" s="24"/>
      <c r="AC21" s="30"/>
      <c r="AD21" s="24"/>
    </row>
    <row r="22">
      <c r="A22" s="33"/>
      <c r="C22" s="24"/>
      <c r="I22" s="7" t="s">
        <v>37</v>
      </c>
      <c r="J22" s="20">
        <v>12055.0</v>
      </c>
      <c r="K22" s="20">
        <v>11482.0</v>
      </c>
      <c r="L22" s="21">
        <v>0.952</v>
      </c>
      <c r="M22" s="20">
        <v>6354.0</v>
      </c>
      <c r="N22" s="21">
        <v>0.553</v>
      </c>
      <c r="O22" s="20">
        <v>5128.0</v>
      </c>
      <c r="P22" s="21">
        <v>0.447</v>
      </c>
      <c r="R22" s="7" t="s">
        <v>37</v>
      </c>
      <c r="S22" s="20">
        <v>30021.0</v>
      </c>
      <c r="T22" s="23">
        <v>1.2384264E9</v>
      </c>
      <c r="U22" s="23">
        <v>41252.0</v>
      </c>
      <c r="W22" s="7">
        <v>2.51</v>
      </c>
      <c r="X22" s="20">
        <f t="shared" si="1"/>
        <v>11960.55777</v>
      </c>
      <c r="Z22" s="24"/>
      <c r="AA22" s="25"/>
      <c r="AB22" s="24"/>
      <c r="AC22" s="25"/>
      <c r="AD22" s="24"/>
    </row>
    <row r="23">
      <c r="A23" s="33"/>
      <c r="C23" s="24"/>
      <c r="I23" s="7" t="s">
        <v>39</v>
      </c>
      <c r="J23" s="20">
        <v>21699.0</v>
      </c>
      <c r="K23" s="20">
        <v>19899.0</v>
      </c>
      <c r="L23" s="21">
        <v>0.917</v>
      </c>
      <c r="M23" s="20">
        <v>4326.0</v>
      </c>
      <c r="N23" s="21">
        <v>0.217</v>
      </c>
      <c r="O23" s="20">
        <v>15573.0</v>
      </c>
      <c r="P23" s="21">
        <v>0.783</v>
      </c>
      <c r="R23" s="7" t="s">
        <v>39</v>
      </c>
      <c r="S23" s="20">
        <v>54161.0</v>
      </c>
      <c r="T23" s="23">
        <v>1.1361726E9</v>
      </c>
      <c r="U23" s="23">
        <v>20978.0</v>
      </c>
      <c r="W23" s="7">
        <v>3.29</v>
      </c>
      <c r="X23" s="20">
        <f t="shared" si="1"/>
        <v>16462.31003</v>
      </c>
      <c r="Z23" s="24"/>
      <c r="AA23" s="25"/>
      <c r="AB23" s="24"/>
      <c r="AC23" s="25"/>
      <c r="AD23" s="24"/>
    </row>
    <row r="24">
      <c r="I24" s="7" t="s">
        <v>40</v>
      </c>
      <c r="J24" s="20">
        <v>18219.0</v>
      </c>
      <c r="K24" s="20">
        <v>16730.0</v>
      </c>
      <c r="L24" s="21">
        <v>0.918</v>
      </c>
      <c r="M24" s="20">
        <v>6911.0</v>
      </c>
      <c r="N24" s="21">
        <v>0.413</v>
      </c>
      <c r="O24" s="20">
        <v>9819.0</v>
      </c>
      <c r="P24" s="21">
        <v>0.587</v>
      </c>
      <c r="R24" s="7" t="s">
        <v>40</v>
      </c>
      <c r="S24" s="20">
        <v>36772.0</v>
      </c>
      <c r="T24" s="23">
        <v>2.3807954E9</v>
      </c>
      <c r="U24" s="23">
        <v>64745.0</v>
      </c>
      <c r="W24" s="7">
        <v>2.25</v>
      </c>
      <c r="X24" s="20">
        <f t="shared" si="1"/>
        <v>16343.11111</v>
      </c>
      <c r="Z24" s="24"/>
      <c r="AA24" s="25"/>
      <c r="AB24" s="24"/>
      <c r="AC24" s="25"/>
      <c r="AD24" s="24"/>
    </row>
    <row r="25">
      <c r="I25" s="7" t="s">
        <v>46</v>
      </c>
      <c r="J25" s="20">
        <v>3259.0</v>
      </c>
      <c r="K25" s="20">
        <v>2628.0</v>
      </c>
      <c r="L25" s="21">
        <v>0.806</v>
      </c>
      <c r="M25" s="29">
        <v>746.0</v>
      </c>
      <c r="N25" s="21">
        <v>0.284</v>
      </c>
      <c r="O25" s="20">
        <v>1882.0</v>
      </c>
      <c r="P25" s="21">
        <v>0.716</v>
      </c>
      <c r="R25" s="7" t="s">
        <v>46</v>
      </c>
      <c r="S25" s="20">
        <v>4403.0</v>
      </c>
      <c r="T25" s="23">
        <v>5.708529E8</v>
      </c>
      <c r="U25" s="23">
        <v>129651.0</v>
      </c>
      <c r="W25" s="7">
        <v>0.97</v>
      </c>
      <c r="X25" s="20">
        <f t="shared" si="1"/>
        <v>4539.175258</v>
      </c>
      <c r="Z25" s="24"/>
      <c r="AA25" s="30"/>
      <c r="AB25" s="24"/>
      <c r="AC25" s="30"/>
      <c r="AD25" s="24"/>
    </row>
    <row r="26">
      <c r="I26" s="7" t="s">
        <v>42</v>
      </c>
      <c r="J26" s="20">
        <v>18296.0</v>
      </c>
      <c r="K26" s="20">
        <v>16819.0</v>
      </c>
      <c r="L26" s="21">
        <v>0.919</v>
      </c>
      <c r="M26" s="20">
        <v>6355.0</v>
      </c>
      <c r="N26" s="21">
        <v>0.378</v>
      </c>
      <c r="O26" s="20">
        <v>10464.0</v>
      </c>
      <c r="P26" s="21">
        <v>0.622</v>
      </c>
      <c r="R26" s="7" t="s">
        <v>42</v>
      </c>
      <c r="S26" s="20">
        <v>32571.0</v>
      </c>
      <c r="T26" s="23">
        <v>2.7232148E9</v>
      </c>
      <c r="U26" s="23">
        <v>83609.0</v>
      </c>
      <c r="W26" s="7">
        <v>0.74</v>
      </c>
      <c r="X26" s="20">
        <f t="shared" si="1"/>
        <v>44014.86486</v>
      </c>
      <c r="Z26" s="24"/>
      <c r="AA26" s="25"/>
      <c r="AB26" s="24"/>
      <c r="AC26" s="25"/>
      <c r="AD26" s="24"/>
    </row>
    <row r="27">
      <c r="I27" s="7" t="s">
        <v>47</v>
      </c>
      <c r="J27" s="20">
        <v>4119.0</v>
      </c>
      <c r="K27" s="20">
        <v>3558.0</v>
      </c>
      <c r="L27" s="21">
        <v>0.864</v>
      </c>
      <c r="M27" s="29">
        <v>789.0</v>
      </c>
      <c r="N27" s="21">
        <v>0.222</v>
      </c>
      <c r="O27" s="20">
        <v>2769.0</v>
      </c>
      <c r="P27" s="21">
        <v>0.778</v>
      </c>
      <c r="R27" s="7" t="s">
        <v>47</v>
      </c>
      <c r="S27" s="20">
        <v>6619.0</v>
      </c>
      <c r="T27" s="23">
        <v>5.101219E8</v>
      </c>
      <c r="U27" s="23">
        <v>77069.0</v>
      </c>
      <c r="W27" s="7">
        <v>0.3</v>
      </c>
      <c r="X27" s="20">
        <f t="shared" si="1"/>
        <v>22063.33333</v>
      </c>
      <c r="Z27" s="24"/>
      <c r="AA27" s="30"/>
      <c r="AB27" s="24"/>
      <c r="AC27" s="25"/>
      <c r="AD27" s="24"/>
    </row>
    <row r="28">
      <c r="I28" s="7" t="s">
        <v>43</v>
      </c>
      <c r="J28" s="20">
        <v>14675.0</v>
      </c>
      <c r="K28" s="20">
        <v>13933.0</v>
      </c>
      <c r="L28" s="21">
        <v>0.949</v>
      </c>
      <c r="M28" s="20">
        <v>8905.0</v>
      </c>
      <c r="N28" s="21">
        <v>0.639</v>
      </c>
      <c r="O28" s="20">
        <v>5028.0</v>
      </c>
      <c r="P28" s="21">
        <v>0.361</v>
      </c>
      <c r="R28" s="7" t="s">
        <v>43</v>
      </c>
      <c r="S28" s="20">
        <v>33526.0</v>
      </c>
      <c r="T28" s="34">
        <v>1.6037371E9</v>
      </c>
      <c r="U28" s="23">
        <v>47836.0</v>
      </c>
      <c r="W28" s="7">
        <v>5.49</v>
      </c>
      <c r="X28" s="20">
        <f t="shared" si="1"/>
        <v>6106.739526</v>
      </c>
      <c r="Z28" s="24"/>
      <c r="AA28" s="25"/>
      <c r="AB28" s="24"/>
      <c r="AC28" s="25"/>
      <c r="AD28" s="24"/>
    </row>
    <row r="29">
      <c r="I29" s="35" t="s">
        <v>9</v>
      </c>
      <c r="J29" s="36">
        <f t="shared" ref="J29:K29" si="2">SUM(J7,J10)</f>
        <v>30906</v>
      </c>
      <c r="K29" s="36">
        <f t="shared" si="2"/>
        <v>29224</v>
      </c>
      <c r="L29" s="37">
        <f t="shared" ref="L29:L33" si="5">K29/J29</f>
        <v>0.9455769106</v>
      </c>
      <c r="M29" s="37">
        <f>SUM(M7,M10)</f>
        <v>6012</v>
      </c>
      <c r="N29" s="37">
        <f t="shared" ref="N29:N33" si="6">M29/J29</f>
        <v>0.1945253349</v>
      </c>
      <c r="O29" s="36">
        <f>SUM(O7,O10)</f>
        <v>23212</v>
      </c>
      <c r="P29" s="37">
        <f t="shared" ref="P29:P33" si="7">O29/J29</f>
        <v>0.7510515757</v>
      </c>
      <c r="R29" s="35" t="s">
        <v>9</v>
      </c>
      <c r="S29" s="36">
        <f t="shared" ref="S29:T29" si="3">SUM(S7,S10)</f>
        <v>74558</v>
      </c>
      <c r="T29" s="38">
        <f t="shared" si="3"/>
        <v>2939368600</v>
      </c>
      <c r="U29" s="39">
        <f t="shared" ref="U29:U33" si="9">T29/S29</f>
        <v>39423.91963</v>
      </c>
      <c r="W29" s="37">
        <f>SUM(W7,W10)</f>
        <v>4.44</v>
      </c>
      <c r="X29" s="20">
        <f t="shared" si="1"/>
        <v>16792.34234</v>
      </c>
    </row>
    <row r="30">
      <c r="I30" s="35" t="s">
        <v>10</v>
      </c>
      <c r="J30" s="36">
        <f t="shared" ref="J30:K30" si="4">SUM(J8,J9)</f>
        <v>18119</v>
      </c>
      <c r="K30" s="36">
        <f t="shared" si="4"/>
        <v>15256</v>
      </c>
      <c r="L30" s="37">
        <f t="shared" si="5"/>
        <v>0.8419890722</v>
      </c>
      <c r="M30" s="36">
        <f>SUM(M8,M9)</f>
        <v>4863</v>
      </c>
      <c r="N30" s="37">
        <f t="shared" si="6"/>
        <v>0.2683922954</v>
      </c>
      <c r="O30" s="36">
        <f>SUM(O8,O9)</f>
        <v>10393</v>
      </c>
      <c r="P30" s="37">
        <f t="shared" si="7"/>
        <v>0.5735967769</v>
      </c>
      <c r="R30" s="35" t="s">
        <v>10</v>
      </c>
      <c r="S30" s="36">
        <f t="shared" ref="S30:T30" si="8">SUM(S8,S9)</f>
        <v>27431</v>
      </c>
      <c r="T30" s="38">
        <f t="shared" si="8"/>
        <v>2933016900</v>
      </c>
      <c r="U30" s="39">
        <f t="shared" si="9"/>
        <v>106923.4406</v>
      </c>
      <c r="W30" s="37">
        <f>SUM(W8,W9)</f>
        <v>0.93</v>
      </c>
      <c r="X30" s="20">
        <f t="shared" si="1"/>
        <v>29495.69892</v>
      </c>
    </row>
    <row r="31">
      <c r="I31" s="40" t="s">
        <v>21</v>
      </c>
      <c r="J31" s="41">
        <f t="shared" ref="J31:K31" si="10">SUM(J13,J21,J27)</f>
        <v>19914</v>
      </c>
      <c r="K31" s="41">
        <f t="shared" si="10"/>
        <v>16586</v>
      </c>
      <c r="L31" s="5">
        <f t="shared" si="5"/>
        <v>0.83288139</v>
      </c>
      <c r="M31" s="41">
        <f>SUM(M13,M21,M27)</f>
        <v>4294</v>
      </c>
      <c r="N31" s="5">
        <f t="shared" si="6"/>
        <v>0.2156271969</v>
      </c>
      <c r="O31" s="41">
        <f>SUM(O13,O21,O27)</f>
        <v>12292</v>
      </c>
      <c r="P31" s="5">
        <f t="shared" si="7"/>
        <v>0.617254193</v>
      </c>
      <c r="R31" s="40" t="s">
        <v>21</v>
      </c>
      <c r="S31" s="41">
        <f t="shared" ref="S31:T31" si="11">SUM(S13,S21,S27)</f>
        <v>33674</v>
      </c>
      <c r="T31" s="39">
        <f t="shared" si="11"/>
        <v>2760405300</v>
      </c>
      <c r="U31" s="39">
        <f t="shared" si="9"/>
        <v>81974.38083</v>
      </c>
      <c r="W31" s="5">
        <f>SUM(W13,W21,W27)</f>
        <v>1.3</v>
      </c>
      <c r="X31" s="20">
        <f t="shared" si="1"/>
        <v>25903.07692</v>
      </c>
    </row>
    <row r="32">
      <c r="I32" s="40" t="s">
        <v>48</v>
      </c>
      <c r="J32" s="41">
        <f t="shared" ref="J32:K32" si="12">SUM(J15,J18)</f>
        <v>12985</v>
      </c>
      <c r="K32" s="41">
        <f t="shared" si="12"/>
        <v>11495</v>
      </c>
      <c r="L32" s="5">
        <f t="shared" si="5"/>
        <v>0.8852522141</v>
      </c>
      <c r="M32" s="41">
        <f>SUM(M15,M18)</f>
        <v>1146</v>
      </c>
      <c r="N32" s="5">
        <f t="shared" si="6"/>
        <v>0.08825567963</v>
      </c>
      <c r="O32" s="41">
        <f>SUM(O15,O18)</f>
        <v>10349</v>
      </c>
      <c r="P32" s="5">
        <f t="shared" si="7"/>
        <v>0.7969965345</v>
      </c>
      <c r="R32" s="40" t="s">
        <v>48</v>
      </c>
      <c r="S32" s="41">
        <f t="shared" ref="S32:T32" si="13">SUM(S15,S18)</f>
        <v>38840</v>
      </c>
      <c r="T32" s="39">
        <f t="shared" si="13"/>
        <v>981077600</v>
      </c>
      <c r="U32" s="39">
        <f t="shared" si="9"/>
        <v>25259.46447</v>
      </c>
      <c r="W32" s="5">
        <f>SUM(W15,W18)</f>
        <v>1.17</v>
      </c>
      <c r="X32" s="20">
        <f t="shared" si="1"/>
        <v>33196.5812</v>
      </c>
    </row>
    <row r="33">
      <c r="I33" s="40" t="s">
        <v>40</v>
      </c>
      <c r="J33" s="41">
        <f t="shared" ref="J33:K33" si="14">SUM(J24,J25)</f>
        <v>21478</v>
      </c>
      <c r="K33" s="41">
        <f t="shared" si="14"/>
        <v>19358</v>
      </c>
      <c r="L33" s="5">
        <f t="shared" si="5"/>
        <v>0.9012943477</v>
      </c>
      <c r="M33" s="41">
        <f>SUM(M24,M25)</f>
        <v>7657</v>
      </c>
      <c r="N33" s="5">
        <f t="shared" si="6"/>
        <v>0.35650433</v>
      </c>
      <c r="O33" s="41">
        <f>SUM(O24,O25)</f>
        <v>11701</v>
      </c>
      <c r="P33" s="5">
        <f t="shared" si="7"/>
        <v>0.5447900177</v>
      </c>
      <c r="R33" s="40" t="s">
        <v>40</v>
      </c>
      <c r="S33" s="41">
        <f t="shared" ref="S33:T33" si="15">SUM(S24,S25)</f>
        <v>41175</v>
      </c>
      <c r="T33" s="39">
        <f t="shared" si="15"/>
        <v>2951648300</v>
      </c>
      <c r="U33" s="39">
        <f t="shared" si="9"/>
        <v>71685.44748</v>
      </c>
      <c r="W33" s="5">
        <f>SUM(W24,W25)</f>
        <v>3.22</v>
      </c>
      <c r="X33" s="20">
        <f t="shared" si="1"/>
        <v>12787.26708</v>
      </c>
    </row>
    <row r="34">
      <c r="S34" s="41">
        <f>SUM(S7:S28)</f>
        <v>683855</v>
      </c>
      <c r="T34" s="5"/>
      <c r="U34" s="5"/>
      <c r="W34" s="37">
        <f>SUM(W7:W28)</f>
        <v>47.62</v>
      </c>
      <c r="X34" s="20">
        <f t="shared" si="1"/>
        <v>14360.66779</v>
      </c>
    </row>
    <row r="35">
      <c r="S35" s="5"/>
      <c r="T35" s="5"/>
      <c r="U35" s="5"/>
    </row>
    <row r="36">
      <c r="I36" s="40" t="s">
        <v>49</v>
      </c>
      <c r="R36" s="40" t="s">
        <v>49</v>
      </c>
    </row>
    <row r="37">
      <c r="I37" s="40" t="s">
        <v>50</v>
      </c>
      <c r="R37" s="40" t="s">
        <v>51</v>
      </c>
    </row>
    <row r="38">
      <c r="I38" s="40" t="s">
        <v>52</v>
      </c>
      <c r="R38" s="40" t="s">
        <v>53</v>
      </c>
    </row>
    <row r="39">
      <c r="I39" s="40" t="s">
        <v>54</v>
      </c>
      <c r="R39" s="40" t="s">
        <v>55</v>
      </c>
    </row>
    <row r="40">
      <c r="R40" s="5"/>
    </row>
    <row r="41">
      <c r="R41" s="40" t="s">
        <v>56</v>
      </c>
    </row>
    <row r="42">
      <c r="A42" s="33"/>
    </row>
    <row r="43">
      <c r="A43" s="33"/>
    </row>
    <row r="44">
      <c r="A44" s="33"/>
    </row>
  </sheetData>
  <drawing r:id="rId1"/>
</worksheet>
</file>