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20115" windowHeight="7995" activeTab="2"/>
  </bookViews>
  <sheets>
    <sheet name="Insumos de informacion" sheetId="6" r:id="rId1"/>
    <sheet name="Opportunity Requirements" sheetId="2" r:id="rId2"/>
    <sheet name="Opportunity Components Design" sheetId="3" r:id="rId3"/>
    <sheet name="Pack Definition" sheetId="5" r:id="rId4"/>
    <sheet name="Sample Box Request" sheetId="4" r:id="rId5"/>
    <sheet name="Sheet1" sheetId="1" r:id="rId6"/>
  </sheets>
  <calcPr calcId="144525"/>
</workbook>
</file>

<file path=xl/calcChain.xml><?xml version="1.0" encoding="utf-8"?>
<calcChain xmlns="http://schemas.openxmlformats.org/spreadsheetml/2006/main">
  <c r="H4" i="3" l="1"/>
  <c r="H8" i="2"/>
  <c r="E4" i="5"/>
  <c r="H6" i="3"/>
  <c r="L5" i="3" s="1"/>
  <c r="J28" i="1"/>
  <c r="H16" i="1"/>
  <c r="W16" i="1" s="1"/>
  <c r="H15" i="1"/>
  <c r="W15" i="1" s="1"/>
  <c r="H3" i="1"/>
  <c r="W3" i="1" s="1"/>
</calcChain>
</file>

<file path=xl/comments1.xml><?xml version="1.0" encoding="utf-8"?>
<comments xmlns="http://schemas.openxmlformats.org/spreadsheetml/2006/main">
  <authors>
    <author>Laptop Riverdale</author>
  </authors>
  <commentList>
    <comment ref="E7" authorId="0">
      <text>
        <r>
          <rPr>
            <b/>
            <sz val="9"/>
            <color indexed="81"/>
            <rFont val="Tahoma"/>
            <family val="2"/>
          </rPr>
          <t>Laptop Riverdale:</t>
        </r>
        <r>
          <rPr>
            <sz val="9"/>
            <color indexed="81"/>
            <rFont val="Tahoma"/>
            <family val="2"/>
          </rPr>
          <t xml:space="preserve">
Only When WET
</t>
        </r>
      </text>
    </comment>
    <comment ref="F7" authorId="0">
      <text>
        <r>
          <rPr>
            <b/>
            <sz val="9"/>
            <color indexed="81"/>
            <rFont val="Tahoma"/>
            <family val="2"/>
          </rPr>
          <t>Laptop Riverdale:</t>
        </r>
        <r>
          <rPr>
            <sz val="9"/>
            <color indexed="81"/>
            <rFont val="Tahoma"/>
            <family val="2"/>
          </rPr>
          <t xml:space="preserve">
Only When Wet
</t>
        </r>
      </text>
    </comment>
    <comment ref="H7" authorId="0">
      <text>
        <r>
          <rPr>
            <b/>
            <sz val="9"/>
            <color indexed="81"/>
            <rFont val="Tahoma"/>
            <family val="2"/>
          </rPr>
          <t>Laptop Riverdale:</t>
        </r>
        <r>
          <rPr>
            <sz val="9"/>
            <color indexed="81"/>
            <rFont val="Tahoma"/>
            <family val="2"/>
          </rPr>
          <t xml:space="preserve">
(price - markup)</t>
        </r>
      </text>
    </comment>
    <comment ref="I7" authorId="0">
      <text>
        <r>
          <rPr>
            <b/>
            <sz val="9"/>
            <color indexed="81"/>
            <rFont val="Tahoma"/>
            <family val="2"/>
          </rPr>
          <t>Laptop Riverdale:</t>
        </r>
        <r>
          <rPr>
            <sz val="9"/>
            <color indexed="81"/>
            <rFont val="Tahoma"/>
            <family val="2"/>
          </rPr>
          <t xml:space="preserve">
All in cost - freight out - import cost - duty - profit - rebate</t>
        </r>
      </text>
    </comment>
  </commentList>
</comments>
</file>

<file path=xl/sharedStrings.xml><?xml version="1.0" encoding="utf-8"?>
<sst xmlns="http://schemas.openxmlformats.org/spreadsheetml/2006/main" count="219" uniqueCount="146">
  <si>
    <t>Max Sale Price</t>
  </si>
  <si>
    <t>Retail Price</t>
  </si>
  <si>
    <t>Customer Markup</t>
  </si>
  <si>
    <t>Delivered?</t>
  </si>
  <si>
    <t>Y</t>
  </si>
  <si>
    <t>Delivery Cost Unit</t>
  </si>
  <si>
    <t>FOB Miami</t>
  </si>
  <si>
    <t>Max Sale Proc</t>
  </si>
  <si>
    <t>Delivered</t>
  </si>
  <si>
    <t>flowercost + import cost + handling + rebate +  duty + production + profit = 8.796</t>
  </si>
  <si>
    <t>flowercost + import cost + handling + rebate +  duty + production + freight + profit = 8.796</t>
  </si>
  <si>
    <t>Stems</t>
  </si>
  <si>
    <t>Alternatives</t>
  </si>
  <si>
    <t>Season</t>
  </si>
  <si>
    <t>Mothers Day</t>
  </si>
  <si>
    <t>Customer</t>
  </si>
  <si>
    <t>Opportunity Name</t>
  </si>
  <si>
    <t>SFOpId</t>
  </si>
  <si>
    <t>Walmart</t>
  </si>
  <si>
    <t>Mothers 2018</t>
  </si>
  <si>
    <t>WERWIENRFWIERNWINRWEINRMW23523mwiakdfn</t>
  </si>
  <si>
    <t>SFNotes</t>
  </si>
  <si>
    <t>Colores/tendencias</t>
  </si>
  <si>
    <t>recipe</t>
  </si>
  <si>
    <t>Sample Box</t>
  </si>
  <si>
    <t>Caja, que tiene un numero determinado de unidades, de diferentes recetas</t>
  </si>
  <si>
    <t>WMMothersdat2199A</t>
  </si>
  <si>
    <t>WMMothersdat2199B</t>
  </si>
  <si>
    <t>WMMothersdat2199C</t>
  </si>
  <si>
    <t>RecipeId</t>
  </si>
  <si>
    <t>SampleUnits</t>
  </si>
  <si>
    <t>25x2</t>
  </si>
  <si>
    <t>25x5</t>
  </si>
  <si>
    <t>solo puede llegar a 150</t>
  </si>
  <si>
    <t>Type</t>
  </si>
  <si>
    <t>Color</t>
  </si>
  <si>
    <t>Grade</t>
  </si>
  <si>
    <t>Units</t>
  </si>
  <si>
    <t>Alstro</t>
  </si>
  <si>
    <t>Rose</t>
  </si>
  <si>
    <t>White</t>
  </si>
  <si>
    <t>FA</t>
  </si>
  <si>
    <t>Gyp</t>
  </si>
  <si>
    <t>XX</t>
  </si>
  <si>
    <t>Carn</t>
  </si>
  <si>
    <t>Red</t>
  </si>
  <si>
    <t>ST</t>
  </si>
  <si>
    <t>WMMothersdat2199A-Prim</t>
  </si>
  <si>
    <t>Valentines</t>
  </si>
  <si>
    <t xml:space="preserve">Valentines </t>
  </si>
  <si>
    <t>Easter</t>
  </si>
  <si>
    <t>PrimaryA</t>
  </si>
  <si>
    <t>PrimaryB</t>
  </si>
  <si>
    <t>Secund</t>
  </si>
  <si>
    <t>SecundA</t>
  </si>
  <si>
    <t>SecundB</t>
  </si>
  <si>
    <t>OPPORTUNITY</t>
  </si>
  <si>
    <t>TARGET PRICE</t>
  </si>
  <si>
    <t>ALTERNATIVES</t>
  </si>
  <si>
    <t>SEASON</t>
  </si>
  <si>
    <t>STEMS</t>
  </si>
  <si>
    <t>TYPE</t>
  </si>
  <si>
    <t>BOUQUET</t>
  </si>
  <si>
    <t>MOTHERS</t>
  </si>
  <si>
    <t>NOTES</t>
  </si>
  <si>
    <t>THE CUSTOMER HATES LILLIES</t>
  </si>
  <si>
    <t>EVERYDAY</t>
  </si>
  <si>
    <t>ROSES</t>
  </si>
  <si>
    <t>CB - ROSES</t>
  </si>
  <si>
    <t>PICTURE</t>
  </si>
  <si>
    <t>PIC</t>
  </si>
  <si>
    <t>SAMPLE UNITS</t>
  </si>
  <si>
    <t>CREATE FARM ORDER</t>
  </si>
  <si>
    <t>FARM DROP DOWN</t>
  </si>
  <si>
    <t>PACKTYPE</t>
  </si>
  <si>
    <t>WET</t>
  </si>
  <si>
    <t>DRY</t>
  </si>
  <si>
    <t>Supplier Drop Down</t>
  </si>
  <si>
    <t>Flower List selection</t>
  </si>
  <si>
    <t>T</t>
  </si>
  <si>
    <t>X</t>
  </si>
  <si>
    <t>H</t>
  </si>
  <si>
    <t>O</t>
  </si>
  <si>
    <t>Funza</t>
  </si>
  <si>
    <t>if funza, mark, save = Funza quote#</t>
  </si>
  <si>
    <t>Quote</t>
  </si>
  <si>
    <t>Target</t>
  </si>
  <si>
    <t>Alt#</t>
  </si>
  <si>
    <t>Combination</t>
  </si>
  <si>
    <t>1 of 3</t>
  </si>
  <si>
    <t>Box</t>
  </si>
  <si>
    <t>UPB In</t>
  </si>
  <si>
    <t>Opp Name</t>
  </si>
  <si>
    <t>Leonard Supermaket</t>
  </si>
  <si>
    <t>Mothers 2019</t>
  </si>
  <si>
    <t>Opportunity Components</t>
  </si>
  <si>
    <t>save</t>
  </si>
  <si>
    <t>Opportunity Components Design</t>
  </si>
  <si>
    <t>Hardgood List selection</t>
  </si>
  <si>
    <t>Sleeve</t>
  </si>
  <si>
    <t>Clear</t>
  </si>
  <si>
    <t>17"</t>
  </si>
  <si>
    <t>UPC</t>
  </si>
  <si>
    <t>Generic</t>
  </si>
  <si>
    <t>10gms</t>
  </si>
  <si>
    <t>2x1</t>
  </si>
  <si>
    <t>Food</t>
  </si>
  <si>
    <t>(Designer Window)</t>
  </si>
  <si>
    <t>(Salesperson Window)</t>
  </si>
  <si>
    <t>0 of 3</t>
  </si>
  <si>
    <t>Pack Definition</t>
  </si>
  <si>
    <t>Box out Pack</t>
  </si>
  <si>
    <t>UPB Out</t>
  </si>
  <si>
    <t>Target Cost</t>
  </si>
  <si>
    <t>Est Cost</t>
  </si>
  <si>
    <t>Target Price</t>
  </si>
  <si>
    <t>FloCost</t>
  </si>
  <si>
    <t>TargetFloCost</t>
  </si>
  <si>
    <t>Selected FloCost</t>
  </si>
  <si>
    <t>Target FloCost</t>
  </si>
  <si>
    <t>Target All-In Cost</t>
  </si>
  <si>
    <t>Calculated</t>
  </si>
  <si>
    <t>BoxOut Type</t>
  </si>
  <si>
    <t>Max Box Stems</t>
  </si>
  <si>
    <t>IMPORT</t>
  </si>
  <si>
    <t>COST</t>
  </si>
  <si>
    <t>UPB IN</t>
  </si>
  <si>
    <t>HANDLING</t>
  </si>
  <si>
    <t>UPB IN Y UPB OUT</t>
  </si>
  <si>
    <t>PRODUCTION</t>
  </si>
  <si>
    <t>UPB OUT</t>
  </si>
  <si>
    <t>REBATE</t>
  </si>
  <si>
    <t>FINAL PRICE</t>
  </si>
  <si>
    <t>FUNZA</t>
  </si>
  <si>
    <t>TENEMOS</t>
  </si>
  <si>
    <t>TENEMOS EL UPB IN, NO TENEMOS EL UPB OUT, HASTA QUE DEFINAMOS EL TIPO DE CAJA OUT, DE ESO DEPENDE EL UPB OUT, A MENOS DE QUE MANEJEMOS ESTANDARES DE STEMS PER BOX OUT, POR TIPO DE FLOR/PRODUCTO, EN BOUQUET CAJA 6 170 TALLOS, EN CONSUMER BUNCH CARNATION 160 TALLOS, EN CONSUMER BUNCH POMPOM 250 TALLOS ETC ETC ETC</t>
  </si>
  <si>
    <t>VER INFORMACION HISTORICA DE EMPAQUES WET POR TIPODE PRODUCTO Y SACAR PROMEDIOS.</t>
  </si>
  <si>
    <t>POR TALLOS DE FLORES PRINCIPALES, ROSAS, HYDRANGEAS, GIRASOLES….. 3 TALLOS, 4 TALLOS… ETC ETC..</t>
  </si>
  <si>
    <t>INTENTAR CALCULAR PORCENTAJES… ROSA 50 CMS ES 0.012 DE UNA CAJA TIPO 6, ES DECIR CABEN 150* CAJA</t>
  </si>
  <si>
    <t xml:space="preserve">AL INICIO, SIN RECETA, NO HAY PRESUPUESTO, CADA VEZ QUE SE INGRESE CANTIDAD DE TALLOS DE ESPECIE X, SE CALCULA CANTIDAD DE UNIDADES DE LA RECETA AL MOMENTO, QUE CABRIAN EN LA CAJA OUT. </t>
  </si>
  <si>
    <t>AUTOCALCULADO, SOBREESCRIBLE</t>
  </si>
  <si>
    <t>CALCULADO, RECALCULABLE CUANDO HAY CAMBIOS</t>
  </si>
  <si>
    <t>Assortment Combinations</t>
  </si>
  <si>
    <t>Flower Cost</t>
  </si>
  <si>
    <t>TargetRivPrice</t>
  </si>
  <si>
    <t>comienza en cero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</si>
</sst>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sz val="1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34">
    <xf numFmtId="0" fontId="0" fillId="0" borderId="0" xfId="0"/>
    <xf numFmtId="9" fontId="0" fillId="0" borderId="0" xfId="0" applyNumberFormat="1"/>
    <xf numFmtId="0" fontId="0" fillId="0" borderId="0" xfId="0" applyAlignment="1">
      <alignment horizontal="center"/>
    </xf>
    <xf numFmtId="0" fontId="0" fillId="0" borderId="0" xfId="0" quotePrefix="1"/>
    <xf numFmtId="0" fontId="3" fillId="0" borderId="0" xfId="0" applyFont="1"/>
    <xf numFmtId="0" fontId="4"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0" xfId="0" applyFill="1"/>
    <xf numFmtId="0" fontId="0" fillId="0" borderId="0" xfId="0" applyFill="1"/>
    <xf numFmtId="0" fontId="2" fillId="5" borderId="0" xfId="0" applyFont="1" applyFill="1"/>
    <xf numFmtId="0" fontId="0" fillId="5" borderId="0" xfId="0" applyFill="1"/>
    <xf numFmtId="0" fontId="0" fillId="0" borderId="0" xfId="0" applyFill="1" applyBorder="1"/>
    <xf numFmtId="0" fontId="0" fillId="0" borderId="7" xfId="0" applyFill="1" applyBorder="1"/>
    <xf numFmtId="0" fontId="0" fillId="6" borderId="0" xfId="0" applyFill="1" applyAlignment="1">
      <alignment horizontal="center"/>
    </xf>
    <xf numFmtId="0" fontId="0" fillId="4" borderId="0" xfId="0" applyFill="1" applyBorder="1"/>
    <xf numFmtId="0" fontId="2" fillId="4" borderId="0" xfId="0" applyFont="1" applyFill="1" applyBorder="1"/>
    <xf numFmtId="16" fontId="2" fillId="4" borderId="0" xfId="0" quotePrefix="1" applyNumberFormat="1" applyFont="1" applyFill="1" applyBorder="1" applyAlignment="1">
      <alignment horizontal="center"/>
    </xf>
    <xf numFmtId="0" fontId="0" fillId="0" borderId="0" xfId="0" applyBorder="1" applyAlignment="1">
      <alignment horizontal="center"/>
    </xf>
    <xf numFmtId="0" fontId="2" fillId="0" borderId="0" xfId="0" applyFont="1" applyFill="1" applyBorder="1"/>
    <xf numFmtId="16" fontId="2" fillId="0" borderId="0" xfId="0" quotePrefix="1" applyNumberFormat="1" applyFont="1" applyFill="1" applyBorder="1" applyAlignment="1">
      <alignment horizontal="center"/>
    </xf>
    <xf numFmtId="0" fontId="0" fillId="0" borderId="0" xfId="0" applyFill="1" applyAlignment="1">
      <alignment horizontal="center"/>
    </xf>
    <xf numFmtId="16" fontId="5" fillId="0" borderId="0" xfId="0" quotePrefix="1" applyNumberFormat="1" applyFont="1" applyFill="1" applyBorder="1" applyAlignment="1">
      <alignment horizontal="center"/>
    </xf>
    <xf numFmtId="0" fontId="2" fillId="5" borderId="0" xfId="0" applyFont="1" applyFill="1" applyAlignment="1">
      <alignment horizontal="center"/>
    </xf>
    <xf numFmtId="44" fontId="0" fillId="2" borderId="0" xfId="1" applyFont="1" applyFill="1"/>
    <xf numFmtId="44" fontId="2" fillId="5" borderId="0" xfId="1" applyFont="1" applyFill="1"/>
    <xf numFmtId="0" fontId="0" fillId="3"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24</xdr:row>
      <xdr:rowOff>0</xdr:rowOff>
    </xdr:from>
    <xdr:to>
      <xdr:col>6</xdr:col>
      <xdr:colOff>742950</xdr:colOff>
      <xdr:row>40</xdr:row>
      <xdr:rowOff>133350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0" y="3619500"/>
          <a:ext cx="3181350" cy="3181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D12" sqref="D12"/>
    </sheetView>
  </sheetViews>
  <sheetFormatPr defaultRowHeight="15" x14ac:dyDescent="0.25"/>
  <cols>
    <col min="2" max="2" width="12.85546875" bestFit="1" customWidth="1"/>
    <col min="3" max="3" width="16.7109375" bestFit="1" customWidth="1"/>
  </cols>
  <sheetData>
    <row r="3" spans="2:4" x14ac:dyDescent="0.25">
      <c r="B3" t="s">
        <v>125</v>
      </c>
      <c r="C3" t="s">
        <v>126</v>
      </c>
      <c r="D3" t="s">
        <v>133</v>
      </c>
    </row>
    <row r="4" spans="2:4" x14ac:dyDescent="0.25">
      <c r="B4" t="s">
        <v>124</v>
      </c>
      <c r="D4" t="s">
        <v>134</v>
      </c>
    </row>
    <row r="5" spans="2:4" x14ac:dyDescent="0.25">
      <c r="B5" t="s">
        <v>127</v>
      </c>
      <c r="C5" t="s">
        <v>128</v>
      </c>
      <c r="D5" t="s">
        <v>135</v>
      </c>
    </row>
    <row r="6" spans="2:4" x14ac:dyDescent="0.25">
      <c r="D6" t="s">
        <v>136</v>
      </c>
    </row>
    <row r="7" spans="2:4" x14ac:dyDescent="0.25">
      <c r="D7" t="s">
        <v>137</v>
      </c>
    </row>
    <row r="8" spans="2:4" x14ac:dyDescent="0.25">
      <c r="D8" t="s">
        <v>138</v>
      </c>
    </row>
    <row r="9" spans="2:4" x14ac:dyDescent="0.25">
      <c r="D9" t="s">
        <v>139</v>
      </c>
    </row>
    <row r="10" spans="2:4" x14ac:dyDescent="0.25">
      <c r="B10" t="s">
        <v>129</v>
      </c>
      <c r="C10" t="s">
        <v>130</v>
      </c>
      <c r="D10" t="s">
        <v>140</v>
      </c>
    </row>
    <row r="11" spans="2:4" x14ac:dyDescent="0.25">
      <c r="B11" t="s">
        <v>131</v>
      </c>
      <c r="C11" t="s">
        <v>132</v>
      </c>
      <c r="D11" t="s">
        <v>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P13"/>
  <sheetViews>
    <sheetView workbookViewId="0">
      <selection activeCell="G7" sqref="G7"/>
    </sheetView>
  </sheetViews>
  <sheetFormatPr defaultRowHeight="15" x14ac:dyDescent="0.25"/>
  <cols>
    <col min="3" max="3" width="13.7109375" bestFit="1" customWidth="1"/>
    <col min="4" max="4" width="10.5703125" customWidth="1"/>
    <col min="5" max="5" width="12.28515625" bestFit="1" customWidth="1"/>
    <col min="6" max="6" width="14.42578125" hidden="1" customWidth="1"/>
    <col min="7" max="7" width="13.28515625" bestFit="1" customWidth="1"/>
    <col min="8" max="8" width="16" hidden="1" customWidth="1"/>
    <col min="9" max="9" width="13.28515625" hidden="1" customWidth="1"/>
    <col min="11" max="11" width="10.42578125" bestFit="1" customWidth="1"/>
    <col min="12" max="12" width="15.28515625" bestFit="1" customWidth="1"/>
  </cols>
  <sheetData>
    <row r="1" spans="3:16" x14ac:dyDescent="0.25">
      <c r="C1" t="s">
        <v>56</v>
      </c>
      <c r="J1" t="s">
        <v>108</v>
      </c>
    </row>
    <row r="3" spans="3:16" x14ac:dyDescent="0.25">
      <c r="C3" t="s">
        <v>15</v>
      </c>
      <c r="D3" t="s">
        <v>93</v>
      </c>
      <c r="K3" t="s">
        <v>92</v>
      </c>
      <c r="L3" t="s">
        <v>94</v>
      </c>
    </row>
    <row r="5" spans="3:16" x14ac:dyDescent="0.25">
      <c r="C5" t="s">
        <v>95</v>
      </c>
    </row>
    <row r="6" spans="3:16" x14ac:dyDescent="0.25">
      <c r="H6" t="s">
        <v>121</v>
      </c>
      <c r="I6" t="s">
        <v>121</v>
      </c>
    </row>
    <row r="7" spans="3:16" x14ac:dyDescent="0.25">
      <c r="C7" t="s">
        <v>61</v>
      </c>
      <c r="D7" t="s">
        <v>74</v>
      </c>
      <c r="E7" t="s">
        <v>122</v>
      </c>
      <c r="F7" t="s">
        <v>123</v>
      </c>
      <c r="G7" t="s">
        <v>57</v>
      </c>
      <c r="H7" t="s">
        <v>120</v>
      </c>
      <c r="I7" t="s">
        <v>119</v>
      </c>
      <c r="J7" t="s">
        <v>59</v>
      </c>
      <c r="K7" t="s">
        <v>60</v>
      </c>
      <c r="L7" t="s">
        <v>142</v>
      </c>
      <c r="N7" t="s">
        <v>58</v>
      </c>
      <c r="P7" t="s">
        <v>64</v>
      </c>
    </row>
    <row r="8" spans="3:16" x14ac:dyDescent="0.25">
      <c r="C8" t="s">
        <v>62</v>
      </c>
      <c r="D8" t="s">
        <v>75</v>
      </c>
      <c r="E8" s="2">
        <v>6</v>
      </c>
      <c r="F8" s="2">
        <v>150</v>
      </c>
      <c r="G8">
        <v>21.99</v>
      </c>
      <c r="H8" s="2">
        <f>+G8-(G8*0.6)</f>
        <v>8.7959999999999994</v>
      </c>
      <c r="I8" s="15"/>
      <c r="J8" t="s">
        <v>63</v>
      </c>
      <c r="K8">
        <v>25</v>
      </c>
      <c r="L8">
        <v>3</v>
      </c>
      <c r="N8">
        <v>3</v>
      </c>
      <c r="P8" t="s">
        <v>65</v>
      </c>
    </row>
    <row r="9" spans="3:16" x14ac:dyDescent="0.25">
      <c r="C9" t="s">
        <v>68</v>
      </c>
      <c r="D9" t="s">
        <v>76</v>
      </c>
      <c r="G9">
        <v>10.99</v>
      </c>
      <c r="J9" t="s">
        <v>66</v>
      </c>
      <c r="K9">
        <v>10</v>
      </c>
      <c r="L9">
        <v>3</v>
      </c>
      <c r="N9">
        <v>0</v>
      </c>
      <c r="P9" t="s">
        <v>67</v>
      </c>
    </row>
    <row r="13" spans="3:16" x14ac:dyDescent="0.25">
      <c r="C13" t="s">
        <v>96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workbookViewId="0">
      <selection activeCell="I6" sqref="I6"/>
    </sheetView>
  </sheetViews>
  <sheetFormatPr defaultRowHeight="15" x14ac:dyDescent="0.25"/>
  <cols>
    <col min="1" max="1" width="19.42578125" bestFit="1" customWidth="1"/>
    <col min="7" max="7" width="15.85546875" bestFit="1" customWidth="1"/>
    <col min="15" max="15" width="4.5703125" bestFit="1" customWidth="1"/>
  </cols>
  <sheetData>
    <row r="1" spans="1:17" x14ac:dyDescent="0.25">
      <c r="A1" s="4" t="s">
        <v>97</v>
      </c>
      <c r="F1" t="s">
        <v>107</v>
      </c>
    </row>
    <row r="3" spans="1:17" x14ac:dyDescent="0.25">
      <c r="J3" s="6"/>
      <c r="K3" s="7"/>
      <c r="L3" s="7"/>
      <c r="M3" s="7"/>
      <c r="N3" s="7"/>
      <c r="O3" s="7"/>
      <c r="P3" s="7"/>
      <c r="Q3" s="8"/>
    </row>
    <row r="4" spans="1:17" x14ac:dyDescent="0.25">
      <c r="G4" t="s">
        <v>144</v>
      </c>
      <c r="H4" s="33">
        <f>21.99*(1-0.6)</f>
        <v>8.7959999999999994</v>
      </c>
      <c r="J4" s="9"/>
      <c r="K4" s="10" t="s">
        <v>70</v>
      </c>
      <c r="L4" s="10" t="s">
        <v>116</v>
      </c>
      <c r="M4" s="10" t="s">
        <v>13</v>
      </c>
      <c r="N4" s="19" t="s">
        <v>86</v>
      </c>
      <c r="O4" s="10" t="s">
        <v>87</v>
      </c>
      <c r="P4" s="19" t="s">
        <v>88</v>
      </c>
      <c r="Q4" s="11"/>
    </row>
    <row r="5" spans="1:17" x14ac:dyDescent="0.25">
      <c r="C5" t="s">
        <v>77</v>
      </c>
      <c r="E5" s="18" t="s">
        <v>83</v>
      </c>
      <c r="G5" t="s">
        <v>117</v>
      </c>
      <c r="H5" s="31">
        <v>4</v>
      </c>
      <c r="I5" t="s">
        <v>145</v>
      </c>
      <c r="J5" s="9"/>
      <c r="K5" s="10"/>
      <c r="L5" s="23">
        <f>+H6</f>
        <v>3.51</v>
      </c>
      <c r="M5" s="22" t="s">
        <v>63</v>
      </c>
      <c r="N5" s="22">
        <v>21.99</v>
      </c>
      <c r="O5" s="22">
        <v>1</v>
      </c>
      <c r="P5" s="24" t="s">
        <v>89</v>
      </c>
      <c r="Q5" s="11"/>
    </row>
    <row r="6" spans="1:17" x14ac:dyDescent="0.25">
      <c r="G6" t="s">
        <v>118</v>
      </c>
      <c r="H6" s="32">
        <f>+D17</f>
        <v>3.51</v>
      </c>
      <c r="J6" s="9"/>
      <c r="K6" s="10"/>
      <c r="L6" s="10">
        <v>0</v>
      </c>
      <c r="M6" s="10" t="s">
        <v>63</v>
      </c>
      <c r="N6" s="10">
        <v>21.99</v>
      </c>
      <c r="O6" s="10">
        <v>2</v>
      </c>
      <c r="P6" s="10"/>
      <c r="Q6" s="11"/>
    </row>
    <row r="7" spans="1:17" x14ac:dyDescent="0.25">
      <c r="A7" t="s">
        <v>78</v>
      </c>
      <c r="C7" t="s">
        <v>34</v>
      </c>
      <c r="D7" t="s">
        <v>35</v>
      </c>
      <c r="E7" t="s">
        <v>36</v>
      </c>
      <c r="F7" s="2" t="s">
        <v>37</v>
      </c>
      <c r="J7" s="9"/>
      <c r="K7" s="10"/>
      <c r="L7" s="10">
        <v>0</v>
      </c>
      <c r="M7" s="10" t="s">
        <v>63</v>
      </c>
      <c r="N7" s="10">
        <v>21.99</v>
      </c>
      <c r="O7" s="10">
        <v>3</v>
      </c>
      <c r="P7" s="10"/>
      <c r="Q7" s="11"/>
    </row>
    <row r="8" spans="1:17" x14ac:dyDescent="0.25">
      <c r="A8" t="s">
        <v>78</v>
      </c>
      <c r="C8" s="2" t="s">
        <v>38</v>
      </c>
      <c r="D8" s="2" t="s">
        <v>40</v>
      </c>
      <c r="E8" s="2" t="s">
        <v>41</v>
      </c>
      <c r="F8" s="2">
        <v>10</v>
      </c>
      <c r="J8" s="9"/>
      <c r="K8" s="10"/>
      <c r="L8" s="19">
        <v>0</v>
      </c>
      <c r="M8" s="10"/>
      <c r="N8" s="10"/>
      <c r="O8" s="10"/>
      <c r="P8" s="10"/>
      <c r="Q8" s="11"/>
    </row>
    <row r="9" spans="1:17" x14ac:dyDescent="0.25">
      <c r="A9" t="s">
        <v>78</v>
      </c>
      <c r="C9" s="2" t="s">
        <v>42</v>
      </c>
      <c r="D9" s="2" t="s">
        <v>40</v>
      </c>
      <c r="E9" s="2" t="s">
        <v>43</v>
      </c>
      <c r="F9" s="2">
        <v>5</v>
      </c>
      <c r="J9" s="9"/>
      <c r="K9" s="10"/>
      <c r="L9" s="19">
        <v>0</v>
      </c>
      <c r="M9" s="10"/>
      <c r="N9" s="10"/>
      <c r="O9" s="10"/>
      <c r="P9" s="10"/>
      <c r="Q9" s="11"/>
    </row>
    <row r="10" spans="1:17" x14ac:dyDescent="0.25">
      <c r="A10" t="s">
        <v>78</v>
      </c>
      <c r="C10" s="2" t="s">
        <v>39</v>
      </c>
      <c r="D10" s="2" t="s">
        <v>45</v>
      </c>
      <c r="E10" s="2">
        <v>50</v>
      </c>
      <c r="F10" s="2">
        <v>10</v>
      </c>
      <c r="J10" s="9"/>
      <c r="K10" s="10"/>
      <c r="L10" s="10"/>
      <c r="M10" s="10"/>
      <c r="N10" s="10"/>
      <c r="O10" s="10"/>
      <c r="P10" s="10"/>
      <c r="Q10" s="11"/>
    </row>
    <row r="11" spans="1:17" x14ac:dyDescent="0.25">
      <c r="A11" t="s">
        <v>78</v>
      </c>
      <c r="C11" s="2" t="s">
        <v>99</v>
      </c>
      <c r="D11" s="2" t="s">
        <v>100</v>
      </c>
      <c r="E11" s="2" t="s">
        <v>101</v>
      </c>
      <c r="F11" s="2">
        <v>1</v>
      </c>
      <c r="J11" s="12"/>
      <c r="K11" s="13"/>
      <c r="L11" s="20">
        <v>0</v>
      </c>
      <c r="M11" s="13"/>
      <c r="N11" s="13"/>
      <c r="O11" s="13"/>
      <c r="P11" s="13"/>
      <c r="Q11" s="14"/>
    </row>
    <row r="12" spans="1:17" x14ac:dyDescent="0.25">
      <c r="A12" t="s">
        <v>98</v>
      </c>
      <c r="C12" s="2" t="s">
        <v>102</v>
      </c>
      <c r="D12" s="2" t="s">
        <v>103</v>
      </c>
      <c r="E12" s="2" t="s">
        <v>105</v>
      </c>
      <c r="F12" s="2">
        <v>1</v>
      </c>
      <c r="J12" s="10"/>
      <c r="K12" s="10"/>
      <c r="L12" s="19"/>
      <c r="M12" s="10"/>
      <c r="N12" s="10"/>
      <c r="O12" s="10"/>
      <c r="P12" s="10"/>
      <c r="Q12" s="10"/>
    </row>
    <row r="13" spans="1:17" x14ac:dyDescent="0.25">
      <c r="A13" t="s">
        <v>98</v>
      </c>
      <c r="C13" s="2" t="s">
        <v>106</v>
      </c>
      <c r="D13" s="2" t="s">
        <v>103</v>
      </c>
      <c r="E13" s="2" t="s">
        <v>104</v>
      </c>
      <c r="F13" s="2">
        <v>1</v>
      </c>
      <c r="G13" s="21" t="s">
        <v>85</v>
      </c>
      <c r="J13" s="10"/>
      <c r="K13" s="10"/>
      <c r="L13" s="19"/>
      <c r="M13" s="10"/>
      <c r="N13" s="10"/>
      <c r="O13" s="10"/>
      <c r="P13" s="10"/>
      <c r="Q13" s="10"/>
    </row>
    <row r="14" spans="1:17" x14ac:dyDescent="0.25">
      <c r="J14" s="10"/>
      <c r="K14" s="10"/>
      <c r="L14" s="19"/>
      <c r="M14" s="10"/>
      <c r="N14" s="10"/>
      <c r="O14" s="10"/>
      <c r="P14" s="10"/>
      <c r="Q14" s="10"/>
    </row>
    <row r="15" spans="1:17" x14ac:dyDescent="0.25">
      <c r="C15" s="2" t="s">
        <v>90</v>
      </c>
      <c r="D15" s="2" t="s">
        <v>116</v>
      </c>
      <c r="E15" s="2" t="s">
        <v>91</v>
      </c>
      <c r="K15" s="10"/>
      <c r="L15" s="10"/>
      <c r="M15" s="10"/>
      <c r="N15" s="10"/>
      <c r="O15" s="10"/>
      <c r="P15" s="10"/>
    </row>
    <row r="16" spans="1:17" x14ac:dyDescent="0.25">
      <c r="C16" s="2" t="s">
        <v>79</v>
      </c>
      <c r="D16" s="17">
        <v>3.5</v>
      </c>
      <c r="E16" s="2">
        <v>15</v>
      </c>
      <c r="K16" s="10"/>
      <c r="L16" s="10"/>
      <c r="M16" s="10"/>
      <c r="N16" s="10"/>
      <c r="O16" s="10"/>
      <c r="P16" s="10"/>
    </row>
    <row r="17" spans="3:16" x14ac:dyDescent="0.25">
      <c r="C17" s="2" t="s">
        <v>80</v>
      </c>
      <c r="D17" s="17">
        <v>3.51</v>
      </c>
      <c r="E17" s="2">
        <v>12</v>
      </c>
      <c r="G17" t="s">
        <v>84</v>
      </c>
      <c r="K17" s="10"/>
      <c r="L17" s="10"/>
      <c r="M17" s="10"/>
      <c r="N17" s="10"/>
      <c r="O17" s="10"/>
      <c r="P17" s="10"/>
    </row>
    <row r="18" spans="3:16" x14ac:dyDescent="0.25">
      <c r="C18" s="2" t="s">
        <v>81</v>
      </c>
      <c r="D18" s="17">
        <v>3.54</v>
      </c>
      <c r="E18" s="2">
        <v>11</v>
      </c>
      <c r="K18" s="10"/>
      <c r="L18" s="10"/>
      <c r="M18" s="10"/>
      <c r="N18" s="10"/>
      <c r="O18" s="10"/>
      <c r="P18" s="10"/>
    </row>
    <row r="19" spans="3:16" x14ac:dyDescent="0.25">
      <c r="C19" s="2" t="s">
        <v>82</v>
      </c>
      <c r="D19" s="17">
        <v>1.5</v>
      </c>
      <c r="E19" s="2">
        <v>9</v>
      </c>
      <c r="K19" s="10"/>
      <c r="L19" s="10"/>
      <c r="M19" s="10"/>
      <c r="N19" s="10"/>
      <c r="O19" s="10"/>
      <c r="P19" s="10"/>
    </row>
    <row r="20" spans="3:16" x14ac:dyDescent="0.25">
      <c r="K20" s="10"/>
      <c r="L20" s="10"/>
      <c r="M20" s="10"/>
      <c r="N20" s="10"/>
      <c r="O20" s="10"/>
      <c r="P20" s="10"/>
    </row>
    <row r="21" spans="3:16" x14ac:dyDescent="0.25">
      <c r="K21" s="10"/>
      <c r="L21" s="10"/>
      <c r="M21" s="10"/>
      <c r="N21" s="10"/>
      <c r="O21" s="10"/>
      <c r="P21" s="10"/>
    </row>
    <row r="22" spans="3:16" x14ac:dyDescent="0.25">
      <c r="K22" s="10"/>
      <c r="L22" s="10"/>
      <c r="M22" s="10"/>
      <c r="N22" s="10"/>
      <c r="O22" s="10"/>
      <c r="P22" s="10"/>
    </row>
    <row r="23" spans="3:16" x14ac:dyDescent="0.25">
      <c r="C23" t="s">
        <v>69</v>
      </c>
      <c r="K23" s="10"/>
      <c r="L23" s="10"/>
      <c r="M23" s="10"/>
      <c r="N23" s="10"/>
      <c r="O23" s="10"/>
      <c r="P23" s="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selection activeCell="F6" sqref="F6"/>
    </sheetView>
  </sheetViews>
  <sheetFormatPr defaultRowHeight="15" x14ac:dyDescent="0.25"/>
  <cols>
    <col min="4" max="4" width="11.42578125" bestFit="1" customWidth="1"/>
    <col min="5" max="5" width="10.85546875" bestFit="1" customWidth="1"/>
    <col min="6" max="6" width="13.42578125" bestFit="1" customWidth="1"/>
    <col min="7" max="7" width="12.85546875" customWidth="1"/>
  </cols>
  <sheetData>
    <row r="1" spans="2:9" x14ac:dyDescent="0.25">
      <c r="B1" t="s">
        <v>110</v>
      </c>
      <c r="G1" t="s">
        <v>108</v>
      </c>
    </row>
    <row r="3" spans="2:9" x14ac:dyDescent="0.25">
      <c r="D3" t="s">
        <v>115</v>
      </c>
      <c r="E3" s="16" t="s">
        <v>113</v>
      </c>
    </row>
    <row r="4" spans="2:9" x14ac:dyDescent="0.25">
      <c r="B4" s="23"/>
      <c r="C4" s="22" t="s">
        <v>63</v>
      </c>
      <c r="D4" s="22">
        <v>21.99</v>
      </c>
      <c r="E4" s="15">
        <f>+'Opportunity Components Design'!H5</f>
        <v>4</v>
      </c>
      <c r="F4" s="22">
        <v>1</v>
      </c>
      <c r="G4" s="24" t="s">
        <v>89</v>
      </c>
    </row>
    <row r="5" spans="2:9" s="16" customFormat="1" x14ac:dyDescent="0.25">
      <c r="B5" s="26"/>
      <c r="C5" s="26"/>
      <c r="D5" s="19"/>
      <c r="E5" s="19"/>
      <c r="F5" s="27"/>
    </row>
    <row r="6" spans="2:9" s="16" customFormat="1" x14ac:dyDescent="0.25">
      <c r="B6" s="26"/>
      <c r="C6" s="2" t="s">
        <v>90</v>
      </c>
      <c r="D6" t="s">
        <v>143</v>
      </c>
      <c r="E6" s="2" t="s">
        <v>91</v>
      </c>
      <c r="F6" t="s">
        <v>117</v>
      </c>
      <c r="G6" s="29" t="s">
        <v>111</v>
      </c>
      <c r="H6" s="16" t="s">
        <v>112</v>
      </c>
      <c r="I6" s="16" t="s">
        <v>114</v>
      </c>
    </row>
    <row r="7" spans="2:9" s="16" customFormat="1" x14ac:dyDescent="0.25">
      <c r="B7" s="26"/>
      <c r="C7" s="2" t="s">
        <v>79</v>
      </c>
      <c r="D7" s="30">
        <v>10.5</v>
      </c>
      <c r="E7" s="2">
        <v>15</v>
      </c>
      <c r="F7" s="2">
        <v>3.5</v>
      </c>
      <c r="G7" s="28">
        <v>6</v>
      </c>
      <c r="H7" s="28">
        <v>10</v>
      </c>
    </row>
    <row r="8" spans="2:9" s="16" customFormat="1" x14ac:dyDescent="0.25">
      <c r="B8" s="26"/>
      <c r="C8" s="2" t="s">
        <v>80</v>
      </c>
      <c r="D8" s="30">
        <v>10.3</v>
      </c>
      <c r="E8" s="2">
        <v>12</v>
      </c>
      <c r="F8" s="2">
        <v>3.5</v>
      </c>
      <c r="G8" s="28">
        <v>6</v>
      </c>
      <c r="H8" s="28">
        <v>10</v>
      </c>
    </row>
    <row r="9" spans="2:9" s="16" customFormat="1" x14ac:dyDescent="0.25">
      <c r="B9" s="26"/>
      <c r="C9" s="2" t="s">
        <v>81</v>
      </c>
      <c r="D9" s="30">
        <v>10.4</v>
      </c>
      <c r="E9" s="2">
        <v>11</v>
      </c>
      <c r="F9" s="2">
        <v>3.5</v>
      </c>
      <c r="G9" s="28">
        <v>6</v>
      </c>
      <c r="H9" s="28">
        <v>10</v>
      </c>
    </row>
    <row r="10" spans="2:9" s="16" customFormat="1" x14ac:dyDescent="0.25">
      <c r="B10" s="26"/>
      <c r="C10" s="2" t="s">
        <v>82</v>
      </c>
      <c r="D10" s="30">
        <v>10.5</v>
      </c>
      <c r="E10" s="2">
        <v>9</v>
      </c>
      <c r="F10" s="2">
        <v>3.5</v>
      </c>
      <c r="G10" s="28">
        <v>6</v>
      </c>
      <c r="H10" s="28">
        <v>10</v>
      </c>
    </row>
    <row r="11" spans="2:9" s="16" customFormat="1" x14ac:dyDescent="0.25"/>
    <row r="12" spans="2:9" x14ac:dyDescent="0.25">
      <c r="B12" s="10">
        <v>0</v>
      </c>
      <c r="C12" s="10" t="s">
        <v>63</v>
      </c>
      <c r="D12" s="10">
        <v>21.99</v>
      </c>
      <c r="E12" s="10">
        <v>2</v>
      </c>
      <c r="F12" s="25" t="s">
        <v>109</v>
      </c>
    </row>
    <row r="13" spans="2:9" x14ac:dyDescent="0.25">
      <c r="B13" s="10">
        <v>0</v>
      </c>
      <c r="C13" s="10" t="s">
        <v>63</v>
      </c>
      <c r="D13" s="10">
        <v>21.99</v>
      </c>
      <c r="E13" s="10">
        <v>3</v>
      </c>
      <c r="F13" s="25" t="s">
        <v>109</v>
      </c>
    </row>
    <row r="14" spans="2:9" x14ac:dyDescent="0.25">
      <c r="B14" s="10">
        <v>1</v>
      </c>
      <c r="C14" s="10" t="s">
        <v>63</v>
      </c>
      <c r="D14" s="10">
        <v>15.99</v>
      </c>
      <c r="E14" s="10">
        <v>3</v>
      </c>
      <c r="F14" s="25" t="s">
        <v>109</v>
      </c>
    </row>
    <row r="15" spans="2:9" x14ac:dyDescent="0.25">
      <c r="B15" s="10">
        <v>2</v>
      </c>
      <c r="C15" s="10" t="s">
        <v>63</v>
      </c>
      <c r="D15" s="10">
        <v>15.99</v>
      </c>
      <c r="E15" s="10">
        <v>3</v>
      </c>
      <c r="F15" s="25" t="s">
        <v>109</v>
      </c>
    </row>
    <row r="16" spans="2:9" x14ac:dyDescent="0.25">
      <c r="B16" s="10">
        <v>3</v>
      </c>
      <c r="C16" s="10" t="s">
        <v>63</v>
      </c>
      <c r="D16" s="10">
        <v>9.99</v>
      </c>
      <c r="E16" s="10">
        <v>3</v>
      </c>
      <c r="F16" s="25" t="s">
        <v>109</v>
      </c>
    </row>
    <row r="17" spans="2:6" x14ac:dyDescent="0.25">
      <c r="B17" s="10">
        <v>4</v>
      </c>
      <c r="C17" s="10" t="s">
        <v>63</v>
      </c>
      <c r="D17" s="10">
        <v>9.99</v>
      </c>
      <c r="E17" s="10">
        <v>3</v>
      </c>
      <c r="F17" s="25" t="s">
        <v>109</v>
      </c>
    </row>
    <row r="18" spans="2:6" x14ac:dyDescent="0.25">
      <c r="B18" s="10">
        <v>5</v>
      </c>
      <c r="C18" s="10" t="s">
        <v>63</v>
      </c>
      <c r="D18" s="10">
        <v>9.99</v>
      </c>
      <c r="E18" s="10">
        <v>3</v>
      </c>
      <c r="F18" s="25"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22"/>
  <sheetViews>
    <sheetView workbookViewId="0">
      <selection activeCell="I26" sqref="I26"/>
    </sheetView>
  </sheetViews>
  <sheetFormatPr defaultRowHeight="15" x14ac:dyDescent="0.25"/>
  <sheetData>
    <row r="1" spans="3:7" x14ac:dyDescent="0.25">
      <c r="G1" t="s">
        <v>108</v>
      </c>
    </row>
    <row r="3" spans="3:7" x14ac:dyDescent="0.25">
      <c r="G3" t="s">
        <v>71</v>
      </c>
    </row>
    <row r="4" spans="3:7" x14ac:dyDescent="0.25">
      <c r="C4" t="s">
        <v>63</v>
      </c>
      <c r="D4">
        <v>21.99</v>
      </c>
      <c r="E4">
        <v>1</v>
      </c>
      <c r="G4">
        <v>2</v>
      </c>
    </row>
    <row r="5" spans="3:7" x14ac:dyDescent="0.25">
      <c r="E5">
        <v>1.1000000000000001</v>
      </c>
      <c r="G5">
        <v>1</v>
      </c>
    </row>
    <row r="6" spans="3:7" x14ac:dyDescent="0.25">
      <c r="E6">
        <v>1.2</v>
      </c>
      <c r="G6">
        <v>1</v>
      </c>
    </row>
    <row r="8" spans="3:7" x14ac:dyDescent="0.25">
      <c r="C8" t="s">
        <v>63</v>
      </c>
      <c r="D8">
        <v>21.99</v>
      </c>
      <c r="E8">
        <v>2</v>
      </c>
      <c r="G8">
        <v>3</v>
      </c>
    </row>
    <row r="9" spans="3:7" x14ac:dyDescent="0.25">
      <c r="E9">
        <v>2.1</v>
      </c>
    </row>
    <row r="10" spans="3:7" x14ac:dyDescent="0.25">
      <c r="E10">
        <v>2.1</v>
      </c>
    </row>
    <row r="12" spans="3:7" x14ac:dyDescent="0.25">
      <c r="C12" t="s">
        <v>63</v>
      </c>
      <c r="D12">
        <v>21.99</v>
      </c>
      <c r="E12">
        <v>3</v>
      </c>
      <c r="G12">
        <v>2</v>
      </c>
    </row>
    <row r="13" spans="3:7" x14ac:dyDescent="0.25">
      <c r="E13">
        <v>3.1</v>
      </c>
      <c r="G13">
        <v>4</v>
      </c>
    </row>
    <row r="14" spans="3:7" x14ac:dyDescent="0.25">
      <c r="E14">
        <v>3.2</v>
      </c>
      <c r="G14">
        <v>5</v>
      </c>
    </row>
    <row r="15" spans="3:7" x14ac:dyDescent="0.25">
      <c r="G15">
        <v>5</v>
      </c>
    </row>
    <row r="16" spans="3:7" x14ac:dyDescent="0.25">
      <c r="G16">
        <v>6</v>
      </c>
    </row>
    <row r="17" spans="3:7" x14ac:dyDescent="0.25">
      <c r="G17">
        <v>7</v>
      </c>
    </row>
    <row r="18" spans="3:7" x14ac:dyDescent="0.25">
      <c r="G18">
        <v>7</v>
      </c>
    </row>
    <row r="19" spans="3:7" x14ac:dyDescent="0.25">
      <c r="G19">
        <v>7</v>
      </c>
    </row>
    <row r="20" spans="3:7" x14ac:dyDescent="0.25">
      <c r="G20">
        <v>7</v>
      </c>
    </row>
    <row r="22" spans="3:7" x14ac:dyDescent="0.25">
      <c r="C22" t="s">
        <v>73</v>
      </c>
      <c r="G22"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70" zoomScaleNormal="70" workbookViewId="0">
      <selection activeCell="C10" sqref="C10"/>
    </sheetView>
  </sheetViews>
  <sheetFormatPr defaultRowHeight="15" x14ac:dyDescent="0.25"/>
  <cols>
    <col min="1" max="1" width="10.28515625" bestFit="1" customWidth="1"/>
    <col min="2" max="2" width="18.5703125" bestFit="1" customWidth="1"/>
    <col min="3" max="3" width="51.42578125" bestFit="1" customWidth="1"/>
    <col min="4" max="4" width="51.42578125" customWidth="1"/>
    <col min="5" max="5" width="13" bestFit="1" customWidth="1"/>
    <col min="6" max="6" width="11" bestFit="1" customWidth="1"/>
    <col min="7" max="7" width="16.85546875" bestFit="1" customWidth="1"/>
    <col min="8" max="8" width="13.85546875" bestFit="1" customWidth="1"/>
    <col min="9" max="9" width="13.85546875" customWidth="1"/>
    <col min="12" max="12" width="29.42578125" customWidth="1"/>
    <col min="18" max="18" width="72.85546875" bestFit="1" customWidth="1"/>
    <col min="19" max="19" width="83.85546875" customWidth="1"/>
    <col min="20" max="20" width="10.7109375" style="2" bestFit="1" customWidth="1"/>
    <col min="21" max="21" width="17" bestFit="1" customWidth="1"/>
    <col min="23" max="23" width="13.28515625" bestFit="1" customWidth="1"/>
  </cols>
  <sheetData>
    <row r="1" spans="1:23" x14ac:dyDescent="0.25">
      <c r="A1" t="s">
        <v>15</v>
      </c>
      <c r="B1" t="s">
        <v>16</v>
      </c>
      <c r="C1" t="s">
        <v>17</v>
      </c>
      <c r="D1" t="s">
        <v>21</v>
      </c>
      <c r="E1" t="s">
        <v>13</v>
      </c>
      <c r="F1" t="s">
        <v>1</v>
      </c>
      <c r="G1" t="s">
        <v>2</v>
      </c>
      <c r="H1" t="s">
        <v>0</v>
      </c>
      <c r="I1" t="s">
        <v>12</v>
      </c>
      <c r="J1" t="s">
        <v>11</v>
      </c>
      <c r="M1" t="s">
        <v>23</v>
      </c>
      <c r="R1" t="s">
        <v>6</v>
      </c>
      <c r="S1" t="s">
        <v>8</v>
      </c>
      <c r="T1" s="2" t="s">
        <v>3</v>
      </c>
      <c r="U1" t="s">
        <v>5</v>
      </c>
      <c r="W1" t="s">
        <v>7</v>
      </c>
    </row>
    <row r="3" spans="1:23" x14ac:dyDescent="0.25">
      <c r="A3" t="s">
        <v>18</v>
      </c>
      <c r="B3" t="s">
        <v>19</v>
      </c>
      <c r="C3" t="s">
        <v>20</v>
      </c>
      <c r="D3" t="s">
        <v>22</v>
      </c>
      <c r="E3" t="s">
        <v>14</v>
      </c>
      <c r="F3">
        <v>21.99</v>
      </c>
      <c r="G3" s="1">
        <v>0.6</v>
      </c>
      <c r="H3">
        <f>+(F3*(1-G3))</f>
        <v>8.7959999999999994</v>
      </c>
      <c r="I3">
        <v>3</v>
      </c>
      <c r="J3">
        <v>25</v>
      </c>
      <c r="M3" s="5" t="s">
        <v>34</v>
      </c>
      <c r="N3" s="5" t="s">
        <v>35</v>
      </c>
      <c r="O3" s="5" t="s">
        <v>36</v>
      </c>
      <c r="P3" s="5" t="s">
        <v>37</v>
      </c>
      <c r="R3" t="s">
        <v>9</v>
      </c>
      <c r="S3" t="s">
        <v>10</v>
      </c>
      <c r="T3" s="2" t="s">
        <v>4</v>
      </c>
      <c r="U3">
        <v>2</v>
      </c>
      <c r="W3">
        <f>+H3-U3</f>
        <v>6.7959999999999994</v>
      </c>
    </row>
    <row r="4" spans="1:23" x14ac:dyDescent="0.25">
      <c r="G4" s="1"/>
      <c r="L4" t="s">
        <v>47</v>
      </c>
      <c r="M4" t="s">
        <v>38</v>
      </c>
      <c r="N4" t="s">
        <v>40</v>
      </c>
      <c r="O4" t="s">
        <v>41</v>
      </c>
      <c r="P4">
        <v>3</v>
      </c>
    </row>
    <row r="5" spans="1:23" x14ac:dyDescent="0.25">
      <c r="G5" s="1"/>
      <c r="M5" t="s">
        <v>42</v>
      </c>
      <c r="N5" t="s">
        <v>40</v>
      </c>
      <c r="O5" t="s">
        <v>43</v>
      </c>
      <c r="P5">
        <v>2</v>
      </c>
    </row>
    <row r="6" spans="1:23" x14ac:dyDescent="0.25">
      <c r="G6" s="1"/>
      <c r="M6" t="s">
        <v>44</v>
      </c>
      <c r="N6" t="s">
        <v>45</v>
      </c>
      <c r="O6" t="s">
        <v>46</v>
      </c>
      <c r="P6">
        <v>20</v>
      </c>
    </row>
    <row r="7" spans="1:23" x14ac:dyDescent="0.25">
      <c r="G7" s="1"/>
    </row>
    <row r="8" spans="1:23" x14ac:dyDescent="0.25">
      <c r="G8" s="1"/>
    </row>
    <row r="9" spans="1:23" x14ac:dyDescent="0.25">
      <c r="G9" s="1"/>
    </row>
    <row r="10" spans="1:23" x14ac:dyDescent="0.25">
      <c r="G10" s="1"/>
    </row>
    <row r="11" spans="1:23" x14ac:dyDescent="0.25">
      <c r="G11" s="1"/>
    </row>
    <row r="12" spans="1:23" x14ac:dyDescent="0.25">
      <c r="G12" s="1"/>
      <c r="L12" t="s">
        <v>27</v>
      </c>
      <c r="M12" t="s">
        <v>39</v>
      </c>
      <c r="N12" t="s">
        <v>45</v>
      </c>
      <c r="O12">
        <v>50</v>
      </c>
      <c r="P12">
        <v>20</v>
      </c>
    </row>
    <row r="13" spans="1:23" x14ac:dyDescent="0.25">
      <c r="G13" s="1"/>
      <c r="M13" t="s">
        <v>42</v>
      </c>
      <c r="N13" t="s">
        <v>40</v>
      </c>
      <c r="O13" t="s">
        <v>43</v>
      </c>
      <c r="P13">
        <v>5</v>
      </c>
    </row>
    <row r="14" spans="1:23" x14ac:dyDescent="0.25">
      <c r="G14" s="1"/>
    </row>
    <row r="15" spans="1:23" x14ac:dyDescent="0.25">
      <c r="A15" t="s">
        <v>18</v>
      </c>
      <c r="B15" t="s">
        <v>19</v>
      </c>
      <c r="C15" t="s">
        <v>20</v>
      </c>
      <c r="E15" t="s">
        <v>14</v>
      </c>
      <c r="F15">
        <v>15.99</v>
      </c>
      <c r="G15" s="1">
        <v>0.6</v>
      </c>
      <c r="H15">
        <f t="shared" ref="H15:H16" si="0">+(F15*(1-G15))</f>
        <v>6.3960000000000008</v>
      </c>
      <c r="I15">
        <v>3</v>
      </c>
      <c r="J15">
        <v>18</v>
      </c>
      <c r="T15" s="2" t="s">
        <v>4</v>
      </c>
      <c r="U15">
        <v>1.5</v>
      </c>
      <c r="W15">
        <f>+H15-U15</f>
        <v>4.8960000000000008</v>
      </c>
    </row>
    <row r="16" spans="1:23" x14ac:dyDescent="0.25">
      <c r="A16" t="s">
        <v>18</v>
      </c>
      <c r="B16" t="s">
        <v>19</v>
      </c>
      <c r="C16" t="s">
        <v>20</v>
      </c>
      <c r="E16" t="s">
        <v>14</v>
      </c>
      <c r="F16">
        <v>9.99</v>
      </c>
      <c r="G16" s="1">
        <v>0.6</v>
      </c>
      <c r="H16">
        <f t="shared" si="0"/>
        <v>3.9960000000000004</v>
      </c>
      <c r="I16">
        <v>3</v>
      </c>
      <c r="J16">
        <v>12</v>
      </c>
      <c r="T16" s="2" t="s">
        <v>4</v>
      </c>
      <c r="U16">
        <v>1</v>
      </c>
      <c r="W16">
        <f>+H16-U16</f>
        <v>2.9960000000000004</v>
      </c>
    </row>
    <row r="22" spans="5:13" x14ac:dyDescent="0.25">
      <c r="F22" t="s">
        <v>24</v>
      </c>
    </row>
    <row r="23" spans="5:13" x14ac:dyDescent="0.25">
      <c r="J23" t="s">
        <v>11</v>
      </c>
      <c r="K23" t="s">
        <v>30</v>
      </c>
      <c r="M23" t="s">
        <v>29</v>
      </c>
    </row>
    <row r="24" spans="5:13" x14ac:dyDescent="0.25">
      <c r="F24" t="s">
        <v>25</v>
      </c>
      <c r="J24" s="3" t="s">
        <v>31</v>
      </c>
      <c r="K24">
        <v>2</v>
      </c>
      <c r="M24" t="s">
        <v>26</v>
      </c>
    </row>
    <row r="25" spans="5:13" x14ac:dyDescent="0.25">
      <c r="J25" s="3" t="s">
        <v>31</v>
      </c>
      <c r="K25">
        <v>2</v>
      </c>
      <c r="M25" t="s">
        <v>27</v>
      </c>
    </row>
    <row r="26" spans="5:13" x14ac:dyDescent="0.25">
      <c r="J26" s="3" t="s">
        <v>32</v>
      </c>
      <c r="K26">
        <v>5</v>
      </c>
      <c r="M26" t="s">
        <v>28</v>
      </c>
    </row>
    <row r="28" spans="5:13" x14ac:dyDescent="0.25">
      <c r="E28" t="s">
        <v>48</v>
      </c>
      <c r="F28">
        <v>21.99</v>
      </c>
      <c r="J28">
        <f>25*9</f>
        <v>225</v>
      </c>
      <c r="K28" t="s">
        <v>33</v>
      </c>
    </row>
    <row r="29" spans="5:13" x14ac:dyDescent="0.25">
      <c r="E29" t="s">
        <v>48</v>
      </c>
      <c r="F29">
        <v>15.99</v>
      </c>
    </row>
    <row r="30" spans="5:13" x14ac:dyDescent="0.25">
      <c r="E30" t="s">
        <v>49</v>
      </c>
      <c r="F30">
        <v>9.99</v>
      </c>
    </row>
    <row r="33" spans="5:8" x14ac:dyDescent="0.25">
      <c r="E33" t="s">
        <v>50</v>
      </c>
      <c r="F33">
        <v>21.99</v>
      </c>
    </row>
    <row r="34" spans="5:8" x14ac:dyDescent="0.25">
      <c r="G34" t="s">
        <v>51</v>
      </c>
    </row>
    <row r="35" spans="5:8" x14ac:dyDescent="0.25">
      <c r="H35" t="s">
        <v>54</v>
      </c>
    </row>
    <row r="36" spans="5:8" x14ac:dyDescent="0.25">
      <c r="H36" t="s">
        <v>55</v>
      </c>
    </row>
    <row r="37" spans="5:8" x14ac:dyDescent="0.25">
      <c r="G37" t="s">
        <v>52</v>
      </c>
    </row>
    <row r="38" spans="5:8" x14ac:dyDescent="0.25">
      <c r="H38" t="s">
        <v>53</v>
      </c>
    </row>
    <row r="40" spans="5:8" x14ac:dyDescent="0.25">
      <c r="E40" t="s">
        <v>50</v>
      </c>
      <c r="F40">
        <v>15.99</v>
      </c>
    </row>
    <row r="43" spans="5:8" x14ac:dyDescent="0.25">
      <c r="E43" t="s">
        <v>50</v>
      </c>
      <c r="F43">
        <v>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Insumos de informacion</vt:lpstr>
      <vt:lpstr>Opportunity Requirements</vt:lpstr>
      <vt:lpstr>Opportunity Components Design</vt:lpstr>
      <vt:lpstr>Pack Definition</vt:lpstr>
      <vt:lpstr>Sample Box Request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 Riverdale</dc:creator>
  <cp:lastModifiedBy>Laptop Riverdale</cp:lastModifiedBy>
  <dcterms:created xsi:type="dcterms:W3CDTF">2019-02-16T13:25:29Z</dcterms:created>
  <dcterms:modified xsi:type="dcterms:W3CDTF">2019-02-16T17:25:46Z</dcterms:modified>
</cp:coreProperties>
</file>