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21" i="1" l="1"/>
  <c r="H20" i="1"/>
  <c r="H19" i="1"/>
  <c r="G6" i="1"/>
  <c r="G7" i="1"/>
  <c r="G8" i="1"/>
  <c r="G9" i="1"/>
  <c r="G10" i="1"/>
  <c r="G11" i="1"/>
  <c r="G12" i="1"/>
  <c r="G5" i="1"/>
  <c r="D25" i="1"/>
  <c r="K6" i="1"/>
  <c r="K7" i="1"/>
  <c r="K8" i="1"/>
  <c r="K9" i="1"/>
  <c r="K10" i="1"/>
  <c r="K11" i="1"/>
  <c r="K12" i="1"/>
  <c r="K5" i="1"/>
  <c r="I5" i="1"/>
  <c r="I20" i="1" l="1"/>
  <c r="J20" i="1" s="1"/>
  <c r="J6" i="1"/>
  <c r="J7" i="1"/>
  <c r="J8" i="1"/>
  <c r="J9" i="1"/>
  <c r="J10" i="1"/>
  <c r="J11" i="1"/>
  <c r="J12" i="1"/>
  <c r="J5" i="1"/>
  <c r="I21" i="1"/>
  <c r="J21" i="1" s="1"/>
  <c r="I19" i="1"/>
  <c r="J19" i="1" s="1"/>
  <c r="I6" i="1"/>
  <c r="I7" i="1"/>
  <c r="I8" i="1"/>
  <c r="I9" i="1"/>
  <c r="I10" i="1"/>
  <c r="I11" i="1"/>
  <c r="I12" i="1"/>
  <c r="H6" i="1"/>
  <c r="H7" i="1"/>
  <c r="H8" i="1"/>
  <c r="H9" i="1"/>
  <c r="H10" i="1"/>
  <c r="H11" i="1"/>
  <c r="H12" i="1"/>
  <c r="H5" i="1"/>
  <c r="E25" i="1" l="1"/>
  <c r="E26" i="1" s="1"/>
</calcChain>
</file>

<file path=xl/sharedStrings.xml><?xml version="1.0" encoding="utf-8"?>
<sst xmlns="http://schemas.openxmlformats.org/spreadsheetml/2006/main" count="38" uniqueCount="31">
  <si>
    <t>Delay</t>
  </si>
  <si>
    <t>N</t>
  </si>
  <si>
    <t>mean</t>
  </si>
  <si>
    <t>mean_err</t>
  </si>
  <si>
    <t>sigma</t>
  </si>
  <si>
    <t>sigma_err</t>
  </si>
  <si>
    <t>0.74</t>
  </si>
  <si>
    <t>0.80</t>
  </si>
  <si>
    <t>0.67</t>
  </si>
  <si>
    <t>0.76</t>
  </si>
  <si>
    <t>0.75</t>
  </si>
  <si>
    <t>0.66</t>
  </si>
  <si>
    <t>0.77</t>
  </si>
  <si>
    <t>0.69</t>
  </si>
  <si>
    <t>Fit</t>
  </si>
  <si>
    <t>m</t>
  </si>
  <si>
    <t>b</t>
  </si>
  <si>
    <t>0,0065x - 8,2054</t>
  </si>
  <si>
    <t>Aufloesung</t>
  </si>
  <si>
    <t>Relative_Delay</t>
  </si>
  <si>
    <t>Rueckrechnung</t>
  </si>
  <si>
    <t>"Delay"</t>
  </si>
  <si>
    <t>Residuen</t>
  </si>
  <si>
    <t>Rel_Rueck</t>
  </si>
  <si>
    <t>X</t>
  </si>
  <si>
    <t>Y</t>
  </si>
  <si>
    <t>1 Kanal</t>
  </si>
  <si>
    <t>Absolut Kanal</t>
  </si>
  <si>
    <t>Absolut Zeit</t>
  </si>
  <si>
    <t>1 Kanal entspricht 0.0065ns</t>
  </si>
  <si>
    <t>Zeiteichung bei x und y gleich 0, Range 0.5, TH -200mV, PreAmps "ueberbrueckt", Biining 410, PreAmp 5V, 30V SiPM Spannung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</si>
</sst>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Time(Channel)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2420428696412948"/>
                  <c:y val="-7.1992563429571299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/>
                  </a:pPr>
                  <a:endParaRPr lang="de-DE"/>
                </a:p>
              </c:txPr>
            </c:trendlineLbl>
          </c:trendline>
          <c:xVal>
            <c:numRef>
              <c:f>Tabelle1!$C$5:$C$12</c:f>
              <c:numCache>
                <c:formatCode>General</c:formatCode>
                <c:ptCount val="8"/>
                <c:pt idx="0">
                  <c:v>2050.08</c:v>
                </c:pt>
                <c:pt idx="1">
                  <c:v>2791.41</c:v>
                </c:pt>
                <c:pt idx="2">
                  <c:v>3585.45</c:v>
                </c:pt>
                <c:pt idx="3">
                  <c:v>4372.1899999999996</c:v>
                </c:pt>
                <c:pt idx="4">
                  <c:v>5123.38</c:v>
                </c:pt>
                <c:pt idx="5">
                  <c:v>5904.36</c:v>
                </c:pt>
                <c:pt idx="6">
                  <c:v>6668.82</c:v>
                </c:pt>
                <c:pt idx="7">
                  <c:v>7446.76</c:v>
                </c:pt>
              </c:numCache>
            </c:numRef>
          </c:xVal>
          <c:yVal>
            <c:numRef>
              <c:f>Tabelle1!$H$5:$H$12</c:f>
              <c:numCache>
                <c:formatCode>General</c:formatCode>
                <c:ptCount val="8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6816"/>
        <c:axId val="53988352"/>
      </c:scatterChart>
      <c:valAx>
        <c:axId val="5398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988352"/>
        <c:crosses val="autoZero"/>
        <c:crossBetween val="midCat"/>
      </c:valAx>
      <c:valAx>
        <c:axId val="5398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986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181803</xdr:colOff>
      <xdr:row>0</xdr:row>
      <xdr:rowOff>136515</xdr:rowOff>
    </xdr:from>
    <xdr:to>
      <xdr:col>19</xdr:col>
      <xdr:colOff>492637</xdr:colOff>
      <xdr:row>14</xdr:row>
      <xdr:rowOff>212715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="115" zoomScaleNormal="115" workbookViewId="0">
      <selection activeCell="I1" sqref="I1"/>
    </sheetView>
  </sheetViews>
  <sheetFormatPr baseColWidth="10" defaultColWidth="9.140625" defaultRowHeight="15" x14ac:dyDescent="0.25"/>
  <cols>
    <col min="1" max="6" width="9.140625" style="1"/>
    <col min="7" max="7" width="12.140625" style="1" customWidth="1"/>
    <col min="8" max="8" width="15.140625" style="1" customWidth="1"/>
    <col min="9" max="9" width="14.42578125" style="1" customWidth="1"/>
    <col min="10" max="10" width="14.85546875" style="1" customWidth="1"/>
    <col min="11" max="16384" width="9.140625" style="1"/>
  </cols>
  <sheetData>
    <row r="1" spans="1:11" x14ac:dyDescent="0.25">
      <c r="A1" s="2" t="s">
        <v>30</v>
      </c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18</v>
      </c>
      <c r="H3" s="1" t="s">
        <v>19</v>
      </c>
      <c r="I3" s="1" t="s">
        <v>20</v>
      </c>
      <c r="J3" s="1" t="s">
        <v>22</v>
      </c>
      <c r="K3" s="1" t="s">
        <v>23</v>
      </c>
    </row>
    <row r="5" spans="1:11" x14ac:dyDescent="0.25">
      <c r="A5" s="1">
        <v>5</v>
      </c>
      <c r="B5" s="1">
        <v>100000</v>
      </c>
      <c r="C5" s="1">
        <v>2050.08</v>
      </c>
      <c r="D5" s="1">
        <v>1.03</v>
      </c>
      <c r="E5" s="1">
        <v>194.45</v>
      </c>
      <c r="F5" s="1">
        <v>0.91</v>
      </c>
      <c r="G5" s="1">
        <f>0.0065*E5</f>
        <v>1.263925</v>
      </c>
      <c r="H5" s="1">
        <f>A5-20</f>
        <v>-15</v>
      </c>
      <c r="I5" s="1">
        <f>$B$16*C5+$C$16</f>
        <v>5.12012</v>
      </c>
      <c r="J5" s="1">
        <f>I5-A5</f>
        <v>0.12012</v>
      </c>
      <c r="K5" s="1">
        <f>I5-20</f>
        <v>-14.87988</v>
      </c>
    </row>
    <row r="6" spans="1:11" x14ac:dyDescent="0.25">
      <c r="A6" s="1">
        <v>10</v>
      </c>
      <c r="B6" s="1">
        <v>108000</v>
      </c>
      <c r="C6" s="1">
        <v>2791.41</v>
      </c>
      <c r="D6" s="1" t="s">
        <v>10</v>
      </c>
      <c r="E6" s="1">
        <v>224.79</v>
      </c>
      <c r="F6" s="1" t="s">
        <v>11</v>
      </c>
      <c r="G6" s="1">
        <f t="shared" ref="G6:G12" si="0">0.0065*E6</f>
        <v>1.4611349999999999</v>
      </c>
      <c r="H6" s="1">
        <f t="shared" ref="H6:H12" si="1">A6-20</f>
        <v>-10</v>
      </c>
      <c r="I6" s="1">
        <f t="shared" ref="I6:I12" si="2">$B$16*C6+$C$16</f>
        <v>9.9387649999999983</v>
      </c>
      <c r="J6" s="1">
        <f t="shared" ref="J6:J12" si="3">I6-A6</f>
        <v>-6.1235000000001705E-2</v>
      </c>
      <c r="K6" s="1">
        <f t="shared" ref="K6:K12" si="4">I6-20</f>
        <v>-10.061235000000002</v>
      </c>
    </row>
    <row r="7" spans="1:11" x14ac:dyDescent="0.25">
      <c r="A7" s="1">
        <v>15</v>
      </c>
      <c r="B7" s="1">
        <v>100000</v>
      </c>
      <c r="C7" s="1">
        <v>3585.45</v>
      </c>
      <c r="D7" s="1" t="s">
        <v>7</v>
      </c>
      <c r="E7" s="1">
        <v>227.71</v>
      </c>
      <c r="F7" s="1" t="s">
        <v>9</v>
      </c>
      <c r="G7" s="1">
        <f t="shared" si="0"/>
        <v>1.4801150000000001</v>
      </c>
      <c r="H7" s="1">
        <f t="shared" si="1"/>
        <v>-5</v>
      </c>
      <c r="I7" s="1">
        <f t="shared" si="2"/>
        <v>15.100024999999997</v>
      </c>
      <c r="J7" s="1">
        <f t="shared" si="3"/>
        <v>0.10002499999999692</v>
      </c>
      <c r="K7" s="1">
        <f t="shared" si="4"/>
        <v>-4.8999750000000031</v>
      </c>
    </row>
    <row r="8" spans="1:11" x14ac:dyDescent="0.25">
      <c r="A8" s="1">
        <v>20</v>
      </c>
      <c r="B8" s="1">
        <v>109000</v>
      </c>
      <c r="C8" s="1">
        <v>4372.1899999999996</v>
      </c>
      <c r="D8" s="1" t="s">
        <v>6</v>
      </c>
      <c r="E8" s="1">
        <v>228.64</v>
      </c>
      <c r="F8" s="1" t="s">
        <v>8</v>
      </c>
      <c r="G8" s="1">
        <f t="shared" si="0"/>
        <v>1.4861599999999999</v>
      </c>
      <c r="H8" s="1">
        <f t="shared" si="1"/>
        <v>0</v>
      </c>
      <c r="I8" s="1">
        <f t="shared" si="2"/>
        <v>20.213834999999996</v>
      </c>
      <c r="J8" s="1">
        <f t="shared" si="3"/>
        <v>0.213834999999996</v>
      </c>
      <c r="K8" s="1">
        <f t="shared" si="4"/>
        <v>0.213834999999996</v>
      </c>
    </row>
    <row r="9" spans="1:11" x14ac:dyDescent="0.25">
      <c r="A9" s="1">
        <v>25</v>
      </c>
      <c r="B9" s="1">
        <v>106000</v>
      </c>
      <c r="C9" s="1">
        <v>5123.38</v>
      </c>
      <c r="D9" s="1" t="s">
        <v>12</v>
      </c>
      <c r="E9" s="1">
        <v>228.99</v>
      </c>
      <c r="F9" s="1" t="s">
        <v>13</v>
      </c>
      <c r="G9" s="1">
        <f t="shared" si="0"/>
        <v>1.488435</v>
      </c>
      <c r="H9" s="1">
        <f t="shared" si="1"/>
        <v>5</v>
      </c>
      <c r="I9" s="1">
        <f t="shared" si="2"/>
        <v>25.09657</v>
      </c>
      <c r="J9" s="1">
        <f t="shared" si="3"/>
        <v>9.6569999999999823E-2</v>
      </c>
      <c r="K9" s="1">
        <f t="shared" si="4"/>
        <v>5.0965699999999998</v>
      </c>
    </row>
    <row r="10" spans="1:11" x14ac:dyDescent="0.25">
      <c r="A10" s="1">
        <v>30</v>
      </c>
      <c r="B10" s="1">
        <v>101000</v>
      </c>
      <c r="C10" s="1">
        <v>5904.36</v>
      </c>
      <c r="D10" s="1">
        <v>0.77</v>
      </c>
      <c r="E10" s="1">
        <v>226.7</v>
      </c>
      <c r="F10" s="1">
        <v>0.69</v>
      </c>
      <c r="G10" s="1">
        <f t="shared" si="0"/>
        <v>1.4735499999999999</v>
      </c>
      <c r="H10" s="1">
        <f t="shared" si="1"/>
        <v>10</v>
      </c>
      <c r="I10" s="1">
        <f t="shared" si="2"/>
        <v>30.172939999999997</v>
      </c>
      <c r="J10" s="1">
        <f t="shared" si="3"/>
        <v>0.17293999999999699</v>
      </c>
      <c r="K10" s="1">
        <f t="shared" si="4"/>
        <v>10.172939999999997</v>
      </c>
    </row>
    <row r="11" spans="1:11" x14ac:dyDescent="0.25">
      <c r="A11" s="1">
        <v>35</v>
      </c>
      <c r="B11" s="1">
        <v>100000</v>
      </c>
      <c r="C11" s="1">
        <v>6668.82</v>
      </c>
      <c r="D11" s="1">
        <v>0.78</v>
      </c>
      <c r="E11" s="1">
        <v>229.52</v>
      </c>
      <c r="F11" s="1">
        <v>0.71</v>
      </c>
      <c r="G11" s="1">
        <f t="shared" si="0"/>
        <v>1.4918800000000001</v>
      </c>
      <c r="H11" s="1">
        <f t="shared" si="1"/>
        <v>15</v>
      </c>
      <c r="I11" s="1">
        <f t="shared" si="2"/>
        <v>35.141930000000002</v>
      </c>
      <c r="J11" s="1">
        <f t="shared" si="3"/>
        <v>0.14193000000000211</v>
      </c>
      <c r="K11" s="1">
        <f t="shared" si="4"/>
        <v>15.141930000000002</v>
      </c>
    </row>
    <row r="12" spans="1:11" x14ac:dyDescent="0.25">
      <c r="A12" s="1">
        <v>40</v>
      </c>
      <c r="B12" s="1">
        <v>100000</v>
      </c>
      <c r="C12" s="1">
        <v>7446.76</v>
      </c>
      <c r="D12" s="1">
        <v>0.79</v>
      </c>
      <c r="E12" s="1">
        <v>225.82</v>
      </c>
      <c r="F12" s="1">
        <v>0.79</v>
      </c>
      <c r="G12" s="1">
        <f t="shared" si="0"/>
        <v>1.46783</v>
      </c>
      <c r="H12" s="1">
        <f t="shared" si="1"/>
        <v>20</v>
      </c>
      <c r="I12" s="1">
        <f t="shared" si="2"/>
        <v>40.198540000000001</v>
      </c>
      <c r="J12" s="1">
        <f t="shared" si="3"/>
        <v>0.19854000000000127</v>
      </c>
      <c r="K12" s="1">
        <f t="shared" si="4"/>
        <v>20.198540000000001</v>
      </c>
    </row>
    <row r="14" spans="1:11" ht="15.75" thickBot="1" x14ac:dyDescent="0.3"/>
    <row r="15" spans="1:11" ht="18.75" x14ac:dyDescent="0.25">
      <c r="A15" s="3" t="s">
        <v>14</v>
      </c>
      <c r="B15" s="4" t="s">
        <v>15</v>
      </c>
      <c r="C15" s="5" t="s">
        <v>16</v>
      </c>
      <c r="E15" s="9" t="s">
        <v>17</v>
      </c>
      <c r="G15" s="2" t="s">
        <v>29</v>
      </c>
    </row>
    <row r="16" spans="1:11" ht="15.75" thickBot="1" x14ac:dyDescent="0.3">
      <c r="A16" s="6"/>
      <c r="B16" s="7">
        <v>6.4999999999999997E-3</v>
      </c>
      <c r="C16" s="8">
        <v>-8.2053999999999991</v>
      </c>
      <c r="G16" s="1">
        <v>6.4999999999999997E-3</v>
      </c>
    </row>
    <row r="18" spans="1:10" x14ac:dyDescent="0.25">
      <c r="A18" s="1" t="s">
        <v>24</v>
      </c>
      <c r="B18" s="1" t="s">
        <v>25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18</v>
      </c>
      <c r="I18" s="1" t="s">
        <v>21</v>
      </c>
      <c r="J18" s="1" t="s">
        <v>19</v>
      </c>
    </row>
    <row r="19" spans="1:10" x14ac:dyDescent="0.25">
      <c r="A19" s="1">
        <v>0</v>
      </c>
      <c r="B19" s="1">
        <v>-10</v>
      </c>
      <c r="C19" s="1">
        <v>100000</v>
      </c>
      <c r="D19" s="1">
        <v>3897.53</v>
      </c>
      <c r="E19" s="1">
        <v>0.99</v>
      </c>
      <c r="F19" s="1">
        <v>135.63</v>
      </c>
      <c r="G19" s="1">
        <v>0.73</v>
      </c>
      <c r="H19" s="1">
        <f>0.0065*F19</f>
        <v>0.88159499999999991</v>
      </c>
      <c r="I19" s="1">
        <f>$B$16*D19+$C$16</f>
        <v>17.128545000000003</v>
      </c>
      <c r="J19" s="1">
        <f>I19-20</f>
        <v>-2.8714549999999974</v>
      </c>
    </row>
    <row r="20" spans="1:10" x14ac:dyDescent="0.25">
      <c r="A20" s="1">
        <v>0</v>
      </c>
      <c r="B20" s="1">
        <v>0</v>
      </c>
      <c r="C20" s="1">
        <v>102000</v>
      </c>
      <c r="D20" s="1">
        <v>4336</v>
      </c>
      <c r="E20" s="1">
        <v>0.78</v>
      </c>
      <c r="F20" s="1">
        <v>224.58</v>
      </c>
      <c r="G20" s="1">
        <v>0.73</v>
      </c>
      <c r="H20" s="1">
        <f>0.0065*F20</f>
        <v>1.45977</v>
      </c>
      <c r="I20" s="1">
        <f>$B$16*D20+$C$16</f>
        <v>19.9786</v>
      </c>
      <c r="J20" s="1">
        <f>I20-20</f>
        <v>-2.1399999999999864E-2</v>
      </c>
    </row>
    <row r="21" spans="1:10" x14ac:dyDescent="0.25">
      <c r="A21" s="1">
        <v>0</v>
      </c>
      <c r="B21" s="1">
        <v>10</v>
      </c>
      <c r="C21" s="1">
        <v>100000</v>
      </c>
      <c r="D21" s="1">
        <v>4820.43</v>
      </c>
      <c r="E21" s="1">
        <v>0.59</v>
      </c>
      <c r="F21" s="1">
        <v>160.69999999999999</v>
      </c>
      <c r="G21" s="1">
        <v>0.62</v>
      </c>
      <c r="H21" s="1">
        <f>0.0065*F21</f>
        <v>1.0445499999999999</v>
      </c>
      <c r="I21" s="1">
        <f>$B$16*D21+$C$16</f>
        <v>23.127395</v>
      </c>
      <c r="J21" s="1">
        <f>I21-20</f>
        <v>3.1273949999999999</v>
      </c>
    </row>
    <row r="24" spans="1:10" x14ac:dyDescent="0.25">
      <c r="D24" s="1" t="s">
        <v>27</v>
      </c>
      <c r="E24" s="1" t="s">
        <v>28</v>
      </c>
      <c r="G24" s="1" t="s">
        <v>26</v>
      </c>
    </row>
    <row r="25" spans="1:10" x14ac:dyDescent="0.25">
      <c r="D25" s="1">
        <f>D19-D21</f>
        <v>-922.90000000000009</v>
      </c>
      <c r="E25" s="1">
        <f>J19-J21</f>
        <v>-5.9988499999999974</v>
      </c>
    </row>
    <row r="26" spans="1:10" x14ac:dyDescent="0.25">
      <c r="D26" s="1">
        <v>1</v>
      </c>
      <c r="E26" s="1">
        <f>E25/D25</f>
        <v>6.4999999999999962E-3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2017-07-26T14:39:37Z</dcterms:modified>
</cp:coreProperties>
</file>