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J4" i="1" l="1"/>
  <c r="K4" i="1" s="1"/>
  <c r="J5" i="1"/>
  <c r="K5" i="1" s="1"/>
  <c r="J6" i="1"/>
  <c r="K6" i="1" s="1"/>
  <c r="J7" i="1"/>
  <c r="K7" i="1" s="1"/>
  <c r="J3" i="1"/>
  <c r="K3" i="1" s="1"/>
  <c r="J17" i="1"/>
  <c r="K17" i="1" s="1"/>
  <c r="J18" i="1"/>
  <c r="K18" i="1" s="1"/>
  <c r="J19" i="1"/>
  <c r="K19" i="1" s="1"/>
  <c r="J20" i="1"/>
  <c r="K20" i="1" s="1"/>
  <c r="J21" i="1"/>
  <c r="K21" i="1" s="1"/>
  <c r="J16" i="1"/>
  <c r="K16" i="1" s="1"/>
  <c r="H18" i="1"/>
  <c r="H19" i="1"/>
  <c r="H20" i="1"/>
  <c r="H21" i="1"/>
  <c r="H17" i="1"/>
  <c r="H16" i="1"/>
  <c r="H4" i="1" l="1"/>
  <c r="H5" i="1"/>
  <c r="H6" i="1"/>
  <c r="H7" i="1"/>
  <c r="H3" i="1"/>
</calcChain>
</file>

<file path=xl/sharedStrings.xml><?xml version="1.0" encoding="utf-8"?>
<sst xmlns="http://schemas.openxmlformats.org/spreadsheetml/2006/main" count="38" uniqueCount="20">
  <si>
    <t>Material</t>
  </si>
  <si>
    <t>T</t>
  </si>
  <si>
    <t>mu</t>
  </si>
  <si>
    <t>mu_err</t>
  </si>
  <si>
    <t>sigma</t>
  </si>
  <si>
    <t>sigma_err</t>
  </si>
  <si>
    <t>Energie</t>
  </si>
  <si>
    <t>133Ba</t>
  </si>
  <si>
    <t>60Co</t>
  </si>
  <si>
    <t>137Cs</t>
  </si>
  <si>
    <t>22Na</t>
  </si>
  <si>
    <t>22Na(e+)</t>
  </si>
  <si>
    <t>Irgendwas zwischen 1173 und 1333</t>
  </si>
  <si>
    <t>Eichung aus Gnuplot</t>
  </si>
  <si>
    <t>m</t>
  </si>
  <si>
    <t>y0</t>
  </si>
  <si>
    <t>Aufl.</t>
  </si>
  <si>
    <t>Irgendwas zwischen 0.276 und 0.384, stärkste linie 0.3560</t>
  </si>
  <si>
    <t>Rückr.</t>
  </si>
  <si>
    <t>Abweichung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</si>
</sst>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0" fillId="2" borderId="0" xfId="0" applyFill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left"/>
    </xf>
    <xf numFmtId="0" fontId="0" fillId="2" borderId="0" xfId="0" applyFill="1"/>
    <xf numFmtId="10" fontId="0" fillId="2" borderId="0" xfId="1" applyNumberFormat="1" applyFont="1" applyFill="1" applyAlignment="1">
      <alignment horizontal="center"/>
    </xf>
  </cellXfs>
  <cellStyles count="2">
    <cellStyle name="Prozent" xfId="1" builtinId="5"/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tabSelected="1" topLeftCell="C1" zoomScale="145" zoomScaleNormal="145" workbookViewId="0">
      <selection activeCell="K11" sqref="K11"/>
    </sheetView>
  </sheetViews>
  <sheetFormatPr baseColWidth="10" defaultColWidth="9.140625" defaultRowHeight="15" x14ac:dyDescent="0.25"/>
  <cols>
    <col min="1" max="1" width="9.140625" style="1"/>
    <col min="2" max="2" width="9.85546875" style="1" customWidth="1"/>
    <col min="3" max="4" width="11.42578125" style="1" customWidth="1"/>
    <col min="5" max="5" width="11.140625" style="1" customWidth="1"/>
    <col min="6" max="6" width="12" style="1" customWidth="1"/>
    <col min="7" max="8" width="9.140625" style="1"/>
    <col min="9" max="9" width="9.140625" style="4"/>
    <col min="10" max="10" width="9.140625" style="1"/>
    <col min="11" max="11" width="13.7109375" style="1" customWidth="1"/>
    <col min="12" max="16384" width="9.140625" style="1"/>
  </cols>
  <sheetData>
    <row r="1" spans="1:13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16</v>
      </c>
      <c r="J1" s="2" t="s">
        <v>18</v>
      </c>
      <c r="K1" s="2" t="s">
        <v>19</v>
      </c>
    </row>
    <row r="3" spans="1:13" x14ac:dyDescent="0.25">
      <c r="A3" s="1" t="s">
        <v>7</v>
      </c>
      <c r="B3" s="1">
        <v>25</v>
      </c>
      <c r="C3" s="1">
        <v>596.44000000000005</v>
      </c>
      <c r="D3" s="1">
        <v>0.38</v>
      </c>
      <c r="E3" s="1">
        <v>124.27</v>
      </c>
      <c r="F3" s="1">
        <v>0.95</v>
      </c>
      <c r="G3" s="1">
        <v>356</v>
      </c>
      <c r="H3" s="3">
        <f>E3*$A$11</f>
        <v>54.59628472</v>
      </c>
      <c r="J3" s="1">
        <f>C3*$A$11+$B$11</f>
        <v>369.50256383999999</v>
      </c>
      <c r="K3" s="5">
        <f>1-G3/J3</f>
        <v>3.6542544386368059E-2</v>
      </c>
      <c r="M3" s="3" t="s">
        <v>17</v>
      </c>
    </row>
    <row r="4" spans="1:13" x14ac:dyDescent="0.25">
      <c r="A4" s="1" t="s">
        <v>11</v>
      </c>
      <c r="B4" s="1">
        <v>25</v>
      </c>
      <c r="C4" s="1">
        <v>980.82</v>
      </c>
      <c r="D4" s="1">
        <v>3.81</v>
      </c>
      <c r="E4" s="1">
        <v>105.91</v>
      </c>
      <c r="F4" s="1">
        <v>1.58</v>
      </c>
      <c r="G4" s="1">
        <v>511</v>
      </c>
      <c r="H4" s="3">
        <f t="shared" ref="H4:H7" si="0">E4*$A$11</f>
        <v>46.530075759999995</v>
      </c>
      <c r="J4" s="1">
        <f>C4*$A$11+$B$11</f>
        <v>538.37453551999999</v>
      </c>
      <c r="K4" s="5">
        <f>1-G4/J4</f>
        <v>5.0846638750400297E-2</v>
      </c>
    </row>
    <row r="5" spans="1:13" x14ac:dyDescent="0.25">
      <c r="A5" s="1" t="s">
        <v>9</v>
      </c>
      <c r="B5" s="1">
        <v>25</v>
      </c>
      <c r="C5" s="1">
        <v>1150.1500000000001</v>
      </c>
      <c r="D5" s="1">
        <v>0.36</v>
      </c>
      <c r="E5" s="1">
        <v>106.32</v>
      </c>
      <c r="F5" s="1">
        <v>1.02</v>
      </c>
      <c r="G5" s="1">
        <v>661.7</v>
      </c>
      <c r="H5" s="3">
        <f t="shared" si="0"/>
        <v>46.71020352</v>
      </c>
      <c r="J5" s="1">
        <f>C5*$A$11+$B$11</f>
        <v>612.76730040000007</v>
      </c>
      <c r="K5" s="5">
        <f>1-G5/J5</f>
        <v>-7.9855272251077691E-2</v>
      </c>
    </row>
    <row r="6" spans="1:13" x14ac:dyDescent="0.25">
      <c r="A6" s="1" t="s">
        <v>10</v>
      </c>
      <c r="B6" s="1">
        <v>25</v>
      </c>
      <c r="C6" s="1">
        <v>2587.19</v>
      </c>
      <c r="D6" s="1">
        <v>4.26</v>
      </c>
      <c r="E6" s="1">
        <v>252.35</v>
      </c>
      <c r="F6" s="1">
        <v>39.659999999999997</v>
      </c>
      <c r="G6" s="1">
        <v>1247.5999999999999</v>
      </c>
      <c r="H6" s="3">
        <f t="shared" si="0"/>
        <v>110.86643959999999</v>
      </c>
      <c r="J6" s="1">
        <f>C6*$A$11+$B$11</f>
        <v>1244.11070584</v>
      </c>
      <c r="K6" s="5">
        <f>1-G6/J6</f>
        <v>-2.8046492515663157E-3</v>
      </c>
    </row>
    <row r="7" spans="1:13" x14ac:dyDescent="0.25">
      <c r="A7" s="1" t="s">
        <v>8</v>
      </c>
      <c r="B7" s="1">
        <v>25</v>
      </c>
      <c r="C7" s="1">
        <v>2633.7</v>
      </c>
      <c r="D7" s="1">
        <v>5.18</v>
      </c>
      <c r="E7" s="1">
        <v>775.49</v>
      </c>
      <c r="F7" s="1">
        <v>520.36</v>
      </c>
      <c r="G7" s="1">
        <v>1253</v>
      </c>
      <c r="H7" s="3">
        <f t="shared" si="0"/>
        <v>340.70067463999999</v>
      </c>
      <c r="J7" s="1">
        <f>C7*$A$11+$B$11</f>
        <v>1264.5442231999998</v>
      </c>
      <c r="K7" s="5">
        <f>1-G7/J7</f>
        <v>9.1291573582032992E-3</v>
      </c>
      <c r="M7" s="3" t="s">
        <v>12</v>
      </c>
    </row>
    <row r="8" spans="1:13" x14ac:dyDescent="0.25">
      <c r="K8" s="5"/>
    </row>
    <row r="9" spans="1:13" x14ac:dyDescent="0.25">
      <c r="A9" s="3" t="s">
        <v>13</v>
      </c>
      <c r="K9" s="5"/>
    </row>
    <row r="10" spans="1:13" x14ac:dyDescent="0.25">
      <c r="A10" s="1" t="s">
        <v>14</v>
      </c>
      <c r="B10" s="1" t="s">
        <v>15</v>
      </c>
      <c r="K10" s="5"/>
    </row>
    <row r="11" spans="1:13" x14ac:dyDescent="0.25">
      <c r="A11" s="1">
        <v>0.439336</v>
      </c>
      <c r="B11" s="1">
        <v>107.465</v>
      </c>
      <c r="K11" s="5"/>
    </row>
    <row r="12" spans="1:13" x14ac:dyDescent="0.25">
      <c r="K12" s="5"/>
    </row>
    <row r="13" spans="1:13" x14ac:dyDescent="0.25">
      <c r="K13" s="5"/>
    </row>
    <row r="14" spans="1:13" x14ac:dyDescent="0.25">
      <c r="A14" s="2" t="s">
        <v>0</v>
      </c>
      <c r="B14" s="2" t="s">
        <v>1</v>
      </c>
      <c r="C14" s="2" t="s">
        <v>2</v>
      </c>
      <c r="D14" s="2" t="s">
        <v>3</v>
      </c>
      <c r="E14" s="2" t="s">
        <v>4</v>
      </c>
      <c r="F14" s="2" t="s">
        <v>5</v>
      </c>
      <c r="G14" s="2" t="s">
        <v>6</v>
      </c>
      <c r="H14" s="2" t="s">
        <v>16</v>
      </c>
      <c r="J14" s="2" t="s">
        <v>18</v>
      </c>
      <c r="K14" s="2" t="s">
        <v>19</v>
      </c>
    </row>
    <row r="15" spans="1:13" x14ac:dyDescent="0.25">
      <c r="K15" s="5"/>
    </row>
    <row r="16" spans="1:13" x14ac:dyDescent="0.25">
      <c r="A16" s="4" t="s">
        <v>7</v>
      </c>
      <c r="B16" s="4">
        <v>-25</v>
      </c>
      <c r="C16" s="4">
        <v>674</v>
      </c>
      <c r="D16" s="4">
        <v>0.38</v>
      </c>
      <c r="E16" s="4">
        <v>111.7</v>
      </c>
      <c r="F16" s="4">
        <v>1.19</v>
      </c>
      <c r="G16" s="4">
        <v>356</v>
      </c>
      <c r="H16" s="1">
        <f>A25*E16</f>
        <v>43.766182299999997</v>
      </c>
      <c r="J16" s="1">
        <f>C16*$A$25+$B$25</f>
        <v>361.20530600000001</v>
      </c>
      <c r="K16" s="5">
        <f>1-G16/J16</f>
        <v>1.4410934483891524E-2</v>
      </c>
    </row>
    <row r="17" spans="1:11" x14ac:dyDescent="0.25">
      <c r="A17" s="4" t="s">
        <v>11</v>
      </c>
      <c r="B17" s="4">
        <v>-25</v>
      </c>
      <c r="C17" s="4">
        <v>1201.03</v>
      </c>
      <c r="D17" s="4">
        <v>0.76</v>
      </c>
      <c r="E17" s="4">
        <v>107.3</v>
      </c>
      <c r="F17" s="4">
        <v>1.76</v>
      </c>
      <c r="G17" s="4">
        <v>511</v>
      </c>
      <c r="H17" s="1">
        <f>$A$25*E17</f>
        <v>42.042178699999994</v>
      </c>
      <c r="J17" s="1">
        <f>C17*$A$25+$B$25</f>
        <v>567.70567356999993</v>
      </c>
      <c r="K17" s="5">
        <f>1-G17/J17</f>
        <v>9.988569114239787E-2</v>
      </c>
    </row>
    <row r="18" spans="1:11" x14ac:dyDescent="0.25">
      <c r="A18" s="4" t="s">
        <v>9</v>
      </c>
      <c r="B18" s="4">
        <v>-25</v>
      </c>
      <c r="C18" s="4">
        <v>1270.03</v>
      </c>
      <c r="D18" s="4">
        <v>0.44</v>
      </c>
      <c r="E18" s="4">
        <v>107.56</v>
      </c>
      <c r="F18" s="4">
        <v>1.8</v>
      </c>
      <c r="G18" s="4">
        <v>661.7</v>
      </c>
      <c r="H18" s="1">
        <f t="shared" ref="H18:H21" si="1">$A$25*E18</f>
        <v>42.144051640000001</v>
      </c>
      <c r="J18" s="1">
        <f>C18*$A$25+$B$25</f>
        <v>594.74118456999997</v>
      </c>
      <c r="K18" s="5">
        <f>1-G18/J18</f>
        <v>-0.11258479682790345</v>
      </c>
    </row>
    <row r="19" spans="1:11" x14ac:dyDescent="0.25">
      <c r="A19" s="4" t="s">
        <v>10</v>
      </c>
      <c r="B19" s="4">
        <v>-25</v>
      </c>
      <c r="C19" s="4">
        <v>2862.65</v>
      </c>
      <c r="D19" s="4">
        <v>3.76</v>
      </c>
      <c r="E19" s="4">
        <v>121.08</v>
      </c>
      <c r="F19" s="4">
        <v>12.28</v>
      </c>
      <c r="G19" s="4">
        <v>1247.5999999999999</v>
      </c>
      <c r="H19" s="1">
        <f t="shared" si="1"/>
        <v>47.441444519999997</v>
      </c>
      <c r="J19" s="1">
        <f>C19*$A$25+$B$25</f>
        <v>1218.75996035</v>
      </c>
      <c r="K19" s="5">
        <f>1-G19/J19</f>
        <v>-2.3663428885305482E-2</v>
      </c>
    </row>
    <row r="20" spans="1:11" x14ac:dyDescent="0.25">
      <c r="A20" s="4" t="s">
        <v>8</v>
      </c>
      <c r="B20" s="4">
        <v>-25</v>
      </c>
      <c r="C20" s="4">
        <v>2832.36</v>
      </c>
      <c r="D20" s="4">
        <v>7.36</v>
      </c>
      <c r="E20" s="4">
        <v>143.94999999999999</v>
      </c>
      <c r="F20" s="4">
        <v>11.46</v>
      </c>
      <c r="G20" s="4">
        <v>1173</v>
      </c>
      <c r="H20" s="1">
        <f t="shared" si="1"/>
        <v>56.402345049999994</v>
      </c>
      <c r="J20" s="1">
        <f>C20*$A$25+$B$25</f>
        <v>1206.89176284</v>
      </c>
      <c r="K20" s="5">
        <f>1-G20/J20</f>
        <v>2.8081857780061004E-2</v>
      </c>
    </row>
    <row r="21" spans="1:11" x14ac:dyDescent="0.25">
      <c r="A21" s="4"/>
      <c r="B21" s="4"/>
      <c r="C21" s="4">
        <v>3100.52</v>
      </c>
      <c r="D21" s="4">
        <v>4.78</v>
      </c>
      <c r="E21" s="4">
        <v>103.06</v>
      </c>
      <c r="F21" s="4">
        <v>24.36</v>
      </c>
      <c r="G21" s="4">
        <v>1333</v>
      </c>
      <c r="H21" s="1">
        <f t="shared" si="1"/>
        <v>40.380866139999995</v>
      </c>
      <c r="J21" s="1">
        <f>C21*$A$25+$B$25</f>
        <v>1311.96194588</v>
      </c>
      <c r="K21" s="5">
        <f>1-G21/J21</f>
        <v>-1.6035567331862399E-2</v>
      </c>
    </row>
    <row r="23" spans="1:11" x14ac:dyDescent="0.25">
      <c r="A23" s="3" t="s">
        <v>13</v>
      </c>
    </row>
    <row r="24" spans="1:11" x14ac:dyDescent="0.25">
      <c r="A24" s="1" t="s">
        <v>14</v>
      </c>
      <c r="B24" s="1" t="s">
        <v>15</v>
      </c>
    </row>
    <row r="25" spans="1:11" x14ac:dyDescent="0.25">
      <c r="A25" s="1">
        <v>0.39181899999999997</v>
      </c>
      <c r="B25" s="1">
        <v>97.119299999999996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2017-08-03T18:00:57Z</dcterms:modified>
</cp:coreProperties>
</file>