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wnCloud\University\3A\Parallel Programming\Project\Presentation\"/>
    </mc:Choice>
  </mc:AlternateContent>
  <bookViews>
    <workbookView xWindow="0" yWindow="0" windowWidth="25125" windowHeight="12330" activeTab="1"/>
  </bookViews>
  <sheets>
    <sheet name="Lightup1" sheetId="1" r:id="rId1"/>
    <sheet name="Lightup2" sheetId="2" r:id="rId2"/>
    <sheet name="lightup2.5" sheetId="6" r:id="rId3"/>
    <sheet name="whiteBalance_noout" sheetId="3" r:id="rId4"/>
    <sheet name="whiteBalance" sheetId="4" r:id="rId5"/>
    <sheet name="TimeDistrib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3" l="1"/>
  <c r="N54" i="3"/>
  <c r="N53" i="3"/>
  <c r="M55" i="3"/>
  <c r="M54" i="3"/>
  <c r="M53" i="3"/>
  <c r="L53" i="3"/>
  <c r="L55" i="3"/>
  <c r="L54" i="3"/>
  <c r="A21" i="3"/>
  <c r="B21" i="3"/>
  <c r="M3" i="3" s="1"/>
  <c r="C21" i="3"/>
  <c r="M2" i="3" s="1"/>
  <c r="O2" i="3"/>
  <c r="O3" i="3"/>
  <c r="O4" i="3"/>
  <c r="N4" i="3"/>
  <c r="N3" i="3"/>
  <c r="N2" i="3"/>
  <c r="M4" i="3"/>
  <c r="L6" i="3"/>
  <c r="L5" i="3"/>
  <c r="L4" i="3"/>
  <c r="L3" i="3"/>
  <c r="L2" i="3"/>
  <c r="A82" i="3" l="1"/>
  <c r="B82" i="3"/>
  <c r="C82" i="3"/>
  <c r="B69" i="3"/>
  <c r="C69" i="3"/>
  <c r="A53" i="3"/>
  <c r="B53" i="3"/>
  <c r="C53" i="3"/>
  <c r="A37" i="3"/>
  <c r="B37" i="3"/>
  <c r="C37" i="3"/>
  <c r="A2" i="3"/>
  <c r="B2" i="3"/>
  <c r="C2" i="3"/>
  <c r="E2" i="3"/>
  <c r="D2" i="3"/>
</calcChain>
</file>

<file path=xl/sharedStrings.xml><?xml version="1.0" encoding="utf-8"?>
<sst xmlns="http://schemas.openxmlformats.org/spreadsheetml/2006/main" count="86" uniqueCount="20">
  <si>
    <t>CUDA</t>
  </si>
  <si>
    <t>Sequential</t>
  </si>
  <si>
    <t>Pthread</t>
  </si>
  <si>
    <t>Pthread_TDM</t>
  </si>
  <si>
    <t>OpenMP_TDM</t>
  </si>
  <si>
    <t>CUDA_TDM</t>
  </si>
  <si>
    <t>Task Parallel</t>
  </si>
  <si>
    <t>Input</t>
  </si>
  <si>
    <t>Output</t>
  </si>
  <si>
    <t>Calculate</t>
  </si>
  <si>
    <t>videoSmall.mp4</t>
  </si>
  <si>
    <t>videoMedium.mp4</t>
  </si>
  <si>
    <t>videoLarge.mp4</t>
  </si>
  <si>
    <t>NB</t>
  </si>
  <si>
    <t>VPS</t>
  </si>
  <si>
    <t>Cygwin</t>
  </si>
  <si>
    <t>Small</t>
  </si>
  <si>
    <t>Large</t>
  </si>
  <si>
    <t>OpenMP</t>
  </si>
  <si>
    <t>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</si>
</sst>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Lightup (</a:t>
            </a:r>
            <a:r>
              <a:rPr lang="en-US" sz="1400" b="0" i="0" u="none" strike="noStrike" baseline="0">
                <a:effectLst/>
              </a:rPr>
              <a:t>Windows 10, </a:t>
            </a:r>
            <a:r>
              <a:rPr lang="en-US"/>
              <a:t>Output1,</a:t>
            </a:r>
            <a:r>
              <a:rPr lang="en-US" baseline="0"/>
              <a:t> OpenCV3, VS12, 4 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Lightup1!$B$1:$E$1</c:f>
              <c:strCache>
                <c:ptCount val="4"/>
                <c:pt idx="0">
                  <c:v>CUDA</c:v>
                </c:pt>
                <c:pt idx="1">
                  <c:v>Pthread_TDM</c:v>
                </c:pt>
                <c:pt idx="2">
                  <c:v>Pthread</c:v>
                </c:pt>
                <c:pt idx="3">
                  <c:v>Sequential</c:v>
                </c:pt>
              </c:strCache>
            </c:strRef>
          </c:cat>
          <c:val>
            <c:numRef>
              <c:f>Lightup1!$B$2:$E$2</c:f>
              <c:numCache>
                <c:formatCode>General</c:formatCode>
                <c:ptCount val="4"/>
                <c:pt idx="0">
                  <c:v>3707</c:v>
                </c:pt>
                <c:pt idx="1">
                  <c:v>1552</c:v>
                </c:pt>
                <c:pt idx="2">
                  <c:v>1556</c:v>
                </c:pt>
                <c:pt idx="3">
                  <c:v>1910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1-4F6B-A020-27A6D11B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7693936"/>
        <c:axId val="799184528"/>
      </c:barChart>
      <c:catAx>
        <c:axId val="86769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84528"/>
        <c:crosses val="autoZero"/>
        <c:auto val="1"/>
        <c:lblAlgn val="ctr"/>
        <c:lblOffset val="100"/>
        <c:noMultiLvlLbl val="0"/>
      </c:catAx>
      <c:valAx>
        <c:axId val="7991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9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Balance (i7-3770, 8 Threads, VS12, Win10)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whiteBalance_noout!$A$36:$C$36</c:f>
              <c:strCache>
                <c:ptCount val="3"/>
                <c:pt idx="0">
                  <c:v>OpenMP_TDM</c:v>
                </c:pt>
                <c:pt idx="1">
                  <c:v>Pthread_TDM</c:v>
                </c:pt>
                <c:pt idx="2">
                  <c:v>Sequential</c:v>
                </c:pt>
              </c:strCache>
            </c:strRef>
          </c:cat>
          <c:val>
            <c:numRef>
              <c:f>whiteBalance_noout!$A$37:$C$37</c:f>
              <c:numCache>
                <c:formatCode>General</c:formatCode>
                <c:ptCount val="3"/>
                <c:pt idx="0">
                  <c:v>2.613</c:v>
                </c:pt>
                <c:pt idx="1">
                  <c:v>2.5920000000000001</c:v>
                </c:pt>
                <c:pt idx="2">
                  <c:v>7.8360000000000003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F-4A03-92CA-F2AC4206F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50271"/>
        <c:axId val="785151519"/>
      </c:barChart>
      <c:catAx>
        <c:axId val="78515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51519"/>
        <c:crosses val="autoZero"/>
        <c:auto val="1"/>
        <c:lblAlgn val="ctr"/>
        <c:lblOffset val="100"/>
        <c:noMultiLvlLbl val="0"/>
      </c:catAx>
      <c:valAx>
        <c:axId val="78515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Balance (i5-4260H, gcc 4.8.4,</a:t>
            </a:r>
            <a:r>
              <a:rPr lang="en-US" baseline="0"/>
              <a:t> Ubuntu 14.04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whiteBalance_noout!$A$52:$C$52</c:f>
              <c:strCache>
                <c:ptCount val="3"/>
                <c:pt idx="0">
                  <c:v>OpenMP_TDM</c:v>
                </c:pt>
                <c:pt idx="1">
                  <c:v>Pthread_TDM</c:v>
                </c:pt>
                <c:pt idx="2">
                  <c:v>Sequential</c:v>
                </c:pt>
              </c:strCache>
            </c:strRef>
          </c:cat>
          <c:val>
            <c:numRef>
              <c:f>whiteBalance_noout!$A$53:$C$53</c:f>
              <c:numCache>
                <c:formatCode>General</c:formatCode>
                <c:ptCount val="3"/>
                <c:pt idx="0">
                  <c:v>4.673</c:v>
                </c:pt>
                <c:pt idx="1">
                  <c:v>4.1239999999999997</c:v>
                </c:pt>
                <c:pt idx="2">
                  <c:v>8.245000000000001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E-4A49-8E01-B596BB48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46111"/>
        <c:axId val="785147775"/>
      </c:barChart>
      <c:catAx>
        <c:axId val="78514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47775"/>
        <c:crosses val="autoZero"/>
        <c:auto val="1"/>
        <c:lblAlgn val="ctr"/>
        <c:lblOffset val="100"/>
        <c:noMultiLvlLbl val="0"/>
      </c:catAx>
      <c:valAx>
        <c:axId val="78514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4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Balance</a:t>
            </a:r>
            <a:r>
              <a:rPr lang="en-US" baseline="0"/>
              <a:t> (2 vCores, 4 Threads, gcc5.2.0, Ubuntu 15.10)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whiteBalance_noout!$A$68:$C$68</c:f>
              <c:strCache>
                <c:ptCount val="3"/>
                <c:pt idx="0">
                  <c:v>OpenMP_TDM</c:v>
                </c:pt>
                <c:pt idx="1">
                  <c:v>Pthread_TDM</c:v>
                </c:pt>
                <c:pt idx="2">
                  <c:v>Sequential</c:v>
                </c:pt>
              </c:strCache>
            </c:strRef>
          </c:cat>
          <c:val>
            <c:numRef>
              <c:f>whiteBalance_noout!$A$69:$C$69</c:f>
              <c:numCache>
                <c:formatCode>General</c:formatCode>
                <c:ptCount val="3"/>
                <c:pt idx="0">
                  <c:v>11.746</c:v>
                </c:pt>
                <c:pt idx="1">
                  <c:v>11.016999999999999</c:v>
                </c:pt>
                <c:pt idx="2">
                  <c:v>14.941000000000001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C-4842-A2A0-1B4678B0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6069135"/>
        <c:axId val="786071631"/>
      </c:barChart>
      <c:catAx>
        <c:axId val="786069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71631"/>
        <c:crosses val="autoZero"/>
        <c:auto val="1"/>
        <c:lblAlgn val="ctr"/>
        <c:lblOffset val="100"/>
        <c:noMultiLvlLbl val="0"/>
      </c:catAx>
      <c:valAx>
        <c:axId val="78607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6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Balance (i7-3770,</a:t>
            </a:r>
            <a:r>
              <a:rPr lang="en-US" baseline="0"/>
              <a:t> 8 Threads, Cygwin-gcc 5.2.0, Win10)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whiteBalance_noout!$A$81:$C$81</c:f>
              <c:strCache>
                <c:ptCount val="3"/>
                <c:pt idx="0">
                  <c:v>OpenMP_TDM</c:v>
                </c:pt>
                <c:pt idx="1">
                  <c:v>Pthread_TDM</c:v>
                </c:pt>
                <c:pt idx="2">
                  <c:v>Sequential</c:v>
                </c:pt>
              </c:strCache>
            </c:strRef>
          </c:cat>
          <c:val>
            <c:numRef>
              <c:f>whiteBalance_noout!$A$82:$C$82</c:f>
              <c:numCache>
                <c:formatCode>General</c:formatCode>
                <c:ptCount val="3"/>
                <c:pt idx="0">
                  <c:v>2.8070000000000004</c:v>
                </c:pt>
                <c:pt idx="1">
                  <c:v>2.8780000000000001</c:v>
                </c:pt>
                <c:pt idx="2">
                  <c:v>8.9990000000000006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B3D-ADE6-FC82902A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5264863"/>
        <c:axId val="823705567"/>
      </c:barChart>
      <c:catAx>
        <c:axId val="82526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05567"/>
        <c:crosses val="autoZero"/>
        <c:auto val="1"/>
        <c:lblAlgn val="ctr"/>
        <c:lblOffset val="100"/>
        <c:noMultiLvlLbl val="0"/>
      </c:catAx>
      <c:valAx>
        <c:axId val="82370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Balance (i7-3770, 2~8 Threads, VS12, Win10)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whiteBalance_noout!$K$2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whiteBalance_noout!$L$1:$O$1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whiteBalance_noout!$L$2:$O$2</c:f>
              <c:numCache>
                <c:formatCode>General</c:formatCode>
                <c:ptCount val="4"/>
                <c:pt idx="0">
                  <c:v>7.9329999999999998</c:v>
                </c:pt>
                <c:pt idx="1">
                  <c:v>8.0869999999999997</c:v>
                </c:pt>
                <c:pt idx="2">
                  <c:v>8.0889999999999986</c:v>
                </c:pt>
                <c:pt idx="3">
                  <c:v>7.8360000000000003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2-49E9-9716-B0BE799F1F53}"/>
            </c:ext>
          </c:extLst>
        </c:ser>
        <c:ser>
          <c:idx val="1"/>
          <c:order val="1"/>
          <c:tx>
            <c:strRef>
              <c:f>whiteBalance_noout!$K$3</c:f>
              <c:strCache>
                <c:ptCount val="1"/>
                <c:pt idx="0">
                  <c:v>Pthread_TDM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whiteBalance_noout!$L$1:$O$1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whiteBalance_noout!$L$3:$O$3</c:f>
              <c:numCache>
                <c:formatCode>General</c:formatCode>
                <c:ptCount val="4"/>
                <c:pt idx="0">
                  <c:v>4.6870000000000003</c:v>
                </c:pt>
                <c:pt idx="1">
                  <c:v>3.0350000000000001</c:v>
                </c:pt>
                <c:pt idx="2">
                  <c:v>2.9310000000000009</c:v>
                </c:pt>
                <c:pt idx="3">
                  <c:v>2.5920000000000001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2-49E9-9716-B0BE799F1F53}"/>
            </c:ext>
          </c:extLst>
        </c:ser>
        <c:ser>
          <c:idx val="2"/>
          <c:order val="2"/>
          <c:tx>
            <c:strRef>
              <c:f>whiteBalance_noout!$K$4</c:f>
              <c:strCache>
                <c:ptCount val="1"/>
                <c:pt idx="0">
                  <c:v>OpenMP_TDM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whiteBalance_noout!$L$1:$O$1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whiteBalance_noout!$L$4:$O$4</c:f>
              <c:numCache>
                <c:formatCode>General</c:formatCode>
                <c:ptCount val="4"/>
                <c:pt idx="0">
                  <c:v>4.492</c:v>
                </c:pt>
                <c:pt idx="1">
                  <c:v>2.9399999999999977</c:v>
                </c:pt>
                <c:pt idx="2">
                  <c:v>2.7710000000000008</c:v>
                </c:pt>
                <c:pt idx="3">
                  <c:v>2.613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2-49E9-9716-B0BE799F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266863"/>
        <c:axId val="1762256463"/>
      </c:lineChart>
      <c:catAx>
        <c:axId val="17622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56463"/>
        <c:crosses val="autoZero"/>
        <c:auto val="1"/>
        <c:lblAlgn val="ctr"/>
        <c:lblOffset val="100"/>
        <c:noMultiLvlLbl val="0"/>
      </c:catAx>
      <c:valAx>
        <c:axId val="17622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Balance (NB, VPS, Cygwin)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whiteBalance_noout!$K$53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whiteBalance_noout!$L$52:$N$52</c:f>
              <c:strCache>
                <c:ptCount val="3"/>
                <c:pt idx="0">
                  <c:v>NB</c:v>
                </c:pt>
                <c:pt idx="1">
                  <c:v>VPS</c:v>
                </c:pt>
                <c:pt idx="2">
                  <c:v>Cygwin</c:v>
                </c:pt>
              </c:strCache>
            </c:strRef>
          </c:cat>
          <c:val>
            <c:numRef>
              <c:f>whiteBalance_noout!$L$53:$N$53</c:f>
              <c:numCache>
                <c:formatCode>General</c:formatCode>
                <c:ptCount val="3"/>
                <c:pt idx="0">
                  <c:v>8.245000000000001</c:v>
                </c:pt>
                <c:pt idx="1">
                  <c:v>14.941000000000001</c:v>
                </c:pt>
                <c:pt idx="2">
                  <c:v>8.9990000000000006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4-4189-98B3-02426BC33E82}"/>
            </c:ext>
          </c:extLst>
        </c:ser>
        <c:ser>
          <c:idx val="1"/>
          <c:order val="1"/>
          <c:tx>
            <c:strRef>
              <c:f>whiteBalance_noout!$K$54</c:f>
              <c:strCache>
                <c:ptCount val="1"/>
                <c:pt idx="0">
                  <c:v>Pthread_TDM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whiteBalance_noout!$L$52:$N$52</c:f>
              <c:strCache>
                <c:ptCount val="3"/>
                <c:pt idx="0">
                  <c:v>NB</c:v>
                </c:pt>
                <c:pt idx="1">
                  <c:v>VPS</c:v>
                </c:pt>
                <c:pt idx="2">
                  <c:v>Cygwin</c:v>
                </c:pt>
              </c:strCache>
            </c:strRef>
          </c:cat>
          <c:val>
            <c:numRef>
              <c:f>whiteBalance_noout!$L$54:$N$54</c:f>
              <c:numCache>
                <c:formatCode>General</c:formatCode>
                <c:ptCount val="3"/>
                <c:pt idx="0">
                  <c:v>4.1239999999999997</c:v>
                </c:pt>
                <c:pt idx="1">
                  <c:v>11.016999999999999</c:v>
                </c:pt>
                <c:pt idx="2">
                  <c:v>2.8780000000000001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4-4189-98B3-02426BC33E82}"/>
            </c:ext>
          </c:extLst>
        </c:ser>
        <c:ser>
          <c:idx val="2"/>
          <c:order val="2"/>
          <c:tx>
            <c:strRef>
              <c:f>whiteBalance_noout!$K$55</c:f>
              <c:strCache>
                <c:ptCount val="1"/>
                <c:pt idx="0">
                  <c:v>OpenMP_TDM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whiteBalance_noout!$L$52:$N$52</c:f>
              <c:strCache>
                <c:ptCount val="3"/>
                <c:pt idx="0">
                  <c:v>NB</c:v>
                </c:pt>
                <c:pt idx="1">
                  <c:v>VPS</c:v>
                </c:pt>
                <c:pt idx="2">
                  <c:v>Cygwin</c:v>
                </c:pt>
              </c:strCache>
            </c:strRef>
          </c:cat>
          <c:val>
            <c:numRef>
              <c:f>whiteBalance_noout!$L$55:$N$55</c:f>
              <c:numCache>
                <c:formatCode>General</c:formatCode>
                <c:ptCount val="3"/>
                <c:pt idx="0">
                  <c:v>4.673</c:v>
                </c:pt>
                <c:pt idx="1">
                  <c:v>11.746</c:v>
                </c:pt>
                <c:pt idx="2">
                  <c:v>2.8070000000000004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4-4189-98B3-02426BC3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28272"/>
        <c:axId val="170733680"/>
      </c:barChart>
      <c:catAx>
        <c:axId val="1707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3680"/>
        <c:crosses val="autoZero"/>
        <c:auto val="1"/>
        <c:lblAlgn val="ctr"/>
        <c:lblOffset val="100"/>
        <c:noMultiLvlLbl val="0"/>
      </c:catAx>
      <c:valAx>
        <c:axId val="170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Balance Output (i7-3770, 8 Threads, VS12, Win10)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whiteBalance!$A$1:$F$1</c:f>
              <c:strCache>
                <c:ptCount val="6"/>
                <c:pt idx="0">
                  <c:v>Task Parallel</c:v>
                </c:pt>
                <c:pt idx="1">
                  <c:v>CUDA_TDM</c:v>
                </c:pt>
                <c:pt idx="2">
                  <c:v>CUDA</c:v>
                </c:pt>
                <c:pt idx="3">
                  <c:v>OpenMP_TDM</c:v>
                </c:pt>
                <c:pt idx="4">
                  <c:v>Pthread_TDM</c:v>
                </c:pt>
                <c:pt idx="5">
                  <c:v>Sequential</c:v>
                </c:pt>
              </c:strCache>
            </c:strRef>
          </c:cat>
          <c:val>
            <c:numRef>
              <c:f>whiteBalance!$A$2:$F$2</c:f>
              <c:numCache>
                <c:formatCode>General</c:formatCode>
                <c:ptCount val="6"/>
                <c:pt idx="0">
                  <c:v>24.565000000000001</c:v>
                </c:pt>
                <c:pt idx="1">
                  <c:v>43.442999999999998</c:v>
                </c:pt>
                <c:pt idx="2">
                  <c:v>34.246000000000002</c:v>
                </c:pt>
                <c:pt idx="3">
                  <c:v>26.276</c:v>
                </c:pt>
                <c:pt idx="4">
                  <c:v>26.472000000000001</c:v>
                </c:pt>
                <c:pt idx="5">
                  <c:v>31.893000000000001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5-49D9-9D3C-00C928619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0256911"/>
        <c:axId val="940244431"/>
      </c:barChart>
      <c:catAx>
        <c:axId val="94025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44431"/>
        <c:crosses val="autoZero"/>
        <c:auto val="1"/>
        <c:lblAlgn val="ctr"/>
        <c:lblOffset val="100"/>
        <c:noMultiLvlLbl val="0"/>
      </c:catAx>
      <c:valAx>
        <c:axId val="9402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5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Balance Output (i5-4260H, gcc 4.8.4, Ubuntu 14.04)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whiteBalance!$A$26:$D$26</c:f>
              <c:strCache>
                <c:ptCount val="4"/>
                <c:pt idx="0">
                  <c:v>Task Parallel</c:v>
                </c:pt>
                <c:pt idx="1">
                  <c:v>OpenMP_TDM</c:v>
                </c:pt>
                <c:pt idx="2">
                  <c:v>Pthread_TDM</c:v>
                </c:pt>
                <c:pt idx="3">
                  <c:v>Sequential</c:v>
                </c:pt>
              </c:strCache>
            </c:strRef>
          </c:cat>
          <c:val>
            <c:numRef>
              <c:f>whiteBalance!$A$27:$D$27</c:f>
              <c:numCache>
                <c:formatCode>General</c:formatCode>
                <c:ptCount val="4"/>
                <c:pt idx="0">
                  <c:v>11.648</c:v>
                </c:pt>
                <c:pt idx="1">
                  <c:v>16.137</c:v>
                </c:pt>
                <c:pt idx="2">
                  <c:v>15.448</c:v>
                </c:pt>
                <c:pt idx="3">
                  <c:v>20.113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D-4406-A0DC-83FB6073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5270687"/>
        <c:axId val="825266111"/>
      </c:barChart>
      <c:catAx>
        <c:axId val="82527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66111"/>
        <c:crosses val="autoZero"/>
        <c:auto val="1"/>
        <c:lblAlgn val="ctr"/>
        <c:lblOffset val="100"/>
        <c:noMultiLvlLbl val="0"/>
      </c:catAx>
      <c:valAx>
        <c:axId val="8252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Distribution (OpenMP)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5-4828-B9A4-C5F295467A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5-4828-B9A4-C5F295467A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95-4828-B9A4-C5F295467A63}"/>
              </c:ext>
            </c:extLst>
          </c:dPt>
          <c:cat>
            <c:strRef>
              <c:f>TimeDistrib!$A$24:$C$24</c:f>
              <c:strCache>
                <c:ptCount val="3"/>
                <c:pt idx="0">
                  <c:v>Input</c:v>
                </c:pt>
                <c:pt idx="1">
                  <c:v>Output</c:v>
                </c:pt>
                <c:pt idx="2">
                  <c:v>Calculate</c:v>
                </c:pt>
              </c:strCache>
            </c:strRef>
          </c:cat>
          <c:val>
            <c:numRef>
              <c:f>TimeDistrib!$A$25:$C$25</c:f>
              <c:numCache>
                <c:formatCode>General</c:formatCode>
                <c:ptCount val="3"/>
                <c:pt idx="0">
                  <c:v>3.496</c:v>
                </c:pt>
                <c:pt idx="1">
                  <c:v>11.464</c:v>
                </c:pt>
                <c:pt idx="2">
                  <c:v>1.177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D-4FDA-BC86-BCDCDC8FB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Distribution (Sequential)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65-4EC3-8471-02EF868149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65-4EC3-8471-02EF868149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65-4EC3-8471-02EF86814998}"/>
              </c:ext>
            </c:extLst>
          </c:dPt>
          <c:cat>
            <c:strRef>
              <c:f>TimeDistrib!$A$1:$C$1</c:f>
              <c:strCache>
                <c:ptCount val="3"/>
                <c:pt idx="0">
                  <c:v>Input</c:v>
                </c:pt>
                <c:pt idx="1">
                  <c:v>Output</c:v>
                </c:pt>
                <c:pt idx="2">
                  <c:v>Calculate</c:v>
                </c:pt>
              </c:strCache>
            </c:strRef>
          </c:cat>
          <c:val>
            <c:numRef>
              <c:f>TimeDistrib!$A$2:$C$2</c:f>
              <c:numCache>
                <c:formatCode>General</c:formatCode>
                <c:ptCount val="3"/>
                <c:pt idx="0">
                  <c:v>5.915</c:v>
                </c:pt>
                <c:pt idx="1">
                  <c:v>11.867000000000001</c:v>
                </c:pt>
                <c:pt idx="2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C-4D0F-9623-3734B9CC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Lightup (Windows 10, OpenCV3,</a:t>
            </a:r>
            <a:r>
              <a:rPr lang="en-US" baseline="0"/>
              <a:t> Cygwin-gcc 5.2.0, 4 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Lightup1!$K$2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Lightup1!$L$1:$N$1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Lightup1!$L$2:$N$2</c:f>
              <c:numCache>
                <c:formatCode>General</c:formatCode>
                <c:ptCount val="3"/>
                <c:pt idx="0">
                  <c:v>55</c:v>
                </c:pt>
                <c:pt idx="1">
                  <c:v>600</c:v>
                </c:pt>
                <c:pt idx="2">
                  <c:v>1446.17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E-4F3A-B289-5A58C2460F3E}"/>
            </c:ext>
          </c:extLst>
        </c:ser>
        <c:ser>
          <c:idx val="1"/>
          <c:order val="1"/>
          <c:tx>
            <c:strRef>
              <c:f>Lightup1!$K$3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Lightup1!$L$1:$N$1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Lightup1!$L$3:$N$3</c:f>
              <c:numCache>
                <c:formatCode>General</c:formatCode>
                <c:ptCount val="3"/>
                <c:pt idx="0">
                  <c:v>115.9</c:v>
                </c:pt>
                <c:pt idx="1">
                  <c:v>638</c:v>
                </c:pt>
                <c:pt idx="2">
                  <c:v>1438.49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E-4F3A-B289-5A58C2460F3E}"/>
            </c:ext>
          </c:extLst>
        </c:ser>
        <c:ser>
          <c:idx val="2"/>
          <c:order val="2"/>
          <c:tx>
            <c:strRef>
              <c:f>Lightup1!$K$4</c:f>
              <c:strCache>
                <c:ptCount val="1"/>
                <c:pt idx="0">
                  <c:v>Pthread_TDM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Lightup1!$L$1:$N$1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Lightup1!$L$4:$N$4</c:f>
              <c:numCache>
                <c:formatCode>General</c:formatCode>
                <c:ptCount val="3"/>
                <c:pt idx="0">
                  <c:v>54</c:v>
                </c:pt>
                <c:pt idx="1">
                  <c:v>581</c:v>
                </c:pt>
                <c:pt idx="2">
                  <c:v>1403.03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E-4F3A-B289-5A58C246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263535"/>
        <c:axId val="1762255215"/>
      </c:lineChart>
      <c:catAx>
        <c:axId val="17622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55215"/>
        <c:crosses val="autoZero"/>
        <c:auto val="1"/>
        <c:lblAlgn val="ctr"/>
        <c:lblOffset val="100"/>
        <c:noMultiLvlLbl val="0"/>
      </c:catAx>
      <c:valAx>
        <c:axId val="17622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Lightup (OSX El Capitan, OpenCV3,</a:t>
            </a:r>
            <a:r>
              <a:rPr lang="en-US" baseline="0"/>
              <a:t> gcc 5.2.0, 4 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Lightup1!$A$24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Lightup1!$B$23:$D$23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Lightup1!$B$24:$D$24</c:f>
              <c:numCache>
                <c:formatCode>General</c:formatCode>
                <c:ptCount val="3"/>
                <c:pt idx="0">
                  <c:v>109.54</c:v>
                </c:pt>
                <c:pt idx="1">
                  <c:v>1009.03</c:v>
                </c:pt>
                <c:pt idx="2">
                  <c:v>2435.83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8-4E39-8C29-757411C59010}"/>
            </c:ext>
          </c:extLst>
        </c:ser>
        <c:ser>
          <c:idx val="1"/>
          <c:order val="1"/>
          <c:tx>
            <c:strRef>
              <c:f>Lightup1!$A$25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Lightup1!$B$23:$D$23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Lightup1!$B$25:$D$25</c:f>
              <c:numCache>
                <c:formatCode>General</c:formatCode>
                <c:ptCount val="3"/>
                <c:pt idx="0">
                  <c:v>115.74</c:v>
                </c:pt>
                <c:pt idx="1">
                  <c:v>905.75</c:v>
                </c:pt>
                <c:pt idx="2">
                  <c:v>2165.52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8-4E39-8C29-757411C59010}"/>
            </c:ext>
          </c:extLst>
        </c:ser>
        <c:ser>
          <c:idx val="2"/>
          <c:order val="2"/>
          <c:tx>
            <c:strRef>
              <c:f>Lightup1!$A$26</c:f>
              <c:strCache>
                <c:ptCount val="1"/>
                <c:pt idx="0">
                  <c:v>Pthread_TDM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Lightup1!$B$23:$D$23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Lightup1!$B$26:$D$26</c:f>
              <c:numCache>
                <c:formatCode>General</c:formatCode>
                <c:ptCount val="3"/>
                <c:pt idx="0">
                  <c:v>81.09</c:v>
                </c:pt>
                <c:pt idx="1">
                  <c:v>1024.77</c:v>
                </c:pt>
                <c:pt idx="2">
                  <c:v>2114.64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8-4E39-8C29-757411C5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110527"/>
        <c:axId val="1668109279"/>
      </c:lineChart>
      <c:catAx>
        <c:axId val="166811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09279"/>
        <c:crosses val="autoZero"/>
        <c:auto val="1"/>
        <c:lblAlgn val="ctr"/>
        <c:lblOffset val="100"/>
        <c:noMultiLvlLbl val="0"/>
      </c:catAx>
      <c:valAx>
        <c:axId val="16681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Lightup2 (Windows 10, OpenCV3, VS12, 4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Lightup2!$B$1:$E$1</c:f>
              <c:strCache>
                <c:ptCount val="4"/>
                <c:pt idx="0">
                  <c:v>CUDA</c:v>
                </c:pt>
                <c:pt idx="1">
                  <c:v>Pthread_TDM</c:v>
                </c:pt>
                <c:pt idx="2">
                  <c:v>Pthread</c:v>
                </c:pt>
                <c:pt idx="3">
                  <c:v>Sequential</c:v>
                </c:pt>
              </c:strCache>
            </c:strRef>
          </c:cat>
          <c:val>
            <c:numRef>
              <c:f>Lightup2!$B$2:$E$2</c:f>
              <c:numCache>
                <c:formatCode>General</c:formatCode>
                <c:ptCount val="4"/>
                <c:pt idx="0">
                  <c:v>3660</c:v>
                </c:pt>
                <c:pt idx="1">
                  <c:v>1474</c:v>
                </c:pt>
                <c:pt idx="2">
                  <c:v>2007</c:v>
                </c:pt>
                <c:pt idx="3">
                  <c:v>3219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C-4BCC-AAE7-9D7EBAFA4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5607680"/>
        <c:axId val="795605600"/>
      </c:barChart>
      <c:catAx>
        <c:axId val="79560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05600"/>
        <c:crosses val="autoZero"/>
        <c:auto val="1"/>
        <c:lblAlgn val="ctr"/>
        <c:lblOffset val="100"/>
        <c:noMultiLvlLbl val="0"/>
      </c:catAx>
      <c:valAx>
        <c:axId val="7956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Lightup2 (Windows 10, OpenCV3, Cygwin-gcc</a:t>
            </a:r>
            <a:r>
              <a:rPr lang="en-US" baseline="0"/>
              <a:t> 5.2.0</a:t>
            </a:r>
            <a:r>
              <a:rPr lang="en-US"/>
              <a:t>,</a:t>
            </a:r>
            <a:r>
              <a:rPr lang="en-US" baseline="0"/>
              <a:t> 4 Threads)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Lightup2!$K$2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Lightup2!$L$1:$N$1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Lightup2!$L$2:$N$2</c:f>
              <c:numCache>
                <c:formatCode>General</c:formatCode>
                <c:ptCount val="3"/>
                <c:pt idx="0">
                  <c:v>65.25</c:v>
                </c:pt>
                <c:pt idx="1">
                  <c:v>1072.46</c:v>
                </c:pt>
                <c:pt idx="2">
                  <c:v>3326.77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C-4633-A36C-087DE664E03E}"/>
            </c:ext>
          </c:extLst>
        </c:ser>
        <c:ser>
          <c:idx val="1"/>
          <c:order val="1"/>
          <c:tx>
            <c:strRef>
              <c:f>Lightup2!$K$3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Lightup2!$L$1:$N$1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Lightup2!$L$3:$N$3</c:f>
              <c:numCache>
                <c:formatCode>General</c:formatCode>
                <c:ptCount val="3"/>
                <c:pt idx="0">
                  <c:v>115.75</c:v>
                </c:pt>
                <c:pt idx="1">
                  <c:v>840.37</c:v>
                </c:pt>
                <c:pt idx="2">
                  <c:v>2199.09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C-4633-A36C-087DE664E03E}"/>
            </c:ext>
          </c:extLst>
        </c:ser>
        <c:ser>
          <c:idx val="2"/>
          <c:order val="2"/>
          <c:tx>
            <c:strRef>
              <c:f>Lightup2!$K$4</c:f>
              <c:strCache>
                <c:ptCount val="1"/>
                <c:pt idx="0">
                  <c:v>Pthread_TDM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Lightup2!$L$1:$N$1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Lightup2!$L$4:$N$4</c:f>
              <c:numCache>
                <c:formatCode>General</c:formatCode>
                <c:ptCount val="3"/>
                <c:pt idx="0">
                  <c:v>53.91</c:v>
                </c:pt>
                <c:pt idx="1">
                  <c:v>751.85</c:v>
                </c:pt>
                <c:pt idx="2">
                  <c:v>2082.48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C-4633-A36C-087DE664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101375"/>
        <c:axId val="1668108447"/>
      </c:lineChart>
      <c:catAx>
        <c:axId val="166810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08447"/>
        <c:crosses val="autoZero"/>
        <c:auto val="1"/>
        <c:lblAlgn val="ctr"/>
        <c:lblOffset val="100"/>
        <c:noMultiLvlLbl val="0"/>
      </c:catAx>
      <c:valAx>
        <c:axId val="16681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0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Lightup2</a:t>
            </a:r>
            <a:r>
              <a:rPr lang="en-US" baseline="0"/>
              <a:t> (Ubuntu 14.04, OpenCV3, gcc 4.8.4, 4 Threads)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Lightup2!$K$23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Lightup2!$L$22:$N$22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Lightup2!$L$23:$N$23</c:f>
              <c:numCache>
                <c:formatCode>General</c:formatCode>
                <c:ptCount val="3"/>
                <c:pt idx="0">
                  <c:v>74</c:v>
                </c:pt>
                <c:pt idx="1">
                  <c:v>1240</c:v>
                </c:pt>
                <c:pt idx="2">
                  <c:v>3690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0E3-B523-F866FF18A665}"/>
            </c:ext>
          </c:extLst>
        </c:ser>
        <c:ser>
          <c:idx val="1"/>
          <c:order val="1"/>
          <c:tx>
            <c:strRef>
              <c:f>Lightup2!$K$24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Lightup2!$L$22:$N$22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Lightup2!$L$24:$N$24</c:f>
              <c:numCache>
                <c:formatCode>General</c:formatCode>
                <c:ptCount val="3"/>
                <c:pt idx="0">
                  <c:v>87</c:v>
                </c:pt>
                <c:pt idx="1">
                  <c:v>1049</c:v>
                </c:pt>
                <c:pt idx="2">
                  <c:v>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3-40E3-B523-F866FF18A665}"/>
            </c:ext>
          </c:extLst>
        </c:ser>
        <c:ser>
          <c:idx val="2"/>
          <c:order val="2"/>
          <c:tx>
            <c:strRef>
              <c:f>Lightup2!$K$25</c:f>
              <c:strCache>
                <c:ptCount val="1"/>
                <c:pt idx="0">
                  <c:v>Pthread_TDM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Lightup2!$L$22:$N$22</c:f>
              <c:strCache>
                <c:ptCount val="3"/>
                <c:pt idx="0">
                  <c:v>videoSmall.mp4</c:v>
                </c:pt>
                <c:pt idx="1">
                  <c:v>videoMedium.mp4</c:v>
                </c:pt>
                <c:pt idx="2">
                  <c:v>videoLarge.mp4</c:v>
                </c:pt>
              </c:strCache>
            </c:strRef>
          </c:cat>
          <c:val>
            <c:numRef>
              <c:f>Lightup2!$L$25:$N$25</c:f>
              <c:numCache>
                <c:formatCode>General</c:formatCode>
                <c:ptCount val="3"/>
                <c:pt idx="0">
                  <c:v>64</c:v>
                </c:pt>
                <c:pt idx="1">
                  <c:v>849</c:v>
                </c:pt>
                <c:pt idx="2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3-40E3-B523-F866FF18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268527"/>
        <c:axId val="1762263951"/>
      </c:lineChart>
      <c:catAx>
        <c:axId val="17622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63951"/>
        <c:crosses val="autoZero"/>
        <c:auto val="1"/>
        <c:lblAlgn val="ctr"/>
        <c:lblOffset val="100"/>
        <c:noMultiLvlLbl val="0"/>
      </c:catAx>
      <c:valAx>
        <c:axId val="17622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6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Lightup</a:t>
            </a:r>
            <a:r>
              <a:rPr lang="en-US" baseline="0"/>
              <a:t> 2.5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lightup2.5!$B$7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lightup2.5!$A$8:$A$9</c:f>
              <c:strCache>
                <c:ptCount val="2"/>
                <c:pt idx="0">
                  <c:v>Small</c:v>
                </c:pt>
                <c:pt idx="1">
                  <c:v>Large</c:v>
                </c:pt>
              </c:strCache>
            </c:strRef>
          </c:cat>
          <c:val>
            <c:numRef>
              <c:f>lightup2.5!$B$8:$B$9</c:f>
              <c:numCache>
                <c:formatCode>General</c:formatCode>
                <c:ptCount val="2"/>
                <c:pt idx="0">
                  <c:v>179.1</c:v>
                </c:pt>
                <c:pt idx="1">
                  <c:v>15873.2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67D-873D-7842D60AB0DE}"/>
            </c:ext>
          </c:extLst>
        </c:ser>
        <c:ser>
          <c:idx val="1"/>
          <c:order val="1"/>
          <c:tx>
            <c:strRef>
              <c:f>lightup2.5!$C$7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lightup2.5!$A$8:$A$9</c:f>
              <c:strCache>
                <c:ptCount val="2"/>
                <c:pt idx="0">
                  <c:v>Small</c:v>
                </c:pt>
                <c:pt idx="1">
                  <c:v>Large</c:v>
                </c:pt>
              </c:strCache>
            </c:strRef>
          </c:cat>
          <c:val>
            <c:numRef>
              <c:f>lightup2.5!$C$8:$C$9</c:f>
              <c:numCache>
                <c:formatCode>General</c:formatCode>
                <c:ptCount val="2"/>
                <c:pt idx="0">
                  <c:v>67.67</c:v>
                </c:pt>
                <c:pt idx="1">
                  <c:v>4678.67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67D-873D-7842D60AB0DE}"/>
            </c:ext>
          </c:extLst>
        </c:ser>
        <c:ser>
          <c:idx val="2"/>
          <c:order val="2"/>
          <c:tx>
            <c:strRef>
              <c:f>lightup2.5!$D$7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lightup2.5!$A$8:$A$9</c:f>
              <c:strCache>
                <c:ptCount val="2"/>
                <c:pt idx="0">
                  <c:v>Small</c:v>
                </c:pt>
                <c:pt idx="1">
                  <c:v>Large</c:v>
                </c:pt>
              </c:strCache>
            </c:strRef>
          </c:cat>
          <c:val>
            <c:numRef>
              <c:f>lightup2.5!$D$8:$D$9</c:f>
              <c:numCache>
                <c:formatCode>General</c:formatCode>
                <c:ptCount val="2"/>
                <c:pt idx="0">
                  <c:v>891.33</c:v>
                </c:pt>
                <c:pt idx="1">
                  <c:v>1799.33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C-467D-873D-7842D60AB0DE}"/>
            </c:ext>
          </c:extLst>
        </c:ser>
        <c:ser>
          <c:idx val="3"/>
          <c:order val="3"/>
          <c:tx>
            <c:strRef>
              <c:f>lightup2.5!$E$7</c:f>
              <c:strCache>
                <c:ptCount val="1"/>
                <c:pt idx="0">
                  <c:v>FPGA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lightup2.5!$A$8:$A$9</c:f>
              <c:strCache>
                <c:ptCount val="2"/>
                <c:pt idx="0">
                  <c:v>Small</c:v>
                </c:pt>
                <c:pt idx="1">
                  <c:v>Large</c:v>
                </c:pt>
              </c:strCache>
            </c:strRef>
          </c:cat>
          <c:val>
            <c:numRef>
              <c:f>lightup2.5!$E$8:$E$9</c:f>
              <c:numCache>
                <c:formatCode>General</c:formatCode>
                <c:ptCount val="2"/>
                <c:pt idx="0">
                  <c:v>0.53400000000000003</c:v>
                </c:pt>
                <c:pt idx="1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C-467D-873D-7842D60A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243024"/>
        <c:axId val="1212248848"/>
      </c:lineChart>
      <c:catAx>
        <c:axId val="12122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48848"/>
        <c:crosses val="autoZero"/>
        <c:auto val="1"/>
        <c:lblAlgn val="ctr"/>
        <c:lblOffset val="100"/>
        <c:noMultiLvlLbl val="0"/>
      </c:catAx>
      <c:valAx>
        <c:axId val="12122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Balance (i7-3770, 2 Threads, VS12, Win10)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63692038495189"/>
          <c:y val="0.17634259259259263"/>
          <c:w val="0.7645853018372703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whiteBalance_noout!$A$1:$E$1</c:f>
              <c:strCache>
                <c:ptCount val="5"/>
                <c:pt idx="0">
                  <c:v>CUDA_TDM</c:v>
                </c:pt>
                <c:pt idx="1">
                  <c:v>CUDA</c:v>
                </c:pt>
                <c:pt idx="2">
                  <c:v>OpenMP_TDM</c:v>
                </c:pt>
                <c:pt idx="3">
                  <c:v>Pthread_TDM</c:v>
                </c:pt>
                <c:pt idx="4">
                  <c:v>Sequential</c:v>
                </c:pt>
              </c:strCache>
            </c:strRef>
          </c:cat>
          <c:val>
            <c:numRef>
              <c:f>whiteBalance_noout!$A$2:$E$2</c:f>
              <c:numCache>
                <c:formatCode>General</c:formatCode>
                <c:ptCount val="5"/>
                <c:pt idx="0">
                  <c:v>19.416</c:v>
                </c:pt>
                <c:pt idx="1">
                  <c:v>9.8550000000000004</c:v>
                </c:pt>
                <c:pt idx="2">
                  <c:v>4.492</c:v>
                </c:pt>
                <c:pt idx="3">
                  <c:v>4.6870000000000003</c:v>
                </c:pt>
                <c:pt idx="4">
                  <c:v>7.9329999999999998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8-47CD-A6B8-84FA6379E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5265279"/>
        <c:axId val="825266527"/>
      </c:barChart>
      <c:catAx>
        <c:axId val="82526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66527"/>
        <c:crosses val="autoZero"/>
        <c:auto val="1"/>
        <c:lblAlgn val="ctr"/>
        <c:lblOffset val="100"/>
        <c:noMultiLvlLbl val="0"/>
      </c:catAx>
      <c:valAx>
        <c:axId val="8252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6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Balance (i7-3770, 4 Threads, VS12, Win10)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whiteBalance_noout!$A$20:$C$20</c:f>
              <c:strCache>
                <c:ptCount val="3"/>
                <c:pt idx="0">
                  <c:v>OpenMP_TDM</c:v>
                </c:pt>
                <c:pt idx="1">
                  <c:v>Pthread_TDM</c:v>
                </c:pt>
                <c:pt idx="2">
                  <c:v>Sequential</c:v>
                </c:pt>
              </c:strCache>
            </c:strRef>
          </c:cat>
          <c:val>
            <c:numRef>
              <c:f>whiteBalance_noout!$A$21:$C$21</c:f>
              <c:numCache>
                <c:formatCode>General</c:formatCode>
                <c:ptCount val="3"/>
                <c:pt idx="0">
                  <c:v>2.9399999999999977</c:v>
                </c:pt>
                <c:pt idx="1">
                  <c:v>3.0350000000000001</c:v>
                </c:pt>
                <c:pt idx="2">
                  <c:v>8.0869999999999997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F-482A-A18A-5EB064DD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6068303"/>
        <c:axId val="825265695"/>
      </c:barChart>
      <c:catAx>
        <c:axId val="78606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65695"/>
        <c:crosses val="autoZero"/>
        <c:auto val="1"/>
        <c:lblAlgn val="ctr"/>
        <c:lblOffset val="100"/>
        <c:noMultiLvlLbl val="0"/>
      </c:catAx>
      <c:valAx>
        <c:axId val="8252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6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95249</xdr:rowOff>
    </xdr:from>
    <xdr:to>
      <xdr:col>8</xdr:col>
      <xdr:colOff>190500</xdr:colOff>
      <xdr:row>18</xdr:row>
      <xdr:rowOff>81914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180974</xdr:colOff>
      <xdr:row>1</xdr:row>
      <xdr:rowOff>133349</xdr:rowOff>
    </xdr:from>
    <xdr:to>
      <xdr:col>23</xdr:col>
      <xdr:colOff>276225</xdr:colOff>
      <xdr:row>19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542925</xdr:colOff>
      <xdr:row>21</xdr:row>
      <xdr:rowOff>76200</xdr:rowOff>
    </xdr:from>
    <xdr:to>
      <xdr:col>12</xdr:col>
      <xdr:colOff>238125</xdr:colOff>
      <xdr:row>35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133350</xdr:rowOff>
    </xdr:from>
    <xdr:to>
      <xdr:col>8</xdr:col>
      <xdr:colOff>190500</xdr:colOff>
      <xdr:row>18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95249</xdr:colOff>
      <xdr:row>2</xdr:row>
      <xdr:rowOff>66674</xdr:rowOff>
    </xdr:from>
    <xdr:to>
      <xdr:col>22</xdr:col>
      <xdr:colOff>377824</xdr:colOff>
      <xdr:row>18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95249</xdr:colOff>
      <xdr:row>20</xdr:row>
      <xdr:rowOff>114299</xdr:rowOff>
    </xdr:from>
    <xdr:to>
      <xdr:col>22</xdr:col>
      <xdr:colOff>377824</xdr:colOff>
      <xdr:row>36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28575</xdr:rowOff>
    </xdr:from>
    <xdr:to>
      <xdr:col>7</xdr:col>
      <xdr:colOff>161925</xdr:colOff>
      <xdr:row>25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66674</xdr:rowOff>
    </xdr:from>
    <xdr:to>
      <xdr:col>8</xdr:col>
      <xdr:colOff>28574</xdr:colOff>
      <xdr:row>17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104775</xdr:rowOff>
    </xdr:from>
    <xdr:to>
      <xdr:col>7</xdr:col>
      <xdr:colOff>581026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85725</xdr:rowOff>
    </xdr:from>
    <xdr:to>
      <xdr:col>7</xdr:col>
      <xdr:colOff>571500</xdr:colOff>
      <xdr:row>49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53</xdr:row>
      <xdr:rowOff>104775</xdr:rowOff>
    </xdr:from>
    <xdr:to>
      <xdr:col>7</xdr:col>
      <xdr:colOff>71634</xdr:colOff>
      <xdr:row>64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69</xdr:row>
      <xdr:rowOff>123825</xdr:rowOff>
    </xdr:from>
    <xdr:to>
      <xdr:col>7</xdr:col>
      <xdr:colOff>0</xdr:colOff>
      <xdr:row>78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82</xdr:row>
      <xdr:rowOff>114300</xdr:rowOff>
    </xdr:from>
    <xdr:to>
      <xdr:col>7</xdr:col>
      <xdr:colOff>9525</xdr:colOff>
      <xdr:row>91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419099</xdr:colOff>
      <xdr:row>10</xdr:row>
      <xdr:rowOff>9524</xdr:rowOff>
    </xdr:from>
    <xdr:to>
      <xdr:col>17</xdr:col>
      <xdr:colOff>441324</xdr:colOff>
      <xdr:row>27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57</xdr:row>
      <xdr:rowOff>76200</xdr:rowOff>
    </xdr:from>
    <xdr:to>
      <xdr:col>17</xdr:col>
      <xdr:colOff>314325</xdr:colOff>
      <xdr:row>71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57149</xdr:rowOff>
    </xdr:from>
    <xdr:to>
      <xdr:col>9</xdr:col>
      <xdr:colOff>542924</xdr:colOff>
      <xdr:row>22</xdr:row>
      <xdr:rowOff>55245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47625</xdr:rowOff>
    </xdr:from>
    <xdr:to>
      <xdr:col>7</xdr:col>
      <xdr:colOff>304800</xdr:colOff>
      <xdr:row>41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142874</xdr:rowOff>
    </xdr:from>
    <xdr:to>
      <xdr:col>6</xdr:col>
      <xdr:colOff>0</xdr:colOff>
      <xdr:row>43</xdr:row>
      <xdr:rowOff>36867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76200</xdr:rowOff>
    </xdr:from>
    <xdr:to>
      <xdr:col>6</xdr:col>
      <xdr:colOff>15677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2" sqref="J2"/>
    </sheetView>
  </sheetViews>
  <sheetFormatPr defaultRowHeight="15" x14ac:dyDescent="0.25"/>
  <sheetData>
    <row r="1" spans="2:14" x14ac:dyDescent="0.25">
      <c r="B1" t="s">
        <v>0</v>
      </c>
      <c r="C1" t="s">
        <v>3</v>
      </c>
      <c r="D1" t="s">
        <v>2</v>
      </c>
      <c r="E1" t="s">
        <v>1</v>
      </c>
      <c r="L1" t="s">
        <v>10</v>
      </c>
      <c r="M1" t="s">
        <v>11</v>
      </c>
      <c r="N1" t="s">
        <v>12</v>
      </c>
    </row>
    <row r="2" spans="2:14" x14ac:dyDescent="0.25">
      <c r="B2">
        <v>3707</v>
      </c>
      <c r="C2">
        <v>1552</v>
      </c>
      <c r="D2">
        <v>1556</v>
      </c>
      <c r="E2">
        <v>1910</v>
      </c>
      <c r="K2" t="s">
        <v>1</v>
      </c>
      <c r="L2">
        <v>55</v>
      </c>
      <c r="M2">
        <v>600</v>
      </c>
      <c r="N2">
        <v>1446.17</v>
      </c>
    </row>
    <row r="3" spans="2:14" x14ac:dyDescent="0.25">
      <c r="K3" t="s">
        <v>2</v>
      </c>
      <c r="L3">
        <v>115.9</v>
      </c>
      <c r="M3">
        <v>638</v>
      </c>
      <c r="N3">
        <v>1438.49</v>
      </c>
    </row>
    <row r="4" spans="2:14" x14ac:dyDescent="0.25">
      <c r="K4" t="s">
        <v>3</v>
      </c>
      <c r="L4">
        <v>54</v>
      </c>
      <c r="M4">
        <v>581</v>
      </c>
      <c r="N4">
        <v>1403.03</v>
      </c>
    </row>
    <row r="5" spans="2:14" x14ac:dyDescent="0.25">
      <c r="K5" t="s">
        <v>0</v>
      </c>
    </row>
    <row r="23" spans="1:4" x14ac:dyDescent="0.25">
      <c r="B23" t="s">
        <v>10</v>
      </c>
      <c r="C23" t="s">
        <v>11</v>
      </c>
      <c r="D23" t="s">
        <v>12</v>
      </c>
    </row>
    <row r="24" spans="1:4" x14ac:dyDescent="0.25">
      <c r="A24" t="s">
        <v>1</v>
      </c>
      <c r="B24">
        <v>109.54</v>
      </c>
      <c r="C24">
        <v>1009.03</v>
      </c>
      <c r="D24">
        <v>2435.83</v>
      </c>
    </row>
    <row r="25" spans="1:4" x14ac:dyDescent="0.25">
      <c r="A25" t="s">
        <v>2</v>
      </c>
      <c r="B25">
        <v>115.74</v>
      </c>
      <c r="C25">
        <v>905.75</v>
      </c>
      <c r="D25">
        <v>2165.52</v>
      </c>
    </row>
    <row r="26" spans="1:4" x14ac:dyDescent="0.25">
      <c r="A26" t="s">
        <v>3</v>
      </c>
      <c r="B26">
        <v>81.09</v>
      </c>
      <c r="C26">
        <v>1024.77</v>
      </c>
      <c r="D26">
        <v>2114.64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abSelected="1" workbookViewId="0">
      <selection activeCell="G26" sqref="G26"/>
    </sheetView>
  </sheetViews>
  <sheetFormatPr defaultRowHeight="15" x14ac:dyDescent="0.25"/>
  <sheetData>
    <row r="1" spans="2:14" x14ac:dyDescent="0.25">
      <c r="B1" t="s">
        <v>0</v>
      </c>
      <c r="C1" t="s">
        <v>3</v>
      </c>
      <c r="D1" t="s">
        <v>2</v>
      </c>
      <c r="E1" t="s">
        <v>1</v>
      </c>
      <c r="L1" t="s">
        <v>10</v>
      </c>
      <c r="M1" t="s">
        <v>11</v>
      </c>
      <c r="N1" t="s">
        <v>12</v>
      </c>
    </row>
    <row r="2" spans="2:14" x14ac:dyDescent="0.25">
      <c r="B2">
        <v>3660</v>
      </c>
      <c r="C2">
        <v>1474</v>
      </c>
      <c r="D2">
        <v>2007</v>
      </c>
      <c r="E2">
        <v>3219</v>
      </c>
      <c r="K2" t="s">
        <v>1</v>
      </c>
      <c r="L2">
        <v>65.25</v>
      </c>
      <c r="M2">
        <v>1072.46</v>
      </c>
      <c r="N2">
        <v>3326.77</v>
      </c>
    </row>
    <row r="3" spans="2:14" x14ac:dyDescent="0.25">
      <c r="K3" t="s">
        <v>2</v>
      </c>
      <c r="L3">
        <v>115.75</v>
      </c>
      <c r="M3">
        <v>840.37</v>
      </c>
      <c r="N3">
        <v>2199.09</v>
      </c>
    </row>
    <row r="4" spans="2:14" x14ac:dyDescent="0.25">
      <c r="K4" t="s">
        <v>3</v>
      </c>
      <c r="L4">
        <v>53.91</v>
      </c>
      <c r="M4">
        <v>751.85</v>
      </c>
      <c r="N4">
        <v>2082.48</v>
      </c>
    </row>
    <row r="22" spans="11:14" x14ac:dyDescent="0.25">
      <c r="L22" t="s">
        <v>10</v>
      </c>
      <c r="M22" t="s">
        <v>11</v>
      </c>
      <c r="N22" t="s">
        <v>12</v>
      </c>
    </row>
    <row r="23" spans="11:14" x14ac:dyDescent="0.25">
      <c r="K23" t="s">
        <v>1</v>
      </c>
      <c r="L23">
        <v>74</v>
      </c>
      <c r="M23">
        <v>1240</v>
      </c>
      <c r="N23">
        <v>3690</v>
      </c>
    </row>
    <row r="24" spans="11:14" x14ac:dyDescent="0.25">
      <c r="K24" t="s">
        <v>2</v>
      </c>
      <c r="L24">
        <v>87</v>
      </c>
      <c r="M24">
        <v>1049</v>
      </c>
      <c r="N24">
        <v>2956</v>
      </c>
    </row>
    <row r="25" spans="11:14" x14ac:dyDescent="0.25">
      <c r="K25" t="s">
        <v>3</v>
      </c>
      <c r="L25">
        <v>64</v>
      </c>
      <c r="M25">
        <v>849</v>
      </c>
      <c r="N25">
        <v>2319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9"/>
  <sheetViews>
    <sheetView workbookViewId="0">
      <selection activeCell="H9" sqref="H9"/>
    </sheetView>
  </sheetViews>
  <sheetFormatPr defaultRowHeight="15" x14ac:dyDescent="0.25"/>
  <cols>
    <col min="2" max="5" width="10.7109375" customWidth="1"/>
  </cols>
  <sheetData>
    <row r="7" spans="1:5" x14ac:dyDescent="0.25">
      <c r="B7" t="s">
        <v>1</v>
      </c>
      <c r="C7" t="s">
        <v>18</v>
      </c>
      <c r="D7" t="s">
        <v>0</v>
      </c>
      <c r="E7" t="s">
        <v>19</v>
      </c>
    </row>
    <row r="8" spans="1:5" x14ac:dyDescent="0.25">
      <c r="A8" t="s">
        <v>16</v>
      </c>
      <c r="B8">
        <v>179.1</v>
      </c>
      <c r="C8">
        <v>67.67</v>
      </c>
      <c r="D8">
        <v>891.33</v>
      </c>
      <c r="E8">
        <v>0.53400000000000003</v>
      </c>
    </row>
    <row r="9" spans="1:5" x14ac:dyDescent="0.25">
      <c r="A9" t="s">
        <v>17</v>
      </c>
      <c r="B9">
        <v>15873.2</v>
      </c>
      <c r="C9">
        <v>4678.67</v>
      </c>
      <c r="D9">
        <v>1799.33</v>
      </c>
      <c r="E9">
        <v>16.100000000000001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49" workbookViewId="0">
      <selection activeCell="Z74" sqref="Z74"/>
    </sheetView>
  </sheetViews>
  <sheetFormatPr defaultRowHeight="15" x14ac:dyDescent="0.25"/>
  <sheetData>
    <row r="1" spans="1:15" x14ac:dyDescent="0.25">
      <c r="A1" t="s">
        <v>5</v>
      </c>
      <c r="B1" t="s">
        <v>0</v>
      </c>
      <c r="C1" t="s">
        <v>4</v>
      </c>
      <c r="D1" t="s">
        <v>3</v>
      </c>
      <c r="E1" t="s">
        <v>1</v>
      </c>
      <c r="L1">
        <v>2</v>
      </c>
      <c r="M1">
        <v>4</v>
      </c>
      <c r="N1">
        <v>6</v>
      </c>
      <c r="O1">
        <v>8</v>
      </c>
    </row>
    <row r="2" spans="1:15" x14ac:dyDescent="0.25">
      <c r="A2">
        <f>4.908+14.508</f>
        <v>19.416</v>
      </c>
      <c r="B2">
        <f>4.853+5.002</f>
        <v>9.8550000000000004</v>
      </c>
      <c r="C2">
        <f>3.259+1.233</f>
        <v>4.492</v>
      </c>
      <c r="D2">
        <f>3.431+1.256</f>
        <v>4.6870000000000003</v>
      </c>
      <c r="E2">
        <f>5.515+2.418</f>
        <v>7.9329999999999998</v>
      </c>
      <c r="K2" t="s">
        <v>1</v>
      </c>
      <c r="L2">
        <f>E2</f>
        <v>7.9329999999999998</v>
      </c>
      <c r="M2">
        <f>C21</f>
        <v>8.0869999999999997</v>
      </c>
      <c r="N2">
        <f>29.342-21.253</f>
        <v>8.0889999999999986</v>
      </c>
      <c r="O2">
        <f>5.442+2.394</f>
        <v>7.8360000000000003</v>
      </c>
    </row>
    <row r="3" spans="1:15" x14ac:dyDescent="0.25">
      <c r="K3" t="s">
        <v>3</v>
      </c>
      <c r="L3">
        <f>D2</f>
        <v>4.6870000000000003</v>
      </c>
      <c r="M3">
        <f>B21</f>
        <v>3.0350000000000001</v>
      </c>
      <c r="N3">
        <f>25.574-22.643</f>
        <v>2.9310000000000009</v>
      </c>
      <c r="O3">
        <f>1.918+0.674</f>
        <v>2.5920000000000001</v>
      </c>
    </row>
    <row r="4" spans="1:15" x14ac:dyDescent="0.25">
      <c r="K4" t="s">
        <v>4</v>
      </c>
      <c r="L4">
        <f>C2</f>
        <v>4.492</v>
      </c>
      <c r="M4">
        <f>A21</f>
        <v>2.9399999999999977</v>
      </c>
      <c r="N4">
        <f>24.658-21.887</f>
        <v>2.7710000000000008</v>
      </c>
      <c r="O4">
        <f>1.961+0.652</f>
        <v>2.613</v>
      </c>
    </row>
    <row r="5" spans="1:15" x14ac:dyDescent="0.25">
      <c r="K5" t="s">
        <v>0</v>
      </c>
      <c r="L5">
        <f>B2</f>
        <v>9.8550000000000004</v>
      </c>
    </row>
    <row r="6" spans="1:15" x14ac:dyDescent="0.25">
      <c r="K6" t="s">
        <v>5</v>
      </c>
      <c r="L6">
        <f>A2</f>
        <v>19.416</v>
      </c>
    </row>
    <row r="20" spans="1:3" x14ac:dyDescent="0.25">
      <c r="A20" t="s">
        <v>4</v>
      </c>
      <c r="B20" t="s">
        <v>3</v>
      </c>
      <c r="C20" t="s">
        <v>1</v>
      </c>
    </row>
    <row r="21" spans="1:3" x14ac:dyDescent="0.25">
      <c r="A21">
        <f>23.877-20.937</f>
        <v>2.9399999999999977</v>
      </c>
      <c r="B21">
        <f>24.178-21.143</f>
        <v>3.0350000000000001</v>
      </c>
      <c r="C21">
        <f>29.387-21.3</f>
        <v>8.0869999999999997</v>
      </c>
    </row>
    <row r="36" spans="1:3" x14ac:dyDescent="0.25">
      <c r="A36" t="s">
        <v>4</v>
      </c>
      <c r="B36" t="s">
        <v>3</v>
      </c>
      <c r="C36" t="s">
        <v>1</v>
      </c>
    </row>
    <row r="37" spans="1:3" x14ac:dyDescent="0.25">
      <c r="A37">
        <f>1.961+0.652</f>
        <v>2.613</v>
      </c>
      <c r="B37">
        <f>1.918+0.674</f>
        <v>2.5920000000000001</v>
      </c>
      <c r="C37">
        <f>5.442+2.394</f>
        <v>7.8360000000000003</v>
      </c>
    </row>
    <row r="52" spans="1:14" x14ac:dyDescent="0.25">
      <c r="A52" t="s">
        <v>4</v>
      </c>
      <c r="B52" t="s">
        <v>3</v>
      </c>
      <c r="C52" t="s">
        <v>1</v>
      </c>
      <c r="L52" t="s">
        <v>13</v>
      </c>
      <c r="M52" t="s">
        <v>14</v>
      </c>
      <c r="N52" t="s">
        <v>15</v>
      </c>
    </row>
    <row r="53" spans="1:14" x14ac:dyDescent="0.25">
      <c r="A53">
        <f>3.496+1.177</f>
        <v>4.673</v>
      </c>
      <c r="B53">
        <f>3.009+1.115</f>
        <v>4.1239999999999997</v>
      </c>
      <c r="C53">
        <f>5.915+2.33</f>
        <v>8.245000000000001</v>
      </c>
      <c r="K53" t="s">
        <v>1</v>
      </c>
      <c r="L53">
        <f>C53</f>
        <v>8.245000000000001</v>
      </c>
      <c r="M53">
        <f>C69</f>
        <v>14.941000000000001</v>
      </c>
      <c r="N53">
        <f>C82</f>
        <v>8.9990000000000006</v>
      </c>
    </row>
    <row r="54" spans="1:14" x14ac:dyDescent="0.25">
      <c r="K54" t="s">
        <v>3</v>
      </c>
      <c r="L54">
        <f>B53</f>
        <v>4.1239999999999997</v>
      </c>
      <c r="M54">
        <f>B69</f>
        <v>11.016999999999999</v>
      </c>
      <c r="N54">
        <f>B82</f>
        <v>2.8780000000000001</v>
      </c>
    </row>
    <row r="55" spans="1:14" x14ac:dyDescent="0.25">
      <c r="K55" t="s">
        <v>4</v>
      </c>
      <c r="L55">
        <f>A53</f>
        <v>4.673</v>
      </c>
      <c r="M55">
        <f>A69</f>
        <v>11.746</v>
      </c>
      <c r="N55">
        <f>A82</f>
        <v>2.8070000000000004</v>
      </c>
    </row>
    <row r="68" spans="1:3" x14ac:dyDescent="0.25">
      <c r="A68" t="s">
        <v>4</v>
      </c>
      <c r="B68" t="s">
        <v>3</v>
      </c>
      <c r="C68" t="s">
        <v>1</v>
      </c>
    </row>
    <row r="69" spans="1:3" x14ac:dyDescent="0.25">
      <c r="A69">
        <v>11.746</v>
      </c>
      <c r="B69">
        <f>8.985+2.032</f>
        <v>11.016999999999999</v>
      </c>
      <c r="C69">
        <f>10.685+4.256</f>
        <v>14.941000000000001</v>
      </c>
    </row>
    <row r="81" spans="1:3" x14ac:dyDescent="0.25">
      <c r="A81" t="s">
        <v>4</v>
      </c>
      <c r="B81" t="s">
        <v>3</v>
      </c>
      <c r="C81" t="s">
        <v>1</v>
      </c>
    </row>
    <row r="82" spans="1:3" x14ac:dyDescent="0.25">
      <c r="A82">
        <f>2.14+0.667</f>
        <v>2.8070000000000004</v>
      </c>
      <c r="B82">
        <f>2.172+0.706</f>
        <v>2.8780000000000001</v>
      </c>
      <c r="C82">
        <f>6.623+2.376</f>
        <v>8.9990000000000006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J50" sqref="J50"/>
    </sheetView>
  </sheetViews>
  <sheetFormatPr defaultRowHeight="15" x14ac:dyDescent="0.25"/>
  <sheetData>
    <row r="1" spans="1:6" x14ac:dyDescent="0.25">
      <c r="A1" t="s">
        <v>6</v>
      </c>
      <c r="B1" t="s">
        <v>5</v>
      </c>
      <c r="C1" t="s">
        <v>0</v>
      </c>
      <c r="D1" t="s">
        <v>4</v>
      </c>
      <c r="E1" t="s">
        <v>3</v>
      </c>
      <c r="F1" t="s">
        <v>1</v>
      </c>
    </row>
    <row r="2" spans="1:6" x14ac:dyDescent="0.25">
      <c r="A2">
        <v>24.565000000000001</v>
      </c>
      <c r="B2">
        <v>43.442999999999998</v>
      </c>
      <c r="C2">
        <v>34.246000000000002</v>
      </c>
      <c r="D2">
        <v>26.276</v>
      </c>
      <c r="E2">
        <v>26.472000000000001</v>
      </c>
      <c r="F2">
        <v>31.893000000000001</v>
      </c>
    </row>
    <row r="26" spans="1:4" x14ac:dyDescent="0.25">
      <c r="A26" t="s">
        <v>6</v>
      </c>
      <c r="B26" t="s">
        <v>4</v>
      </c>
      <c r="C26" t="s">
        <v>3</v>
      </c>
      <c r="D26" t="s">
        <v>1</v>
      </c>
    </row>
    <row r="27" spans="1:4" x14ac:dyDescent="0.25">
      <c r="A27">
        <v>11.648</v>
      </c>
      <c r="B27">
        <v>16.137</v>
      </c>
      <c r="C27">
        <v>15.448</v>
      </c>
      <c r="D27">
        <v>20.113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28" sqref="J2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5.915</v>
      </c>
      <c r="B2">
        <v>11.867000000000001</v>
      </c>
      <c r="C2">
        <v>2.33</v>
      </c>
    </row>
    <row r="24" spans="1:3" x14ac:dyDescent="0.25">
      <c r="A24" t="s">
        <v>7</v>
      </c>
      <c r="B24" t="s">
        <v>8</v>
      </c>
      <c r="C24" t="s">
        <v>9</v>
      </c>
    </row>
    <row r="25" spans="1:3" x14ac:dyDescent="0.25">
      <c r="A25">
        <v>3.496</v>
      </c>
      <c r="B25">
        <v>11.464</v>
      </c>
      <c r="C25">
        <v>1.177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Lightup1</vt:lpstr>
      <vt:lpstr>Lightup2</vt:lpstr>
      <vt:lpstr>lightup2.5</vt:lpstr>
      <vt:lpstr>whiteBalance_noout</vt:lpstr>
      <vt:lpstr>whiteBalance</vt:lpstr>
      <vt:lpstr>TimeDistrib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lnishan</dc:creator>
  <cp:lastModifiedBy>lnishan</cp:lastModifiedBy>
  <dcterms:created xsi:type="dcterms:W3CDTF">2016-01-03T07:28:13Z</dcterms:created>
  <dcterms:modified xsi:type="dcterms:W3CDTF">2016-01-19T00:42:08Z</dcterms:modified>
</cp:coreProperties>
</file>