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imas\Desktop\Avaliação dos Efeitos de Ciclagem\Medidas das curvas de excitação Sextupolos (Booster)\BS-011\Ciclagem bipolar + Ciclagem Monopolar + Rampa\"/>
    </mc:Choice>
  </mc:AlternateContent>
  <xr:revisionPtr revIDLastSave="0" documentId="13_ncr:1_{24FC4F40-D9BD-40AC-87CF-50505C0D81A7}" xr6:coauthVersionLast="45" xr6:coauthVersionMax="45" xr10:uidLastSave="{00000000-0000-0000-0000-000000000000}"/>
  <bookViews>
    <workbookView xWindow="-120" yWindow="-120" windowWidth="29040" windowHeight="15990" xr2:uid="{E123F936-5CC9-46B9-8DF8-1208D9608EE8}"/>
  </bookViews>
  <sheets>
    <sheet name="SF" sheetId="1" r:id="rId1"/>
    <sheet name="S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" l="1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G5" i="2"/>
  <c r="F5" i="2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O5" i="1"/>
  <c r="N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5" i="1"/>
  <c r="F5" i="1"/>
</calcChain>
</file>

<file path=xl/sharedStrings.xml><?xml version="1.0" encoding="utf-8"?>
<sst xmlns="http://schemas.openxmlformats.org/spreadsheetml/2006/main" count="26" uniqueCount="12">
  <si>
    <t>2021 - Bobina Anel (12mm)</t>
  </si>
  <si>
    <t>I[A] -nominal</t>
  </si>
  <si>
    <t>M1</t>
  </si>
  <si>
    <t>M2</t>
  </si>
  <si>
    <t>M3</t>
  </si>
  <si>
    <t>Media</t>
  </si>
  <si>
    <t>std</t>
  </si>
  <si>
    <t>2016 - Bobina Booster (17.5mm)</t>
  </si>
  <si>
    <t>%</t>
  </si>
  <si>
    <t>Sextupolo BS-011 (SF)</t>
  </si>
  <si>
    <t>Sextupolo BS-011 (SD)</t>
  </si>
  <si>
    <t>Não há medidas no modo defocalizador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</si>
</sst>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0" xfId="0" applyFont="1" applyAlignment="1"/>
    <xf numFmtId="10" fontId="0" fillId="0" borderId="0" xfId="1" applyNumberFormat="1" applyFont="1" applyAlignment="1">
      <alignment horizontal="center"/>
    </xf>
    <xf numFmtId="0" fontId="0" fillId="0" borderId="0" xfId="0" applyAlignme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CE5E-1F3D-4FBE-86B2-A2E61D82904F}">
  <dimension ref="A2:Q29"/>
  <sheetViews>
    <sheetView tabSelected="1" workbookViewId="0">
      <selection activeCell="I3" sqref="I3:O3"/>
    </sheetView>
  </sheetViews>
  <sheetFormatPr defaultRowHeight="15" x14ac:dyDescent="0.25"/>
  <cols>
    <col min="1" max="1" width="12.7109375" bestFit="1" customWidth="1"/>
    <col min="9" max="9" width="12.7109375" bestFit="1" customWidth="1"/>
  </cols>
  <sheetData>
    <row r="2" spans="1:17" ht="15.75" x14ac:dyDescent="0.25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ht="15.75" x14ac:dyDescent="0.25">
      <c r="A3" s="1" t="s">
        <v>0</v>
      </c>
      <c r="B3" s="1"/>
      <c r="C3" s="1"/>
      <c r="D3" s="1"/>
      <c r="E3" s="1"/>
      <c r="F3" s="1"/>
      <c r="G3" s="1"/>
      <c r="I3" s="1" t="s">
        <v>7</v>
      </c>
      <c r="J3" s="1"/>
      <c r="K3" s="1"/>
      <c r="L3" s="1"/>
      <c r="M3" s="1"/>
      <c r="N3" s="1"/>
      <c r="O3" s="1"/>
    </row>
    <row r="4" spans="1:17" x14ac:dyDescent="0.25">
      <c r="A4" s="2" t="s">
        <v>1</v>
      </c>
      <c r="B4" s="2" t="s">
        <v>2</v>
      </c>
      <c r="C4" s="2" t="s">
        <v>3</v>
      </c>
      <c r="D4" s="2" t="s">
        <v>4</v>
      </c>
      <c r="F4" s="2" t="s">
        <v>5</v>
      </c>
      <c r="G4" s="2" t="s">
        <v>6</v>
      </c>
      <c r="I4" s="2" t="s">
        <v>1</v>
      </c>
      <c r="J4" s="2" t="s">
        <v>2</v>
      </c>
      <c r="K4" s="2" t="s">
        <v>3</v>
      </c>
      <c r="L4" s="2" t="s">
        <v>4</v>
      </c>
      <c r="N4" s="2" t="s">
        <v>5</v>
      </c>
      <c r="O4" s="2" t="s">
        <v>6</v>
      </c>
      <c r="Q4" s="2" t="s">
        <v>8</v>
      </c>
    </row>
    <row r="5" spans="1:17" x14ac:dyDescent="0.25">
      <c r="A5" s="5">
        <v>1.1299999999999999E-2</v>
      </c>
      <c r="B5" s="6">
        <v>-0.1336138</v>
      </c>
      <c r="C5" s="6">
        <v>-0.13376060000000001</v>
      </c>
      <c r="D5" s="6">
        <v>-0.1332121</v>
      </c>
      <c r="E5" s="6"/>
      <c r="F5" s="6">
        <f>AVERAGE(B5:D5)</f>
        <v>-0.13352883333333335</v>
      </c>
      <c r="G5" s="6">
        <f>_xlfn.STDEV.S(B5:D5)</f>
        <v>2.8394993103245412E-4</v>
      </c>
      <c r="I5" s="5">
        <v>1.1299999999999999E-2</v>
      </c>
      <c r="J5" s="6">
        <v>-0.16358059999999999</v>
      </c>
      <c r="K5" s="6">
        <v>-0.1642535</v>
      </c>
      <c r="L5" s="6">
        <v>-0.16437889999999999</v>
      </c>
      <c r="M5" s="6"/>
      <c r="N5" s="6">
        <f>AVERAGE(J5:L5)</f>
        <v>-0.16407099999999999</v>
      </c>
      <c r="O5" s="6">
        <f>_xlfn.STDEV.S(J5:L5)</f>
        <v>4.2930223619264005E-4</v>
      </c>
      <c r="Q5" s="8">
        <f>F5/N5-1</f>
        <v>-0.18615213332439395</v>
      </c>
    </row>
    <row r="6" spans="1:17" x14ac:dyDescent="0.25">
      <c r="A6" s="5">
        <v>2.0110000000000001</v>
      </c>
      <c r="B6" s="6">
        <v>-0.41281079999999998</v>
      </c>
      <c r="C6" s="6">
        <v>-0.41331909999999999</v>
      </c>
      <c r="D6" s="6">
        <v>-0.41327570000000002</v>
      </c>
      <c r="E6" s="6"/>
      <c r="F6" s="6">
        <f t="shared" ref="F6:F29" si="0">AVERAGE(B6:D6)</f>
        <v>-0.41313519999999998</v>
      </c>
      <c r="G6" s="6">
        <f t="shared" ref="G6:G29" si="1">_xlfn.STDEV.S(B6:D6)</f>
        <v>2.817754602516152E-4</v>
      </c>
      <c r="I6" s="5">
        <v>2.0112000000000001</v>
      </c>
      <c r="J6" s="6">
        <v>-0.43729289999999998</v>
      </c>
      <c r="K6" s="6">
        <v>-0.4378512</v>
      </c>
      <c r="L6" s="6">
        <v>-0.4379574</v>
      </c>
      <c r="M6" s="6"/>
      <c r="N6" s="6">
        <f t="shared" ref="N6:N29" si="2">AVERAGE(J6:L6)</f>
        <v>-0.43770049999999999</v>
      </c>
      <c r="O6" s="6">
        <f t="shared" ref="O6:O29" si="3">_xlfn.STDEV.S(J6:L6)</f>
        <v>3.5696348552758853E-4</v>
      </c>
      <c r="Q6" s="8">
        <f t="shared" ref="Q6:Q29" si="4">F6/N6-1</f>
        <v>-5.6123536527831308E-2</v>
      </c>
    </row>
    <row r="7" spans="1:17" x14ac:dyDescent="0.25">
      <c r="A7" s="5">
        <v>4.0076000000000001</v>
      </c>
      <c r="B7" s="6">
        <v>-0.69864190000000004</v>
      </c>
      <c r="C7" s="6">
        <v>-0.69893119999999997</v>
      </c>
      <c r="D7" s="6">
        <v>-0.6987314</v>
      </c>
      <c r="E7" s="6"/>
      <c r="F7" s="6">
        <f t="shared" si="0"/>
        <v>-0.69876816666666663</v>
      </c>
      <c r="G7" s="6">
        <f t="shared" si="1"/>
        <v>1.4811300865664816E-4</v>
      </c>
      <c r="I7" s="5">
        <v>4.0073999999999996</v>
      </c>
      <c r="J7" s="6">
        <v>-0.7124528</v>
      </c>
      <c r="K7" s="6">
        <v>-0.71326639999999997</v>
      </c>
      <c r="L7" s="6">
        <v>-0.71323800000000004</v>
      </c>
      <c r="M7" s="6"/>
      <c r="N7" s="6">
        <f t="shared" si="2"/>
        <v>-0.71298573333333337</v>
      </c>
      <c r="O7" s="6">
        <f t="shared" si="3"/>
        <v>4.6175219905630698E-4</v>
      </c>
      <c r="Q7" s="8">
        <f t="shared" si="4"/>
        <v>-1.9940885212663573E-2</v>
      </c>
    </row>
    <row r="8" spans="1:17" x14ac:dyDescent="0.25">
      <c r="A8" s="5">
        <v>6.0118</v>
      </c>
      <c r="B8" s="6">
        <v>-0.98595080000000002</v>
      </c>
      <c r="C8" s="6">
        <v>-0.98640700000000003</v>
      </c>
      <c r="D8" s="6">
        <v>-0.98628119999999997</v>
      </c>
      <c r="E8" s="6"/>
      <c r="F8" s="6">
        <f t="shared" si="0"/>
        <v>-0.98621300000000012</v>
      </c>
      <c r="G8" s="6">
        <f t="shared" si="1"/>
        <v>2.3562266444465869E-4</v>
      </c>
      <c r="I8" s="5">
        <v>6.0018000000000002</v>
      </c>
      <c r="J8" s="6">
        <v>-0.98881600000000003</v>
      </c>
      <c r="K8" s="6">
        <v>-0.98965199999999998</v>
      </c>
      <c r="L8" s="6">
        <v>-0.98999459999999995</v>
      </c>
      <c r="M8" s="6"/>
      <c r="N8" s="6">
        <f t="shared" si="2"/>
        <v>-0.98948753333333317</v>
      </c>
      <c r="O8" s="6">
        <f t="shared" si="3"/>
        <v>6.0626846638538233E-4</v>
      </c>
      <c r="Q8" s="8">
        <f t="shared" si="4"/>
        <v>-3.3093224755464945E-3</v>
      </c>
    </row>
    <row r="9" spans="1:17" x14ac:dyDescent="0.25">
      <c r="A9" s="5">
        <v>8.0126000000000008</v>
      </c>
      <c r="B9" s="6">
        <v>-1.274151</v>
      </c>
      <c r="C9" s="6">
        <v>-1.2747280000000001</v>
      </c>
      <c r="D9" s="6">
        <v>-1.2746789999999999</v>
      </c>
      <c r="E9" s="6"/>
      <c r="F9" s="6">
        <f t="shared" si="0"/>
        <v>-1.2745193333333333</v>
      </c>
      <c r="G9" s="6">
        <f t="shared" si="1"/>
        <v>3.1992551216388111E-4</v>
      </c>
      <c r="I9" s="5">
        <v>7.9984999999999999</v>
      </c>
      <c r="J9" s="6">
        <v>-1.2671349999999999</v>
      </c>
      <c r="K9" s="6">
        <v>-1.267412</v>
      </c>
      <c r="L9" s="6">
        <v>-1.267077</v>
      </c>
      <c r="M9" s="6"/>
      <c r="N9" s="6">
        <f t="shared" si="2"/>
        <v>-1.2672079999999999</v>
      </c>
      <c r="O9" s="6">
        <f t="shared" si="3"/>
        <v>1.7903351641523064E-4</v>
      </c>
      <c r="Q9" s="8">
        <f t="shared" si="4"/>
        <v>5.769639501434165E-3</v>
      </c>
    </row>
    <row r="10" spans="1:17" x14ac:dyDescent="0.25">
      <c r="A10" s="5">
        <v>10.0128</v>
      </c>
      <c r="B10" s="6">
        <v>-1.5639730000000001</v>
      </c>
      <c r="C10" s="6">
        <v>-1.564797</v>
      </c>
      <c r="D10" s="6">
        <v>-1.5646070000000001</v>
      </c>
      <c r="E10" s="6"/>
      <c r="F10" s="6">
        <f t="shared" si="0"/>
        <v>-1.564459</v>
      </c>
      <c r="G10" s="6">
        <f t="shared" si="1"/>
        <v>4.3147653470377949E-4</v>
      </c>
      <c r="I10" s="5">
        <v>9.9957999999999991</v>
      </c>
      <c r="J10" s="6">
        <v>-1.5452650000000001</v>
      </c>
      <c r="K10" s="6">
        <v>-1.546109</v>
      </c>
      <c r="L10" s="6">
        <v>-1.5464869999999999</v>
      </c>
      <c r="M10" s="6"/>
      <c r="N10" s="6">
        <f t="shared" si="2"/>
        <v>-1.5459536666666667</v>
      </c>
      <c r="O10" s="6">
        <f t="shared" si="3"/>
        <v>6.2563354556259283E-4</v>
      </c>
      <c r="Q10" s="8">
        <f t="shared" si="4"/>
        <v>1.1970173319122868E-2</v>
      </c>
    </row>
    <row r="11" spans="1:17" x14ac:dyDescent="0.25">
      <c r="A11" s="5">
        <v>30.015000000000001</v>
      </c>
      <c r="B11" s="6">
        <v>-4.4782120000000001</v>
      </c>
      <c r="C11" s="6">
        <v>-4.4789130000000004</v>
      </c>
      <c r="D11" s="6">
        <v>-4.4791100000000004</v>
      </c>
      <c r="E11" s="6"/>
      <c r="F11" s="6">
        <f t="shared" si="0"/>
        <v>-4.4787450000000009</v>
      </c>
      <c r="G11" s="6">
        <f t="shared" si="1"/>
        <v>4.7198410990217959E-4</v>
      </c>
      <c r="I11" s="5">
        <v>29.984300000000001</v>
      </c>
      <c r="J11" s="6">
        <v>-4.3530879999999996</v>
      </c>
      <c r="K11" s="6">
        <v>-4.3539070000000004</v>
      </c>
      <c r="L11" s="6">
        <v>-4.3538329999999998</v>
      </c>
      <c r="M11" s="6"/>
      <c r="N11" s="6">
        <f t="shared" si="2"/>
        <v>-4.353609333333333</v>
      </c>
      <c r="O11" s="6">
        <f t="shared" si="3"/>
        <v>4.5300147166826908E-4</v>
      </c>
      <c r="Q11" s="8">
        <f t="shared" si="4"/>
        <v>2.8742970966312731E-2</v>
      </c>
    </row>
    <row r="12" spans="1:17" x14ac:dyDescent="0.25">
      <c r="A12" s="5">
        <v>50.015999999999998</v>
      </c>
      <c r="B12" s="6">
        <v>-7.4272629999999999</v>
      </c>
      <c r="C12" s="6">
        <v>-7.4273259999999999</v>
      </c>
      <c r="D12" s="6">
        <v>-7.4275099999999998</v>
      </c>
      <c r="E12" s="6"/>
      <c r="F12" s="6">
        <f t="shared" si="0"/>
        <v>-7.4273663333333344</v>
      </c>
      <c r="G12" s="6">
        <f t="shared" si="1"/>
        <v>1.2834458825100511E-4</v>
      </c>
      <c r="I12" s="5">
        <v>49.990600000000001</v>
      </c>
      <c r="J12" s="6">
        <v>-7.1885450000000004</v>
      </c>
      <c r="K12" s="6">
        <v>-7.1893729999999998</v>
      </c>
      <c r="L12" s="6">
        <v>-7.1890390000000002</v>
      </c>
      <c r="M12" s="6"/>
      <c r="N12" s="6">
        <f t="shared" si="2"/>
        <v>-7.1889856666666674</v>
      </c>
      <c r="O12" s="6">
        <f t="shared" si="3"/>
        <v>4.1656852177412887E-4</v>
      </c>
      <c r="Q12" s="8">
        <f t="shared" si="4"/>
        <v>3.3159151752377491E-2</v>
      </c>
    </row>
    <row r="13" spans="1:17" x14ac:dyDescent="0.25">
      <c r="A13" s="5">
        <v>70.017200000000003</v>
      </c>
      <c r="B13" s="6">
        <v>-10.39025</v>
      </c>
      <c r="C13" s="6">
        <v>-10.389699999999999</v>
      </c>
      <c r="D13" s="6">
        <v>-10.389570000000001</v>
      </c>
      <c r="E13" s="6"/>
      <c r="F13" s="6">
        <f t="shared" si="0"/>
        <v>-10.38984</v>
      </c>
      <c r="G13" s="6">
        <f t="shared" si="1"/>
        <v>3.6097091295536984E-4</v>
      </c>
      <c r="I13" s="5">
        <v>69.999099999999999</v>
      </c>
      <c r="J13" s="6">
        <v>-10.03852</v>
      </c>
      <c r="K13" s="6">
        <v>-10.039149999999999</v>
      </c>
      <c r="L13" s="6">
        <v>-10.03857</v>
      </c>
      <c r="M13" s="6"/>
      <c r="N13" s="6">
        <f t="shared" si="2"/>
        <v>-10.038746666666666</v>
      </c>
      <c r="O13" s="6">
        <f t="shared" si="3"/>
        <v>3.5019042438800109E-4</v>
      </c>
      <c r="Q13" s="8">
        <f t="shared" si="4"/>
        <v>3.4973821433220031E-2</v>
      </c>
    </row>
    <row r="14" spans="1:17" x14ac:dyDescent="0.25">
      <c r="A14" s="5">
        <v>90.013800000000003</v>
      </c>
      <c r="B14" s="6">
        <v>-13.356450000000001</v>
      </c>
      <c r="C14" s="6">
        <v>-13.35655</v>
      </c>
      <c r="D14" s="6">
        <v>-13.356809999999999</v>
      </c>
      <c r="E14" s="6"/>
      <c r="F14" s="6">
        <f t="shared" si="0"/>
        <v>-13.356603333333334</v>
      </c>
      <c r="G14" s="6">
        <f t="shared" si="1"/>
        <v>1.8583146486292074E-4</v>
      </c>
      <c r="I14" s="5">
        <v>89.995800000000003</v>
      </c>
      <c r="J14" s="6">
        <v>-12.89414</v>
      </c>
      <c r="K14" s="6">
        <v>-12.89526</v>
      </c>
      <c r="L14" s="6">
        <v>-12.894</v>
      </c>
      <c r="M14" s="6"/>
      <c r="N14" s="6">
        <f t="shared" si="2"/>
        <v>-12.894466666666666</v>
      </c>
      <c r="O14" s="6">
        <f t="shared" si="3"/>
        <v>6.9060360072441761E-4</v>
      </c>
      <c r="Q14" s="8">
        <f t="shared" si="4"/>
        <v>3.5839920999705344E-2</v>
      </c>
    </row>
    <row r="15" spans="1:17" x14ac:dyDescent="0.25">
      <c r="A15" s="5">
        <v>110.0147</v>
      </c>
      <c r="B15" s="6">
        <v>-16.34741</v>
      </c>
      <c r="C15" s="6">
        <v>-16.345079999999999</v>
      </c>
      <c r="D15" s="6">
        <v>-16.345610000000001</v>
      </c>
      <c r="E15" s="6"/>
      <c r="F15" s="6">
        <f t="shared" si="0"/>
        <v>-16.346033333333335</v>
      </c>
      <c r="G15" s="6">
        <f t="shared" si="1"/>
        <v>1.2213244177259547E-3</v>
      </c>
      <c r="I15" s="5">
        <v>109.9937</v>
      </c>
      <c r="J15" s="6">
        <v>-15.749980000000001</v>
      </c>
      <c r="K15" s="6">
        <v>-15.750170000000001</v>
      </c>
      <c r="L15" s="6">
        <v>-15.75013</v>
      </c>
      <c r="M15" s="6"/>
      <c r="N15" s="6">
        <f t="shared" si="2"/>
        <v>-15.750093333333334</v>
      </c>
      <c r="O15" s="6">
        <f t="shared" si="3"/>
        <v>1.0016652800868064E-4</v>
      </c>
      <c r="Q15" s="8">
        <f t="shared" si="4"/>
        <v>3.7837236096802007E-2</v>
      </c>
    </row>
    <row r="16" spans="1:17" x14ac:dyDescent="0.25">
      <c r="A16" s="5">
        <v>130.0189</v>
      </c>
      <c r="B16" s="6">
        <v>-19.313880000000001</v>
      </c>
      <c r="C16" s="6">
        <v>-19.312650000000001</v>
      </c>
      <c r="D16" s="6">
        <v>-19.31288</v>
      </c>
      <c r="E16" s="6"/>
      <c r="F16" s="6">
        <f t="shared" si="0"/>
        <v>-19.313136666666669</v>
      </c>
      <c r="G16" s="6">
        <f t="shared" si="1"/>
        <v>6.5393679613052992E-4</v>
      </c>
      <c r="I16" s="5">
        <v>129.9907</v>
      </c>
      <c r="J16" s="6">
        <v>-18.60727</v>
      </c>
      <c r="K16" s="6">
        <v>-18.606639999999999</v>
      </c>
      <c r="L16" s="6">
        <v>-18.605920000000001</v>
      </c>
      <c r="M16" s="6"/>
      <c r="N16" s="6">
        <f t="shared" si="2"/>
        <v>-18.60661</v>
      </c>
      <c r="O16" s="6">
        <f t="shared" si="3"/>
        <v>6.7549981495113986E-4</v>
      </c>
      <c r="Q16" s="8">
        <f t="shared" si="4"/>
        <v>3.7971810376348447E-2</v>
      </c>
    </row>
    <row r="17" spans="1:17" x14ac:dyDescent="0.25">
      <c r="A17" s="5">
        <v>150.02099999999999</v>
      </c>
      <c r="B17" s="6">
        <v>-22.293389999999999</v>
      </c>
      <c r="C17" s="6">
        <v>-22.292200000000001</v>
      </c>
      <c r="D17" s="6">
        <v>-22.291709999999998</v>
      </c>
      <c r="E17" s="6"/>
      <c r="F17" s="6">
        <f t="shared" si="0"/>
        <v>-22.292433333333332</v>
      </c>
      <c r="G17" s="6">
        <f t="shared" si="1"/>
        <v>8.6396373380658801E-4</v>
      </c>
      <c r="I17" s="5">
        <v>149.96250000000001</v>
      </c>
      <c r="J17" s="6">
        <v>-21.457450000000001</v>
      </c>
      <c r="K17" s="6">
        <v>-21.456399999999999</v>
      </c>
      <c r="L17" s="6">
        <v>-21.454070000000002</v>
      </c>
      <c r="M17" s="6"/>
      <c r="N17" s="6">
        <f t="shared" si="2"/>
        <v>-21.455973333333333</v>
      </c>
      <c r="O17" s="6">
        <f t="shared" si="3"/>
        <v>1.7299229269918319E-3</v>
      </c>
      <c r="Q17" s="8">
        <f t="shared" si="4"/>
        <v>3.8984947781441459E-2</v>
      </c>
    </row>
    <row r="18" spans="1:17" x14ac:dyDescent="0.25">
      <c r="A18" s="5">
        <v>130.0189</v>
      </c>
      <c r="B18" s="6">
        <v>-19.42737</v>
      </c>
      <c r="C18" s="6">
        <v>-19.424880000000002</v>
      </c>
      <c r="D18" s="6">
        <v>-19.42529</v>
      </c>
      <c r="E18" s="6"/>
      <c r="F18" s="6">
        <f t="shared" si="0"/>
        <v>-19.425846666666668</v>
      </c>
      <c r="G18" s="6">
        <f t="shared" si="1"/>
        <v>1.3350780251847366E-3</v>
      </c>
      <c r="I18" s="5">
        <v>129.98849999999999</v>
      </c>
      <c r="J18" s="6">
        <v>-18.69623</v>
      </c>
      <c r="K18" s="6">
        <v>-18.6953</v>
      </c>
      <c r="L18" s="6">
        <v>-18.693899999999999</v>
      </c>
      <c r="M18" s="6"/>
      <c r="N18" s="6">
        <f t="shared" si="2"/>
        <v>-18.695143333333334</v>
      </c>
      <c r="O18" s="6">
        <f t="shared" si="3"/>
        <v>1.172873963106881E-3</v>
      </c>
      <c r="Q18" s="8">
        <f t="shared" si="4"/>
        <v>3.9085195566834541E-2</v>
      </c>
    </row>
    <row r="19" spans="1:17" x14ac:dyDescent="0.25">
      <c r="A19" s="5">
        <v>110.01479999999999</v>
      </c>
      <c r="B19" s="6">
        <v>-16.527560000000001</v>
      </c>
      <c r="C19" s="6">
        <v>-16.52561</v>
      </c>
      <c r="D19" s="6">
        <v>-16.52627</v>
      </c>
      <c r="E19" s="6"/>
      <c r="F19" s="6">
        <f t="shared" si="0"/>
        <v>-16.526480000000003</v>
      </c>
      <c r="G19" s="6">
        <f t="shared" si="1"/>
        <v>9.9181651528943175E-4</v>
      </c>
      <c r="I19" s="5">
        <v>109.9922</v>
      </c>
      <c r="J19" s="6">
        <v>-15.884930000000001</v>
      </c>
      <c r="K19" s="6">
        <v>-15.884180000000001</v>
      </c>
      <c r="L19" s="6">
        <v>-15.8833</v>
      </c>
      <c r="M19" s="6"/>
      <c r="N19" s="6">
        <f t="shared" si="2"/>
        <v>-15.884136666666668</v>
      </c>
      <c r="O19" s="6">
        <f t="shared" si="3"/>
        <v>8.1586355068339743E-4</v>
      </c>
      <c r="Q19" s="8">
        <f t="shared" si="4"/>
        <v>4.0439297823551934E-2</v>
      </c>
    </row>
    <row r="20" spans="1:17" x14ac:dyDescent="0.25">
      <c r="A20" s="5">
        <v>90.013999999999996</v>
      </c>
      <c r="B20" s="6">
        <v>-13.578939999999999</v>
      </c>
      <c r="C20" s="6">
        <v>-13.57877</v>
      </c>
      <c r="D20" s="6">
        <v>-13.578950000000001</v>
      </c>
      <c r="E20" s="6"/>
      <c r="F20" s="6">
        <f t="shared" si="0"/>
        <v>-13.578886666666667</v>
      </c>
      <c r="G20" s="6">
        <f t="shared" si="1"/>
        <v>1.0115993936975615E-4</v>
      </c>
      <c r="I20" s="5">
        <v>89.991</v>
      </c>
      <c r="J20" s="6">
        <v>-13.05307</v>
      </c>
      <c r="K20" s="6">
        <v>-13.052709999999999</v>
      </c>
      <c r="L20" s="6">
        <v>-13.052009999999999</v>
      </c>
      <c r="M20" s="6"/>
      <c r="N20" s="6">
        <f t="shared" si="2"/>
        <v>-13.052596666666666</v>
      </c>
      <c r="O20" s="6">
        <f t="shared" si="3"/>
        <v>5.3901144081892536E-4</v>
      </c>
      <c r="Q20" s="8">
        <f t="shared" si="4"/>
        <v>4.0320712685777416E-2</v>
      </c>
    </row>
    <row r="21" spans="1:17" x14ac:dyDescent="0.25">
      <c r="A21" s="5">
        <v>70.016999999999996</v>
      </c>
      <c r="B21" s="6">
        <v>-10.60778</v>
      </c>
      <c r="C21" s="6">
        <v>-10.60791</v>
      </c>
      <c r="D21" s="6">
        <v>-10.608599999999999</v>
      </c>
      <c r="E21" s="6"/>
      <c r="F21" s="6">
        <f t="shared" si="0"/>
        <v>-10.608096666666667</v>
      </c>
      <c r="G21" s="6">
        <f t="shared" si="1"/>
        <v>4.4071910933476868E-4</v>
      </c>
      <c r="I21" s="5">
        <v>69.995000000000005</v>
      </c>
      <c r="J21" s="6">
        <v>-10.20509</v>
      </c>
      <c r="K21" s="6">
        <v>-10.20499</v>
      </c>
      <c r="L21" s="6">
        <v>-10.204560000000001</v>
      </c>
      <c r="M21" s="6"/>
      <c r="N21" s="6">
        <f t="shared" si="2"/>
        <v>-10.204880000000001</v>
      </c>
      <c r="O21" s="6">
        <f t="shared" si="3"/>
        <v>2.8160255680632185E-4</v>
      </c>
      <c r="Q21" s="8">
        <f t="shared" si="4"/>
        <v>3.9512141903350617E-2</v>
      </c>
    </row>
    <row r="22" spans="1:17" x14ac:dyDescent="0.25">
      <c r="A22" s="5">
        <v>50.015900000000002</v>
      </c>
      <c r="B22" s="6">
        <v>-7.6281119999999998</v>
      </c>
      <c r="C22" s="6">
        <v>-7.6287149999999997</v>
      </c>
      <c r="D22" s="6">
        <v>-7.6286889999999996</v>
      </c>
      <c r="E22" s="6"/>
      <c r="F22" s="6">
        <f t="shared" si="0"/>
        <v>-7.628505333333333</v>
      </c>
      <c r="G22" s="6">
        <f t="shared" si="1"/>
        <v>3.408846334660491E-4</v>
      </c>
      <c r="I22" s="5">
        <v>49.9878</v>
      </c>
      <c r="J22" s="6">
        <v>-7.3455899999999996</v>
      </c>
      <c r="K22" s="6">
        <v>-7.3456869999999999</v>
      </c>
      <c r="L22" s="6">
        <v>-7.3457140000000001</v>
      </c>
      <c r="M22" s="6"/>
      <c r="N22" s="6">
        <f t="shared" si="2"/>
        <v>-7.3456636666666668</v>
      </c>
      <c r="O22" s="6">
        <f t="shared" si="3"/>
        <v>6.5209917446365791E-5</v>
      </c>
      <c r="Q22" s="8">
        <f t="shared" si="4"/>
        <v>3.8504576237291088E-2</v>
      </c>
    </row>
    <row r="23" spans="1:17" x14ac:dyDescent="0.25">
      <c r="A23" s="5">
        <v>30.014900000000001</v>
      </c>
      <c r="B23" s="6">
        <v>-4.6428690000000001</v>
      </c>
      <c r="C23" s="6">
        <v>-4.6431800000000001</v>
      </c>
      <c r="D23" s="6">
        <v>-4.6428539999999998</v>
      </c>
      <c r="E23" s="6"/>
      <c r="F23" s="6">
        <f t="shared" si="0"/>
        <v>-4.6429676666666664</v>
      </c>
      <c r="G23" s="6">
        <f t="shared" si="1"/>
        <v>1.8403894515389715E-4</v>
      </c>
      <c r="I23" s="5">
        <v>29.9832</v>
      </c>
      <c r="J23" s="6">
        <v>-4.4778609999999999</v>
      </c>
      <c r="K23" s="6">
        <v>-4.4781909999999998</v>
      </c>
      <c r="L23" s="6">
        <v>-4.4781060000000004</v>
      </c>
      <c r="M23" s="6"/>
      <c r="N23" s="6">
        <f t="shared" si="2"/>
        <v>-4.4780526666666667</v>
      </c>
      <c r="O23" s="6">
        <f t="shared" si="3"/>
        <v>1.7134273644759973E-4</v>
      </c>
      <c r="Q23" s="8">
        <f t="shared" si="4"/>
        <v>3.6827391787412234E-2</v>
      </c>
    </row>
    <row r="24" spans="1:17" x14ac:dyDescent="0.25">
      <c r="A24" s="5">
        <v>10.013199999999999</v>
      </c>
      <c r="B24" s="6">
        <v>-1.658682</v>
      </c>
      <c r="C24" s="6">
        <v>-1.6585780000000001</v>
      </c>
      <c r="D24" s="6">
        <v>-1.65865</v>
      </c>
      <c r="E24" s="6"/>
      <c r="F24" s="6">
        <f t="shared" si="0"/>
        <v>-1.6586366666666665</v>
      </c>
      <c r="G24" s="6">
        <f t="shared" si="1"/>
        <v>5.3266624947766139E-5</v>
      </c>
      <c r="I24" s="5">
        <v>9.9953000000000003</v>
      </c>
      <c r="J24" s="6">
        <v>-1.6084320000000001</v>
      </c>
      <c r="K24" s="6">
        <v>-1.609059</v>
      </c>
      <c r="L24" s="6">
        <v>-1.609113</v>
      </c>
      <c r="M24" s="6"/>
      <c r="N24" s="6">
        <f t="shared" si="2"/>
        <v>-1.608868</v>
      </c>
      <c r="O24" s="6">
        <f t="shared" si="3"/>
        <v>3.7855118544256406E-4</v>
      </c>
      <c r="Q24" s="8">
        <f t="shared" si="4"/>
        <v>3.0933965164741117E-2</v>
      </c>
    </row>
    <row r="25" spans="1:17" x14ac:dyDescent="0.25">
      <c r="A25" s="5">
        <v>8.0127000000000006</v>
      </c>
      <c r="B25" s="6">
        <v>-1.359721</v>
      </c>
      <c r="C25" s="6">
        <v>-1.3595520000000001</v>
      </c>
      <c r="D25" s="6">
        <v>-1.3599019999999999</v>
      </c>
      <c r="E25" s="6"/>
      <c r="F25" s="6">
        <f t="shared" si="0"/>
        <v>-1.3597250000000001</v>
      </c>
      <c r="G25" s="6">
        <f t="shared" si="1"/>
        <v>1.7503428235626892E-4</v>
      </c>
      <c r="I25" s="5">
        <v>7.9981999999999998</v>
      </c>
      <c r="J25" s="6">
        <v>-1.322066</v>
      </c>
      <c r="K25" s="6">
        <v>-1.3226850000000001</v>
      </c>
      <c r="L25" s="6">
        <v>-1.322676</v>
      </c>
      <c r="M25" s="6"/>
      <c r="N25" s="6">
        <f t="shared" si="2"/>
        <v>-1.3224756666666668</v>
      </c>
      <c r="O25" s="6">
        <f t="shared" si="3"/>
        <v>3.5481027794211941E-4</v>
      </c>
      <c r="Q25" s="8">
        <f t="shared" si="4"/>
        <v>2.81663657579585E-2</v>
      </c>
    </row>
    <row r="26" spans="1:17" x14ac:dyDescent="0.25">
      <c r="A26" s="5">
        <v>6.0122</v>
      </c>
      <c r="B26" s="6">
        <v>-1.060532</v>
      </c>
      <c r="C26" s="6">
        <v>-1.060211</v>
      </c>
      <c r="D26" s="6">
        <v>-1.06043</v>
      </c>
      <c r="E26" s="6"/>
      <c r="F26" s="6">
        <f t="shared" si="0"/>
        <v>-1.0603910000000001</v>
      </c>
      <c r="G26" s="6">
        <f t="shared" si="1"/>
        <v>1.6401524319404283E-4</v>
      </c>
      <c r="I26" s="5">
        <v>6.0008999999999997</v>
      </c>
      <c r="J26" s="6">
        <v>-1.035148</v>
      </c>
      <c r="K26" s="6">
        <v>-1.0359290000000001</v>
      </c>
      <c r="L26" s="6">
        <v>-1.0361419999999999</v>
      </c>
      <c r="M26" s="6"/>
      <c r="N26" s="6">
        <f t="shared" si="2"/>
        <v>-1.0357396666666665</v>
      </c>
      <c r="O26" s="6">
        <f t="shared" si="3"/>
        <v>5.2334915050407404E-4</v>
      </c>
      <c r="Q26" s="8">
        <f t="shared" si="4"/>
        <v>2.3800704102285852E-2</v>
      </c>
    </row>
    <row r="27" spans="1:17" x14ac:dyDescent="0.25">
      <c r="A27" s="5">
        <v>4.0080999999999998</v>
      </c>
      <c r="B27" s="6">
        <v>-0.76163349999999996</v>
      </c>
      <c r="C27" s="6">
        <v>-0.76187830000000001</v>
      </c>
      <c r="D27" s="6">
        <v>-0.76155859999999997</v>
      </c>
      <c r="E27" s="6"/>
      <c r="F27" s="6">
        <f t="shared" si="0"/>
        <v>-0.76169013333333335</v>
      </c>
      <c r="G27" s="6">
        <f t="shared" si="1"/>
        <v>1.6720503381579256E-4</v>
      </c>
      <c r="I27" s="5">
        <v>4.0058999999999996</v>
      </c>
      <c r="J27" s="6">
        <v>-0.74925739999999996</v>
      </c>
      <c r="K27" s="6">
        <v>-0.75001689999999999</v>
      </c>
      <c r="L27" s="6">
        <v>-0.75008039999999998</v>
      </c>
      <c r="M27" s="6"/>
      <c r="N27" s="6">
        <f t="shared" si="2"/>
        <v>-0.74978489999999998</v>
      </c>
      <c r="O27" s="6">
        <f t="shared" si="3"/>
        <v>4.5793039864155222E-4</v>
      </c>
      <c r="Q27" s="8">
        <f t="shared" si="4"/>
        <v>1.5878198311720215E-2</v>
      </c>
    </row>
    <row r="28" spans="1:17" x14ac:dyDescent="0.25">
      <c r="A28" s="5">
        <v>2.0110000000000001</v>
      </c>
      <c r="B28" s="6">
        <v>-0.46248410000000001</v>
      </c>
      <c r="C28" s="6">
        <v>-0.46225860000000002</v>
      </c>
      <c r="D28" s="6">
        <v>-0.46232129999999999</v>
      </c>
      <c r="E28" s="6"/>
      <c r="F28" s="6">
        <f t="shared" si="0"/>
        <v>-0.46235466666666669</v>
      </c>
      <c r="G28" s="6">
        <f t="shared" si="1"/>
        <v>1.1639400041811842E-4</v>
      </c>
      <c r="I28" s="5">
        <v>2.0093999999999999</v>
      </c>
      <c r="J28" s="6">
        <v>-0.46258320000000003</v>
      </c>
      <c r="K28" s="6">
        <v>-0.46310899999999999</v>
      </c>
      <c r="L28" s="6">
        <v>-0.4633526</v>
      </c>
      <c r="M28" s="6"/>
      <c r="N28" s="6">
        <f t="shared" si="2"/>
        <v>-0.46301493333333338</v>
      </c>
      <c r="O28" s="6">
        <f t="shared" si="3"/>
        <v>3.9323083975360048E-4</v>
      </c>
      <c r="Q28" s="8">
        <f t="shared" si="4"/>
        <v>-1.4260159211567647E-3</v>
      </c>
    </row>
    <row r="29" spans="1:17" x14ac:dyDescent="0.25">
      <c r="A29" s="5">
        <v>1.1599999999999999E-2</v>
      </c>
      <c r="B29" s="6">
        <v>-0.16250210000000001</v>
      </c>
      <c r="C29" s="6">
        <v>-0.1621957</v>
      </c>
      <c r="D29" s="6">
        <v>-0.16222980000000001</v>
      </c>
      <c r="E29" s="6"/>
      <c r="F29" s="6">
        <f t="shared" si="0"/>
        <v>-0.16230920000000001</v>
      </c>
      <c r="G29" s="6">
        <f t="shared" si="1"/>
        <v>1.6792411976842883E-4</v>
      </c>
      <c r="I29" s="5">
        <v>9.5999999999999992E-3</v>
      </c>
      <c r="J29" s="6">
        <v>-0.1744455</v>
      </c>
      <c r="K29" s="6">
        <v>-0.17614350000000001</v>
      </c>
      <c r="L29" s="6">
        <v>-0.17625060000000001</v>
      </c>
      <c r="M29" s="6"/>
      <c r="N29" s="6">
        <f t="shared" si="2"/>
        <v>-0.17561320000000002</v>
      </c>
      <c r="O29" s="6">
        <f t="shared" si="3"/>
        <v>1.0126747108524065E-3</v>
      </c>
      <c r="Q29" s="8">
        <f t="shared" si="4"/>
        <v>-7.5757403202037277E-2</v>
      </c>
    </row>
  </sheetData>
  <mergeCells count="3">
    <mergeCell ref="A3:G3"/>
    <mergeCell ref="I3:O3"/>
    <mergeCell ref="A2:O2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9147-C65D-4BD6-B9DF-722FB171FD81}">
  <dimension ref="A2:M29"/>
  <sheetViews>
    <sheetView workbookViewId="0">
      <selection activeCell="I13" sqref="I13"/>
    </sheetView>
  </sheetViews>
  <sheetFormatPr defaultRowHeight="15" x14ac:dyDescent="0.25"/>
  <cols>
    <col min="1" max="1" width="12.7109375" bestFit="1" customWidth="1"/>
    <col min="4" max="4" width="9.5703125" bestFit="1" customWidth="1"/>
  </cols>
  <sheetData>
    <row r="2" spans="1:13" ht="15.75" x14ac:dyDescent="0.25">
      <c r="A2" s="1" t="s">
        <v>10</v>
      </c>
      <c r="B2" s="1"/>
      <c r="C2" s="1"/>
      <c r="D2" s="1"/>
      <c r="E2" s="1"/>
      <c r="F2" s="1"/>
      <c r="G2" s="1"/>
      <c r="H2" s="7"/>
      <c r="I2" s="7"/>
      <c r="J2" s="7"/>
      <c r="K2" s="7"/>
    </row>
    <row r="3" spans="1:13" ht="15.75" x14ac:dyDescent="0.25">
      <c r="A3" s="1" t="s">
        <v>0</v>
      </c>
      <c r="B3" s="1"/>
      <c r="C3" s="1"/>
      <c r="D3" s="1"/>
      <c r="E3" s="1"/>
      <c r="F3" s="1"/>
      <c r="G3" s="1"/>
      <c r="I3" s="1" t="s">
        <v>7</v>
      </c>
      <c r="J3" s="1"/>
      <c r="K3" s="1"/>
      <c r="L3" s="1"/>
      <c r="M3" s="7"/>
    </row>
    <row r="4" spans="1:13" x14ac:dyDescent="0.25">
      <c r="A4" s="2" t="s">
        <v>1</v>
      </c>
      <c r="B4" s="2" t="s">
        <v>2</v>
      </c>
      <c r="C4" s="2" t="s">
        <v>3</v>
      </c>
      <c r="D4" s="2" t="s">
        <v>4</v>
      </c>
      <c r="E4" s="3"/>
      <c r="F4" s="2" t="s">
        <v>5</v>
      </c>
      <c r="G4" s="2" t="s">
        <v>6</v>
      </c>
      <c r="I4" s="4" t="s">
        <v>11</v>
      </c>
      <c r="J4" s="4"/>
      <c r="K4" s="4"/>
      <c r="L4" s="4"/>
      <c r="M4" s="9"/>
    </row>
    <row r="5" spans="1:13" x14ac:dyDescent="0.25">
      <c r="A5" s="5">
        <v>1.21E-2</v>
      </c>
      <c r="B5" s="6">
        <v>0.119995</v>
      </c>
      <c r="C5" s="6">
        <v>0.12064370000000001</v>
      </c>
      <c r="D5" s="6">
        <v>0.1213122</v>
      </c>
      <c r="E5" s="6"/>
      <c r="F5" s="6">
        <f>AVERAGE(B5:D5)</f>
        <v>0.1206503</v>
      </c>
      <c r="G5" s="6">
        <f>_xlfn.STDEV.S(B5:D5)</f>
        <v>6.5862480214458504E-4</v>
      </c>
    </row>
    <row r="6" spans="1:13" x14ac:dyDescent="0.25">
      <c r="A6" s="5">
        <v>2.0118</v>
      </c>
      <c r="B6" s="6">
        <v>0.39977469999999998</v>
      </c>
      <c r="C6" s="6">
        <v>0.40097880000000002</v>
      </c>
      <c r="D6" s="6">
        <v>0.40183400000000002</v>
      </c>
      <c r="E6" s="6"/>
      <c r="F6" s="6">
        <f>AVERAGE(B6:D6)</f>
        <v>0.40086249999999995</v>
      </c>
      <c r="G6" s="6">
        <f>_xlfn.STDEV.S(B6:D6)</f>
        <v>1.0345643479262394E-3</v>
      </c>
    </row>
    <row r="7" spans="1:13" x14ac:dyDescent="0.25">
      <c r="A7" s="5">
        <v>4.0086000000000004</v>
      </c>
      <c r="B7" s="6">
        <v>0.68510950000000004</v>
      </c>
      <c r="C7" s="6">
        <v>0.68660540000000003</v>
      </c>
      <c r="D7" s="6">
        <v>0.68757250000000003</v>
      </c>
      <c r="E7" s="6"/>
      <c r="F7" s="6">
        <f>AVERAGE(B7:D7)</f>
        <v>0.68642913333333333</v>
      </c>
      <c r="G7" s="6">
        <f>_xlfn.STDEV.S(B7:D7)</f>
        <v>1.2409249386378389E-3</v>
      </c>
    </row>
    <row r="8" spans="1:13" x14ac:dyDescent="0.25">
      <c r="A8" s="5">
        <v>6.0126999999999997</v>
      </c>
      <c r="B8" s="6">
        <v>0.97332540000000001</v>
      </c>
      <c r="C8" s="6">
        <v>0.97401219999999999</v>
      </c>
      <c r="D8" s="6">
        <v>0.97506839999999995</v>
      </c>
      <c r="E8" s="6"/>
      <c r="F8" s="6">
        <f>AVERAGE(B8:D8)</f>
        <v>0.97413533333333335</v>
      </c>
      <c r="G8" s="6">
        <f>_xlfn.STDEV.S(B8:D8)</f>
        <v>8.7799977980252254E-4</v>
      </c>
    </row>
    <row r="9" spans="1:13" x14ac:dyDescent="0.25">
      <c r="A9" s="5">
        <v>8.0137999999999998</v>
      </c>
      <c r="B9" s="6">
        <v>1.2611300000000001</v>
      </c>
      <c r="C9" s="6">
        <v>1.262316</v>
      </c>
      <c r="D9" s="6">
        <v>1.2625949999999999</v>
      </c>
      <c r="E9" s="6"/>
      <c r="F9" s="6">
        <f>AVERAGE(B9:D9)</f>
        <v>1.2620136666666666</v>
      </c>
      <c r="G9" s="6">
        <f>_xlfn.STDEV.S(B9:D9)</f>
        <v>7.7788838102468513E-4</v>
      </c>
    </row>
    <row r="10" spans="1:13" x14ac:dyDescent="0.25">
      <c r="A10" s="5">
        <v>10.014099999999999</v>
      </c>
      <c r="B10" s="6">
        <v>1.551156</v>
      </c>
      <c r="C10" s="6">
        <v>1.5524150000000001</v>
      </c>
      <c r="D10" s="6">
        <v>1.5535859999999999</v>
      </c>
      <c r="E10" s="6"/>
      <c r="F10" s="6">
        <f>AVERAGE(B10:D10)</f>
        <v>1.5523856666666667</v>
      </c>
      <c r="G10" s="6">
        <f>_xlfn.STDEV.S(B10:D10)</f>
        <v>1.2152655402558139E-3</v>
      </c>
    </row>
    <row r="11" spans="1:13" x14ac:dyDescent="0.25">
      <c r="A11" s="5">
        <v>30.016300000000001</v>
      </c>
      <c r="B11" s="6">
        <v>4.4658189999999998</v>
      </c>
      <c r="C11" s="6">
        <v>4.4680900000000001</v>
      </c>
      <c r="D11" s="6">
        <v>4.4687200000000002</v>
      </c>
      <c r="E11" s="6"/>
      <c r="F11" s="6">
        <f>AVERAGE(B11:D11)</f>
        <v>4.467543</v>
      </c>
      <c r="G11" s="6">
        <f>_xlfn.STDEV.S(B11:D11)</f>
        <v>1.5258954747952979E-3</v>
      </c>
    </row>
    <row r="12" spans="1:13" x14ac:dyDescent="0.25">
      <c r="A12" s="5">
        <v>50.017099999999999</v>
      </c>
      <c r="B12" s="6">
        <v>7.4130320000000003</v>
      </c>
      <c r="C12" s="6">
        <v>7.4165429999999999</v>
      </c>
      <c r="D12" s="6">
        <v>7.4172339999999997</v>
      </c>
      <c r="E12" s="6"/>
      <c r="F12" s="6">
        <f>AVERAGE(B12:D12)</f>
        <v>7.4156029999999999</v>
      </c>
      <c r="G12" s="6">
        <f>_xlfn.STDEV.S(B12:D12)</f>
        <v>2.2531979495815715E-3</v>
      </c>
    </row>
    <row r="13" spans="1:13" x14ac:dyDescent="0.25">
      <c r="A13" s="5">
        <v>70.019000000000005</v>
      </c>
      <c r="B13" s="6">
        <v>10.37527</v>
      </c>
      <c r="C13" s="6">
        <v>10.37886</v>
      </c>
      <c r="D13" s="6">
        <v>10.37853</v>
      </c>
      <c r="E13" s="6"/>
      <c r="F13" s="6">
        <f>AVERAGE(B13:D13)</f>
        <v>10.377553333333333</v>
      </c>
      <c r="G13" s="6">
        <f>_xlfn.STDEV.S(B13:D13)</f>
        <v>1.9842966848058084E-3</v>
      </c>
    </row>
    <row r="14" spans="1:13" x14ac:dyDescent="0.25">
      <c r="A14" s="5">
        <v>90.015199999999993</v>
      </c>
      <c r="B14" s="6">
        <v>13.344569999999999</v>
      </c>
      <c r="C14" s="6">
        <v>13.34488</v>
      </c>
      <c r="D14" s="6">
        <v>13.34549</v>
      </c>
      <c r="E14" s="6"/>
      <c r="F14" s="6">
        <f>AVERAGE(B14:D14)</f>
        <v>13.34498</v>
      </c>
      <c r="G14" s="6">
        <f>_xlfn.STDEV.S(B14:D14)</f>
        <v>4.6808118953904366E-4</v>
      </c>
    </row>
    <row r="15" spans="1:13" x14ac:dyDescent="0.25">
      <c r="A15" s="5">
        <v>110.01609999999999</v>
      </c>
      <c r="B15" s="6">
        <v>16.336020000000001</v>
      </c>
      <c r="C15" s="6">
        <v>16.320049999999998</v>
      </c>
      <c r="D15" s="6">
        <v>16.321390000000001</v>
      </c>
      <c r="E15" s="6"/>
      <c r="F15" s="6">
        <f>AVERAGE(B15:D15)</f>
        <v>16.32582</v>
      </c>
      <c r="G15" s="6">
        <f>_xlfn.STDEV.S(B15:D15)</f>
        <v>8.8588317514228989E-3</v>
      </c>
    </row>
    <row r="16" spans="1:13" x14ac:dyDescent="0.25">
      <c r="A16" s="5">
        <v>130.0205</v>
      </c>
      <c r="B16" s="6">
        <v>19.302409999999998</v>
      </c>
      <c r="C16" s="6">
        <v>19.293890000000001</v>
      </c>
      <c r="D16" s="6">
        <v>19.294689999999999</v>
      </c>
      <c r="E16" s="6"/>
      <c r="F16" s="6">
        <f>AVERAGE(B16:D16)</f>
        <v>19.296996666666669</v>
      </c>
      <c r="G16" s="6">
        <f>_xlfn.STDEV.S(B16:D16)</f>
        <v>4.7051177810255142E-3</v>
      </c>
    </row>
    <row r="17" spans="1:7" x14ac:dyDescent="0.25">
      <c r="A17" s="5">
        <v>150.0232</v>
      </c>
      <c r="B17" s="6">
        <v>22.282520000000002</v>
      </c>
      <c r="C17" s="6">
        <v>22.27955</v>
      </c>
      <c r="D17" s="6">
        <v>22.279440000000001</v>
      </c>
      <c r="E17" s="6"/>
      <c r="F17" s="6">
        <f>AVERAGE(B17:D17)</f>
        <v>22.280503333333332</v>
      </c>
      <c r="G17" s="6">
        <f>_xlfn.STDEV.S(B17:D17)</f>
        <v>1.7473503750923003E-3</v>
      </c>
    </row>
    <row r="18" spans="1:7" x14ac:dyDescent="0.25">
      <c r="A18" s="5">
        <v>130.02019999999999</v>
      </c>
      <c r="B18" s="6">
        <v>19.415880000000001</v>
      </c>
      <c r="C18" s="6">
        <v>19.407779999999999</v>
      </c>
      <c r="D18" s="6">
        <v>19.408049999999999</v>
      </c>
      <c r="E18" s="6"/>
      <c r="F18" s="6">
        <f>AVERAGE(B18:D18)</f>
        <v>19.410570000000003</v>
      </c>
      <c r="G18" s="6">
        <f>_xlfn.STDEV.S(B18:D18)</f>
        <v>4.6005760508888291E-3</v>
      </c>
    </row>
    <row r="19" spans="1:7" x14ac:dyDescent="0.25">
      <c r="A19" s="5">
        <v>110.0163</v>
      </c>
      <c r="B19" s="6">
        <v>16.517620000000001</v>
      </c>
      <c r="C19" s="6">
        <v>16.50094</v>
      </c>
      <c r="D19" s="6">
        <v>16.501729999999998</v>
      </c>
      <c r="E19" s="6"/>
      <c r="F19" s="6">
        <f>AVERAGE(B19:D19)</f>
        <v>16.506763333333335</v>
      </c>
      <c r="G19" s="6">
        <f>_xlfn.STDEV.S(B19:D19)</f>
        <v>9.4104427809402653E-3</v>
      </c>
    </row>
    <row r="20" spans="1:7" x14ac:dyDescent="0.25">
      <c r="A20" s="5">
        <v>90.015100000000004</v>
      </c>
      <c r="B20" s="6">
        <v>13.569089999999999</v>
      </c>
      <c r="C20" s="6">
        <v>13.569140000000001</v>
      </c>
      <c r="D20" s="6">
        <v>13.570180000000001</v>
      </c>
      <c r="E20" s="6"/>
      <c r="F20" s="6">
        <f>AVERAGE(B20:D20)</f>
        <v>13.569470000000001</v>
      </c>
      <c r="G20" s="6">
        <f>_xlfn.STDEV.S(B20:D20)</f>
        <v>6.1538605769096138E-4</v>
      </c>
    </row>
    <row r="21" spans="1:7" x14ac:dyDescent="0.25">
      <c r="A21" s="5">
        <v>70.018600000000006</v>
      </c>
      <c r="B21" s="6">
        <v>10.59755</v>
      </c>
      <c r="C21" s="6">
        <v>10.599629999999999</v>
      </c>
      <c r="D21" s="6">
        <v>10.59956</v>
      </c>
      <c r="E21" s="6"/>
      <c r="F21" s="6">
        <f>AVERAGE(B21:D21)</f>
        <v>10.598913333333334</v>
      </c>
      <c r="G21" s="6">
        <f>_xlfn.STDEV.S(B21:D21)</f>
        <v>1.1811999548480782E-3</v>
      </c>
    </row>
    <row r="22" spans="1:7" x14ac:dyDescent="0.25">
      <c r="A22" s="5">
        <v>50.017099999999999</v>
      </c>
      <c r="B22" s="6">
        <v>7.6173849999999996</v>
      </c>
      <c r="C22" s="6">
        <v>7.6197600000000003</v>
      </c>
      <c r="D22" s="6">
        <v>7.6200640000000002</v>
      </c>
      <c r="E22" s="6"/>
      <c r="F22" s="6">
        <f>AVERAGE(B22:D22)</f>
        <v>7.6190696666666673</v>
      </c>
      <c r="G22" s="6">
        <f>_xlfn.STDEV.S(B22:D22)</f>
        <v>1.4668607068615421E-3</v>
      </c>
    </row>
    <row r="23" spans="1:7" x14ac:dyDescent="0.25">
      <c r="A23" s="5">
        <v>30.015999999999998</v>
      </c>
      <c r="B23" s="6">
        <v>4.6322299999999998</v>
      </c>
      <c r="C23" s="6">
        <v>4.6338010000000001</v>
      </c>
      <c r="D23" s="6">
        <v>4.6344159999999999</v>
      </c>
      <c r="E23" s="6"/>
      <c r="F23" s="6">
        <f>AVERAGE(B23:D23)</f>
        <v>4.6334823333333333</v>
      </c>
      <c r="G23" s="6">
        <f>_xlfn.STDEV.S(B23:D23)</f>
        <v>1.1273022369060661E-3</v>
      </c>
    </row>
    <row r="24" spans="1:7" x14ac:dyDescent="0.25">
      <c r="A24" s="5">
        <v>10.014200000000001</v>
      </c>
      <c r="B24" s="6">
        <v>1.648102</v>
      </c>
      <c r="C24" s="6">
        <v>1.6485320000000001</v>
      </c>
      <c r="D24" s="6">
        <v>1.649022</v>
      </c>
      <c r="E24" s="6"/>
      <c r="F24" s="6">
        <f>AVERAGE(B24:D24)</f>
        <v>1.6485519999999998</v>
      </c>
      <c r="G24" s="6">
        <f>_xlfn.STDEV.S(B24:D24)</f>
        <v>4.6032597145936915E-4</v>
      </c>
    </row>
    <row r="25" spans="1:7" x14ac:dyDescent="0.25">
      <c r="A25" s="5">
        <v>8.0139999999999993</v>
      </c>
      <c r="B25" s="6">
        <v>1.3485279999999999</v>
      </c>
      <c r="C25" s="6">
        <v>1.3486819999999999</v>
      </c>
      <c r="D25" s="6">
        <v>1.3497669999999999</v>
      </c>
      <c r="E25" s="6"/>
      <c r="F25" s="6">
        <f>AVERAGE(B25:D25)</f>
        <v>1.3489923333333333</v>
      </c>
      <c r="G25" s="6">
        <f>_xlfn.STDEV.S(B25:D25)</f>
        <v>6.7528537177502187E-4</v>
      </c>
    </row>
    <row r="26" spans="1:7" x14ac:dyDescent="0.25">
      <c r="A26" s="5">
        <v>6.0133999999999999</v>
      </c>
      <c r="B26" s="6">
        <v>1.0497259999999999</v>
      </c>
      <c r="C26" s="6">
        <v>1.0503359999999999</v>
      </c>
      <c r="D26" s="6">
        <v>1.0511619999999999</v>
      </c>
      <c r="E26" s="6"/>
      <c r="F26" s="6">
        <f>AVERAGE(B26:D26)</f>
        <v>1.050408</v>
      </c>
      <c r="G26" s="6">
        <f>_xlfn.STDEV.S(B26:D26)</f>
        <v>7.2070243512839245E-4</v>
      </c>
    </row>
    <row r="27" spans="1:7" x14ac:dyDescent="0.25">
      <c r="A27" s="5">
        <v>4.0091999999999999</v>
      </c>
      <c r="B27" s="6">
        <v>0.75044650000000002</v>
      </c>
      <c r="C27" s="6">
        <v>0.75109599999999999</v>
      </c>
      <c r="D27" s="6">
        <v>0.75175990000000004</v>
      </c>
      <c r="E27" s="6"/>
      <c r="F27" s="6">
        <f>AVERAGE(B27:D27)</f>
        <v>0.75110080000000001</v>
      </c>
      <c r="G27" s="6">
        <f>_xlfn.STDEV.S(B27:D27)</f>
        <v>6.5671315656077223E-4</v>
      </c>
    </row>
    <row r="28" spans="1:7" x14ac:dyDescent="0.25">
      <c r="A28" s="5">
        <v>2.0122</v>
      </c>
      <c r="B28" s="6">
        <v>0.45129609999999998</v>
      </c>
      <c r="C28" s="6">
        <v>0.45209110000000002</v>
      </c>
      <c r="D28" s="6">
        <v>0.45256469999999999</v>
      </c>
      <c r="E28" s="6"/>
      <c r="F28" s="6">
        <f>AVERAGE(B28:D28)</f>
        <v>0.45198396666666668</v>
      </c>
      <c r="G28" s="6">
        <f>_xlfn.STDEV.S(B28:D28)</f>
        <v>6.4104964966322478E-4</v>
      </c>
    </row>
    <row r="29" spans="1:7" x14ac:dyDescent="0.25">
      <c r="A29" s="5">
        <v>1.2999999999999999E-2</v>
      </c>
      <c r="B29" s="6">
        <v>0.15097559999999999</v>
      </c>
      <c r="C29" s="6">
        <v>0.15177579999999999</v>
      </c>
      <c r="D29" s="6">
        <v>0.15240600000000001</v>
      </c>
      <c r="E29" s="6"/>
      <c r="F29" s="6">
        <f>AVERAGE(B29:D29)</f>
        <v>0.15171913333333334</v>
      </c>
      <c r="G29" s="6">
        <f>_xlfn.STDEV.S(B29:D29)</f>
        <v>7.1688170107302314E-4</v>
      </c>
    </row>
  </sheetData>
  <mergeCells count="4">
    <mergeCell ref="A3:G3"/>
    <mergeCell ref="A2:G2"/>
    <mergeCell ref="I3:L3"/>
    <mergeCell ref="I4:L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SF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labimas</dc:creator>
  <cp:lastModifiedBy>labimas</cp:lastModifiedBy>
  <dcterms:created xsi:type="dcterms:W3CDTF">2021-02-03T12:53:12Z</dcterms:created>
  <dcterms:modified xsi:type="dcterms:W3CDTF">2021-02-03T15:27:28Z</dcterms:modified>
</cp:coreProperties>
</file>