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2435" windowHeight="774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K5" i="1" l="1"/>
  <c r="J3" i="1"/>
  <c r="G106" i="1" l="1"/>
  <c r="H106" i="1" s="1"/>
  <c r="G107" i="1"/>
  <c r="H107" i="1" s="1"/>
  <c r="G105" i="1"/>
  <c r="H105" i="1" s="1"/>
  <c r="G103" i="1"/>
  <c r="G102" i="1"/>
  <c r="G101" i="1"/>
  <c r="G138" i="1"/>
  <c r="G140" i="1" s="1"/>
  <c r="G137" i="1"/>
  <c r="G136" i="1"/>
  <c r="G139" i="1" s="1"/>
  <c r="I124" i="1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F119" i="1"/>
  <c r="G99" i="1"/>
  <c r="G98" i="1"/>
  <c r="G97" i="1"/>
  <c r="G95" i="1"/>
  <c r="G94" i="1"/>
  <c r="G93" i="1"/>
  <c r="G90" i="1"/>
  <c r="G91" i="1"/>
  <c r="G89" i="1"/>
  <c r="G87" i="1"/>
  <c r="G86" i="1"/>
  <c r="G85" i="1"/>
  <c r="G83" i="1"/>
  <c r="G82" i="1"/>
  <c r="G81" i="1"/>
  <c r="G79" i="1"/>
  <c r="G78" i="1"/>
  <c r="G77" i="1"/>
  <c r="G75" i="1"/>
  <c r="G74" i="1"/>
  <c r="G73" i="1"/>
  <c r="G71" i="1"/>
  <c r="G69" i="1"/>
  <c r="G70" i="1"/>
  <c r="G68" i="1"/>
  <c r="G67" i="1"/>
  <c r="G66" i="1"/>
  <c r="G65" i="1"/>
  <c r="G64" i="1"/>
  <c r="G63" i="1"/>
  <c r="G62" i="1"/>
  <c r="G61" i="1"/>
  <c r="G60" i="1"/>
  <c r="G58" i="1"/>
  <c r="G57" i="1"/>
  <c r="G56" i="1"/>
  <c r="G54" i="1"/>
  <c r="G53" i="1"/>
  <c r="G52" i="1"/>
  <c r="G50" i="1"/>
  <c r="G49" i="1"/>
  <c r="G48" i="1"/>
  <c r="G46" i="1"/>
  <c r="G45" i="1"/>
  <c r="G44" i="1"/>
  <c r="G42" i="1"/>
  <c r="G41" i="1"/>
  <c r="G40" i="1"/>
  <c r="G38" i="1"/>
  <c r="G37" i="1"/>
  <c r="G36" i="1"/>
  <c r="C38" i="1"/>
  <c r="C40" i="1" s="1"/>
  <c r="G34" i="1"/>
  <c r="G33" i="1"/>
  <c r="G32" i="1"/>
  <c r="G30" i="1"/>
  <c r="G29" i="1"/>
  <c r="G28" i="1"/>
  <c r="G26" i="1"/>
  <c r="G25" i="1"/>
  <c r="G24" i="1"/>
  <c r="G22" i="1"/>
  <c r="G20" i="1"/>
  <c r="G19" i="1"/>
  <c r="G17" i="1"/>
  <c r="G16" i="1"/>
  <c r="G15" i="1"/>
  <c r="G10" i="1"/>
  <c r="G11" i="1"/>
  <c r="G12" i="1"/>
  <c r="G13" i="1"/>
  <c r="G9" i="1"/>
  <c r="G8" i="1"/>
  <c r="B5" i="1"/>
  <c r="C5" i="1" s="1"/>
  <c r="G7" i="1"/>
  <c r="G5" i="1"/>
  <c r="G4" i="1"/>
  <c r="G3" i="1"/>
  <c r="H75" i="1" l="1"/>
  <c r="A2" i="1"/>
  <c r="A10" i="1" s="1"/>
  <c r="B10" i="1" s="1"/>
  <c r="C2" i="1"/>
</calcChain>
</file>

<file path=xl/sharedStrings.xml><?xml version="1.0" encoding="utf-8"?>
<sst xmlns="http://schemas.openxmlformats.org/spreadsheetml/2006/main" count="185" uniqueCount="30">
  <si>
    <t>Ângulo Dip (°)</t>
  </si>
  <si>
    <t>Ângulo Dip (rad)</t>
  </si>
  <si>
    <t>PosX</t>
  </si>
  <si>
    <t>Centro</t>
  </si>
  <si>
    <t>80mm -&gt; B</t>
  </si>
  <si>
    <t>80mm -&gt; A</t>
  </si>
  <si>
    <t>Ang. delta</t>
  </si>
  <si>
    <t>SBBGT001</t>
  </si>
  <si>
    <t>SBBG002</t>
  </si>
  <si>
    <t>Raio</t>
  </si>
  <si>
    <t>L.Nm</t>
  </si>
  <si>
    <t>avg_L.Nn(T/m^n-2)</t>
  </si>
  <si>
    <t>n</t>
  </si>
  <si>
    <t>std_L.Nn(T/m^n-2)</t>
  </si>
  <si>
    <t>avg_L.Sn(T/m^n-2)</t>
  </si>
  <si>
    <t>std_L.Sn(T/m^n-2)</t>
  </si>
  <si>
    <t>avg_L.Bn(T/m^n-2)</t>
  </si>
  <si>
    <t>std_L.Bn(T/m^n-2)</t>
  </si>
  <si>
    <t xml:space="preserve">avg_angulo(rad)  </t>
  </si>
  <si>
    <t xml:space="preserve">std_angulo(rad)  </t>
  </si>
  <si>
    <t>Radial</t>
  </si>
  <si>
    <t>avg_Nn/NnIma@17.5mm</t>
  </si>
  <si>
    <t>std_Nn/NnIma@17.5mm</t>
  </si>
  <si>
    <t>avg_Sn/NnIma@17.5mm</t>
  </si>
  <si>
    <t>std_Sn/NnIma@17.5mm</t>
  </si>
  <si>
    <t>Tangencial</t>
  </si>
  <si>
    <t>erro</t>
  </si>
  <si>
    <t>quad</t>
  </si>
  <si>
    <t>norm</t>
  </si>
  <si>
    <t>(MultipolesAn[n-1]/MultipolesBn[n_norm-1])*(RaioRef**(n-1)/RaioRef**(n_norm-1))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</si>
</sst>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E+00"/>
    <numFmt numFmtId="165" formatCode="0.0000"/>
    <numFmt numFmtId="166" formatCode="0.00000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1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Plan3!$E$2:$E$16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1.0403159999999999E-3</c:v>
                </c:pt>
                <c:pt idx="3">
                  <c:v>2.2626109999999999E-4</c:v>
                </c:pt>
                <c:pt idx="4">
                  <c:v>4.6227209999999997E-6</c:v>
                </c:pt>
                <c:pt idx="5">
                  <c:v>9.2222509999999997E-4</c:v>
                </c:pt>
                <c:pt idx="6">
                  <c:v>5.8440370000000002E-5</c:v>
                </c:pt>
                <c:pt idx="7">
                  <c:v>5.3479000000000001E-5</c:v>
                </c:pt>
                <c:pt idx="8">
                  <c:v>2.018155E-5</c:v>
                </c:pt>
                <c:pt idx="9">
                  <c:v>1.359339E-3</c:v>
                </c:pt>
                <c:pt idx="10">
                  <c:v>8.5990069999999993E-6</c:v>
                </c:pt>
                <c:pt idx="11">
                  <c:v>1.331732E-5</c:v>
                </c:pt>
                <c:pt idx="12">
                  <c:v>2.0938779999999999E-5</c:v>
                </c:pt>
                <c:pt idx="13">
                  <c:v>6.6735899999999999E-5</c:v>
                </c:pt>
                <c:pt idx="14">
                  <c:v>1.442233E-5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Plan3!$F$2:$F$16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7.0098130000000004E-4</c:v>
                </c:pt>
                <c:pt idx="3">
                  <c:v>2.7891970000000001E-5</c:v>
                </c:pt>
                <c:pt idx="4">
                  <c:v>1.842678E-6</c:v>
                </c:pt>
                <c:pt idx="5">
                  <c:v>1.909003E-3</c:v>
                </c:pt>
                <c:pt idx="6">
                  <c:v>4.2715840000000003E-6</c:v>
                </c:pt>
                <c:pt idx="7">
                  <c:v>5.3075470000000002E-5</c:v>
                </c:pt>
                <c:pt idx="8">
                  <c:v>7.0037389999999994E-5</c:v>
                </c:pt>
                <c:pt idx="9">
                  <c:v>1.485735E-3</c:v>
                </c:pt>
                <c:pt idx="10">
                  <c:v>1.323114E-4</c:v>
                </c:pt>
                <c:pt idx="11">
                  <c:v>7.0126719999999995E-5</c:v>
                </c:pt>
                <c:pt idx="12">
                  <c:v>1.096429E-5</c:v>
                </c:pt>
                <c:pt idx="13">
                  <c:v>2.3846389999999999E-4</c:v>
                </c:pt>
                <c:pt idx="14">
                  <c:v>7.4097100000000002E-6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46656"/>
        <c:axId val="58943168"/>
      </c:barChart>
      <c:catAx>
        <c:axId val="854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58943168"/>
        <c:crosses val="autoZero"/>
        <c:auto val="1"/>
        <c:lblAlgn val="ctr"/>
        <c:lblOffset val="100"/>
        <c:noMultiLvlLbl val="0"/>
      </c:catAx>
      <c:valAx>
        <c:axId val="58943168"/>
        <c:scaling>
          <c:orientation val="minMax"/>
        </c:scaling>
        <c:delete val="0"/>
        <c:axPos val="l"/>
        <c:majorGridlines/>
        <c:numFmt formatCode="0.00000E+00" sourceLinked="0"/>
        <c:majorTickMark val="out"/>
        <c:minorTickMark val="none"/>
        <c:tickLblPos val="nextTo"/>
        <c:crossAx val="85446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Plan3!$E$19:$E$33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2.9478190000000002E-4</c:v>
                </c:pt>
                <c:pt idx="3">
                  <c:v>2.066976E-4</c:v>
                </c:pt>
                <c:pt idx="4">
                  <c:v>2.0672150000000002E-5</c:v>
                </c:pt>
                <c:pt idx="5">
                  <c:v>5.5690699999999999E-5</c:v>
                </c:pt>
                <c:pt idx="6">
                  <c:v>5.7141300000000001E-5</c:v>
                </c:pt>
                <c:pt idx="7">
                  <c:v>8.5511409999999996E-8</c:v>
                </c:pt>
                <c:pt idx="8">
                  <c:v>4.5067429999999998E-7</c:v>
                </c:pt>
                <c:pt idx="9">
                  <c:v>6.4197779999999997E-6</c:v>
                </c:pt>
                <c:pt idx="10">
                  <c:v>4.4507020000000001E-6</c:v>
                </c:pt>
                <c:pt idx="11">
                  <c:v>2.1301340000000002E-5</c:v>
                </c:pt>
                <c:pt idx="12">
                  <c:v>4.244515E-6</c:v>
                </c:pt>
                <c:pt idx="13">
                  <c:v>1.010645E-5</c:v>
                </c:pt>
                <c:pt idx="14">
                  <c:v>5.8446830000000003E-6</c:v>
                </c:pt>
              </c:numCache>
            </c:numRef>
          </c:val>
        </c:ser>
        <c:ser>
          <c:idx val="2"/>
          <c:order val="1"/>
          <c:invertIfNegative val="0"/>
          <c:val>
            <c:numRef>
              <c:f>Plan3!$F$19:$F$33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8.8375609999999995E-5</c:v>
                </c:pt>
                <c:pt idx="3">
                  <c:v>2.3487740000000002E-5</c:v>
                </c:pt>
                <c:pt idx="4">
                  <c:v>1.6107690000000001E-5</c:v>
                </c:pt>
                <c:pt idx="5">
                  <c:v>2.7871549999999999E-5</c:v>
                </c:pt>
                <c:pt idx="6">
                  <c:v>2.5330189999999999E-5</c:v>
                </c:pt>
                <c:pt idx="7">
                  <c:v>2.9687610000000001E-5</c:v>
                </c:pt>
                <c:pt idx="8">
                  <c:v>1.393089E-4</c:v>
                </c:pt>
                <c:pt idx="9">
                  <c:v>7.8172170000000001E-6</c:v>
                </c:pt>
                <c:pt idx="10">
                  <c:v>9.6257380000000006E-6</c:v>
                </c:pt>
                <c:pt idx="11">
                  <c:v>8.2900169999999994E-5</c:v>
                </c:pt>
                <c:pt idx="12">
                  <c:v>1.090967E-4</c:v>
                </c:pt>
                <c:pt idx="13">
                  <c:v>1.4635189999999999E-5</c:v>
                </c:pt>
                <c:pt idx="14">
                  <c:v>2.4231429999999998E-5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447680"/>
        <c:axId val="58944896"/>
      </c:barChart>
      <c:catAx>
        <c:axId val="85447680"/>
        <c:scaling>
          <c:orientation val="minMax"/>
        </c:scaling>
        <c:delete val="0"/>
        <c:axPos val="b"/>
        <c:majorTickMark val="out"/>
        <c:minorTickMark val="none"/>
        <c:tickLblPos val="nextTo"/>
        <c:crossAx val="58944896"/>
        <c:crosses val="autoZero"/>
        <c:auto val="1"/>
        <c:lblAlgn val="ctr"/>
        <c:lblOffset val="100"/>
        <c:noMultiLvlLbl val="0"/>
      </c:catAx>
      <c:valAx>
        <c:axId val="58944896"/>
        <c:scaling>
          <c:orientation val="minMax"/>
        </c:scaling>
        <c:delete val="0"/>
        <c:axPos val="l"/>
        <c:majorGridlines/>
        <c:numFmt formatCode="0.00000E+00" sourceLinked="0"/>
        <c:majorTickMark val="out"/>
        <c:minorTickMark val="none"/>
        <c:tickLblPos val="nextTo"/>
        <c:crossAx val="85447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33336</xdr:rowOff>
    </xdr:from>
    <xdr:to>
      <xdr:col>17</xdr:col>
      <xdr:colOff>561974</xdr:colOff>
      <xdr:row>17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19</xdr:row>
      <xdr:rowOff>0</xdr:rowOff>
    </xdr:from>
    <xdr:to>
      <xdr:col>17</xdr:col>
      <xdr:colOff>552449</xdr:colOff>
      <xdr:row>35</xdr:row>
      <xdr:rowOff>119064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abSelected="1" workbookViewId="0">
      <selection activeCell="A8" sqref="A8"/>
    </sheetView>
  </sheetViews>
  <sheetFormatPr defaultRowHeight="15" x14ac:dyDescent="0.25"/>
  <cols>
    <col min="2" max="2" width="11.7109375" customWidth="1"/>
    <col min="3" max="3" width="12" bestFit="1" customWidth="1"/>
    <col min="4" max="5" width="12" customWidth="1"/>
    <col min="6" max="6" width="12.7109375" customWidth="1"/>
    <col min="7" max="7" width="17.42578125" customWidth="1"/>
    <col min="8" max="8" width="13.140625" bestFit="1" customWidth="1"/>
    <col min="9" max="9" width="16" customWidth="1"/>
    <col min="10" max="10" width="16.140625" customWidth="1"/>
    <col min="11" max="11" width="16.7109375" customWidth="1"/>
  </cols>
  <sheetData>
    <row r="1" spans="1:11" x14ac:dyDescent="0.25">
      <c r="A1">
        <v>360000</v>
      </c>
      <c r="B1">
        <v>360</v>
      </c>
    </row>
    <row r="2" spans="1:11" x14ac:dyDescent="0.25">
      <c r="A2" s="5">
        <f>A1*B2/B1</f>
        <v>-2.04612289968747E-3</v>
      </c>
      <c r="B2" s="10">
        <v>-2.0461228996874701E-6</v>
      </c>
      <c r="C2">
        <f>B2*PI()/180</f>
        <v>-3.5711581500000006E-8</v>
      </c>
      <c r="E2" t="s">
        <v>2</v>
      </c>
      <c r="F2" t="s">
        <v>0</v>
      </c>
      <c r="G2" t="s">
        <v>1</v>
      </c>
      <c r="I2" t="s">
        <v>2</v>
      </c>
      <c r="J2" t="s">
        <v>0</v>
      </c>
      <c r="K2" t="s">
        <v>1</v>
      </c>
    </row>
    <row r="3" spans="1:11" x14ac:dyDescent="0.25">
      <c r="E3" t="s">
        <v>3</v>
      </c>
      <c r="F3">
        <v>-8.0493000000000003E-4</v>
      </c>
      <c r="G3" s="4">
        <f>F3*PI()/180</f>
        <v>-1.4048678748077959E-5</v>
      </c>
      <c r="I3" t="s">
        <v>3</v>
      </c>
      <c r="J3" s="10">
        <f>K3/PI()*180</f>
        <v>2.0461228996874697E-6</v>
      </c>
      <c r="K3" s="12">
        <v>3.57115815E-8</v>
      </c>
    </row>
    <row r="4" spans="1:11" x14ac:dyDescent="0.25">
      <c r="A4">
        <v>360000</v>
      </c>
      <c r="B4">
        <v>360</v>
      </c>
      <c r="E4" t="s">
        <v>5</v>
      </c>
      <c r="F4">
        <v>-5.0915479999999999E-2</v>
      </c>
      <c r="G4" s="4">
        <f>F4*PI()/180</f>
        <v>-8.8864276623332249E-4</v>
      </c>
      <c r="J4" s="4"/>
      <c r="K4" s="4"/>
    </row>
    <row r="5" spans="1:11" x14ac:dyDescent="0.25">
      <c r="A5" s="1">
        <v>27</v>
      </c>
      <c r="B5">
        <f>A5*B4/A4</f>
        <v>2.7E-2</v>
      </c>
      <c r="C5">
        <f>B5*PI()/180</f>
        <v>4.7123889803846896E-4</v>
      </c>
      <c r="E5" t="s">
        <v>4</v>
      </c>
      <c r="F5">
        <v>5.0494749999999998E-2</v>
      </c>
      <c r="G5" s="4">
        <f>F5*PI()/180</f>
        <v>8.8129964247140669E-4</v>
      </c>
      <c r="J5">
        <v>-0.52238904352899995</v>
      </c>
      <c r="K5" s="4">
        <f>J5*PI()/180</f>
        <v>-9.1174087859250269E-3</v>
      </c>
    </row>
    <row r="6" spans="1:11" x14ac:dyDescent="0.25">
      <c r="G6" s="4"/>
    </row>
    <row r="7" spans="1:11" x14ac:dyDescent="0.25">
      <c r="E7" t="s">
        <v>3</v>
      </c>
      <c r="F7">
        <v>8.5852900000000006E-3</v>
      </c>
      <c r="G7" s="4">
        <f t="shared" ref="G7:G73" si="0">F7*PI()/180</f>
        <v>1.4984157773854399E-4</v>
      </c>
    </row>
    <row r="8" spans="1:11" x14ac:dyDescent="0.25">
      <c r="A8">
        <v>106700</v>
      </c>
      <c r="E8" t="s">
        <v>3</v>
      </c>
      <c r="F8">
        <v>8.3285900000000003E-3</v>
      </c>
      <c r="G8" s="4">
        <f t="shared" si="0"/>
        <v>1.4536131754867452E-4</v>
      </c>
    </row>
    <row r="9" spans="1:11" x14ac:dyDescent="0.25">
      <c r="E9" t="s">
        <v>4</v>
      </c>
      <c r="F9">
        <v>5.8405169999999999E-2</v>
      </c>
      <c r="G9" s="4">
        <f t="shared" si="0"/>
        <v>1.0193625166870165E-3</v>
      </c>
    </row>
    <row r="10" spans="1:11" x14ac:dyDescent="0.25">
      <c r="A10" s="2">
        <f>A8-A2</f>
        <v>106700.0020461229</v>
      </c>
      <c r="B10" s="2">
        <f>A10-25057</f>
        <v>81643.0020461229</v>
      </c>
      <c r="E10" t="s">
        <v>4</v>
      </c>
      <c r="F10">
        <v>4.9722660000000002E-2</v>
      </c>
      <c r="G10" s="4">
        <f t="shared" si="0"/>
        <v>8.6782412984968374E-4</v>
      </c>
    </row>
    <row r="11" spans="1:11" x14ac:dyDescent="0.25">
      <c r="E11" t="s">
        <v>4</v>
      </c>
      <c r="F11">
        <v>1.35939E-3</v>
      </c>
      <c r="G11" s="4">
        <f t="shared" si="0"/>
        <v>2.3725831318685718E-5</v>
      </c>
    </row>
    <row r="12" spans="1:11" x14ac:dyDescent="0.25">
      <c r="E12" t="s">
        <v>3</v>
      </c>
      <c r="F12">
        <v>-4.0664230000000003E-2</v>
      </c>
      <c r="G12" s="4">
        <f t="shared" si="0"/>
        <v>-7.0972470128825382E-4</v>
      </c>
    </row>
    <row r="13" spans="1:11" x14ac:dyDescent="0.25">
      <c r="E13" t="s">
        <v>5</v>
      </c>
      <c r="F13">
        <v>-8.6732680000000006E-2</v>
      </c>
      <c r="G13" s="4">
        <f t="shared" si="0"/>
        <v>-1.5137708350786356E-3</v>
      </c>
    </row>
    <row r="15" spans="1:11" x14ac:dyDescent="0.25">
      <c r="E15" t="s">
        <v>5</v>
      </c>
      <c r="F15">
        <v>-4.560761E-2</v>
      </c>
      <c r="G15" s="4">
        <f t="shared" si="0"/>
        <v>-7.9600295846549108E-4</v>
      </c>
    </row>
    <row r="16" spans="1:11" x14ac:dyDescent="0.25">
      <c r="E16" t="s">
        <v>3</v>
      </c>
      <c r="F16">
        <v>-1.0981599999999999E-3</v>
      </c>
      <c r="G16" s="4">
        <f t="shared" si="0"/>
        <v>-1.9166507713700928E-5</v>
      </c>
    </row>
    <row r="17" spans="5:7" x14ac:dyDescent="0.25">
      <c r="E17" t="s">
        <v>4</v>
      </c>
      <c r="F17">
        <v>4.0002330000000003E-2</v>
      </c>
      <c r="G17" s="4">
        <f t="shared" si="0"/>
        <v>6.9817236696930341E-4</v>
      </c>
    </row>
    <row r="19" spans="5:7" x14ac:dyDescent="0.25">
      <c r="E19" t="s">
        <v>4</v>
      </c>
      <c r="F19">
        <v>1.1721779999999999E-2</v>
      </c>
      <c r="G19" s="4">
        <f t="shared" si="0"/>
        <v>2.045836551944209E-4</v>
      </c>
    </row>
    <row r="20" spans="5:7" x14ac:dyDescent="0.25">
      <c r="E20" t="s">
        <v>4</v>
      </c>
      <c r="F20">
        <v>-1.8606870000000001E-2</v>
      </c>
      <c r="G20" s="4">
        <f t="shared" si="0"/>
        <v>-3.2475114499055729E-4</v>
      </c>
    </row>
    <row r="22" spans="5:7" x14ac:dyDescent="0.25">
      <c r="E22" t="s">
        <v>3</v>
      </c>
      <c r="F22">
        <v>-5.0474499999999999E-2</v>
      </c>
      <c r="G22" s="4">
        <f t="shared" si="0"/>
        <v>-8.8094621329787791E-4</v>
      </c>
    </row>
    <row r="24" spans="5:7" x14ac:dyDescent="0.25">
      <c r="E24" t="s">
        <v>5</v>
      </c>
      <c r="F24">
        <v>-3.624695E-2</v>
      </c>
      <c r="G24" s="4">
        <f t="shared" si="0"/>
        <v>-6.3262862130575857E-4</v>
      </c>
    </row>
    <row r="25" spans="5:7" x14ac:dyDescent="0.25">
      <c r="E25" t="s">
        <v>3</v>
      </c>
      <c r="F25">
        <v>7.3996000000000001E-4</v>
      </c>
      <c r="G25" s="4">
        <f t="shared" si="0"/>
        <v>1.2914738333057242E-5</v>
      </c>
    </row>
    <row r="26" spans="5:7" x14ac:dyDescent="0.25">
      <c r="E26" t="s">
        <v>4</v>
      </c>
      <c r="F26">
        <v>2.819501E-2</v>
      </c>
      <c r="G26" s="4">
        <f t="shared" si="0"/>
        <v>4.9209575713272643E-4</v>
      </c>
    </row>
    <row r="28" spans="5:7" x14ac:dyDescent="0.25">
      <c r="E28" t="s">
        <v>5</v>
      </c>
      <c r="G28" s="4">
        <f t="shared" si="0"/>
        <v>0</v>
      </c>
    </row>
    <row r="29" spans="5:7" x14ac:dyDescent="0.25">
      <c r="E29" t="s">
        <v>3</v>
      </c>
      <c r="F29">
        <v>-0.46258180999999998</v>
      </c>
      <c r="G29" s="4">
        <f t="shared" si="0"/>
        <v>-8.0735756443348315E-3</v>
      </c>
    </row>
    <row r="30" spans="5:7" x14ac:dyDescent="0.25">
      <c r="E30" t="s">
        <v>4</v>
      </c>
      <c r="F30">
        <v>-0.51256489999999999</v>
      </c>
      <c r="G30" s="4">
        <f t="shared" si="0"/>
        <v>-8.9459451351554826E-3</v>
      </c>
    </row>
    <row r="32" spans="5:7" x14ac:dyDescent="0.25">
      <c r="E32" t="s">
        <v>5</v>
      </c>
      <c r="F32">
        <v>4.5199700000000002E-2</v>
      </c>
      <c r="G32" s="4">
        <f t="shared" si="0"/>
        <v>7.8888358591368095E-4</v>
      </c>
    </row>
    <row r="33" spans="1:7" x14ac:dyDescent="0.25">
      <c r="E33" t="s">
        <v>3</v>
      </c>
      <c r="F33">
        <v>1.0285299999999999E-3</v>
      </c>
      <c r="G33" s="4">
        <f t="shared" si="0"/>
        <v>1.7951234955537276E-5</v>
      </c>
    </row>
    <row r="34" spans="1:7" x14ac:dyDescent="0.25">
      <c r="E34" t="s">
        <v>4</v>
      </c>
      <c r="F34">
        <v>-5.1352540000000002E-2</v>
      </c>
      <c r="G34" s="4">
        <f t="shared" si="0"/>
        <v>-8.9627090226208894E-4</v>
      </c>
    </row>
    <row r="36" spans="1:7" x14ac:dyDescent="0.25">
      <c r="E36" t="s">
        <v>5</v>
      </c>
      <c r="F36">
        <v>4.5199700000000002E-2</v>
      </c>
      <c r="G36" s="4">
        <f t="shared" si="0"/>
        <v>7.8888358591368095E-4</v>
      </c>
    </row>
    <row r="37" spans="1:7" x14ac:dyDescent="0.25">
      <c r="E37" t="s">
        <v>3</v>
      </c>
      <c r="F37">
        <v>1.0285299999999999E-3</v>
      </c>
      <c r="G37" s="4">
        <f t="shared" si="0"/>
        <v>1.7951234955537276E-5</v>
      </c>
    </row>
    <row r="38" spans="1:7" x14ac:dyDescent="0.25">
      <c r="A38">
        <v>30</v>
      </c>
      <c r="B38">
        <v>0.04</v>
      </c>
      <c r="C38">
        <f>B38*PI()/180</f>
        <v>6.9813170079773186E-4</v>
      </c>
      <c r="E38" t="s">
        <v>4</v>
      </c>
      <c r="F38">
        <v>-5.1352540000000002E-2</v>
      </c>
      <c r="G38" s="4">
        <f t="shared" si="0"/>
        <v>-8.9627090226208894E-4</v>
      </c>
    </row>
    <row r="40" spans="1:7" x14ac:dyDescent="0.25">
      <c r="C40">
        <f>SIN(C38)*A38</f>
        <v>2.0943949322627376E-2</v>
      </c>
      <c r="E40" t="s">
        <v>5</v>
      </c>
      <c r="G40" s="4">
        <f t="shared" si="0"/>
        <v>0</v>
      </c>
    </row>
    <row r="41" spans="1:7" x14ac:dyDescent="0.25">
      <c r="E41" t="s">
        <v>3</v>
      </c>
      <c r="F41">
        <v>1.6207E-4</v>
      </c>
      <c r="G41" s="4">
        <f t="shared" si="0"/>
        <v>2.82865511870721E-6</v>
      </c>
    </row>
    <row r="42" spans="1:7" x14ac:dyDescent="0.25">
      <c r="E42" t="s">
        <v>4</v>
      </c>
      <c r="F42">
        <v>-5.1693639999999999E-2</v>
      </c>
      <c r="G42" s="4">
        <f t="shared" si="0"/>
        <v>-9.0222422034064154E-4</v>
      </c>
    </row>
    <row r="44" spans="1:7" x14ac:dyDescent="0.25">
      <c r="E44" t="s">
        <v>5</v>
      </c>
      <c r="G44" s="4">
        <f t="shared" si="0"/>
        <v>0</v>
      </c>
    </row>
    <row r="45" spans="1:7" x14ac:dyDescent="0.25">
      <c r="E45" t="s">
        <v>3</v>
      </c>
      <c r="F45">
        <v>0.13065958</v>
      </c>
      <c r="G45" s="4">
        <f t="shared" si="0"/>
        <v>2.2804398702729327E-3</v>
      </c>
    </row>
    <row r="46" spans="1:7" x14ac:dyDescent="0.25">
      <c r="E46" t="s">
        <v>4</v>
      </c>
      <c r="F46">
        <v>0.10560728</v>
      </c>
      <c r="G46" s="4">
        <f t="shared" si="0"/>
        <v>1.843194750075557E-3</v>
      </c>
    </row>
    <row r="48" spans="1:7" x14ac:dyDescent="0.25">
      <c r="E48" t="s">
        <v>5</v>
      </c>
      <c r="F48">
        <v>1.2681359999999999E-2</v>
      </c>
      <c r="G48" s="4">
        <f t="shared" si="0"/>
        <v>2.213314856307081E-4</v>
      </c>
    </row>
    <row r="49" spans="5:8" x14ac:dyDescent="0.25">
      <c r="E49" t="s">
        <v>3</v>
      </c>
      <c r="F49">
        <v>-6.8712000000000005E-4</v>
      </c>
      <c r="G49" s="4">
        <f t="shared" si="0"/>
        <v>-1.1992506356303437E-5</v>
      </c>
    </row>
    <row r="50" spans="5:8" x14ac:dyDescent="0.25">
      <c r="E50" t="s">
        <v>4</v>
      </c>
      <c r="F50">
        <v>-2.6240079999999999E-2</v>
      </c>
      <c r="G50" s="4">
        <f t="shared" si="0"/>
        <v>-4.5797579198671363E-4</v>
      </c>
    </row>
    <row r="52" spans="5:8" x14ac:dyDescent="0.25">
      <c r="E52" t="s">
        <v>5</v>
      </c>
      <c r="F52">
        <v>7.52931E-3</v>
      </c>
      <c r="G52" s="4">
        <f t="shared" si="0"/>
        <v>1.3141124990333425E-4</v>
      </c>
      <c r="H52" s="3"/>
    </row>
    <row r="53" spans="5:8" x14ac:dyDescent="0.25">
      <c r="E53" t="s">
        <v>3</v>
      </c>
      <c r="F53">
        <v>-5.8637000000000001E-4</v>
      </c>
      <c r="G53" s="4">
        <f t="shared" si="0"/>
        <v>-1.023408713491915E-5</v>
      </c>
    </row>
    <row r="54" spans="5:8" x14ac:dyDescent="0.25">
      <c r="E54" t="s">
        <v>4</v>
      </c>
      <c r="F54">
        <v>-2.1043449999999998E-2</v>
      </c>
      <c r="G54" s="4">
        <f t="shared" si="0"/>
        <v>-3.6727748847880076E-4</v>
      </c>
    </row>
    <row r="56" spans="5:8" x14ac:dyDescent="0.25">
      <c r="E56" t="s">
        <v>5</v>
      </c>
      <c r="F56">
        <v>2.0387720000000002E-2</v>
      </c>
      <c r="G56" s="4">
        <f t="shared" si="0"/>
        <v>3.5583284097469834E-4</v>
      </c>
    </row>
    <row r="57" spans="5:8" x14ac:dyDescent="0.25">
      <c r="E57" t="s">
        <v>3</v>
      </c>
      <c r="F57">
        <v>1.389693E-2</v>
      </c>
      <c r="G57" s="4">
        <f t="shared" si="0"/>
        <v>2.4254718441917559E-4</v>
      </c>
    </row>
    <row r="58" spans="5:8" x14ac:dyDescent="0.25">
      <c r="E58" t="s">
        <v>4</v>
      </c>
      <c r="F58">
        <v>-3.2789E-3</v>
      </c>
      <c r="G58" s="4">
        <f t="shared" si="0"/>
        <v>-5.7227600843642065E-5</v>
      </c>
    </row>
    <row r="60" spans="5:8" x14ac:dyDescent="0.25">
      <c r="E60" t="s">
        <v>5</v>
      </c>
      <c r="F60">
        <v>6.16462E-3</v>
      </c>
      <c r="G60" s="4">
        <f t="shared" si="0"/>
        <v>1.0759291613429284E-4</v>
      </c>
    </row>
    <row r="61" spans="5:8" x14ac:dyDescent="0.25">
      <c r="E61" t="s">
        <v>3</v>
      </c>
      <c r="F61">
        <v>6.1147999999999997E-4</v>
      </c>
      <c r="G61" s="4">
        <f t="shared" si="0"/>
        <v>1.0672339310094924E-5</v>
      </c>
    </row>
    <row r="62" spans="5:8" x14ac:dyDescent="0.25">
      <c r="E62" t="s">
        <v>4</v>
      </c>
      <c r="F62">
        <v>-1.7172630000000001E-2</v>
      </c>
      <c r="G62" s="4">
        <f t="shared" si="0"/>
        <v>-2.9971893472675382E-4</v>
      </c>
    </row>
    <row r="63" spans="5:8" x14ac:dyDescent="0.25">
      <c r="E63" t="s">
        <v>4</v>
      </c>
      <c r="F63">
        <v>-2.4415619999999999E-2</v>
      </c>
      <c r="G63" s="4">
        <f t="shared" si="0"/>
        <v>-4.2613295791577791E-4</v>
      </c>
    </row>
    <row r="64" spans="5:8" x14ac:dyDescent="0.25">
      <c r="E64" t="s">
        <v>4</v>
      </c>
      <c r="F64">
        <v>-2.9357680000000001E-2</v>
      </c>
      <c r="G64" s="4">
        <f t="shared" si="0"/>
        <v>-5.1238817674688884E-4</v>
      </c>
    </row>
    <row r="65" spans="5:8" x14ac:dyDescent="0.25">
      <c r="E65" t="s">
        <v>4</v>
      </c>
      <c r="F65">
        <v>-2.9357680000000001E-2</v>
      </c>
      <c r="G65" s="4">
        <f t="shared" si="0"/>
        <v>-5.1238817674688884E-4</v>
      </c>
    </row>
    <row r="66" spans="5:8" x14ac:dyDescent="0.25">
      <c r="E66" t="s">
        <v>4</v>
      </c>
      <c r="F66">
        <v>-3.373818E-2</v>
      </c>
      <c r="G66" s="4">
        <f t="shared" si="0"/>
        <v>-5.8884232463050044E-4</v>
      </c>
    </row>
    <row r="67" spans="5:8" x14ac:dyDescent="0.25">
      <c r="E67" t="s">
        <v>4</v>
      </c>
      <c r="F67">
        <v>-3.0498979999999998E-2</v>
      </c>
      <c r="G67" s="4">
        <f t="shared" si="0"/>
        <v>-5.3230761949990015E-4</v>
      </c>
    </row>
    <row r="68" spans="5:8" x14ac:dyDescent="0.25">
      <c r="E68" t="s">
        <v>4</v>
      </c>
      <c r="F68">
        <v>-2.702966E-2</v>
      </c>
      <c r="G68" s="4">
        <f t="shared" si="0"/>
        <v>-4.7175656269461051E-4</v>
      </c>
    </row>
    <row r="69" spans="5:8" x14ac:dyDescent="0.25">
      <c r="E69" t="s">
        <v>4</v>
      </c>
      <c r="F69">
        <v>-2.4174279999999999E-2</v>
      </c>
      <c r="G69" s="4">
        <f t="shared" si="0"/>
        <v>-4.2192078029901475E-4</v>
      </c>
    </row>
    <row r="70" spans="5:8" x14ac:dyDescent="0.25">
      <c r="E70" t="s">
        <v>4</v>
      </c>
      <c r="F70">
        <v>-2.382631E-2</v>
      </c>
      <c r="G70" s="4">
        <f t="shared" si="0"/>
        <v>-4.1584755810085015E-4</v>
      </c>
    </row>
    <row r="71" spans="5:8" x14ac:dyDescent="0.25">
      <c r="E71" t="s">
        <v>4</v>
      </c>
      <c r="F71">
        <v>-4.0938160000000001E-2</v>
      </c>
      <c r="G71" s="4">
        <f t="shared" si="0"/>
        <v>-7.1450568170824188E-4</v>
      </c>
    </row>
    <row r="73" spans="5:8" x14ac:dyDescent="0.25">
      <c r="E73" t="s">
        <v>5</v>
      </c>
      <c r="F73">
        <v>1.495643E-2</v>
      </c>
      <c r="G73" s="4">
        <f t="shared" si="0"/>
        <v>2.6103894784405547E-4</v>
      </c>
    </row>
    <row r="74" spans="5:8" x14ac:dyDescent="0.25">
      <c r="E74" t="s">
        <v>3</v>
      </c>
      <c r="F74">
        <v>-1.27205E-3</v>
      </c>
      <c r="G74" s="4">
        <f t="shared" ref="G74:G75" si="1">F74*PI()/180</f>
        <v>-2.2201460749993869E-5</v>
      </c>
    </row>
    <row r="75" spans="5:8" x14ac:dyDescent="0.25">
      <c r="E75" t="s">
        <v>4</v>
      </c>
      <c r="F75">
        <v>-4.0963569999999998E-2</v>
      </c>
      <c r="G75" s="4">
        <f t="shared" si="1"/>
        <v>-7.1494916987117354E-4</v>
      </c>
      <c r="H75" s="4">
        <f>G75-G71</f>
        <v>-4.4348816293166352E-7</v>
      </c>
    </row>
    <row r="77" spans="5:8" x14ac:dyDescent="0.25">
      <c r="E77" t="s">
        <v>5</v>
      </c>
      <c r="F77">
        <v>1.495643E-2</v>
      </c>
      <c r="G77" s="4">
        <f t="shared" ref="G77:G105" si="2">F77*PI()/180</f>
        <v>2.6103894784405547E-4</v>
      </c>
    </row>
    <row r="78" spans="5:8" x14ac:dyDescent="0.25">
      <c r="E78" t="s">
        <v>3</v>
      </c>
      <c r="F78">
        <v>-1.27205E-3</v>
      </c>
      <c r="G78" s="4">
        <f t="shared" si="2"/>
        <v>-2.2201460749993869E-5</v>
      </c>
    </row>
    <row r="79" spans="5:8" x14ac:dyDescent="0.25">
      <c r="E79" t="s">
        <v>4</v>
      </c>
      <c r="F79">
        <v>-4.0963569999999998E-2</v>
      </c>
      <c r="G79" s="4">
        <f t="shared" si="2"/>
        <v>-7.1494916987117354E-4</v>
      </c>
    </row>
    <row r="81" spans="5:7" x14ac:dyDescent="0.25">
      <c r="E81" t="s">
        <v>5</v>
      </c>
      <c r="F81">
        <v>1.5405790000000001E-2</v>
      </c>
      <c r="G81" s="4">
        <f t="shared" si="2"/>
        <v>2.6888175937081721E-4</v>
      </c>
    </row>
    <row r="82" spans="5:7" x14ac:dyDescent="0.25">
      <c r="E82" t="s">
        <v>3</v>
      </c>
      <c r="F82">
        <v>-1.11147E-3</v>
      </c>
      <c r="G82" s="4">
        <f t="shared" si="2"/>
        <v>-1.9398811037141376E-5</v>
      </c>
    </row>
    <row r="83" spans="5:7" x14ac:dyDescent="0.25">
      <c r="E83" t="s">
        <v>4</v>
      </c>
      <c r="F83">
        <v>-2.0003819999999999E-2</v>
      </c>
      <c r="G83" s="4">
        <f t="shared" si="2"/>
        <v>-3.4913252197629204E-4</v>
      </c>
    </row>
    <row r="85" spans="5:7" x14ac:dyDescent="0.25">
      <c r="E85" t="s">
        <v>5</v>
      </c>
      <c r="G85" s="4">
        <f t="shared" si="2"/>
        <v>0</v>
      </c>
    </row>
    <row r="86" spans="5:7" x14ac:dyDescent="0.25">
      <c r="E86" t="s">
        <v>3</v>
      </c>
      <c r="F86">
        <v>-1.0466359999999999E-2</v>
      </c>
      <c r="G86" s="4">
        <f t="shared" si="2"/>
        <v>-1.826724426990337E-4</v>
      </c>
    </row>
    <row r="87" spans="5:7" x14ac:dyDescent="0.25">
      <c r="E87" t="s">
        <v>4</v>
      </c>
      <c r="F87">
        <v>-2.0432530000000001E-2</v>
      </c>
      <c r="G87" s="4">
        <f t="shared" si="2"/>
        <v>-3.5661492301251695E-4</v>
      </c>
    </row>
    <row r="89" spans="5:7" x14ac:dyDescent="0.25">
      <c r="E89" t="s">
        <v>5</v>
      </c>
      <c r="F89">
        <v>8.8654000000000007E-3</v>
      </c>
      <c r="G89" s="4">
        <f t="shared" si="2"/>
        <v>1.5473041950630529E-4</v>
      </c>
    </row>
    <row r="90" spans="5:7" x14ac:dyDescent="0.25">
      <c r="E90" t="s">
        <v>3</v>
      </c>
      <c r="F90">
        <v>-1.5903E-4</v>
      </c>
      <c r="G90" s="4">
        <f t="shared" si="2"/>
        <v>-2.7755971094465822E-6</v>
      </c>
    </row>
    <row r="91" spans="5:7" x14ac:dyDescent="0.25">
      <c r="E91" t="s">
        <v>4</v>
      </c>
      <c r="F91">
        <v>-1.016384E-2</v>
      </c>
      <c r="G91" s="4">
        <f t="shared" si="2"/>
        <v>-1.7739247264590048E-4</v>
      </c>
    </row>
    <row r="93" spans="5:7" x14ac:dyDescent="0.25">
      <c r="E93" t="s">
        <v>5</v>
      </c>
      <c r="G93" s="4">
        <f t="shared" si="2"/>
        <v>0</v>
      </c>
    </row>
    <row r="94" spans="5:7" x14ac:dyDescent="0.25">
      <c r="E94" t="s">
        <v>3</v>
      </c>
      <c r="F94">
        <v>-3.70332E-3</v>
      </c>
      <c r="G94" s="4">
        <f t="shared" si="2"/>
        <v>-6.4635127254956403E-5</v>
      </c>
    </row>
    <row r="95" spans="5:7" x14ac:dyDescent="0.25">
      <c r="E95" t="s">
        <v>4</v>
      </c>
      <c r="F95">
        <v>-1.5090650000000001E-2</v>
      </c>
      <c r="G95" s="4">
        <f t="shared" si="2"/>
        <v>-2.6338152876608228E-4</v>
      </c>
    </row>
    <row r="97" spans="2:10" x14ac:dyDescent="0.25">
      <c r="E97" t="s">
        <v>5</v>
      </c>
      <c r="F97">
        <v>1.0471869999999999E-2</v>
      </c>
      <c r="G97" s="4">
        <f t="shared" si="2"/>
        <v>1.8276861034081861E-4</v>
      </c>
    </row>
    <row r="98" spans="2:10" x14ac:dyDescent="0.25">
      <c r="E98" t="s">
        <v>3</v>
      </c>
      <c r="F98">
        <v>-3.0266000000000001E-4</v>
      </c>
      <c r="G98" s="4">
        <f t="shared" si="2"/>
        <v>-5.2824135140860375E-6</v>
      </c>
    </row>
    <row r="99" spans="2:10" x14ac:dyDescent="0.25">
      <c r="E99" t="s">
        <v>4</v>
      </c>
      <c r="F99">
        <v>-1.0779769999999999E-2</v>
      </c>
      <c r="G99" s="4">
        <f t="shared" si="2"/>
        <v>-1.8814247910770913E-4</v>
      </c>
    </row>
    <row r="101" spans="2:10" x14ac:dyDescent="0.25">
      <c r="D101" s="6">
        <v>42165</v>
      </c>
      <c r="E101" t="s">
        <v>5</v>
      </c>
      <c r="G101" s="4">
        <f t="shared" si="2"/>
        <v>0</v>
      </c>
    </row>
    <row r="102" spans="2:10" x14ac:dyDescent="0.25">
      <c r="E102" t="s">
        <v>3</v>
      </c>
      <c r="G102" s="4">
        <f t="shared" si="2"/>
        <v>0</v>
      </c>
    </row>
    <row r="103" spans="2:10" x14ac:dyDescent="0.25">
      <c r="E103" t="s">
        <v>4</v>
      </c>
      <c r="G103" s="4">
        <f t="shared" si="2"/>
        <v>0</v>
      </c>
    </row>
    <row r="105" spans="2:10" x14ac:dyDescent="0.25">
      <c r="B105" s="11" t="s">
        <v>8</v>
      </c>
      <c r="C105" s="11"/>
      <c r="E105" t="s">
        <v>5</v>
      </c>
      <c r="F105">
        <v>-2.0493240054900001E-2</v>
      </c>
      <c r="G105" s="4">
        <f t="shared" si="2"/>
        <v>-3.576745133595885E-4</v>
      </c>
      <c r="H105" s="4">
        <f>G105-G106</f>
        <v>4.7404189582233452E-5</v>
      </c>
      <c r="I105" s="3"/>
      <c r="J105" s="4"/>
    </row>
    <row r="106" spans="2:10" x14ac:dyDescent="0.25">
      <c r="B106" s="7" t="s">
        <v>9</v>
      </c>
      <c r="C106" s="7" t="s">
        <v>10</v>
      </c>
      <c r="E106" t="s">
        <v>3</v>
      </c>
      <c r="F106">
        <v>-2.32093000492E-2</v>
      </c>
      <c r="G106" s="4">
        <f>F106*PI()/180</f>
        <v>-4.0507870294182195E-4</v>
      </c>
      <c r="H106" s="4">
        <f>G106-G106</f>
        <v>0</v>
      </c>
    </row>
    <row r="107" spans="2:10" x14ac:dyDescent="0.25">
      <c r="B107" s="7">
        <v>18.149999999999999</v>
      </c>
      <c r="C107" s="8">
        <v>2.380231E-2</v>
      </c>
      <c r="E107" t="s">
        <v>4</v>
      </c>
      <c r="F107">
        <v>-2.37418950473E-2</v>
      </c>
      <c r="G107" s="4">
        <f>F107*PI()/180</f>
        <v>-4.1437423923831982E-4</v>
      </c>
      <c r="H107" s="4">
        <f>G107-G106</f>
        <v>-9.2955362964978637E-6</v>
      </c>
    </row>
    <row r="109" spans="2:10" x14ac:dyDescent="0.25">
      <c r="B109" s="11" t="s">
        <v>7</v>
      </c>
      <c r="C109" s="11"/>
    </row>
    <row r="110" spans="2:10" x14ac:dyDescent="0.25">
      <c r="B110" s="7" t="s">
        <v>6</v>
      </c>
      <c r="C110" s="7" t="s">
        <v>10</v>
      </c>
    </row>
    <row r="111" spans="2:10" x14ac:dyDescent="0.25">
      <c r="B111" s="7">
        <v>14.5</v>
      </c>
      <c r="C111" s="8">
        <v>-2.6424343687100001E-2</v>
      </c>
    </row>
    <row r="112" spans="2:10" x14ac:dyDescent="0.25">
      <c r="B112" s="7">
        <v>15</v>
      </c>
      <c r="C112" s="8">
        <v>-2.5547991293400001E-2</v>
      </c>
    </row>
    <row r="113" spans="2:9" x14ac:dyDescent="0.25">
      <c r="B113" s="7">
        <v>15.5</v>
      </c>
      <c r="C113" s="8">
        <v>-2.4729133347500001E-2</v>
      </c>
    </row>
    <row r="114" spans="2:9" x14ac:dyDescent="0.25">
      <c r="C114" s="3"/>
    </row>
    <row r="115" spans="2:9" x14ac:dyDescent="0.25">
      <c r="C115" s="3"/>
    </row>
    <row r="116" spans="2:9" x14ac:dyDescent="0.25">
      <c r="C116" s="3"/>
      <c r="E116" s="3">
        <v>5.5795029999999999E-5</v>
      </c>
    </row>
    <row r="117" spans="2:9" x14ac:dyDescent="0.25">
      <c r="E117" s="3">
        <v>1.226811E-3</v>
      </c>
    </row>
    <row r="119" spans="2:9" x14ac:dyDescent="0.25">
      <c r="E119" s="3">
        <v>5.3417924060800001E-3</v>
      </c>
      <c r="F119" s="9">
        <f>E119/PI()*180</f>
        <v>0.30606215990341717</v>
      </c>
      <c r="G119">
        <v>0.15343357116945294</v>
      </c>
    </row>
    <row r="123" spans="2:9" x14ac:dyDescent="0.25">
      <c r="F123">
        <v>-4.1205415805100003</v>
      </c>
      <c r="I123">
        <v>7.2794450826999999E-4</v>
      </c>
    </row>
    <row r="124" spans="2:9" x14ac:dyDescent="0.25">
      <c r="F124">
        <v>1.7254686458200001E-3</v>
      </c>
      <c r="G124">
        <v>1.7254686458200001E-3</v>
      </c>
      <c r="I124" s="10">
        <f>(F124/F123)*(0.0175*(3)/0.0175*(2))</f>
        <v>-2.51248814570599E-3</v>
      </c>
    </row>
    <row r="127" spans="2:9" x14ac:dyDescent="0.25">
      <c r="F127" t="s">
        <v>29</v>
      </c>
    </row>
    <row r="130" spans="6:7" x14ac:dyDescent="0.25">
      <c r="F130">
        <v>3</v>
      </c>
      <c r="G130" t="s">
        <v>26</v>
      </c>
    </row>
    <row r="131" spans="6:7" x14ac:dyDescent="0.25">
      <c r="F131">
        <v>-8.6464395604599995E-2</v>
      </c>
      <c r="G131">
        <v>4.2269413851400003E-3</v>
      </c>
    </row>
    <row r="133" spans="6:7" x14ac:dyDescent="0.25">
      <c r="F133" t="s">
        <v>27</v>
      </c>
      <c r="G133" t="s">
        <v>28</v>
      </c>
    </row>
    <row r="134" spans="6:7" x14ac:dyDescent="0.25">
      <c r="F134">
        <v>-4.1183527521699999</v>
      </c>
      <c r="G134">
        <v>3.6741071349000003E-4</v>
      </c>
    </row>
    <row r="136" spans="6:7" x14ac:dyDescent="0.25">
      <c r="G136">
        <f>(F131/F134)*(0.0175^(2)/0.0175^(1))</f>
        <v>3.6741071349053785E-4</v>
      </c>
    </row>
    <row r="137" spans="6:7" x14ac:dyDescent="0.25">
      <c r="G137">
        <f>((F131+G131)/F134)*(0.0175^(2)/0.0175^(1))</f>
        <v>3.4944929088025423E-4</v>
      </c>
    </row>
    <row r="138" spans="6:7" x14ac:dyDescent="0.25">
      <c r="G138">
        <f>((F131-G131)/F134)*(0.0175^(2)/0.0175^(1))</f>
        <v>3.8537213610082157E-4</v>
      </c>
    </row>
    <row r="139" spans="6:7" x14ac:dyDescent="0.25">
      <c r="G139">
        <f>G136-G137</f>
        <v>1.7961422610283614E-5</v>
      </c>
    </row>
    <row r="140" spans="6:7" x14ac:dyDescent="0.25">
      <c r="G140">
        <f>G138-G137</f>
        <v>3.5922845220567336E-5</v>
      </c>
    </row>
  </sheetData>
  <mergeCells count="2">
    <mergeCell ref="B109:C109"/>
    <mergeCell ref="B105:C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zoomScale="85" zoomScaleNormal="85" workbookViewId="0">
      <selection activeCell="L2" sqref="L2:L17"/>
    </sheetView>
  </sheetViews>
  <sheetFormatPr defaultRowHeight="15" x14ac:dyDescent="0.25"/>
  <cols>
    <col min="2" max="2" width="18.140625" bestFit="1" customWidth="1"/>
    <col min="3" max="3" width="17.85546875" bestFit="1" customWidth="1"/>
    <col min="4" max="4" width="17.7109375" bestFit="1" customWidth="1"/>
    <col min="5" max="5" width="17.42578125" bestFit="1" customWidth="1"/>
    <col min="6" max="6" width="17.85546875" bestFit="1" customWidth="1"/>
    <col min="7" max="7" width="17.5703125" bestFit="1" customWidth="1"/>
    <col min="8" max="8" width="18.7109375" customWidth="1"/>
    <col min="9" max="9" width="16" bestFit="1" customWidth="1"/>
    <col min="10" max="10" width="23.5703125" bestFit="1" customWidth="1"/>
    <col min="11" max="11" width="20.85546875" customWidth="1"/>
    <col min="12" max="12" width="23.140625" bestFit="1" customWidth="1"/>
    <col min="13" max="13" width="22.85546875" bestFit="1" customWidth="1"/>
  </cols>
  <sheetData>
    <row r="1" spans="1:13" x14ac:dyDescent="0.25">
      <c r="A1" t="s">
        <v>20</v>
      </c>
    </row>
    <row r="2" spans="1:13" x14ac:dyDescent="0.25">
      <c r="A2" t="s">
        <v>12</v>
      </c>
      <c r="B2" t="s">
        <v>11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21</v>
      </c>
      <c r="K2" t="s">
        <v>22</v>
      </c>
      <c r="L2" t="s">
        <v>23</v>
      </c>
      <c r="M2" t="s">
        <v>24</v>
      </c>
    </row>
    <row r="3" spans="1:13" x14ac:dyDescent="0.25">
      <c r="A3">
        <v>1</v>
      </c>
      <c r="B3" s="3">
        <v>1.933832E-4</v>
      </c>
      <c r="C3" s="3">
        <v>6.3250229999999996E-7</v>
      </c>
      <c r="D3" s="3">
        <v>3.4302650000000003E-4</v>
      </c>
      <c r="E3" s="3">
        <v>4.1903890000000001E-7</v>
      </c>
      <c r="F3" s="3">
        <v>3.9378189999999998E-4</v>
      </c>
      <c r="G3" s="3">
        <v>4.503981E-7</v>
      </c>
      <c r="H3" s="3">
        <v>0</v>
      </c>
      <c r="I3" s="3">
        <v>0</v>
      </c>
      <c r="J3" s="3">
        <v>-2.6826559999999998E-3</v>
      </c>
      <c r="K3" s="3">
        <v>0</v>
      </c>
      <c r="L3" s="3">
        <v>-4.7585409999999998E-3</v>
      </c>
      <c r="M3" s="3">
        <v>0</v>
      </c>
    </row>
    <row r="4" spans="1:13" x14ac:dyDescent="0.25">
      <c r="A4">
        <v>2</v>
      </c>
      <c r="B4" s="3">
        <v>-4.1192270000000004</v>
      </c>
      <c r="C4" s="3">
        <v>2.445211E-5</v>
      </c>
      <c r="D4" s="3">
        <v>3.8179030000000001E-3</v>
      </c>
      <c r="E4" s="3">
        <v>6.6466610000000002E-6</v>
      </c>
      <c r="F4" s="3">
        <v>4.1192289999999998</v>
      </c>
      <c r="G4" s="3">
        <v>2.4452230000000002E-5</v>
      </c>
      <c r="H4" s="3">
        <v>-4.6342459999999997E-4</v>
      </c>
      <c r="I4" s="3">
        <v>2.42021E-6</v>
      </c>
      <c r="J4" s="3">
        <v>1</v>
      </c>
      <c r="K4" s="3">
        <v>0</v>
      </c>
      <c r="L4" s="3">
        <v>-9.2684940000000002E-4</v>
      </c>
      <c r="M4" s="3">
        <v>0</v>
      </c>
    </row>
    <row r="5" spans="1:13" x14ac:dyDescent="0.25">
      <c r="A5">
        <v>3</v>
      </c>
      <c r="B5" s="3">
        <v>-0.24487429999999999</v>
      </c>
      <c r="C5" s="3">
        <v>2.0219470000000001E-3</v>
      </c>
      <c r="D5" s="3">
        <v>-6.938706E-2</v>
      </c>
      <c r="E5" s="3">
        <v>1.7638860000000001E-3</v>
      </c>
      <c r="F5" s="3">
        <v>0.2545152</v>
      </c>
      <c r="G5" s="3">
        <v>2.0305829999999999E-3</v>
      </c>
      <c r="H5" s="3">
        <v>0</v>
      </c>
      <c r="I5" s="3">
        <v>0</v>
      </c>
      <c r="J5" s="3">
        <v>1.0403159999999999E-3</v>
      </c>
      <c r="K5" s="3">
        <v>0</v>
      </c>
      <c r="L5" s="3">
        <v>2.9478190000000002E-4</v>
      </c>
      <c r="M5" s="3">
        <v>0</v>
      </c>
    </row>
    <row r="6" spans="1:13" x14ac:dyDescent="0.25">
      <c r="A6">
        <v>4</v>
      </c>
      <c r="B6" s="3">
        <v>-3.0433330000000001</v>
      </c>
      <c r="C6" s="3">
        <v>3.5248580000000002E-2</v>
      </c>
      <c r="D6" s="3">
        <v>-2.7801939999999998</v>
      </c>
      <c r="E6" s="3">
        <v>8.5975330000000003E-2</v>
      </c>
      <c r="F6" s="3">
        <v>4.1220569999999999</v>
      </c>
      <c r="G6" s="3">
        <v>7.509673E-2</v>
      </c>
      <c r="H6" s="3">
        <v>0</v>
      </c>
      <c r="I6" s="3">
        <v>0</v>
      </c>
      <c r="J6" s="3">
        <v>2.2626109999999999E-4</v>
      </c>
      <c r="K6" s="3">
        <v>0</v>
      </c>
      <c r="L6" s="3">
        <v>2.066976E-4</v>
      </c>
      <c r="M6" s="3">
        <v>0</v>
      </c>
    </row>
    <row r="7" spans="1:13" x14ac:dyDescent="0.25">
      <c r="A7">
        <v>5</v>
      </c>
      <c r="B7" s="3">
        <v>3.5530330000000001</v>
      </c>
      <c r="C7" s="3">
        <v>5.0722329999999998</v>
      </c>
      <c r="D7" s="3">
        <v>-15.88866</v>
      </c>
      <c r="E7" s="3">
        <v>5.8831889999999998</v>
      </c>
      <c r="F7" s="3">
        <v>16.281079999999999</v>
      </c>
      <c r="G7" s="3">
        <v>4.5737170000000003</v>
      </c>
      <c r="H7" s="3">
        <v>0</v>
      </c>
      <c r="I7" s="3">
        <v>0</v>
      </c>
      <c r="J7" s="3">
        <v>-4.6227209999999997E-6</v>
      </c>
      <c r="K7" s="3">
        <v>0</v>
      </c>
      <c r="L7" s="3">
        <v>2.0672150000000002E-5</v>
      </c>
      <c r="M7" s="3">
        <v>0</v>
      </c>
    </row>
    <row r="8" spans="1:13" x14ac:dyDescent="0.25">
      <c r="A8">
        <v>6</v>
      </c>
      <c r="B8" s="3">
        <v>40504.239999999998</v>
      </c>
      <c r="C8" s="3">
        <v>230.88560000000001</v>
      </c>
      <c r="D8" s="3">
        <v>2445.942</v>
      </c>
      <c r="E8" s="3">
        <v>336.71600000000001</v>
      </c>
      <c r="F8" s="3">
        <v>40578.019999999997</v>
      </c>
      <c r="G8" s="3">
        <v>229.1079</v>
      </c>
      <c r="H8" s="3">
        <v>0</v>
      </c>
      <c r="I8" s="3">
        <v>0</v>
      </c>
      <c r="J8" s="3">
        <v>-9.2222509999999997E-4</v>
      </c>
      <c r="K8" s="3">
        <v>0</v>
      </c>
      <c r="L8" s="3">
        <v>-5.5690699999999999E-5</v>
      </c>
      <c r="M8" s="3">
        <v>0</v>
      </c>
    </row>
    <row r="9" spans="1:13" x14ac:dyDescent="0.25">
      <c r="A9">
        <v>7</v>
      </c>
      <c r="B9" s="3">
        <v>-146669</v>
      </c>
      <c r="C9" s="3">
        <v>14911.61</v>
      </c>
      <c r="D9" s="3">
        <v>143408.70000000001</v>
      </c>
      <c r="E9" s="3">
        <v>17526.12</v>
      </c>
      <c r="F9" s="3">
        <v>205128.9</v>
      </c>
      <c r="G9" s="3">
        <v>14832.87</v>
      </c>
      <c r="H9" s="3">
        <v>0</v>
      </c>
      <c r="I9" s="3">
        <v>0</v>
      </c>
      <c r="J9" s="3">
        <v>5.8440370000000002E-5</v>
      </c>
      <c r="K9" s="3">
        <v>0</v>
      </c>
      <c r="L9" s="3">
        <v>-5.7141300000000001E-5</v>
      </c>
      <c r="M9" s="3">
        <v>0</v>
      </c>
    </row>
    <row r="10" spans="1:13" x14ac:dyDescent="0.25">
      <c r="A10">
        <v>8</v>
      </c>
      <c r="B10" s="3">
        <v>-7669564</v>
      </c>
      <c r="C10" s="3">
        <v>558042.6</v>
      </c>
      <c r="D10" s="3">
        <v>-12263.42</v>
      </c>
      <c r="E10" s="3">
        <v>1056229</v>
      </c>
      <c r="F10" s="3">
        <v>7669574</v>
      </c>
      <c r="G10" s="3">
        <v>514952.1</v>
      </c>
      <c r="H10" s="3">
        <v>0</v>
      </c>
      <c r="I10" s="3">
        <v>0</v>
      </c>
      <c r="J10" s="3">
        <v>5.3479000000000001E-5</v>
      </c>
      <c r="K10" s="3">
        <v>0</v>
      </c>
      <c r="L10" s="3">
        <v>8.5511409999999996E-8</v>
      </c>
      <c r="M10" s="3">
        <v>0</v>
      </c>
    </row>
    <row r="11" spans="1:13" x14ac:dyDescent="0.25">
      <c r="A11">
        <v>9</v>
      </c>
      <c r="B11" s="3">
        <v>165388000</v>
      </c>
      <c r="C11" s="3">
        <v>25502700</v>
      </c>
      <c r="D11" s="3">
        <v>-3693279</v>
      </c>
      <c r="E11" s="3">
        <v>58195450</v>
      </c>
      <c r="F11" s="3">
        <v>165429200</v>
      </c>
      <c r="G11" s="3">
        <v>32180710</v>
      </c>
      <c r="H11" s="3">
        <v>0</v>
      </c>
      <c r="I11" s="3">
        <v>0</v>
      </c>
      <c r="J11" s="3">
        <v>-2.018155E-5</v>
      </c>
      <c r="K11" s="3">
        <v>0</v>
      </c>
      <c r="L11" s="3">
        <v>4.5067429999999998E-7</v>
      </c>
      <c r="M11" s="3">
        <v>0</v>
      </c>
    </row>
    <row r="12" spans="1:13" x14ac:dyDescent="0.25">
      <c r="A12">
        <v>10</v>
      </c>
      <c r="B12" s="3">
        <v>-636559900000</v>
      </c>
      <c r="C12" s="3">
        <v>2611640000</v>
      </c>
      <c r="D12" s="3">
        <v>3006293000</v>
      </c>
      <c r="E12" s="3">
        <v>3695820000</v>
      </c>
      <c r="F12" s="3">
        <v>636567000000</v>
      </c>
      <c r="G12" s="3">
        <v>2595390000</v>
      </c>
      <c r="H12" s="3">
        <v>0</v>
      </c>
      <c r="I12" s="3">
        <v>0</v>
      </c>
      <c r="J12" s="3">
        <v>1.359339E-3</v>
      </c>
      <c r="K12" s="3">
        <v>0</v>
      </c>
      <c r="L12" s="3">
        <v>-6.4197779999999997E-6</v>
      </c>
      <c r="M12" s="3">
        <v>0</v>
      </c>
    </row>
    <row r="13" spans="1:13" x14ac:dyDescent="0.25">
      <c r="A13">
        <v>11</v>
      </c>
      <c r="B13" s="3">
        <v>-230102600000</v>
      </c>
      <c r="C13" s="3">
        <v>128481800000</v>
      </c>
      <c r="D13" s="3">
        <v>119097300000</v>
      </c>
      <c r="E13" s="3">
        <v>165485200000</v>
      </c>
      <c r="F13" s="3">
        <v>259097200000</v>
      </c>
      <c r="G13" s="3">
        <v>108941600000</v>
      </c>
      <c r="H13" s="3">
        <v>0</v>
      </c>
      <c r="I13" s="3">
        <v>0</v>
      </c>
      <c r="J13" s="3">
        <v>8.5990069999999993E-6</v>
      </c>
      <c r="K13" s="3">
        <v>0</v>
      </c>
      <c r="L13" s="3">
        <v>-4.4507020000000001E-6</v>
      </c>
      <c r="M13" s="3">
        <v>0</v>
      </c>
    </row>
    <row r="14" spans="1:13" x14ac:dyDescent="0.25">
      <c r="A14">
        <v>12</v>
      </c>
      <c r="B14" s="3">
        <v>20363480000000</v>
      </c>
      <c r="C14" s="3">
        <v>8659834000000</v>
      </c>
      <c r="D14" s="3">
        <v>-32571820000000</v>
      </c>
      <c r="E14" s="3">
        <v>6873116000000</v>
      </c>
      <c r="F14" s="3">
        <v>38413470000000</v>
      </c>
      <c r="G14" s="3">
        <v>6433223000000</v>
      </c>
      <c r="H14" s="3">
        <v>0</v>
      </c>
      <c r="I14" s="3">
        <v>0</v>
      </c>
      <c r="J14" s="3">
        <v>-1.331732E-5</v>
      </c>
      <c r="K14" s="3">
        <v>0</v>
      </c>
      <c r="L14" s="3">
        <v>2.1301340000000002E-5</v>
      </c>
      <c r="M14" s="3">
        <v>0</v>
      </c>
    </row>
    <row r="15" spans="1:13" x14ac:dyDescent="0.25">
      <c r="A15">
        <v>13</v>
      </c>
      <c r="B15" s="3">
        <v>1829568000000000</v>
      </c>
      <c r="C15" s="3">
        <v>386371800000000</v>
      </c>
      <c r="D15" s="3">
        <v>370873000000000</v>
      </c>
      <c r="E15" s="3">
        <v>890129500000000</v>
      </c>
      <c r="F15" s="3">
        <v>1866780000000000</v>
      </c>
      <c r="G15" s="3">
        <v>523101900000000</v>
      </c>
      <c r="H15" s="3">
        <v>0</v>
      </c>
      <c r="I15" s="3">
        <v>0</v>
      </c>
      <c r="J15" s="3">
        <v>-2.0938779999999999E-5</v>
      </c>
      <c r="K15" s="3">
        <v>0</v>
      </c>
      <c r="L15" s="3">
        <v>-4.244515E-6</v>
      </c>
      <c r="M15" s="3">
        <v>0</v>
      </c>
    </row>
    <row r="16" spans="1:13" x14ac:dyDescent="0.25">
      <c r="A16">
        <v>14</v>
      </c>
      <c r="B16" s="3">
        <v>-3.332105E+17</v>
      </c>
      <c r="C16" s="3">
        <v>2.696189E+16</v>
      </c>
      <c r="D16" s="3">
        <v>5.046121E+16</v>
      </c>
      <c r="E16" s="3">
        <v>3.838565E+16</v>
      </c>
      <c r="F16" s="3">
        <v>3.370097E+17</v>
      </c>
      <c r="G16" s="3">
        <v>3.197769E+16</v>
      </c>
      <c r="H16" s="3">
        <v>0</v>
      </c>
      <c r="I16" s="3">
        <v>0</v>
      </c>
      <c r="J16" s="3">
        <v>6.6735899999999999E-5</v>
      </c>
      <c r="K16" s="3">
        <v>0</v>
      </c>
      <c r="L16" s="3">
        <v>-1.010645E-5</v>
      </c>
      <c r="M16" s="3">
        <v>0</v>
      </c>
    </row>
    <row r="17" spans="1:13" x14ac:dyDescent="0.25">
      <c r="A17">
        <v>15</v>
      </c>
      <c r="B17" s="3">
        <v>-4.114872E+18</v>
      </c>
      <c r="C17" s="3">
        <v>2.447096E+18</v>
      </c>
      <c r="D17" s="3">
        <v>-1.667562E+18</v>
      </c>
      <c r="E17" s="3">
        <v>1.514002E+18</v>
      </c>
      <c r="F17" s="3">
        <v>4.439925E+18</v>
      </c>
      <c r="G17" s="3">
        <v>1.733549E+18</v>
      </c>
      <c r="H17" s="3">
        <v>0</v>
      </c>
      <c r="I17" s="3">
        <v>0</v>
      </c>
      <c r="J17" s="3">
        <v>1.442233E-5</v>
      </c>
      <c r="K17" s="3">
        <v>0</v>
      </c>
      <c r="L17" s="3">
        <v>5.8446830000000003E-6</v>
      </c>
      <c r="M17" s="3">
        <v>0</v>
      </c>
    </row>
    <row r="19" spans="1:13" x14ac:dyDescent="0.25">
      <c r="A19" t="s">
        <v>25</v>
      </c>
    </row>
    <row r="20" spans="1:13" x14ac:dyDescent="0.25">
      <c r="A20" t="s">
        <v>12</v>
      </c>
      <c r="B20" t="s">
        <v>11</v>
      </c>
      <c r="C20" t="s">
        <v>13</v>
      </c>
      <c r="D20" t="s">
        <v>14</v>
      </c>
      <c r="E20" t="s">
        <v>15</v>
      </c>
      <c r="F20" t="s">
        <v>16</v>
      </c>
      <c r="G20" t="s">
        <v>17</v>
      </c>
      <c r="H20" t="s">
        <v>18</v>
      </c>
      <c r="I20" t="s">
        <v>19</v>
      </c>
      <c r="J20" t="s">
        <v>21</v>
      </c>
      <c r="K20" t="s">
        <v>22</v>
      </c>
      <c r="L20" t="s">
        <v>23</v>
      </c>
      <c r="M20" t="s">
        <v>24</v>
      </c>
    </row>
    <row r="21" spans="1:13" x14ac:dyDescent="0.25">
      <c r="A21">
        <v>1</v>
      </c>
      <c r="B21" s="3">
        <v>-1.6650740000000001E-4</v>
      </c>
      <c r="C21" s="3">
        <v>2.5895879999999998E-6</v>
      </c>
      <c r="D21" s="3">
        <v>3.9469160000000001E-4</v>
      </c>
      <c r="E21" s="3">
        <v>1.46373E-6</v>
      </c>
      <c r="F21" s="3">
        <v>4.2837620000000002E-4</v>
      </c>
      <c r="G21" s="3">
        <v>1.79421E-6</v>
      </c>
      <c r="H21" s="3">
        <v>0</v>
      </c>
      <c r="I21" s="3">
        <v>0</v>
      </c>
      <c r="J21" s="3">
        <v>-2.1937789999999999E-3</v>
      </c>
      <c r="K21" s="3">
        <v>0</v>
      </c>
      <c r="L21" s="3">
        <v>5.200166E-3</v>
      </c>
      <c r="M21" s="3">
        <v>0</v>
      </c>
    </row>
    <row r="22" spans="1:13" x14ac:dyDescent="0.25">
      <c r="A22">
        <v>2</v>
      </c>
      <c r="B22" s="3">
        <v>4.3371320000000004</v>
      </c>
      <c r="C22" s="3">
        <v>8.2316050000000006E-5</v>
      </c>
      <c r="D22" s="3">
        <v>2.3205630000000001E-2</v>
      </c>
      <c r="E22" s="3">
        <v>2.6608360000000001E-5</v>
      </c>
      <c r="F22" s="3">
        <v>4.3371940000000002</v>
      </c>
      <c r="G22" s="3">
        <v>8.2240189999999998E-5</v>
      </c>
      <c r="H22" s="3">
        <v>2.6752030000000001E-3</v>
      </c>
      <c r="I22" s="3">
        <v>9.2831439999999996E-6</v>
      </c>
      <c r="J22" s="3">
        <v>1</v>
      </c>
      <c r="K22" s="3">
        <v>0</v>
      </c>
      <c r="L22" s="3">
        <v>5.350456E-3</v>
      </c>
      <c r="M22" s="3">
        <v>0</v>
      </c>
    </row>
    <row r="23" spans="1:13" x14ac:dyDescent="0.25">
      <c r="A23">
        <v>3</v>
      </c>
      <c r="B23" s="3">
        <v>-0.1732011</v>
      </c>
      <c r="C23" s="3">
        <v>3.882922E-3</v>
      </c>
      <c r="D23" s="3">
        <v>1.8691900000000001E-2</v>
      </c>
      <c r="E23" s="3">
        <v>2.114805E-3</v>
      </c>
      <c r="F23" s="3">
        <v>0.17420679999999999</v>
      </c>
      <c r="G23" s="3">
        <v>3.9756030000000003E-3</v>
      </c>
      <c r="H23" s="3">
        <v>0</v>
      </c>
      <c r="I23" s="3">
        <v>0</v>
      </c>
      <c r="J23" s="3">
        <v>-6.9885339999999996E-4</v>
      </c>
      <c r="K23" s="3">
        <v>0</v>
      </c>
      <c r="L23" s="3">
        <v>7.5420419999999995E-5</v>
      </c>
      <c r="M23" s="3">
        <v>0</v>
      </c>
    </row>
    <row r="24" spans="1:13" x14ac:dyDescent="0.25">
      <c r="A24">
        <v>4</v>
      </c>
      <c r="B24" s="3">
        <v>-0.21481040000000001</v>
      </c>
      <c r="C24" s="3">
        <v>0.1759867</v>
      </c>
      <c r="D24" s="3">
        <v>-0.30408560000000001</v>
      </c>
      <c r="E24" s="3">
        <v>0.12820000000000001</v>
      </c>
      <c r="F24" s="3">
        <v>0.37230570000000002</v>
      </c>
      <c r="G24" s="3">
        <v>0.1367641</v>
      </c>
      <c r="H24" s="3">
        <v>0</v>
      </c>
      <c r="I24" s="3">
        <v>0</v>
      </c>
      <c r="J24" s="3">
        <v>-1.5168019999999999E-5</v>
      </c>
      <c r="K24" s="3">
        <v>0</v>
      </c>
      <c r="L24" s="3">
        <v>-2.1471839999999999E-5</v>
      </c>
      <c r="M24" s="3">
        <v>0</v>
      </c>
    </row>
    <row r="25" spans="1:13" x14ac:dyDescent="0.25">
      <c r="A25">
        <v>5</v>
      </c>
      <c r="B25" s="3">
        <v>16.547979999999999</v>
      </c>
      <c r="C25" s="3">
        <v>9.5649440000000006</v>
      </c>
      <c r="D25" s="3">
        <v>-15.28726</v>
      </c>
      <c r="E25" s="3">
        <v>5.8649490000000002</v>
      </c>
      <c r="F25" s="3">
        <v>22.528549999999999</v>
      </c>
      <c r="G25" s="3">
        <v>3.5097499999999999</v>
      </c>
      <c r="H25" s="3">
        <v>0</v>
      </c>
      <c r="I25" s="3">
        <v>0</v>
      </c>
      <c r="J25" s="3">
        <v>2.0448259999999999E-5</v>
      </c>
      <c r="K25" s="3">
        <v>0</v>
      </c>
      <c r="L25" s="3">
        <v>-1.8890400000000001E-5</v>
      </c>
      <c r="M25" s="3">
        <v>0</v>
      </c>
    </row>
    <row r="26" spans="1:13" x14ac:dyDescent="0.25">
      <c r="A26">
        <v>6</v>
      </c>
      <c r="B26" s="3">
        <v>-86757.72</v>
      </c>
      <c r="C26" s="3">
        <v>592.70259999999996</v>
      </c>
      <c r="D26" s="3">
        <v>-2340.5920000000001</v>
      </c>
      <c r="E26" s="3">
        <v>486.10509999999999</v>
      </c>
      <c r="F26" s="3">
        <v>86789.28</v>
      </c>
      <c r="G26" s="3">
        <v>591.02509999999995</v>
      </c>
      <c r="H26" s="3">
        <v>0</v>
      </c>
      <c r="I26" s="3">
        <v>0</v>
      </c>
      <c r="J26" s="3">
        <v>-1.8761069999999999E-3</v>
      </c>
      <c r="K26" s="3">
        <v>0</v>
      </c>
      <c r="L26" s="3">
        <v>-5.0614539999999997E-5</v>
      </c>
      <c r="M26" s="3">
        <v>0</v>
      </c>
    </row>
    <row r="27" spans="1:13" x14ac:dyDescent="0.25">
      <c r="A27">
        <v>7</v>
      </c>
      <c r="B27" s="3">
        <v>39490.5</v>
      </c>
      <c r="C27" s="3">
        <v>25546.560000000001</v>
      </c>
      <c r="D27" s="3">
        <v>48007.39</v>
      </c>
      <c r="E27" s="3">
        <v>28864.59</v>
      </c>
      <c r="F27" s="3">
        <v>62162.76</v>
      </c>
      <c r="G27" s="3">
        <v>10813.5</v>
      </c>
      <c r="H27" s="3">
        <v>0</v>
      </c>
      <c r="I27" s="3">
        <v>0</v>
      </c>
      <c r="J27" s="3">
        <v>1.494446E-5</v>
      </c>
      <c r="K27" s="3">
        <v>0</v>
      </c>
      <c r="L27" s="3">
        <v>1.816752E-5</v>
      </c>
      <c r="M27" s="3">
        <v>0</v>
      </c>
    </row>
    <row r="28" spans="1:13" x14ac:dyDescent="0.25">
      <c r="A28">
        <v>8</v>
      </c>
      <c r="B28" s="3">
        <v>-4500717</v>
      </c>
      <c r="C28" s="3">
        <v>2467044</v>
      </c>
      <c r="D28" s="3">
        <v>-4033511</v>
      </c>
      <c r="E28" s="3">
        <v>2189577</v>
      </c>
      <c r="F28" s="3">
        <v>6043647</v>
      </c>
      <c r="G28" s="3">
        <v>2099411</v>
      </c>
      <c r="H28" s="3">
        <v>0</v>
      </c>
      <c r="I28" s="3">
        <v>0</v>
      </c>
      <c r="J28" s="3">
        <v>-2.980626E-5</v>
      </c>
      <c r="K28" s="3">
        <v>0</v>
      </c>
      <c r="L28" s="3">
        <v>-2.6712150000000001E-5</v>
      </c>
      <c r="M28" s="3">
        <v>0</v>
      </c>
    </row>
    <row r="29" spans="1:13" x14ac:dyDescent="0.25">
      <c r="A29">
        <v>9</v>
      </c>
      <c r="B29" s="3">
        <v>-436473800</v>
      </c>
      <c r="C29" s="3">
        <v>360693100</v>
      </c>
      <c r="D29" s="3">
        <v>647272000</v>
      </c>
      <c r="E29" s="3">
        <v>450191200</v>
      </c>
      <c r="F29" s="3">
        <v>780685900</v>
      </c>
      <c r="G29" s="3">
        <v>249771400</v>
      </c>
      <c r="H29" s="3">
        <v>0</v>
      </c>
      <c r="I29" s="3">
        <v>0</v>
      </c>
      <c r="J29" s="3">
        <v>-5.0585019999999999E-5</v>
      </c>
      <c r="K29" s="3">
        <v>0</v>
      </c>
      <c r="L29" s="3">
        <v>7.5015420000000001E-5</v>
      </c>
      <c r="M29" s="3">
        <v>0</v>
      </c>
    </row>
    <row r="30" spans="1:13" x14ac:dyDescent="0.25">
      <c r="A30">
        <v>10</v>
      </c>
      <c r="B30" s="3">
        <v>747781600000</v>
      </c>
      <c r="C30" s="3">
        <v>31002860000</v>
      </c>
      <c r="D30" s="3">
        <v>51168520000</v>
      </c>
      <c r="E30" s="3">
        <v>25144440000</v>
      </c>
      <c r="F30" s="3">
        <v>749530300000</v>
      </c>
      <c r="G30" s="3">
        <v>29283080000</v>
      </c>
      <c r="H30" s="3">
        <v>0</v>
      </c>
      <c r="I30" s="3">
        <v>0</v>
      </c>
      <c r="J30" s="3">
        <v>1.5166190000000001E-3</v>
      </c>
      <c r="K30" s="3">
        <v>0</v>
      </c>
      <c r="L30" s="3">
        <v>1.0377779999999999E-4</v>
      </c>
      <c r="M30" s="3">
        <v>0</v>
      </c>
    </row>
    <row r="31" spans="1:13" x14ac:dyDescent="0.25">
      <c r="A31">
        <v>11</v>
      </c>
      <c r="B31" s="3">
        <v>1671790000000</v>
      </c>
      <c r="C31" s="3">
        <v>1773816000000</v>
      </c>
      <c r="D31" s="3">
        <v>1022985000000</v>
      </c>
      <c r="E31" s="3">
        <v>2009508000000</v>
      </c>
      <c r="F31" s="3">
        <v>1959944000000</v>
      </c>
      <c r="G31" s="3">
        <v>1352658000000</v>
      </c>
      <c r="H31" s="3">
        <v>0</v>
      </c>
      <c r="I31" s="3">
        <v>0</v>
      </c>
      <c r="J31" s="3">
        <v>5.9336460000000001E-5</v>
      </c>
      <c r="K31" s="3">
        <v>0</v>
      </c>
      <c r="L31" s="3">
        <v>3.6308579999999999E-5</v>
      </c>
      <c r="M31" s="3">
        <v>0</v>
      </c>
    </row>
    <row r="32" spans="1:13" x14ac:dyDescent="0.25">
      <c r="A32">
        <v>12</v>
      </c>
      <c r="B32" s="3">
        <v>-87749370000000</v>
      </c>
      <c r="C32" s="3">
        <v>161831800000000</v>
      </c>
      <c r="D32" s="3">
        <v>-106382300000000</v>
      </c>
      <c r="E32" s="3">
        <v>109936600000000</v>
      </c>
      <c r="F32" s="3">
        <v>137902600000000</v>
      </c>
      <c r="G32" s="3">
        <v>43764520000000</v>
      </c>
      <c r="H32" s="3">
        <v>0</v>
      </c>
      <c r="I32" s="3">
        <v>0</v>
      </c>
      <c r="J32" s="3">
        <v>-5.4503180000000002E-5</v>
      </c>
      <c r="K32" s="3">
        <v>0</v>
      </c>
      <c r="L32" s="3">
        <v>-6.6076500000000003E-5</v>
      </c>
      <c r="M32" s="3">
        <v>0</v>
      </c>
    </row>
    <row r="33" spans="1:13" x14ac:dyDescent="0.25">
      <c r="A33">
        <v>13</v>
      </c>
      <c r="B33" s="3">
        <v>2508692000000000</v>
      </c>
      <c r="C33" s="3">
        <v>3501832000000000</v>
      </c>
      <c r="D33" s="3">
        <v>664109600000000</v>
      </c>
      <c r="E33" s="3">
        <v>5119005000000000</v>
      </c>
      <c r="F33" s="3">
        <v>2595107000000000</v>
      </c>
      <c r="G33" s="3">
        <v>2063969000000000</v>
      </c>
      <c r="H33" s="3">
        <v>0</v>
      </c>
      <c r="I33" s="3">
        <v>0</v>
      </c>
      <c r="J33" s="3">
        <v>2.7268630000000001E-5</v>
      </c>
      <c r="K33" s="3">
        <v>0</v>
      </c>
      <c r="L33" s="3">
        <v>7.2186450000000004E-6</v>
      </c>
      <c r="M33" s="3">
        <v>0</v>
      </c>
    </row>
    <row r="34" spans="1:13" x14ac:dyDescent="0.25">
      <c r="A34">
        <v>14</v>
      </c>
      <c r="B34" s="3">
        <v>-1.324574E+18</v>
      </c>
      <c r="C34" s="3">
        <v>1.267522E+17</v>
      </c>
      <c r="D34" s="3">
        <v>1.23444E+17</v>
      </c>
      <c r="E34" s="3">
        <v>1.672657E+17</v>
      </c>
      <c r="F34" s="3">
        <v>1.330314E+18</v>
      </c>
      <c r="G34" s="3">
        <v>9.342858E+16</v>
      </c>
      <c r="H34" s="3">
        <v>0</v>
      </c>
      <c r="I34" s="3">
        <v>0</v>
      </c>
      <c r="J34" s="3">
        <v>-2.5195920000000002E-4</v>
      </c>
      <c r="K34" s="3">
        <v>0</v>
      </c>
      <c r="L34" s="3">
        <v>2.3481390000000001E-5</v>
      </c>
      <c r="M34" s="3">
        <v>0</v>
      </c>
    </row>
    <row r="35" spans="1:13" x14ac:dyDescent="0.25">
      <c r="A35">
        <v>15</v>
      </c>
      <c r="B35" s="3">
        <v>-5.990427E+17</v>
      </c>
      <c r="C35" s="3">
        <v>3.878922E+18</v>
      </c>
      <c r="D35" s="3">
        <v>3.073779E+18</v>
      </c>
      <c r="E35" s="3">
        <v>7.718412E+18</v>
      </c>
      <c r="F35" s="3">
        <v>3.131608E+18</v>
      </c>
      <c r="G35" s="3">
        <v>2.609633E+18</v>
      </c>
      <c r="H35" s="3">
        <v>0</v>
      </c>
      <c r="I35" s="3">
        <v>0</v>
      </c>
      <c r="J35" s="3">
        <v>-1.9941129999999998E-6</v>
      </c>
      <c r="K35" s="3">
        <v>0</v>
      </c>
      <c r="L35" s="3">
        <v>1.02321E-5</v>
      </c>
      <c r="M35" s="3">
        <v>0</v>
      </c>
    </row>
    <row r="37" spans="1:13" x14ac:dyDescent="0.25">
      <c r="A37" t="s">
        <v>12</v>
      </c>
      <c r="B37" t="s">
        <v>11</v>
      </c>
      <c r="C37" t="s">
        <v>13</v>
      </c>
      <c r="D37" t="s">
        <v>14</v>
      </c>
      <c r="E37" t="s">
        <v>15</v>
      </c>
      <c r="F37" t="s">
        <v>16</v>
      </c>
      <c r="G37" t="s">
        <v>17</v>
      </c>
      <c r="H37" t="s">
        <v>18</v>
      </c>
      <c r="I37" t="s">
        <v>19</v>
      </c>
      <c r="J37" t="s">
        <v>21</v>
      </c>
      <c r="K37" t="s">
        <v>22</v>
      </c>
      <c r="L37" t="s">
        <v>23</v>
      </c>
      <c r="M37" t="s">
        <v>24</v>
      </c>
    </row>
    <row r="38" spans="1:13" x14ac:dyDescent="0.25">
      <c r="A38">
        <v>1</v>
      </c>
      <c r="B38" s="3">
        <v>1.6839620000000001E-4</v>
      </c>
      <c r="C38" s="3">
        <v>4.5597139999999997E-6</v>
      </c>
      <c r="D38" s="3">
        <v>-3.9464730000000003E-4</v>
      </c>
      <c r="E38" s="3">
        <v>1.8573359999999999E-6</v>
      </c>
      <c r="F38" s="3">
        <v>4.2907319999999999E-4</v>
      </c>
      <c r="G38" s="3">
        <v>2.9588430000000001E-6</v>
      </c>
      <c r="H38" s="3">
        <v>0</v>
      </c>
      <c r="I38" s="3">
        <v>0</v>
      </c>
      <c r="J38" s="3">
        <v>2.2186939999999998E-3</v>
      </c>
      <c r="K38" s="3">
        <v>0</v>
      </c>
      <c r="L38" s="3">
        <v>-5.1996530000000003E-3</v>
      </c>
      <c r="M38" s="3">
        <v>0</v>
      </c>
    </row>
    <row r="39" spans="1:13" x14ac:dyDescent="0.25">
      <c r="A39">
        <v>2</v>
      </c>
      <c r="B39" s="3">
        <v>4.3370730000000002</v>
      </c>
      <c r="C39" s="3">
        <v>1.2545929999999999E-4</v>
      </c>
      <c r="D39" s="3">
        <v>2.323422E-2</v>
      </c>
      <c r="E39" s="3">
        <v>2.271439E-5</v>
      </c>
      <c r="F39" s="3">
        <v>4.337135</v>
      </c>
      <c r="G39" s="3">
        <v>1.2551089999999999E-4</v>
      </c>
      <c r="H39" s="3">
        <v>2.6785340000000002E-3</v>
      </c>
      <c r="I39" s="3">
        <v>7.7566260000000007E-6</v>
      </c>
      <c r="J39" s="3">
        <v>1</v>
      </c>
      <c r="K39" s="3">
        <v>0</v>
      </c>
      <c r="L39" s="3">
        <v>5.3571189999999996E-3</v>
      </c>
      <c r="M39" s="3">
        <v>0</v>
      </c>
    </row>
    <row r="40" spans="1:13" x14ac:dyDescent="0.25">
      <c r="A40">
        <v>3</v>
      </c>
      <c r="B40" s="3">
        <v>0.17455480000000001</v>
      </c>
      <c r="C40" s="3">
        <v>4.7062509999999998E-3</v>
      </c>
      <c r="D40" s="3">
        <v>-1.854184E-2</v>
      </c>
      <c r="E40" s="3">
        <v>2.1534710000000001E-3</v>
      </c>
      <c r="F40" s="3">
        <v>0.17553679999999999</v>
      </c>
      <c r="G40" s="3">
        <v>4.7969930000000003E-3</v>
      </c>
      <c r="H40" s="3">
        <v>0</v>
      </c>
      <c r="I40" s="3">
        <v>0</v>
      </c>
      <c r="J40" s="3">
        <v>7.0432489999999997E-4</v>
      </c>
      <c r="K40" s="3">
        <v>0</v>
      </c>
      <c r="L40" s="3">
        <v>-7.4815920000000005E-5</v>
      </c>
      <c r="M40" s="3">
        <v>0</v>
      </c>
    </row>
    <row r="41" spans="1:13" x14ac:dyDescent="0.25">
      <c r="A41">
        <v>4</v>
      </c>
      <c r="B41" s="3">
        <v>-0.3151214</v>
      </c>
      <c r="C41" s="3">
        <v>0.20901210000000001</v>
      </c>
      <c r="D41" s="3">
        <v>-0.2246378</v>
      </c>
      <c r="E41" s="3">
        <v>9.2619640000000003E-2</v>
      </c>
      <c r="F41" s="3">
        <v>0.38699309999999998</v>
      </c>
      <c r="G41" s="3">
        <v>9.1647300000000001E-2</v>
      </c>
      <c r="H41" s="3">
        <v>0</v>
      </c>
      <c r="I41" s="3">
        <v>0</v>
      </c>
      <c r="J41" s="3">
        <v>-2.2251399999999998E-5</v>
      </c>
      <c r="K41" s="3">
        <v>0</v>
      </c>
      <c r="L41" s="3">
        <v>-1.5862159999999999E-5</v>
      </c>
      <c r="M41" s="3">
        <v>0</v>
      </c>
    </row>
    <row r="42" spans="1:13" x14ac:dyDescent="0.25">
      <c r="A42">
        <v>5</v>
      </c>
      <c r="B42" s="3">
        <v>-5.2932199999999998</v>
      </c>
      <c r="C42" s="3">
        <v>9.1351469999999999</v>
      </c>
      <c r="D42" s="3">
        <v>9.4906559999999995</v>
      </c>
      <c r="E42" s="3">
        <v>6.6805589999999997</v>
      </c>
      <c r="F42" s="3">
        <v>10.866960000000001</v>
      </c>
      <c r="G42" s="3">
        <v>4.0090120000000002</v>
      </c>
      <c r="H42" s="3">
        <v>0</v>
      </c>
      <c r="I42" s="3">
        <v>0</v>
      </c>
      <c r="J42" s="3">
        <v>-6.5408979999999999E-6</v>
      </c>
      <c r="K42" s="3">
        <v>0</v>
      </c>
      <c r="L42" s="3">
        <v>1.1727719999999999E-5</v>
      </c>
      <c r="M42" s="3">
        <v>0</v>
      </c>
    </row>
    <row r="43" spans="1:13" x14ac:dyDescent="0.25">
      <c r="A43">
        <v>6</v>
      </c>
      <c r="B43" s="3">
        <v>-88455.99</v>
      </c>
      <c r="C43" s="3">
        <v>548.06529999999998</v>
      </c>
      <c r="D43" s="3">
        <v>-2535.7109999999998</v>
      </c>
      <c r="E43" s="3">
        <v>296.72179999999997</v>
      </c>
      <c r="F43" s="3">
        <v>88492.32</v>
      </c>
      <c r="G43" s="3">
        <v>539.34</v>
      </c>
      <c r="H43" s="3">
        <v>0</v>
      </c>
      <c r="I43" s="3">
        <v>0</v>
      </c>
      <c r="J43" s="3">
        <v>-1.9128579999999999E-3</v>
      </c>
      <c r="K43" s="3">
        <v>0</v>
      </c>
      <c r="L43" s="3">
        <v>-5.4834679999999997E-5</v>
      </c>
      <c r="M43" s="3">
        <v>0</v>
      </c>
    </row>
    <row r="44" spans="1:13" x14ac:dyDescent="0.25">
      <c r="A44">
        <v>7</v>
      </c>
      <c r="B44" s="3">
        <v>-18980.71</v>
      </c>
      <c r="C44" s="3">
        <v>41194.93</v>
      </c>
      <c r="D44" s="3">
        <v>-14142.6</v>
      </c>
      <c r="E44" s="3">
        <v>22196.33</v>
      </c>
      <c r="F44" s="3">
        <v>23670.25</v>
      </c>
      <c r="G44" s="3">
        <v>19601.68</v>
      </c>
      <c r="H44" s="3">
        <v>0</v>
      </c>
      <c r="I44" s="3">
        <v>0</v>
      </c>
      <c r="J44" s="3">
        <v>-7.1830020000000001E-6</v>
      </c>
      <c r="K44" s="3">
        <v>0</v>
      </c>
      <c r="L44" s="3">
        <v>-5.3520819999999999E-6</v>
      </c>
      <c r="M44" s="3">
        <v>0</v>
      </c>
    </row>
    <row r="45" spans="1:13" x14ac:dyDescent="0.25">
      <c r="A45">
        <v>8</v>
      </c>
      <c r="B45" s="3">
        <v>-4545806</v>
      </c>
      <c r="C45" s="3">
        <v>3259545</v>
      </c>
      <c r="D45" s="3">
        <v>-2793332</v>
      </c>
      <c r="E45" s="3">
        <v>1575376</v>
      </c>
      <c r="F45" s="3">
        <v>5335453</v>
      </c>
      <c r="G45" s="3">
        <v>2006593</v>
      </c>
      <c r="H45" s="3">
        <v>0</v>
      </c>
      <c r="I45" s="3">
        <v>0</v>
      </c>
      <c r="J45" s="3">
        <v>-3.0105269999999999E-5</v>
      </c>
      <c r="K45" s="3">
        <v>0</v>
      </c>
      <c r="L45" s="3">
        <v>-1.8499250000000001E-5</v>
      </c>
      <c r="M45" s="3">
        <v>0</v>
      </c>
    </row>
    <row r="46" spans="1:13" x14ac:dyDescent="0.25">
      <c r="A46">
        <v>9</v>
      </c>
      <c r="B46" s="3">
        <v>580210300</v>
      </c>
      <c r="C46" s="3">
        <v>695605000</v>
      </c>
      <c r="D46" s="3">
        <v>-28257860</v>
      </c>
      <c r="E46" s="3">
        <v>565679800</v>
      </c>
      <c r="F46" s="3">
        <v>580898000</v>
      </c>
      <c r="G46" s="3">
        <v>350540500</v>
      </c>
      <c r="H46" s="3">
        <v>0</v>
      </c>
      <c r="I46" s="3">
        <v>0</v>
      </c>
      <c r="J46" s="3">
        <v>6.7244229999999998E-5</v>
      </c>
      <c r="K46" s="3">
        <v>0</v>
      </c>
      <c r="L46" s="3">
        <v>-3.2749819999999999E-6</v>
      </c>
      <c r="M46" s="3">
        <v>0</v>
      </c>
    </row>
    <row r="47" spans="1:13" x14ac:dyDescent="0.25">
      <c r="A47">
        <v>10</v>
      </c>
      <c r="B47" s="3">
        <v>736931200000</v>
      </c>
      <c r="C47" s="3">
        <v>34300380000</v>
      </c>
      <c r="D47" s="3">
        <v>-14233860000</v>
      </c>
      <c r="E47" s="3">
        <v>17039920000</v>
      </c>
      <c r="F47" s="3">
        <v>737068600000</v>
      </c>
      <c r="G47" s="3">
        <v>34318390000</v>
      </c>
      <c r="H47" s="3">
        <v>0</v>
      </c>
      <c r="I47" s="3">
        <v>0</v>
      </c>
      <c r="J47" s="3">
        <v>1.494633E-3</v>
      </c>
      <c r="K47" s="3">
        <v>0</v>
      </c>
      <c r="L47" s="3">
        <v>-2.8868910000000001E-5</v>
      </c>
      <c r="M47" s="3">
        <v>0</v>
      </c>
    </row>
    <row r="48" spans="1:13" x14ac:dyDescent="0.25">
      <c r="A48">
        <v>11</v>
      </c>
      <c r="B48" s="3">
        <v>-2680013000000</v>
      </c>
      <c r="C48" s="3">
        <v>2896802000000</v>
      </c>
      <c r="D48" s="3">
        <v>330031100000</v>
      </c>
      <c r="E48" s="3">
        <v>2932825000000</v>
      </c>
      <c r="F48" s="3">
        <v>2700257000000</v>
      </c>
      <c r="G48" s="3">
        <v>2142419000000</v>
      </c>
      <c r="H48" s="3">
        <v>0</v>
      </c>
      <c r="I48" s="3">
        <v>0</v>
      </c>
      <c r="J48" s="3">
        <v>-9.5122349999999999E-5</v>
      </c>
      <c r="K48" s="3">
        <v>0</v>
      </c>
      <c r="L48" s="3">
        <v>1.171388E-5</v>
      </c>
      <c r="M48" s="3">
        <v>0</v>
      </c>
    </row>
    <row r="49" spans="1:13" x14ac:dyDescent="0.25">
      <c r="A49">
        <v>12</v>
      </c>
      <c r="B49" s="3">
        <v>-81491640000000</v>
      </c>
      <c r="C49" s="3">
        <v>121952600000000</v>
      </c>
      <c r="D49" s="3">
        <v>53360190000000</v>
      </c>
      <c r="E49" s="3">
        <v>169608900000000</v>
      </c>
      <c r="F49" s="3">
        <v>97407380000000</v>
      </c>
      <c r="G49" s="3">
        <v>81300970000000</v>
      </c>
      <c r="H49" s="3">
        <v>0</v>
      </c>
      <c r="I49" s="3">
        <v>0</v>
      </c>
      <c r="J49" s="3">
        <v>-5.0617049999999997E-5</v>
      </c>
      <c r="K49" s="3">
        <v>0</v>
      </c>
      <c r="L49" s="3">
        <v>3.314371E-5</v>
      </c>
      <c r="M49" s="3">
        <v>0</v>
      </c>
    </row>
    <row r="50" spans="1:13" x14ac:dyDescent="0.25">
      <c r="A50">
        <v>13</v>
      </c>
      <c r="B50" s="3">
        <v>-1621059000000000</v>
      </c>
      <c r="C50" s="3">
        <v>4251201000000000</v>
      </c>
      <c r="D50" s="3">
        <v>4967345000000000</v>
      </c>
      <c r="E50" s="3">
        <v>6809697000000000</v>
      </c>
      <c r="F50" s="3">
        <v>5225165000000000</v>
      </c>
      <c r="G50" s="3">
        <v>4018473000000000</v>
      </c>
      <c r="H50" s="3">
        <v>0</v>
      </c>
      <c r="I50" s="3">
        <v>0</v>
      </c>
      <c r="J50" s="3">
        <v>-1.7620599999999999E-5</v>
      </c>
      <c r="K50" s="3">
        <v>0</v>
      </c>
      <c r="L50" s="3">
        <v>5.3994079999999997E-5</v>
      </c>
      <c r="M50" s="3">
        <v>0</v>
      </c>
    </row>
    <row r="51" spans="1:13" x14ac:dyDescent="0.25">
      <c r="A51">
        <v>14</v>
      </c>
      <c r="B51" s="3">
        <v>-1.344793E+18</v>
      </c>
      <c r="C51" s="3">
        <v>8.766171E+16</v>
      </c>
      <c r="D51" s="3">
        <v>-8.586552E+16</v>
      </c>
      <c r="E51" s="3">
        <v>1.271612E+17</v>
      </c>
      <c r="F51" s="3">
        <v>1.347531E+18</v>
      </c>
      <c r="G51" s="3">
        <v>9.297405E+16</v>
      </c>
      <c r="H51" s="3">
        <v>0</v>
      </c>
      <c r="I51" s="3">
        <v>0</v>
      </c>
      <c r="J51" s="3">
        <v>-2.5580859999999999E-4</v>
      </c>
      <c r="K51" s="3">
        <v>0</v>
      </c>
      <c r="L51" s="3">
        <v>-1.6333480000000001E-5</v>
      </c>
      <c r="M51" s="3">
        <v>0</v>
      </c>
    </row>
    <row r="52" spans="1:13" x14ac:dyDescent="0.25">
      <c r="A52">
        <v>15</v>
      </c>
      <c r="B52" s="3">
        <v>-3.625255E+18</v>
      </c>
      <c r="C52" s="3">
        <v>2.708572E+18</v>
      </c>
      <c r="D52" s="3">
        <v>-1.892829E+18</v>
      </c>
      <c r="E52" s="3">
        <v>3.868223E+18</v>
      </c>
      <c r="F52" s="3">
        <v>4.089654E+18</v>
      </c>
      <c r="G52" s="3">
        <v>1.97028E+18</v>
      </c>
      <c r="H52" s="3">
        <v>0</v>
      </c>
      <c r="I52" s="3">
        <v>0</v>
      </c>
      <c r="J52" s="3">
        <v>-1.2068030000000001E-5</v>
      </c>
      <c r="K52" s="3">
        <v>0</v>
      </c>
      <c r="L52" s="3">
        <v>-6.3009969999999996E-6</v>
      </c>
      <c r="M52" s="3">
        <v>0</v>
      </c>
    </row>
    <row r="54" spans="1:13" x14ac:dyDescent="0.25">
      <c r="A54" t="s">
        <v>12</v>
      </c>
      <c r="B54" t="s">
        <v>11</v>
      </c>
      <c r="C54" t="s">
        <v>13</v>
      </c>
      <c r="D54" t="s">
        <v>14</v>
      </c>
      <c r="E54" t="s">
        <v>15</v>
      </c>
      <c r="F54" t="s">
        <v>16</v>
      </c>
      <c r="G54" t="s">
        <v>17</v>
      </c>
      <c r="H54" t="s">
        <v>18</v>
      </c>
      <c r="I54" t="s">
        <v>19</v>
      </c>
      <c r="J54" t="s">
        <v>21</v>
      </c>
      <c r="K54" t="s">
        <v>22</v>
      </c>
      <c r="L54" t="s">
        <v>23</v>
      </c>
      <c r="M54" t="s">
        <v>24</v>
      </c>
    </row>
    <row r="55" spans="1:13" x14ac:dyDescent="0.25">
      <c r="A55">
        <v>1</v>
      </c>
      <c r="B55" s="3">
        <v>1.6326709999999999E-4</v>
      </c>
      <c r="C55" s="3">
        <v>2.7163569999999998E-6</v>
      </c>
      <c r="D55" s="3">
        <v>-3.93932E-4</v>
      </c>
      <c r="E55" s="3">
        <v>1.0751249999999999E-6</v>
      </c>
      <c r="F55" s="3">
        <v>4.2642530000000002E-4</v>
      </c>
      <c r="G55" s="3">
        <v>1.287502E-6</v>
      </c>
      <c r="H55" s="3">
        <v>0</v>
      </c>
      <c r="I55" s="3">
        <v>0</v>
      </c>
      <c r="J55" s="3">
        <v>2.1513529999999999E-3</v>
      </c>
      <c r="K55" s="3">
        <v>0</v>
      </c>
      <c r="L55" s="3">
        <v>-5.1907999999999998E-3</v>
      </c>
      <c r="M55" s="3">
        <v>0</v>
      </c>
    </row>
    <row r="56" spans="1:13" x14ac:dyDescent="0.25">
      <c r="A56">
        <v>2</v>
      </c>
      <c r="B56" s="3">
        <v>4.336595</v>
      </c>
      <c r="C56" s="3">
        <v>1.075055E-4</v>
      </c>
      <c r="D56" s="3">
        <v>2.3226340000000002E-2</v>
      </c>
      <c r="E56" s="3">
        <v>2.3923720000000001E-5</v>
      </c>
      <c r="F56" s="3">
        <v>4.3366579999999999</v>
      </c>
      <c r="G56" s="3">
        <v>1.0745829999999999E-4</v>
      </c>
      <c r="H56" s="3">
        <v>2.6779210000000002E-3</v>
      </c>
      <c r="I56" s="3">
        <v>8.347917E-6</v>
      </c>
      <c r="J56" s="3">
        <v>1</v>
      </c>
      <c r="K56" s="3">
        <v>0</v>
      </c>
      <c r="L56" s="3">
        <v>5.3558920000000001E-3</v>
      </c>
      <c r="M56" s="3">
        <v>0</v>
      </c>
    </row>
    <row r="57" spans="1:13" x14ac:dyDescent="0.25">
      <c r="A57">
        <v>3</v>
      </c>
      <c r="B57" s="3">
        <v>0.17052249999999999</v>
      </c>
      <c r="C57" s="3">
        <v>4.8037599999999998E-3</v>
      </c>
      <c r="D57" s="3">
        <v>-1.7730340000000001E-2</v>
      </c>
      <c r="E57" s="3">
        <v>1.8149500000000001E-3</v>
      </c>
      <c r="F57" s="3">
        <v>0.17144180000000001</v>
      </c>
      <c r="G57" s="3">
        <v>4.8691000000000003E-3</v>
      </c>
      <c r="H57" s="3">
        <v>0</v>
      </c>
      <c r="I57" s="3">
        <v>0</v>
      </c>
      <c r="J57" s="3">
        <v>6.881306E-4</v>
      </c>
      <c r="K57" s="3">
        <v>0</v>
      </c>
      <c r="L57" s="3">
        <v>-7.1549440000000006E-5</v>
      </c>
      <c r="M57" s="3">
        <v>0</v>
      </c>
    </row>
    <row r="58" spans="1:13" x14ac:dyDescent="0.25">
      <c r="A58">
        <v>4</v>
      </c>
      <c r="B58" s="3">
        <v>-0.52200579999999996</v>
      </c>
      <c r="C58" s="3">
        <v>0.2037882</v>
      </c>
      <c r="D58" s="3">
        <v>-0.33124730000000002</v>
      </c>
      <c r="E58" s="3">
        <v>5.5710780000000001E-2</v>
      </c>
      <c r="F58" s="3">
        <v>0.61823530000000004</v>
      </c>
      <c r="G58" s="3">
        <v>0.1097062</v>
      </c>
      <c r="H58" s="3">
        <v>0</v>
      </c>
      <c r="I58" s="3">
        <v>0</v>
      </c>
      <c r="J58" s="3">
        <v>-3.6864009999999999E-5</v>
      </c>
      <c r="K58" s="3">
        <v>0</v>
      </c>
      <c r="L58" s="3">
        <v>-2.3392660000000001E-5</v>
      </c>
      <c r="M58" s="3">
        <v>0</v>
      </c>
    </row>
    <row r="59" spans="1:13" x14ac:dyDescent="0.25">
      <c r="A59">
        <v>5</v>
      </c>
      <c r="B59" s="3">
        <v>-21.097470000000001</v>
      </c>
      <c r="C59" s="3">
        <v>11.741070000000001</v>
      </c>
      <c r="D59" s="3">
        <v>19.161090000000002</v>
      </c>
      <c r="E59" s="3">
        <v>4.4429850000000002</v>
      </c>
      <c r="F59" s="3">
        <v>28.50001</v>
      </c>
      <c r="G59" s="3">
        <v>6.699891</v>
      </c>
      <c r="H59" s="3">
        <v>0</v>
      </c>
      <c r="I59" s="3">
        <v>0</v>
      </c>
      <c r="J59" s="3">
        <v>-2.6073270000000001E-5</v>
      </c>
      <c r="K59" s="3">
        <v>0</v>
      </c>
      <c r="L59" s="3">
        <v>2.3680210000000001E-5</v>
      </c>
      <c r="M59" s="3">
        <v>0</v>
      </c>
    </row>
    <row r="60" spans="1:13" x14ac:dyDescent="0.25">
      <c r="A60">
        <v>6</v>
      </c>
      <c r="B60" s="3">
        <v>-89094.17</v>
      </c>
      <c r="C60" s="3">
        <v>503.0521</v>
      </c>
      <c r="D60" s="3">
        <v>-2220.5540000000001</v>
      </c>
      <c r="E60" s="3">
        <v>184.11080000000001</v>
      </c>
      <c r="F60" s="3">
        <v>89121.84</v>
      </c>
      <c r="G60" s="3">
        <v>504.14499999999998</v>
      </c>
      <c r="H60" s="3">
        <v>0</v>
      </c>
      <c r="I60" s="3">
        <v>0</v>
      </c>
      <c r="J60" s="3">
        <v>-1.9268709999999999E-3</v>
      </c>
      <c r="K60" s="3">
        <v>0</v>
      </c>
      <c r="L60" s="3">
        <v>-4.802469E-5</v>
      </c>
      <c r="M60" s="3">
        <v>0</v>
      </c>
    </row>
    <row r="61" spans="1:13" x14ac:dyDescent="0.25">
      <c r="A61">
        <v>7</v>
      </c>
      <c r="B61" s="3">
        <v>-67924.039999999994</v>
      </c>
      <c r="C61" s="3">
        <v>29521.38</v>
      </c>
      <c r="D61" s="3">
        <v>-27488.62</v>
      </c>
      <c r="E61" s="3">
        <v>13245.67</v>
      </c>
      <c r="F61" s="3">
        <v>73275.5</v>
      </c>
      <c r="G61" s="3">
        <v>17807.169999999998</v>
      </c>
      <c r="H61" s="3">
        <v>0</v>
      </c>
      <c r="I61" s="3">
        <v>0</v>
      </c>
      <c r="J61" s="3">
        <v>-2.5707790000000001E-5</v>
      </c>
      <c r="K61" s="3">
        <v>0</v>
      </c>
      <c r="L61" s="3">
        <v>-1.0403859999999999E-5</v>
      </c>
      <c r="M61" s="3">
        <v>0</v>
      </c>
    </row>
    <row r="62" spans="1:13" x14ac:dyDescent="0.25">
      <c r="A62">
        <v>8</v>
      </c>
      <c r="B62" s="3">
        <v>-11341830</v>
      </c>
      <c r="C62" s="3">
        <v>2818539</v>
      </c>
      <c r="D62" s="3">
        <v>-1879526</v>
      </c>
      <c r="E62" s="3">
        <v>1277706</v>
      </c>
      <c r="F62" s="3">
        <v>11496510</v>
      </c>
      <c r="G62" s="3">
        <v>2617526</v>
      </c>
      <c r="H62" s="3">
        <v>0</v>
      </c>
      <c r="I62" s="3">
        <v>0</v>
      </c>
      <c r="J62" s="3">
        <v>-7.512117E-5</v>
      </c>
      <c r="K62" s="3">
        <v>0</v>
      </c>
      <c r="L62" s="3">
        <v>-1.24488E-5</v>
      </c>
      <c r="M62" s="3">
        <v>0</v>
      </c>
    </row>
    <row r="63" spans="1:13" x14ac:dyDescent="0.25">
      <c r="A63">
        <v>9</v>
      </c>
      <c r="B63" s="3">
        <v>118660100</v>
      </c>
      <c r="C63" s="3">
        <v>337399700</v>
      </c>
      <c r="D63" s="3">
        <v>-800957400</v>
      </c>
      <c r="E63" s="3">
        <v>245710000</v>
      </c>
      <c r="F63" s="3">
        <v>809699300</v>
      </c>
      <c r="G63" s="3">
        <v>195381600</v>
      </c>
      <c r="H63" s="3">
        <v>0</v>
      </c>
      <c r="I63" s="3">
        <v>0</v>
      </c>
      <c r="J63" s="3">
        <v>1.3753780000000001E-5</v>
      </c>
      <c r="K63" s="3">
        <v>0</v>
      </c>
      <c r="L63" s="3">
        <v>-9.2838229999999997E-5</v>
      </c>
      <c r="M63" s="3">
        <v>0</v>
      </c>
    </row>
    <row r="64" spans="1:13" x14ac:dyDescent="0.25">
      <c r="A64">
        <v>10</v>
      </c>
      <c r="B64" s="3">
        <v>738411300000</v>
      </c>
      <c r="C64" s="3">
        <v>23209520000</v>
      </c>
      <c r="D64" s="3">
        <v>30363250000</v>
      </c>
      <c r="E64" s="3">
        <v>27343610000</v>
      </c>
      <c r="F64" s="3">
        <v>739035300000</v>
      </c>
      <c r="G64" s="3">
        <v>23731660000</v>
      </c>
      <c r="H64" s="3">
        <v>0</v>
      </c>
      <c r="I64" s="3">
        <v>0</v>
      </c>
      <c r="J64" s="3">
        <v>1.4978000000000001E-3</v>
      </c>
      <c r="K64" s="3">
        <v>0</v>
      </c>
      <c r="L64" s="3">
        <v>6.1589080000000002E-5</v>
      </c>
      <c r="M64" s="3">
        <v>0</v>
      </c>
    </row>
    <row r="65" spans="1:13" x14ac:dyDescent="0.25">
      <c r="A65">
        <v>11</v>
      </c>
      <c r="B65" s="3">
        <v>2143794000000</v>
      </c>
      <c r="C65" s="3">
        <v>1469730000000</v>
      </c>
      <c r="D65" s="3">
        <v>845687400000</v>
      </c>
      <c r="E65" s="3">
        <v>1741192000000</v>
      </c>
      <c r="F65" s="3">
        <v>2304570000000</v>
      </c>
      <c r="G65" s="3">
        <v>1033234000000</v>
      </c>
      <c r="H65" s="3">
        <v>0</v>
      </c>
      <c r="I65" s="3">
        <v>0</v>
      </c>
      <c r="J65" s="3">
        <v>7.6098600000000004E-5</v>
      </c>
      <c r="K65" s="3">
        <v>0</v>
      </c>
      <c r="L65" s="3">
        <v>3.0019499999999999E-5</v>
      </c>
      <c r="M65" s="3">
        <v>0</v>
      </c>
    </row>
    <row r="66" spans="1:13" x14ac:dyDescent="0.25">
      <c r="A66">
        <v>12</v>
      </c>
      <c r="B66" s="3">
        <v>-216209500000000</v>
      </c>
      <c r="C66" s="3">
        <v>83317100000000</v>
      </c>
      <c r="D66" s="3">
        <v>-127179800000000</v>
      </c>
      <c r="E66" s="3">
        <v>111115300000000</v>
      </c>
      <c r="F66" s="3">
        <v>250841100000000</v>
      </c>
      <c r="G66" s="3">
        <v>76625310000000</v>
      </c>
      <c r="H66" s="3">
        <v>0</v>
      </c>
      <c r="I66" s="3">
        <v>0</v>
      </c>
      <c r="J66" s="3">
        <v>-1.3430939999999999E-4</v>
      </c>
      <c r="K66" s="3">
        <v>0</v>
      </c>
      <c r="L66" s="3">
        <v>-7.9004140000000001E-5</v>
      </c>
      <c r="M66" s="3">
        <v>0</v>
      </c>
    </row>
    <row r="67" spans="1:13" x14ac:dyDescent="0.25">
      <c r="A67">
        <v>13</v>
      </c>
      <c r="B67" s="3">
        <v>1473694000000000</v>
      </c>
      <c r="C67" s="3">
        <v>4852160000000000</v>
      </c>
      <c r="D67" s="3">
        <v>4132653000000000</v>
      </c>
      <c r="E67" s="3">
        <v>6453678000000000</v>
      </c>
      <c r="F67" s="3">
        <v>4387550000000000</v>
      </c>
      <c r="G67" s="3">
        <v>4247626000000000</v>
      </c>
      <c r="H67" s="3">
        <v>0</v>
      </c>
      <c r="I67" s="3">
        <v>0</v>
      </c>
      <c r="J67" s="3">
        <v>1.6020529999999999E-5</v>
      </c>
      <c r="K67" s="3">
        <v>0</v>
      </c>
      <c r="L67" s="3">
        <v>4.4926090000000003E-5</v>
      </c>
      <c r="M67" s="3">
        <v>0</v>
      </c>
    </row>
    <row r="68" spans="1:13" x14ac:dyDescent="0.25">
      <c r="A68">
        <v>14</v>
      </c>
      <c r="B68" s="3">
        <v>-1.401636E+18</v>
      </c>
      <c r="C68" s="3">
        <v>8.049888E+16</v>
      </c>
      <c r="D68" s="3">
        <v>-1.067003E+17</v>
      </c>
      <c r="E68" s="3">
        <v>7.023648E+16</v>
      </c>
      <c r="F68" s="3">
        <v>1.405692E+18</v>
      </c>
      <c r="G68" s="3">
        <v>8.06486E+16</v>
      </c>
      <c r="H68" s="3">
        <v>0</v>
      </c>
      <c r="I68" s="3">
        <v>0</v>
      </c>
      <c r="J68" s="3">
        <v>-2.6665089999999998E-4</v>
      </c>
      <c r="K68" s="3">
        <v>0</v>
      </c>
      <c r="L68" s="3">
        <v>-2.0298929999999998E-5</v>
      </c>
      <c r="M68" s="3">
        <v>0</v>
      </c>
    </row>
    <row r="69" spans="1:13" x14ac:dyDescent="0.25">
      <c r="A69">
        <v>15</v>
      </c>
      <c r="B69" s="3">
        <v>-3.837532E+18</v>
      </c>
      <c r="C69" s="3">
        <v>2.891378E+18</v>
      </c>
      <c r="D69" s="3">
        <v>-2.07453E+18</v>
      </c>
      <c r="E69" s="3">
        <v>4.965554E+18</v>
      </c>
      <c r="F69" s="3">
        <v>4.362376E+18</v>
      </c>
      <c r="G69" s="3">
        <v>2.931693E+18</v>
      </c>
      <c r="H69" s="3">
        <v>0</v>
      </c>
      <c r="I69" s="3">
        <v>0</v>
      </c>
      <c r="J69" s="3">
        <v>-1.277608E-5</v>
      </c>
      <c r="K69" s="3">
        <v>0</v>
      </c>
      <c r="L69" s="3">
        <v>-6.9066190000000004E-6</v>
      </c>
      <c r="M69" s="3">
        <v>0</v>
      </c>
    </row>
    <row r="71" spans="1:13" x14ac:dyDescent="0.25">
      <c r="A71" t="s">
        <v>12</v>
      </c>
      <c r="B71" t="s">
        <v>11</v>
      </c>
      <c r="C71" t="s">
        <v>13</v>
      </c>
      <c r="D71" t="s">
        <v>14</v>
      </c>
      <c r="E71" t="s">
        <v>15</v>
      </c>
      <c r="F71" t="s">
        <v>16</v>
      </c>
      <c r="G71" t="s">
        <v>17</v>
      </c>
      <c r="H71" t="s">
        <v>18</v>
      </c>
      <c r="I71" t="s">
        <v>19</v>
      </c>
      <c r="J71" t="s">
        <v>21</v>
      </c>
      <c r="K71" t="s">
        <v>22</v>
      </c>
      <c r="L71" t="s">
        <v>23</v>
      </c>
      <c r="M71" t="s">
        <v>24</v>
      </c>
    </row>
    <row r="72" spans="1:13" x14ac:dyDescent="0.25">
      <c r="A72">
        <v>1</v>
      </c>
      <c r="B72" s="3">
        <v>1.6960409999999999E-4</v>
      </c>
      <c r="C72" s="3">
        <v>2.4768199999999999E-6</v>
      </c>
      <c r="D72" s="3">
        <v>-3.9832319999999997E-4</v>
      </c>
      <c r="E72" s="3">
        <v>5.9918920000000002E-7</v>
      </c>
      <c r="F72" s="3">
        <v>4.3292830000000001E-4</v>
      </c>
      <c r="G72" s="3">
        <v>1.280283E-6</v>
      </c>
      <c r="H72" s="3">
        <v>0</v>
      </c>
      <c r="I72" s="3">
        <v>0</v>
      </c>
      <c r="J72" s="3">
        <v>2.2349570000000001E-3</v>
      </c>
      <c r="K72" s="3">
        <v>0</v>
      </c>
      <c r="L72" s="3">
        <v>-5.2489019999999997E-3</v>
      </c>
      <c r="M72" s="3">
        <v>0</v>
      </c>
    </row>
    <row r="73" spans="1:13" x14ac:dyDescent="0.25">
      <c r="A73">
        <v>2</v>
      </c>
      <c r="B73" s="3">
        <v>4.3363969999999998</v>
      </c>
      <c r="C73" s="3">
        <v>7.6125209999999995E-5</v>
      </c>
      <c r="D73" s="3">
        <v>2.317193E-2</v>
      </c>
      <c r="E73" s="3">
        <v>2.409661E-5</v>
      </c>
      <c r="F73" s="3">
        <v>4.3364589999999996</v>
      </c>
      <c r="G73" s="3">
        <v>7.6168629999999997E-5</v>
      </c>
      <c r="H73" s="3">
        <v>2.6717690000000001E-3</v>
      </c>
      <c r="I73" s="3">
        <v>8.2875279999999998E-6</v>
      </c>
      <c r="J73" s="3">
        <v>1</v>
      </c>
      <c r="K73" s="3">
        <v>0</v>
      </c>
      <c r="L73" s="3">
        <v>5.3435899999999996E-3</v>
      </c>
      <c r="M73" s="3">
        <v>0</v>
      </c>
    </row>
    <row r="74" spans="1:13" x14ac:dyDescent="0.25">
      <c r="A74">
        <v>3</v>
      </c>
      <c r="B74" s="3">
        <v>0.17718020000000001</v>
      </c>
      <c r="C74" s="3">
        <v>3.438043E-3</v>
      </c>
      <c r="D74" s="3">
        <v>-1.8343729999999999E-2</v>
      </c>
      <c r="E74" s="3">
        <v>1.736748E-3</v>
      </c>
      <c r="F74" s="3">
        <v>0.17812720000000001</v>
      </c>
      <c r="G74" s="3">
        <v>3.494306E-3</v>
      </c>
      <c r="H74" s="3">
        <v>0</v>
      </c>
      <c r="I74" s="3">
        <v>0</v>
      </c>
      <c r="J74" s="3">
        <v>7.150298E-4</v>
      </c>
      <c r="K74" s="3">
        <v>0</v>
      </c>
      <c r="L74" s="3">
        <v>-7.4028109999999998E-5</v>
      </c>
      <c r="M74" s="3">
        <v>0</v>
      </c>
    </row>
    <row r="75" spans="1:13" x14ac:dyDescent="0.25">
      <c r="A75">
        <v>4</v>
      </c>
      <c r="B75" s="3">
        <v>-0.33536589999999999</v>
      </c>
      <c r="C75" s="3">
        <v>0.1301609</v>
      </c>
      <c r="D75" s="3">
        <v>-0.3977406</v>
      </c>
      <c r="E75" s="3">
        <v>8.1638649999999993E-2</v>
      </c>
      <c r="F75" s="3">
        <v>0.52025750000000004</v>
      </c>
      <c r="G75" s="3">
        <v>8.3354620000000004E-2</v>
      </c>
      <c r="H75" s="3">
        <v>0</v>
      </c>
      <c r="I75" s="3">
        <v>0</v>
      </c>
      <c r="J75" s="3">
        <v>-2.368459E-5</v>
      </c>
      <c r="K75" s="3">
        <v>0</v>
      </c>
      <c r="L75" s="3">
        <v>-2.8089689999999999E-5</v>
      </c>
      <c r="M75" s="3">
        <v>0</v>
      </c>
    </row>
    <row r="76" spans="1:13" x14ac:dyDescent="0.25">
      <c r="A76">
        <v>5</v>
      </c>
      <c r="B76" s="3">
        <v>-7.486453</v>
      </c>
      <c r="C76" s="3">
        <v>6.972283</v>
      </c>
      <c r="D76" s="3">
        <v>17.341380000000001</v>
      </c>
      <c r="E76" s="3">
        <v>5.1874339999999997</v>
      </c>
      <c r="F76" s="3">
        <v>18.888369999999998</v>
      </c>
      <c r="G76" s="3">
        <v>5.8154570000000003</v>
      </c>
      <c r="H76" s="3">
        <v>0</v>
      </c>
      <c r="I76" s="3">
        <v>0</v>
      </c>
      <c r="J76" s="3">
        <v>-9.2525449999999997E-6</v>
      </c>
      <c r="K76" s="3">
        <v>0</v>
      </c>
      <c r="L76" s="3">
        <v>2.1432300000000001E-5</v>
      </c>
      <c r="M76" s="3">
        <v>0</v>
      </c>
    </row>
    <row r="77" spans="1:13" x14ac:dyDescent="0.25">
      <c r="A77">
        <v>6</v>
      </c>
      <c r="B77" s="3">
        <v>-88965.93</v>
      </c>
      <c r="C77" s="3">
        <v>518.91210000000001</v>
      </c>
      <c r="D77" s="3">
        <v>-2478.9760000000001</v>
      </c>
      <c r="E77" s="3">
        <v>297.40589999999997</v>
      </c>
      <c r="F77" s="3">
        <v>89000.46</v>
      </c>
      <c r="G77" s="3">
        <v>516.36720000000003</v>
      </c>
      <c r="H77" s="3">
        <v>0</v>
      </c>
      <c r="I77" s="3">
        <v>0</v>
      </c>
      <c r="J77" s="3">
        <v>-1.9241849999999999E-3</v>
      </c>
      <c r="K77" s="3">
        <v>0</v>
      </c>
      <c r="L77" s="3">
        <v>-5.3616129999999999E-5</v>
      </c>
      <c r="M77" s="3">
        <v>0</v>
      </c>
    </row>
    <row r="78" spans="1:13" x14ac:dyDescent="0.25">
      <c r="A78">
        <v>7</v>
      </c>
      <c r="B78" s="3">
        <v>-51406.82</v>
      </c>
      <c r="C78" s="3">
        <v>32959.75</v>
      </c>
      <c r="D78" s="3">
        <v>-67485.14</v>
      </c>
      <c r="E78" s="3">
        <v>20212.28</v>
      </c>
      <c r="F78" s="3">
        <v>84834.58</v>
      </c>
      <c r="G78" s="3">
        <v>18360.29</v>
      </c>
      <c r="H78" s="3">
        <v>0</v>
      </c>
      <c r="I78" s="3">
        <v>0</v>
      </c>
      <c r="J78" s="3">
        <v>-1.9457269999999999E-5</v>
      </c>
      <c r="K78" s="3">
        <v>0</v>
      </c>
      <c r="L78" s="3">
        <v>-2.5542849999999999E-5</v>
      </c>
      <c r="M78" s="3">
        <v>0</v>
      </c>
    </row>
    <row r="79" spans="1:13" x14ac:dyDescent="0.25">
      <c r="A79">
        <v>8</v>
      </c>
      <c r="B79" s="3">
        <v>-8581274</v>
      </c>
      <c r="C79" s="3">
        <v>2770432</v>
      </c>
      <c r="D79" s="3">
        <v>-5140679</v>
      </c>
      <c r="E79" s="3">
        <v>2374944</v>
      </c>
      <c r="F79" s="3">
        <v>10003240</v>
      </c>
      <c r="G79" s="3">
        <v>2135711</v>
      </c>
      <c r="H79" s="3">
        <v>0</v>
      </c>
      <c r="I79" s="3">
        <v>0</v>
      </c>
      <c r="J79" s="3">
        <v>-5.6839599999999997E-5</v>
      </c>
      <c r="K79" s="3">
        <v>0</v>
      </c>
      <c r="L79" s="3">
        <v>-3.4050210000000002E-5</v>
      </c>
      <c r="M79" s="3">
        <v>0</v>
      </c>
    </row>
    <row r="80" spans="1:13" x14ac:dyDescent="0.25">
      <c r="A80">
        <v>9</v>
      </c>
      <c r="B80" s="3">
        <v>414977500</v>
      </c>
      <c r="C80" s="3">
        <v>501205900</v>
      </c>
      <c r="D80" s="3">
        <v>-594936100</v>
      </c>
      <c r="E80" s="3">
        <v>599080900</v>
      </c>
      <c r="F80" s="3">
        <v>725365600</v>
      </c>
      <c r="G80" s="3">
        <v>306343800</v>
      </c>
      <c r="H80" s="3">
        <v>0</v>
      </c>
      <c r="I80" s="3">
        <v>0</v>
      </c>
      <c r="J80" s="3">
        <v>4.8101849999999998E-5</v>
      </c>
      <c r="K80" s="3">
        <v>0</v>
      </c>
      <c r="L80" s="3">
        <v>-6.8961649999999997E-5</v>
      </c>
      <c r="M80" s="3">
        <v>0</v>
      </c>
    </row>
    <row r="81" spans="1:13" x14ac:dyDescent="0.25">
      <c r="A81">
        <v>10</v>
      </c>
      <c r="B81" s="3">
        <v>741204200000</v>
      </c>
      <c r="C81" s="3">
        <v>28314610000</v>
      </c>
      <c r="D81" s="3">
        <v>-7336088000</v>
      </c>
      <c r="E81" s="3">
        <v>22972340000</v>
      </c>
      <c r="F81" s="3">
        <v>741240500000</v>
      </c>
      <c r="G81" s="3">
        <v>27367160000</v>
      </c>
      <c r="H81" s="3">
        <v>0</v>
      </c>
      <c r="I81" s="3">
        <v>0</v>
      </c>
      <c r="J81" s="3">
        <v>1.5035339999999999E-3</v>
      </c>
      <c r="K81" s="3">
        <v>0</v>
      </c>
      <c r="L81" s="3">
        <v>-1.4881270000000001E-5</v>
      </c>
      <c r="M81" s="3">
        <v>0</v>
      </c>
    </row>
    <row r="82" spans="1:13" x14ac:dyDescent="0.25">
      <c r="A82">
        <v>11</v>
      </c>
      <c r="B82" s="3">
        <v>2928470000000</v>
      </c>
      <c r="C82" s="3">
        <v>1242392000000</v>
      </c>
      <c r="D82" s="3">
        <v>795247100000</v>
      </c>
      <c r="E82" s="3">
        <v>1520265000000</v>
      </c>
      <c r="F82" s="3">
        <v>3034527000000</v>
      </c>
      <c r="G82" s="3">
        <v>1186068000000</v>
      </c>
      <c r="H82" s="3">
        <v>0</v>
      </c>
      <c r="I82" s="3">
        <v>0</v>
      </c>
      <c r="J82" s="3">
        <v>1.039571E-4</v>
      </c>
      <c r="K82" s="3">
        <v>0</v>
      </c>
      <c r="L82" s="3">
        <v>2.82303E-5</v>
      </c>
      <c r="M82" s="3">
        <v>0</v>
      </c>
    </row>
    <row r="83" spans="1:13" x14ac:dyDescent="0.25">
      <c r="A83">
        <v>12</v>
      </c>
      <c r="B83" s="3">
        <v>-104831200000000</v>
      </c>
      <c r="C83" s="3">
        <v>115276300000000</v>
      </c>
      <c r="D83" s="3">
        <v>72179830000000</v>
      </c>
      <c r="E83" s="3">
        <v>73516380000000</v>
      </c>
      <c r="F83" s="3">
        <v>127277300000000</v>
      </c>
      <c r="G83" s="3">
        <v>51880040000000</v>
      </c>
      <c r="H83" s="3">
        <v>0</v>
      </c>
      <c r="I83" s="3">
        <v>0</v>
      </c>
      <c r="J83" s="3">
        <v>-6.5124140000000005E-5</v>
      </c>
      <c r="K83" s="3">
        <v>0</v>
      </c>
      <c r="L83" s="3">
        <v>4.4840179999999997E-5</v>
      </c>
      <c r="M83" s="3">
        <v>0</v>
      </c>
    </row>
    <row r="84" spans="1:13" x14ac:dyDescent="0.25">
      <c r="A84">
        <v>13</v>
      </c>
      <c r="B84" s="3">
        <v>-4736135000000000</v>
      </c>
      <c r="C84" s="3">
        <v>3628495000000000</v>
      </c>
      <c r="D84" s="3">
        <v>3619784000000000</v>
      </c>
      <c r="E84" s="3">
        <v>3478220000000000</v>
      </c>
      <c r="F84" s="3">
        <v>5961024000000000</v>
      </c>
      <c r="G84" s="3">
        <v>2305856000000000</v>
      </c>
      <c r="H84" s="3">
        <v>0</v>
      </c>
      <c r="I84" s="3">
        <v>0</v>
      </c>
      <c r="J84" s="3">
        <v>-5.148889E-5</v>
      </c>
      <c r="K84" s="3">
        <v>0</v>
      </c>
      <c r="L84" s="3">
        <v>3.9352489999999999E-5</v>
      </c>
      <c r="M84" s="3">
        <v>0</v>
      </c>
    </row>
    <row r="85" spans="1:13" x14ac:dyDescent="0.25">
      <c r="A85">
        <v>14</v>
      </c>
      <c r="B85" s="3">
        <v>-1.435567E+18</v>
      </c>
      <c r="C85" s="3">
        <v>4.730549E+16</v>
      </c>
      <c r="D85" s="3">
        <v>-4316579000000000</v>
      </c>
      <c r="E85" s="3">
        <v>7.855552E+16</v>
      </c>
      <c r="F85" s="3">
        <v>1.435574E+18</v>
      </c>
      <c r="G85" s="3">
        <v>4.613612E+16</v>
      </c>
      <c r="H85" s="3">
        <v>0</v>
      </c>
      <c r="I85" s="3">
        <v>0</v>
      </c>
      <c r="J85" s="3">
        <v>-2.7311849999999999E-4</v>
      </c>
      <c r="K85" s="3">
        <v>0</v>
      </c>
      <c r="L85" s="3">
        <v>-8.2123449999999997E-7</v>
      </c>
      <c r="M85" s="3">
        <v>0</v>
      </c>
    </row>
    <row r="86" spans="1:13" x14ac:dyDescent="0.25">
      <c r="A86">
        <v>15</v>
      </c>
      <c r="B86" s="3">
        <v>-2.943734E+18</v>
      </c>
      <c r="C86" s="3">
        <v>2.214067E+18</v>
      </c>
      <c r="D86" s="3">
        <v>2.354841E+18</v>
      </c>
      <c r="E86" s="3">
        <v>3.760056E+18</v>
      </c>
      <c r="F86" s="3">
        <v>3.769728E+18</v>
      </c>
      <c r="G86" s="3">
        <v>1.77342E+18</v>
      </c>
      <c r="H86" s="3">
        <v>0</v>
      </c>
      <c r="I86" s="3">
        <v>0</v>
      </c>
      <c r="J86" s="3">
        <v>-9.8008590000000008E-6</v>
      </c>
      <c r="K86" s="3">
        <v>0</v>
      </c>
      <c r="L86" s="3">
        <v>7.8402020000000004E-6</v>
      </c>
      <c r="M86" s="3">
        <v>0</v>
      </c>
    </row>
    <row r="88" spans="1:13" x14ac:dyDescent="0.25">
      <c r="A88" t="s">
        <v>12</v>
      </c>
      <c r="B88" t="s">
        <v>11</v>
      </c>
      <c r="C88" t="s">
        <v>13</v>
      </c>
      <c r="D88" t="s">
        <v>14</v>
      </c>
      <c r="E88" t="s">
        <v>15</v>
      </c>
      <c r="F88" t="s">
        <v>16</v>
      </c>
      <c r="G88" t="s">
        <v>17</v>
      </c>
      <c r="H88" t="s">
        <v>18</v>
      </c>
      <c r="I88" t="s">
        <v>19</v>
      </c>
      <c r="J88" t="s">
        <v>21</v>
      </c>
      <c r="K88" t="s">
        <v>22</v>
      </c>
      <c r="L88" t="s">
        <v>23</v>
      </c>
      <c r="M88" t="s">
        <v>24</v>
      </c>
    </row>
    <row r="89" spans="1:13" x14ac:dyDescent="0.25">
      <c r="A89">
        <v>1</v>
      </c>
      <c r="B89" s="3">
        <v>1.711436E-4</v>
      </c>
      <c r="C89" s="3">
        <v>3.102884E-6</v>
      </c>
      <c r="D89" s="3">
        <v>-3.9924120000000001E-4</v>
      </c>
      <c r="E89" s="3">
        <v>1.1818029999999999E-6</v>
      </c>
      <c r="F89" s="3">
        <v>4.3437739999999998E-4</v>
      </c>
      <c r="G89" s="3">
        <v>1.904857E-6</v>
      </c>
      <c r="H89" s="3">
        <v>0</v>
      </c>
      <c r="I89" s="3">
        <v>0</v>
      </c>
      <c r="J89" s="3">
        <v>2.2553479999999999E-3</v>
      </c>
      <c r="K89" s="3">
        <v>0</v>
      </c>
      <c r="L89" s="3">
        <v>-5.2612409999999998E-3</v>
      </c>
      <c r="M89" s="3">
        <v>0</v>
      </c>
    </row>
    <row r="90" spans="1:13" x14ac:dyDescent="0.25">
      <c r="A90">
        <v>2</v>
      </c>
      <c r="B90" s="3">
        <v>4.3361989999999997</v>
      </c>
      <c r="C90" s="3">
        <v>1.0029179999999999E-4</v>
      </c>
      <c r="D90" s="3">
        <v>-8.4577919999999997E-5</v>
      </c>
      <c r="E90" s="3">
        <v>2.154678E-5</v>
      </c>
      <c r="F90" s="3">
        <v>4.3361989999999997</v>
      </c>
      <c r="G90" s="3">
        <v>1.0029159999999999E-4</v>
      </c>
      <c r="H90" s="3">
        <v>-9.7527890000000008E-6</v>
      </c>
      <c r="I90" s="3">
        <v>7.4539190000000002E-6</v>
      </c>
      <c r="J90" s="3">
        <v>1</v>
      </c>
      <c r="K90" s="3">
        <v>0</v>
      </c>
      <c r="L90" s="3">
        <v>-1.9505079999999999E-5</v>
      </c>
      <c r="M90" s="3">
        <v>0</v>
      </c>
    </row>
    <row r="91" spans="1:13" x14ac:dyDescent="0.25">
      <c r="A91">
        <v>3</v>
      </c>
      <c r="B91" s="3">
        <v>0.17369109999999999</v>
      </c>
      <c r="C91" s="3">
        <v>4.6306239999999999E-3</v>
      </c>
      <c r="D91" s="3">
        <v>-2.1897949999999999E-2</v>
      </c>
      <c r="E91" s="3">
        <v>1.81526E-3</v>
      </c>
      <c r="F91" s="3">
        <v>0.175066</v>
      </c>
      <c r="G91" s="3">
        <v>4.6499640000000004E-3</v>
      </c>
      <c r="H91" s="3">
        <v>0</v>
      </c>
      <c r="I91" s="3">
        <v>0</v>
      </c>
      <c r="J91" s="3">
        <v>7.0098130000000004E-4</v>
      </c>
      <c r="K91" s="3">
        <v>0</v>
      </c>
      <c r="L91" s="3">
        <v>-8.8375609999999995E-5</v>
      </c>
      <c r="M91" s="3">
        <v>0</v>
      </c>
    </row>
    <row r="92" spans="1:13" x14ac:dyDescent="0.25">
      <c r="A92">
        <v>4</v>
      </c>
      <c r="B92" s="3">
        <v>-0.39492290000000002</v>
      </c>
      <c r="C92" s="3">
        <v>0.18456210000000001</v>
      </c>
      <c r="D92" s="3">
        <v>-0.33256330000000001</v>
      </c>
      <c r="E92" s="3">
        <v>0.1034665</v>
      </c>
      <c r="F92" s="3">
        <v>0.5162968</v>
      </c>
      <c r="G92" s="3">
        <v>0.1310124</v>
      </c>
      <c r="H92" s="3">
        <v>0</v>
      </c>
      <c r="I92" s="3">
        <v>0</v>
      </c>
      <c r="J92" s="3">
        <v>-2.7891970000000001E-5</v>
      </c>
      <c r="K92" s="3">
        <v>0</v>
      </c>
      <c r="L92" s="3">
        <v>-2.3487740000000002E-5</v>
      </c>
      <c r="M92" s="3">
        <v>0</v>
      </c>
    </row>
    <row r="93" spans="1:13" x14ac:dyDescent="0.25">
      <c r="A93">
        <v>5</v>
      </c>
      <c r="B93" s="3">
        <v>-1.4908859999999999</v>
      </c>
      <c r="C93" s="3">
        <v>10.6927</v>
      </c>
      <c r="D93" s="3">
        <v>13.03251</v>
      </c>
      <c r="E93" s="3">
        <v>5.2916809999999996</v>
      </c>
      <c r="F93" s="3">
        <v>13.117509999999999</v>
      </c>
      <c r="G93" s="3">
        <v>5.0489540000000002</v>
      </c>
      <c r="H93" s="3">
        <v>0</v>
      </c>
      <c r="I93" s="3">
        <v>0</v>
      </c>
      <c r="J93" s="3">
        <v>-1.842678E-6</v>
      </c>
      <c r="K93" s="3">
        <v>0</v>
      </c>
      <c r="L93" s="3">
        <v>1.6107690000000001E-5</v>
      </c>
      <c r="M93" s="3">
        <v>0</v>
      </c>
    </row>
    <row r="94" spans="1:13" x14ac:dyDescent="0.25">
      <c r="A94">
        <v>6</v>
      </c>
      <c r="B94" s="3">
        <v>-88259.94</v>
      </c>
      <c r="C94" s="3">
        <v>503.27620000000002</v>
      </c>
      <c r="D94" s="3">
        <v>-1288.5999999999999</v>
      </c>
      <c r="E94" s="3">
        <v>427.64850000000001</v>
      </c>
      <c r="F94" s="3">
        <v>88269.35</v>
      </c>
      <c r="G94" s="3">
        <v>503.03440000000001</v>
      </c>
      <c r="H94" s="3">
        <v>0</v>
      </c>
      <c r="I94" s="3">
        <v>0</v>
      </c>
      <c r="J94" s="3">
        <v>-1.909003E-3</v>
      </c>
      <c r="K94" s="3">
        <v>0</v>
      </c>
      <c r="L94" s="3">
        <v>-2.7871549999999999E-5</v>
      </c>
      <c r="M94" s="3">
        <v>0</v>
      </c>
    </row>
    <row r="95" spans="1:13" x14ac:dyDescent="0.25">
      <c r="A95">
        <v>7</v>
      </c>
      <c r="B95" s="3">
        <v>-11285.16</v>
      </c>
      <c r="C95" s="3">
        <v>30807.55</v>
      </c>
      <c r="D95" s="3">
        <v>-66920.22</v>
      </c>
      <c r="E95" s="3">
        <v>24875.93</v>
      </c>
      <c r="F95" s="3">
        <v>67865.100000000006</v>
      </c>
      <c r="G95" s="3">
        <v>19994.7</v>
      </c>
      <c r="H95" s="3">
        <v>0</v>
      </c>
      <c r="I95" s="3">
        <v>0</v>
      </c>
      <c r="J95" s="3">
        <v>-4.2715840000000003E-6</v>
      </c>
      <c r="K95" s="3">
        <v>0</v>
      </c>
      <c r="L95" s="3">
        <v>-2.5330189999999999E-5</v>
      </c>
      <c r="M95" s="3">
        <v>0</v>
      </c>
    </row>
    <row r="96" spans="1:13" x14ac:dyDescent="0.25">
      <c r="A96">
        <v>8</v>
      </c>
      <c r="B96" s="3">
        <v>-8012623</v>
      </c>
      <c r="C96" s="3">
        <v>2631442</v>
      </c>
      <c r="D96" s="3">
        <v>-4481837</v>
      </c>
      <c r="E96" s="3">
        <v>2845132</v>
      </c>
      <c r="F96" s="3">
        <v>9180904</v>
      </c>
      <c r="G96" s="3">
        <v>2556484</v>
      </c>
      <c r="H96" s="3">
        <v>0</v>
      </c>
      <c r="I96" s="3">
        <v>0</v>
      </c>
      <c r="J96" s="3">
        <v>-5.3075470000000002E-5</v>
      </c>
      <c r="K96" s="3">
        <v>0</v>
      </c>
      <c r="L96" s="3">
        <v>-2.9687610000000001E-5</v>
      </c>
      <c r="M96" s="3">
        <v>0</v>
      </c>
    </row>
    <row r="97" spans="1:13" x14ac:dyDescent="0.25">
      <c r="A97">
        <v>9</v>
      </c>
      <c r="B97" s="3">
        <v>604188900</v>
      </c>
      <c r="C97" s="3">
        <v>375014000</v>
      </c>
      <c r="D97" s="3">
        <v>-1201771000</v>
      </c>
      <c r="E97" s="3">
        <v>588479100</v>
      </c>
      <c r="F97" s="3">
        <v>1345101000</v>
      </c>
      <c r="G97" s="3">
        <v>313201400</v>
      </c>
      <c r="H97" s="3">
        <v>0</v>
      </c>
      <c r="I97" s="3">
        <v>0</v>
      </c>
      <c r="J97" s="3">
        <v>7.0037389999999994E-5</v>
      </c>
      <c r="K97" s="3">
        <v>0</v>
      </c>
      <c r="L97" s="3">
        <v>-1.393089E-4</v>
      </c>
      <c r="M97" s="3">
        <v>0</v>
      </c>
    </row>
    <row r="98" spans="1:13" x14ac:dyDescent="0.25">
      <c r="A98">
        <v>10</v>
      </c>
      <c r="B98" s="3">
        <v>732396500000</v>
      </c>
      <c r="C98" s="3">
        <v>16258210000</v>
      </c>
      <c r="D98" s="3">
        <v>-3853514000</v>
      </c>
      <c r="E98" s="3">
        <v>38062470000</v>
      </c>
      <c r="F98" s="3">
        <v>732406600000</v>
      </c>
      <c r="G98" s="3">
        <v>15400740000</v>
      </c>
      <c r="H98" s="3">
        <v>0</v>
      </c>
      <c r="I98" s="3">
        <v>0</v>
      </c>
      <c r="J98" s="3">
        <v>1.485735E-3</v>
      </c>
      <c r="K98" s="3">
        <v>0</v>
      </c>
      <c r="L98" s="3">
        <v>-7.8172170000000001E-6</v>
      </c>
      <c r="M98" s="3">
        <v>0</v>
      </c>
    </row>
    <row r="99" spans="1:13" x14ac:dyDescent="0.25">
      <c r="A99">
        <v>11</v>
      </c>
      <c r="B99" s="3">
        <v>-3727038000000</v>
      </c>
      <c r="C99" s="3">
        <v>2399687000000</v>
      </c>
      <c r="D99" s="3">
        <v>-271144500000</v>
      </c>
      <c r="E99" s="3">
        <v>2206752000000</v>
      </c>
      <c r="F99" s="3">
        <v>3736888000000</v>
      </c>
      <c r="G99" s="3">
        <v>1649482000000</v>
      </c>
      <c r="H99" s="3">
        <v>0</v>
      </c>
      <c r="I99" s="3">
        <v>0</v>
      </c>
      <c r="J99" s="3">
        <v>-1.323114E-4</v>
      </c>
      <c r="K99" s="3">
        <v>0</v>
      </c>
      <c r="L99" s="3">
        <v>-9.6257380000000006E-6</v>
      </c>
      <c r="M99" s="3">
        <v>0</v>
      </c>
    </row>
    <row r="100" spans="1:13" x14ac:dyDescent="0.25">
      <c r="A100">
        <v>12</v>
      </c>
      <c r="B100" s="3">
        <v>112878700000000</v>
      </c>
      <c r="C100" s="3">
        <v>77663110000000</v>
      </c>
      <c r="D100" s="3">
        <v>-133439400000000</v>
      </c>
      <c r="E100" s="3">
        <v>80147160000000</v>
      </c>
      <c r="F100" s="3">
        <v>174779000000000</v>
      </c>
      <c r="G100" s="3">
        <v>47922890000000</v>
      </c>
      <c r="H100" s="3">
        <v>0</v>
      </c>
      <c r="I100" s="3">
        <v>0</v>
      </c>
      <c r="J100" s="3">
        <v>7.0126719999999995E-5</v>
      </c>
      <c r="K100" s="3">
        <v>0</v>
      </c>
      <c r="L100" s="3">
        <v>-8.2900169999999994E-5</v>
      </c>
      <c r="M100" s="3">
        <v>0</v>
      </c>
    </row>
    <row r="101" spans="1:13" x14ac:dyDescent="0.25">
      <c r="A101">
        <v>13</v>
      </c>
      <c r="B101" s="3">
        <v>-1008489000000000</v>
      </c>
      <c r="C101" s="3">
        <v>4641276000000000</v>
      </c>
      <c r="D101" s="3">
        <v>1.003465E+16</v>
      </c>
      <c r="E101" s="3">
        <v>7629822000000000</v>
      </c>
      <c r="F101" s="3">
        <v>1.00852E+16</v>
      </c>
      <c r="G101" s="3">
        <v>2578379000000000</v>
      </c>
      <c r="H101" s="3">
        <v>0</v>
      </c>
      <c r="I101" s="3">
        <v>0</v>
      </c>
      <c r="J101" s="3">
        <v>-1.096429E-5</v>
      </c>
      <c r="K101" s="3">
        <v>0</v>
      </c>
      <c r="L101" s="3">
        <v>1.090967E-4</v>
      </c>
      <c r="M101" s="3">
        <v>0</v>
      </c>
    </row>
    <row r="102" spans="1:13" x14ac:dyDescent="0.25">
      <c r="A102">
        <v>14</v>
      </c>
      <c r="B102" s="3">
        <v>-1.253358E+18</v>
      </c>
      <c r="C102" s="3">
        <v>9.86502E+16</v>
      </c>
      <c r="D102" s="3">
        <v>7.692207E+16</v>
      </c>
      <c r="E102" s="3">
        <v>1.153196E+17</v>
      </c>
      <c r="F102" s="3">
        <v>1.255716E+18</v>
      </c>
      <c r="G102" s="3">
        <v>9.542081E+16</v>
      </c>
      <c r="H102" s="3">
        <v>0</v>
      </c>
      <c r="I102" s="3">
        <v>0</v>
      </c>
      <c r="J102" s="3">
        <v>-2.3846389999999999E-4</v>
      </c>
      <c r="K102" s="3">
        <v>0</v>
      </c>
      <c r="L102" s="3">
        <v>1.4635189999999999E-5</v>
      </c>
      <c r="M102" s="3">
        <v>0</v>
      </c>
    </row>
    <row r="103" spans="1:13" x14ac:dyDescent="0.25">
      <c r="A103">
        <v>15</v>
      </c>
      <c r="B103" s="3">
        <v>-2.225439E+18</v>
      </c>
      <c r="C103" s="3">
        <v>3.179925E+18</v>
      </c>
      <c r="D103" s="3">
        <v>7.27769E+18</v>
      </c>
      <c r="E103" s="3">
        <v>5.820036E+18</v>
      </c>
      <c r="F103" s="3">
        <v>7.610345E+18</v>
      </c>
      <c r="G103" s="3">
        <v>2.419141E+18</v>
      </c>
      <c r="H103" s="3">
        <v>0</v>
      </c>
      <c r="I103" s="3">
        <v>0</v>
      </c>
      <c r="J103" s="3">
        <v>-7.4097100000000002E-6</v>
      </c>
      <c r="K103" s="3">
        <v>0</v>
      </c>
      <c r="L103" s="3">
        <v>2.4231429999999998E-5</v>
      </c>
      <c r="M103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G20" sqref="G20"/>
    </sheetView>
  </sheetViews>
  <sheetFormatPr defaultRowHeight="15" x14ac:dyDescent="0.25"/>
  <cols>
    <col min="2" max="3" width="23.5703125" bestFit="1" customWidth="1"/>
    <col min="4" max="4" width="9" customWidth="1"/>
  </cols>
  <sheetData>
    <row r="1" spans="1:6" x14ac:dyDescent="0.25">
      <c r="A1" t="s">
        <v>12</v>
      </c>
      <c r="B1" t="s">
        <v>21</v>
      </c>
      <c r="C1" t="s">
        <v>21</v>
      </c>
    </row>
    <row r="2" spans="1:6" x14ac:dyDescent="0.25">
      <c r="A2">
        <v>1</v>
      </c>
      <c r="B2" s="3">
        <v>-2.6826559999999998E-3</v>
      </c>
      <c r="C2" s="3">
        <v>2.2553479999999999E-3</v>
      </c>
      <c r="D2" s="3"/>
      <c r="E2">
        <v>0</v>
      </c>
      <c r="F2">
        <v>0</v>
      </c>
    </row>
    <row r="3" spans="1:6" x14ac:dyDescent="0.25">
      <c r="A3">
        <v>2</v>
      </c>
      <c r="B3" s="3">
        <v>1</v>
      </c>
      <c r="C3" s="3">
        <v>1</v>
      </c>
      <c r="D3" s="3"/>
      <c r="E3">
        <v>0</v>
      </c>
      <c r="F3">
        <v>0</v>
      </c>
    </row>
    <row r="4" spans="1:6" x14ac:dyDescent="0.25">
      <c r="A4">
        <v>3</v>
      </c>
      <c r="B4" s="3">
        <v>1.0403159999999999E-3</v>
      </c>
      <c r="C4" s="3">
        <v>7.0098130000000004E-4</v>
      </c>
      <c r="D4" s="3"/>
      <c r="E4">
        <f t="shared" ref="E4:E16" si="0">ABS(B4)</f>
        <v>1.0403159999999999E-3</v>
      </c>
      <c r="F4">
        <f t="shared" ref="F4:F16" si="1">ABS(C4)</f>
        <v>7.0098130000000004E-4</v>
      </c>
    </row>
    <row r="5" spans="1:6" x14ac:dyDescent="0.25">
      <c r="A5">
        <v>4</v>
      </c>
      <c r="B5" s="3">
        <v>2.2626109999999999E-4</v>
      </c>
      <c r="C5" s="3">
        <v>-2.7891970000000001E-5</v>
      </c>
      <c r="D5" s="3"/>
      <c r="E5">
        <f t="shared" si="0"/>
        <v>2.2626109999999999E-4</v>
      </c>
      <c r="F5">
        <f t="shared" si="1"/>
        <v>2.7891970000000001E-5</v>
      </c>
    </row>
    <row r="6" spans="1:6" x14ac:dyDescent="0.25">
      <c r="A6">
        <v>5</v>
      </c>
      <c r="B6" s="3">
        <v>-4.6227209999999997E-6</v>
      </c>
      <c r="C6" s="3">
        <v>-1.842678E-6</v>
      </c>
      <c r="D6" s="3"/>
      <c r="E6">
        <f t="shared" si="0"/>
        <v>4.6227209999999997E-6</v>
      </c>
      <c r="F6">
        <f t="shared" si="1"/>
        <v>1.842678E-6</v>
      </c>
    </row>
    <row r="7" spans="1:6" x14ac:dyDescent="0.25">
      <c r="A7">
        <v>6</v>
      </c>
      <c r="B7" s="3">
        <v>-9.2222509999999997E-4</v>
      </c>
      <c r="C7" s="3">
        <v>-1.909003E-3</v>
      </c>
      <c r="D7" s="3"/>
      <c r="E7">
        <f t="shared" si="0"/>
        <v>9.2222509999999997E-4</v>
      </c>
      <c r="F7">
        <f t="shared" si="1"/>
        <v>1.909003E-3</v>
      </c>
    </row>
    <row r="8" spans="1:6" x14ac:dyDescent="0.25">
      <c r="A8">
        <v>7</v>
      </c>
      <c r="B8" s="3">
        <v>5.8440370000000002E-5</v>
      </c>
      <c r="C8" s="3">
        <v>-4.2715840000000003E-6</v>
      </c>
      <c r="D8" s="3"/>
      <c r="E8">
        <f t="shared" si="0"/>
        <v>5.8440370000000002E-5</v>
      </c>
      <c r="F8">
        <f t="shared" si="1"/>
        <v>4.2715840000000003E-6</v>
      </c>
    </row>
    <row r="9" spans="1:6" x14ac:dyDescent="0.25">
      <c r="A9">
        <v>8</v>
      </c>
      <c r="B9" s="3">
        <v>5.3479000000000001E-5</v>
      </c>
      <c r="C9" s="3">
        <v>-5.3075470000000002E-5</v>
      </c>
      <c r="D9" s="3"/>
      <c r="E9">
        <f t="shared" si="0"/>
        <v>5.3479000000000001E-5</v>
      </c>
      <c r="F9">
        <f t="shared" si="1"/>
        <v>5.3075470000000002E-5</v>
      </c>
    </row>
    <row r="10" spans="1:6" x14ac:dyDescent="0.25">
      <c r="A10">
        <v>9</v>
      </c>
      <c r="B10" s="3">
        <v>-2.018155E-5</v>
      </c>
      <c r="C10" s="3">
        <v>7.0037389999999994E-5</v>
      </c>
      <c r="D10" s="3"/>
      <c r="E10">
        <f t="shared" si="0"/>
        <v>2.018155E-5</v>
      </c>
      <c r="F10">
        <f t="shared" si="1"/>
        <v>7.0037389999999994E-5</v>
      </c>
    </row>
    <row r="11" spans="1:6" x14ac:dyDescent="0.25">
      <c r="A11">
        <v>10</v>
      </c>
      <c r="B11" s="3">
        <v>1.359339E-3</v>
      </c>
      <c r="C11" s="3">
        <v>1.485735E-3</v>
      </c>
      <c r="D11" s="3"/>
      <c r="E11">
        <f t="shared" si="0"/>
        <v>1.359339E-3</v>
      </c>
      <c r="F11">
        <f t="shared" si="1"/>
        <v>1.485735E-3</v>
      </c>
    </row>
    <row r="12" spans="1:6" x14ac:dyDescent="0.25">
      <c r="A12">
        <v>11</v>
      </c>
      <c r="B12" s="3">
        <v>8.5990069999999993E-6</v>
      </c>
      <c r="C12" s="3">
        <v>-1.323114E-4</v>
      </c>
      <c r="D12" s="3"/>
      <c r="E12">
        <f t="shared" si="0"/>
        <v>8.5990069999999993E-6</v>
      </c>
      <c r="F12">
        <f t="shared" si="1"/>
        <v>1.323114E-4</v>
      </c>
    </row>
    <row r="13" spans="1:6" x14ac:dyDescent="0.25">
      <c r="A13">
        <v>12</v>
      </c>
      <c r="B13" s="3">
        <v>-1.331732E-5</v>
      </c>
      <c r="C13" s="3">
        <v>7.0126719999999995E-5</v>
      </c>
      <c r="D13" s="3"/>
      <c r="E13">
        <f t="shared" si="0"/>
        <v>1.331732E-5</v>
      </c>
      <c r="F13">
        <f t="shared" si="1"/>
        <v>7.0126719999999995E-5</v>
      </c>
    </row>
    <row r="14" spans="1:6" x14ac:dyDescent="0.25">
      <c r="A14">
        <v>13</v>
      </c>
      <c r="B14" s="3">
        <v>-2.0938779999999999E-5</v>
      </c>
      <c r="C14" s="3">
        <v>-1.096429E-5</v>
      </c>
      <c r="D14" s="3"/>
      <c r="E14">
        <f t="shared" si="0"/>
        <v>2.0938779999999999E-5</v>
      </c>
      <c r="F14">
        <f t="shared" si="1"/>
        <v>1.096429E-5</v>
      </c>
    </row>
    <row r="15" spans="1:6" x14ac:dyDescent="0.25">
      <c r="A15">
        <v>14</v>
      </c>
      <c r="B15" s="3">
        <v>6.6735899999999999E-5</v>
      </c>
      <c r="C15" s="3">
        <v>-2.3846389999999999E-4</v>
      </c>
      <c r="D15" s="3"/>
      <c r="E15">
        <f t="shared" si="0"/>
        <v>6.6735899999999999E-5</v>
      </c>
      <c r="F15">
        <f t="shared" si="1"/>
        <v>2.3846389999999999E-4</v>
      </c>
    </row>
    <row r="16" spans="1:6" x14ac:dyDescent="0.25">
      <c r="A16">
        <v>15</v>
      </c>
      <c r="B16" s="3">
        <v>1.442233E-5</v>
      </c>
      <c r="C16" s="3">
        <v>-7.4097100000000002E-6</v>
      </c>
      <c r="D16" s="3"/>
      <c r="E16">
        <f t="shared" si="0"/>
        <v>1.442233E-5</v>
      </c>
      <c r="F16">
        <f t="shared" si="1"/>
        <v>7.4097100000000002E-6</v>
      </c>
    </row>
    <row r="18" spans="1:6" x14ac:dyDescent="0.25">
      <c r="A18" t="s">
        <v>12</v>
      </c>
      <c r="B18" t="s">
        <v>23</v>
      </c>
      <c r="C18" t="s">
        <v>23</v>
      </c>
    </row>
    <row r="19" spans="1:6" x14ac:dyDescent="0.25">
      <c r="A19">
        <v>1</v>
      </c>
      <c r="B19" s="3">
        <v>-4.7585409999999998E-3</v>
      </c>
      <c r="C19" s="3">
        <v>-5.2612409999999998E-3</v>
      </c>
      <c r="D19" s="3"/>
      <c r="E19">
        <v>0</v>
      </c>
      <c r="F19">
        <v>0</v>
      </c>
    </row>
    <row r="20" spans="1:6" x14ac:dyDescent="0.25">
      <c r="A20">
        <v>2</v>
      </c>
      <c r="B20" s="3">
        <v>-9.2684940000000002E-4</v>
      </c>
      <c r="C20" s="3">
        <v>-1.9505079999999999E-5</v>
      </c>
      <c r="D20" s="3"/>
      <c r="E20">
        <v>0</v>
      </c>
      <c r="F20">
        <v>0</v>
      </c>
    </row>
    <row r="21" spans="1:6" x14ac:dyDescent="0.25">
      <c r="A21">
        <v>3</v>
      </c>
      <c r="B21" s="3">
        <v>2.9478190000000002E-4</v>
      </c>
      <c r="C21" s="3">
        <v>-8.8375609999999995E-5</v>
      </c>
      <c r="D21" s="3"/>
      <c r="E21">
        <f t="shared" ref="E21:E33" si="2">ABS(B21)</f>
        <v>2.9478190000000002E-4</v>
      </c>
      <c r="F21">
        <f t="shared" ref="F21:F33" si="3">ABS(C21)</f>
        <v>8.8375609999999995E-5</v>
      </c>
    </row>
    <row r="22" spans="1:6" x14ac:dyDescent="0.25">
      <c r="A22">
        <v>4</v>
      </c>
      <c r="B22" s="3">
        <v>2.066976E-4</v>
      </c>
      <c r="C22" s="3">
        <v>-2.3487740000000002E-5</v>
      </c>
      <c r="D22" s="3"/>
      <c r="E22">
        <f t="shared" si="2"/>
        <v>2.066976E-4</v>
      </c>
      <c r="F22">
        <f t="shared" si="3"/>
        <v>2.3487740000000002E-5</v>
      </c>
    </row>
    <row r="23" spans="1:6" x14ac:dyDescent="0.25">
      <c r="A23">
        <v>5</v>
      </c>
      <c r="B23" s="3">
        <v>2.0672150000000002E-5</v>
      </c>
      <c r="C23" s="3">
        <v>1.6107690000000001E-5</v>
      </c>
      <c r="D23" s="3"/>
      <c r="E23">
        <f t="shared" si="2"/>
        <v>2.0672150000000002E-5</v>
      </c>
      <c r="F23">
        <f t="shared" si="3"/>
        <v>1.6107690000000001E-5</v>
      </c>
    </row>
    <row r="24" spans="1:6" x14ac:dyDescent="0.25">
      <c r="A24">
        <v>6</v>
      </c>
      <c r="B24" s="3">
        <v>-5.5690699999999999E-5</v>
      </c>
      <c r="C24" s="3">
        <v>-2.7871549999999999E-5</v>
      </c>
      <c r="D24" s="3"/>
      <c r="E24">
        <f t="shared" si="2"/>
        <v>5.5690699999999999E-5</v>
      </c>
      <c r="F24">
        <f t="shared" si="3"/>
        <v>2.7871549999999999E-5</v>
      </c>
    </row>
    <row r="25" spans="1:6" x14ac:dyDescent="0.25">
      <c r="A25">
        <v>7</v>
      </c>
      <c r="B25" s="3">
        <v>-5.7141300000000001E-5</v>
      </c>
      <c r="C25" s="3">
        <v>-2.5330189999999999E-5</v>
      </c>
      <c r="D25" s="3"/>
      <c r="E25">
        <f t="shared" si="2"/>
        <v>5.7141300000000001E-5</v>
      </c>
      <c r="F25">
        <f t="shared" si="3"/>
        <v>2.5330189999999999E-5</v>
      </c>
    </row>
    <row r="26" spans="1:6" x14ac:dyDescent="0.25">
      <c r="A26">
        <v>8</v>
      </c>
      <c r="B26" s="3">
        <v>8.5511409999999996E-8</v>
      </c>
      <c r="C26" s="3">
        <v>-2.9687610000000001E-5</v>
      </c>
      <c r="D26" s="3"/>
      <c r="E26">
        <f t="shared" si="2"/>
        <v>8.5511409999999996E-8</v>
      </c>
      <c r="F26">
        <f t="shared" si="3"/>
        <v>2.9687610000000001E-5</v>
      </c>
    </row>
    <row r="27" spans="1:6" x14ac:dyDescent="0.25">
      <c r="A27">
        <v>9</v>
      </c>
      <c r="B27" s="3">
        <v>4.5067429999999998E-7</v>
      </c>
      <c r="C27" s="3">
        <v>-1.393089E-4</v>
      </c>
      <c r="D27" s="3"/>
      <c r="E27">
        <f t="shared" si="2"/>
        <v>4.5067429999999998E-7</v>
      </c>
      <c r="F27">
        <f t="shared" si="3"/>
        <v>1.393089E-4</v>
      </c>
    </row>
    <row r="28" spans="1:6" x14ac:dyDescent="0.25">
      <c r="A28">
        <v>10</v>
      </c>
      <c r="B28" s="3">
        <v>-6.4197779999999997E-6</v>
      </c>
      <c r="C28" s="3">
        <v>-7.8172170000000001E-6</v>
      </c>
      <c r="D28" s="3"/>
      <c r="E28">
        <f t="shared" si="2"/>
        <v>6.4197779999999997E-6</v>
      </c>
      <c r="F28">
        <f t="shared" si="3"/>
        <v>7.8172170000000001E-6</v>
      </c>
    </row>
    <row r="29" spans="1:6" x14ac:dyDescent="0.25">
      <c r="A29">
        <v>11</v>
      </c>
      <c r="B29" s="3">
        <v>-4.4507020000000001E-6</v>
      </c>
      <c r="C29" s="3">
        <v>-9.6257380000000006E-6</v>
      </c>
      <c r="D29" s="3"/>
      <c r="E29">
        <f t="shared" si="2"/>
        <v>4.4507020000000001E-6</v>
      </c>
      <c r="F29">
        <f t="shared" si="3"/>
        <v>9.6257380000000006E-6</v>
      </c>
    </row>
    <row r="30" spans="1:6" x14ac:dyDescent="0.25">
      <c r="A30">
        <v>12</v>
      </c>
      <c r="B30" s="3">
        <v>2.1301340000000002E-5</v>
      </c>
      <c r="C30" s="3">
        <v>-8.2900169999999994E-5</v>
      </c>
      <c r="D30" s="3"/>
      <c r="E30">
        <f t="shared" si="2"/>
        <v>2.1301340000000002E-5</v>
      </c>
      <c r="F30">
        <f t="shared" si="3"/>
        <v>8.2900169999999994E-5</v>
      </c>
    </row>
    <row r="31" spans="1:6" x14ac:dyDescent="0.25">
      <c r="A31">
        <v>13</v>
      </c>
      <c r="B31" s="3">
        <v>-4.244515E-6</v>
      </c>
      <c r="C31" s="3">
        <v>1.090967E-4</v>
      </c>
      <c r="D31" s="3"/>
      <c r="E31">
        <f t="shared" si="2"/>
        <v>4.244515E-6</v>
      </c>
      <c r="F31">
        <f t="shared" si="3"/>
        <v>1.090967E-4</v>
      </c>
    </row>
    <row r="32" spans="1:6" x14ac:dyDescent="0.25">
      <c r="A32">
        <v>14</v>
      </c>
      <c r="B32" s="3">
        <v>-1.010645E-5</v>
      </c>
      <c r="C32" s="3">
        <v>1.4635189999999999E-5</v>
      </c>
      <c r="D32" s="3"/>
      <c r="E32">
        <f t="shared" si="2"/>
        <v>1.010645E-5</v>
      </c>
      <c r="F32">
        <f t="shared" si="3"/>
        <v>1.4635189999999999E-5</v>
      </c>
    </row>
    <row r="33" spans="1:6" x14ac:dyDescent="0.25">
      <c r="A33">
        <v>15</v>
      </c>
      <c r="B33" s="3">
        <v>5.8446830000000003E-6</v>
      </c>
      <c r="C33" s="3">
        <v>2.4231429999999998E-5</v>
      </c>
      <c r="D33" s="3"/>
      <c r="E33">
        <f t="shared" si="2"/>
        <v>5.8446830000000003E-6</v>
      </c>
      <c r="F33">
        <f t="shared" si="3"/>
        <v>2.4231429999999998E-5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labimas</dc:creator>
  <cp:lastModifiedBy>labimas</cp:lastModifiedBy>
  <dcterms:created xsi:type="dcterms:W3CDTF">2015-06-09T19:33:29Z</dcterms:created>
  <dcterms:modified xsi:type="dcterms:W3CDTF">2015-06-18T19:22:07Z</dcterms:modified>
</cp:coreProperties>
</file>