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21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22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23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3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labimas\Desktop\Estudo de perfil de campo magnético na trajetória no SWLS\"/>
    </mc:Choice>
  </mc:AlternateContent>
  <xr:revisionPtr revIDLastSave="0" documentId="13_ncr:1_{552D09D0-FCC6-4860-99CF-A62810F22AAB}" xr6:coauthVersionLast="47" xr6:coauthVersionMax="47" xr10:uidLastSave="{00000000-0000-0000-0000-000000000000}"/>
  <bookViews>
    <workbookView xWindow="-120" yWindow="-120" windowWidth="29040" windowHeight="15840" tabRatio="674" firstSheet="13" activeTab="22" xr2:uid="{00000000-000D-0000-FFFF-FFFF00000000}"/>
  </bookViews>
  <sheets>
    <sheet name="Model8" sheetId="10" r:id="rId1"/>
    <sheet name="turns" sheetId="1" r:id="rId2"/>
    <sheet name="gap6.8mm" sheetId="12" r:id="rId3"/>
    <sheet name="gap7.2mm" sheetId="13" r:id="rId4"/>
    <sheet name="gapside19.8mm" sheetId="15" r:id="rId5"/>
    <sheet name="gapside20.2mm" sheetId="14" r:id="rId6"/>
    <sheet name="w0+0.2mm" sheetId="16" r:id="rId7"/>
    <sheet name="w0-0.2mm" sheetId="17" r:id="rId8"/>
    <sheet name="h0+0.2mm" sheetId="18" r:id="rId9"/>
    <sheet name="h0-0.2mm" sheetId="19" r:id="rId10"/>
    <sheet name="dcp+0.2mm" sheetId="20" r:id="rId11"/>
    <sheet name="dcp-0.2mm" sheetId="21" r:id="rId12"/>
    <sheet name="dcc+0.2mm" sheetId="22" r:id="rId13"/>
    <sheet name="dcc-0.2mm" sheetId="23" r:id="rId14"/>
    <sheet name="r0+0.2mm" sheetId="24" r:id="rId15"/>
    <sheet name="r0-0.2mm" sheetId="25" r:id="rId16"/>
    <sheet name="transvshift" sheetId="27" r:id="rId17"/>
    <sheet name="longshift" sheetId="28" r:id="rId18"/>
    <sheet name="rotation_x" sheetId="29" r:id="rId19"/>
    <sheet name="rotation_y" sheetId="31" r:id="rId20"/>
    <sheet name="rotation_z" sheetId="30" r:id="rId21"/>
    <sheet name="standard" sheetId="26" r:id="rId22"/>
    <sheet name="Comparacao" sheetId="11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1" l="1"/>
  <c r="L5" i="11"/>
  <c r="L3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4" i="11"/>
  <c r="I3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3" i="11"/>
  <c r="J4" i="11"/>
  <c r="L23" i="31"/>
  <c r="J23" i="31"/>
  <c r="H23" i="31"/>
  <c r="L22" i="31"/>
  <c r="J22" i="31"/>
  <c r="H22" i="31"/>
  <c r="L21" i="31"/>
  <c r="J21" i="31"/>
  <c r="H21" i="31"/>
  <c r="L20" i="31"/>
  <c r="J20" i="31"/>
  <c r="H20" i="31"/>
  <c r="L19" i="31"/>
  <c r="J19" i="31"/>
  <c r="H19" i="31"/>
  <c r="L18" i="31"/>
  <c r="J18" i="31"/>
  <c r="H18" i="31"/>
  <c r="L17" i="31"/>
  <c r="J17" i="31"/>
  <c r="H17" i="31"/>
  <c r="L16" i="31"/>
  <c r="J16" i="31"/>
  <c r="H16" i="31"/>
  <c r="L15" i="31"/>
  <c r="J15" i="31"/>
  <c r="H15" i="31"/>
  <c r="L14" i="31"/>
  <c r="J14" i="31"/>
  <c r="H14" i="31"/>
  <c r="L13" i="31"/>
  <c r="J13" i="31"/>
  <c r="H13" i="31"/>
  <c r="L12" i="31"/>
  <c r="J12" i="31"/>
  <c r="H12" i="31"/>
  <c r="L11" i="31"/>
  <c r="J11" i="31"/>
  <c r="H11" i="31"/>
  <c r="L10" i="31"/>
  <c r="J10" i="31"/>
  <c r="H10" i="31"/>
  <c r="L9" i="31"/>
  <c r="J9" i="31"/>
  <c r="H9" i="31"/>
  <c r="L8" i="31"/>
  <c r="J8" i="31"/>
  <c r="H8" i="31"/>
  <c r="L7" i="31"/>
  <c r="J7" i="31"/>
  <c r="H7" i="31"/>
  <c r="L6" i="31"/>
  <c r="J6" i="31"/>
  <c r="H6" i="31"/>
  <c r="L5" i="31"/>
  <c r="J5" i="31"/>
  <c r="H5" i="31"/>
  <c r="L4" i="31"/>
  <c r="J4" i="31"/>
  <c r="H4" i="31"/>
  <c r="L3" i="31"/>
  <c r="J3" i="31"/>
  <c r="H3" i="31"/>
  <c r="L23" i="30"/>
  <c r="J23" i="30"/>
  <c r="H23" i="30"/>
  <c r="L22" i="30"/>
  <c r="J22" i="30"/>
  <c r="H22" i="30"/>
  <c r="L21" i="30"/>
  <c r="J21" i="30"/>
  <c r="H21" i="30"/>
  <c r="L20" i="30"/>
  <c r="J20" i="30"/>
  <c r="H20" i="30"/>
  <c r="L19" i="30"/>
  <c r="J19" i="30"/>
  <c r="H19" i="30"/>
  <c r="L18" i="30"/>
  <c r="J18" i="30"/>
  <c r="H18" i="30"/>
  <c r="L17" i="30"/>
  <c r="J17" i="30"/>
  <c r="H17" i="30"/>
  <c r="L16" i="30"/>
  <c r="J16" i="30"/>
  <c r="H16" i="30"/>
  <c r="L15" i="30"/>
  <c r="J15" i="30"/>
  <c r="H15" i="30"/>
  <c r="L14" i="30"/>
  <c r="J14" i="30"/>
  <c r="H14" i="30"/>
  <c r="L13" i="30"/>
  <c r="J13" i="30"/>
  <c r="H13" i="30"/>
  <c r="L12" i="30"/>
  <c r="J12" i="30"/>
  <c r="H12" i="30"/>
  <c r="L11" i="30"/>
  <c r="J11" i="30"/>
  <c r="H11" i="30"/>
  <c r="L10" i="30"/>
  <c r="J10" i="30"/>
  <c r="H10" i="30"/>
  <c r="L9" i="30"/>
  <c r="J9" i="30"/>
  <c r="H9" i="30"/>
  <c r="L8" i="30"/>
  <c r="J8" i="30"/>
  <c r="H8" i="30"/>
  <c r="L7" i="30"/>
  <c r="J7" i="30"/>
  <c r="H7" i="30"/>
  <c r="L6" i="30"/>
  <c r="J6" i="30"/>
  <c r="H6" i="30"/>
  <c r="L5" i="30"/>
  <c r="J5" i="30"/>
  <c r="H5" i="30"/>
  <c r="L4" i="30"/>
  <c r="J4" i="30"/>
  <c r="H4" i="30"/>
  <c r="L3" i="30"/>
  <c r="J3" i="30"/>
  <c r="H3" i="30"/>
  <c r="L23" i="29"/>
  <c r="J23" i="29"/>
  <c r="H23" i="29"/>
  <c r="L22" i="29"/>
  <c r="J22" i="29"/>
  <c r="H22" i="29"/>
  <c r="L21" i="29"/>
  <c r="J21" i="29"/>
  <c r="H21" i="29"/>
  <c r="L20" i="29"/>
  <c r="J20" i="29"/>
  <c r="H20" i="29"/>
  <c r="L19" i="29"/>
  <c r="J19" i="29"/>
  <c r="H19" i="29"/>
  <c r="L18" i="29"/>
  <c r="J18" i="29"/>
  <c r="H18" i="29"/>
  <c r="L17" i="29"/>
  <c r="J17" i="29"/>
  <c r="H17" i="29"/>
  <c r="L16" i="29"/>
  <c r="J16" i="29"/>
  <c r="H16" i="29"/>
  <c r="L15" i="29"/>
  <c r="J15" i="29"/>
  <c r="H15" i="29"/>
  <c r="L14" i="29"/>
  <c r="J14" i="29"/>
  <c r="H14" i="29"/>
  <c r="L13" i="29"/>
  <c r="J13" i="29"/>
  <c r="H13" i="29"/>
  <c r="L12" i="29"/>
  <c r="J12" i="29"/>
  <c r="H12" i="29"/>
  <c r="L11" i="29"/>
  <c r="J11" i="29"/>
  <c r="H11" i="29"/>
  <c r="L10" i="29"/>
  <c r="J10" i="29"/>
  <c r="H10" i="29"/>
  <c r="L9" i="29"/>
  <c r="J9" i="29"/>
  <c r="H9" i="29"/>
  <c r="L8" i="29"/>
  <c r="J8" i="29"/>
  <c r="H8" i="29"/>
  <c r="L7" i="29"/>
  <c r="J7" i="29"/>
  <c r="H7" i="29"/>
  <c r="L6" i="29"/>
  <c r="J6" i="29"/>
  <c r="H6" i="29"/>
  <c r="L5" i="29"/>
  <c r="J5" i="29"/>
  <c r="H5" i="29"/>
  <c r="L4" i="29"/>
  <c r="J4" i="29"/>
  <c r="H4" i="29"/>
  <c r="L3" i="29"/>
  <c r="J3" i="29"/>
  <c r="H3" i="29"/>
  <c r="L23" i="28"/>
  <c r="J23" i="28"/>
  <c r="H23" i="28"/>
  <c r="L22" i="28"/>
  <c r="J22" i="28"/>
  <c r="H22" i="28"/>
  <c r="L21" i="28"/>
  <c r="J21" i="28"/>
  <c r="H21" i="28"/>
  <c r="L20" i="28"/>
  <c r="J20" i="28"/>
  <c r="H20" i="28"/>
  <c r="L19" i="28"/>
  <c r="J19" i="28"/>
  <c r="H19" i="28"/>
  <c r="L18" i="28"/>
  <c r="J18" i="28"/>
  <c r="H18" i="28"/>
  <c r="L17" i="28"/>
  <c r="J17" i="28"/>
  <c r="H17" i="28"/>
  <c r="L16" i="28"/>
  <c r="J16" i="28"/>
  <c r="H16" i="28"/>
  <c r="L15" i="28"/>
  <c r="J15" i="28"/>
  <c r="H15" i="28"/>
  <c r="L14" i="28"/>
  <c r="J14" i="28"/>
  <c r="H14" i="28"/>
  <c r="L13" i="28"/>
  <c r="J13" i="28"/>
  <c r="H13" i="28"/>
  <c r="L12" i="28"/>
  <c r="J12" i="28"/>
  <c r="H12" i="28"/>
  <c r="L11" i="28"/>
  <c r="J11" i="28"/>
  <c r="H11" i="28"/>
  <c r="L10" i="28"/>
  <c r="J10" i="28"/>
  <c r="H10" i="28"/>
  <c r="L9" i="28"/>
  <c r="J9" i="28"/>
  <c r="H9" i="28"/>
  <c r="L8" i="28"/>
  <c r="J8" i="28"/>
  <c r="H8" i="28"/>
  <c r="L7" i="28"/>
  <c r="J7" i="28"/>
  <c r="H7" i="28"/>
  <c r="L6" i="28"/>
  <c r="J6" i="28"/>
  <c r="H6" i="28"/>
  <c r="L5" i="28"/>
  <c r="J5" i="28"/>
  <c r="H5" i="28"/>
  <c r="L4" i="28"/>
  <c r="J4" i="28"/>
  <c r="H4" i="28"/>
  <c r="L3" i="28"/>
  <c r="J3" i="28"/>
  <c r="H3" i="28"/>
  <c r="L23" i="27"/>
  <c r="J23" i="27"/>
  <c r="H23" i="27"/>
  <c r="L22" i="27"/>
  <c r="J22" i="27"/>
  <c r="H22" i="27"/>
  <c r="L21" i="27"/>
  <c r="J21" i="27"/>
  <c r="H21" i="27"/>
  <c r="L20" i="27"/>
  <c r="J20" i="27"/>
  <c r="H20" i="27"/>
  <c r="L19" i="27"/>
  <c r="J19" i="27"/>
  <c r="H19" i="27"/>
  <c r="L18" i="27"/>
  <c r="J18" i="27"/>
  <c r="H18" i="27"/>
  <c r="L17" i="27"/>
  <c r="J17" i="27"/>
  <c r="H17" i="27"/>
  <c r="L16" i="27"/>
  <c r="J16" i="27"/>
  <c r="H16" i="27"/>
  <c r="L15" i="27"/>
  <c r="J15" i="27"/>
  <c r="H15" i="27"/>
  <c r="L14" i="27"/>
  <c r="J14" i="27"/>
  <c r="H14" i="27"/>
  <c r="L13" i="27"/>
  <c r="J13" i="27"/>
  <c r="H13" i="27"/>
  <c r="L12" i="27"/>
  <c r="J12" i="27"/>
  <c r="H12" i="27"/>
  <c r="L11" i="27"/>
  <c r="J11" i="27"/>
  <c r="H11" i="27"/>
  <c r="L10" i="27"/>
  <c r="J10" i="27"/>
  <c r="H10" i="27"/>
  <c r="L9" i="27"/>
  <c r="J9" i="27"/>
  <c r="H9" i="27"/>
  <c r="L8" i="27"/>
  <c r="J8" i="27"/>
  <c r="H8" i="27"/>
  <c r="L7" i="27"/>
  <c r="J7" i="27"/>
  <c r="H7" i="27"/>
  <c r="L6" i="27"/>
  <c r="J6" i="27"/>
  <c r="H6" i="27"/>
  <c r="L5" i="27"/>
  <c r="J5" i="27"/>
  <c r="H5" i="27"/>
  <c r="L4" i="27"/>
  <c r="J4" i="27"/>
  <c r="H4" i="27"/>
  <c r="L3" i="27"/>
  <c r="J3" i="27"/>
  <c r="H3" i="27"/>
  <c r="L23" i="26"/>
  <c r="J23" i="26"/>
  <c r="H23" i="26"/>
  <c r="L22" i="26"/>
  <c r="J22" i="26"/>
  <c r="H22" i="26"/>
  <c r="L21" i="26"/>
  <c r="J21" i="26"/>
  <c r="H21" i="26"/>
  <c r="L20" i="26"/>
  <c r="J20" i="26"/>
  <c r="H20" i="26"/>
  <c r="L19" i="26"/>
  <c r="J19" i="26"/>
  <c r="H19" i="26"/>
  <c r="L18" i="26"/>
  <c r="J18" i="26"/>
  <c r="H18" i="26"/>
  <c r="L17" i="26"/>
  <c r="J17" i="26"/>
  <c r="H17" i="26"/>
  <c r="L16" i="26"/>
  <c r="J16" i="26"/>
  <c r="H16" i="26"/>
  <c r="L15" i="26"/>
  <c r="J15" i="26"/>
  <c r="H15" i="26"/>
  <c r="L14" i="26"/>
  <c r="J14" i="26"/>
  <c r="H14" i="26"/>
  <c r="L13" i="26"/>
  <c r="J13" i="26"/>
  <c r="H13" i="26"/>
  <c r="L12" i="26"/>
  <c r="J12" i="26"/>
  <c r="H12" i="26"/>
  <c r="L11" i="26"/>
  <c r="J11" i="26"/>
  <c r="H11" i="26"/>
  <c r="L10" i="26"/>
  <c r="J10" i="26"/>
  <c r="H10" i="26"/>
  <c r="L9" i="26"/>
  <c r="J9" i="26"/>
  <c r="H9" i="26"/>
  <c r="L8" i="26"/>
  <c r="J8" i="26"/>
  <c r="H8" i="26"/>
  <c r="L7" i="26"/>
  <c r="J7" i="26"/>
  <c r="H7" i="26"/>
  <c r="L6" i="26"/>
  <c r="J6" i="26"/>
  <c r="H6" i="26"/>
  <c r="L5" i="26"/>
  <c r="J5" i="26"/>
  <c r="H5" i="26"/>
  <c r="L4" i="26"/>
  <c r="J4" i="26"/>
  <c r="H4" i="26"/>
  <c r="L3" i="26"/>
  <c r="J3" i="26"/>
  <c r="H3" i="26"/>
  <c r="L23" i="25"/>
  <c r="J23" i="25"/>
  <c r="H23" i="25"/>
  <c r="L22" i="25"/>
  <c r="J22" i="25"/>
  <c r="H22" i="25"/>
  <c r="L21" i="25"/>
  <c r="J21" i="25"/>
  <c r="H21" i="25"/>
  <c r="L20" i="25"/>
  <c r="J20" i="25"/>
  <c r="H20" i="25"/>
  <c r="L19" i="25"/>
  <c r="J19" i="25"/>
  <c r="H19" i="25"/>
  <c r="L18" i="25"/>
  <c r="J18" i="25"/>
  <c r="H18" i="25"/>
  <c r="L17" i="25"/>
  <c r="J17" i="25"/>
  <c r="H17" i="25"/>
  <c r="L16" i="25"/>
  <c r="J16" i="25"/>
  <c r="H16" i="25"/>
  <c r="L15" i="25"/>
  <c r="J15" i="25"/>
  <c r="H15" i="25"/>
  <c r="L14" i="25"/>
  <c r="J14" i="25"/>
  <c r="H14" i="25"/>
  <c r="L13" i="25"/>
  <c r="J13" i="25"/>
  <c r="H13" i="25"/>
  <c r="L12" i="25"/>
  <c r="J12" i="25"/>
  <c r="H12" i="25"/>
  <c r="L11" i="25"/>
  <c r="J11" i="25"/>
  <c r="H11" i="25"/>
  <c r="L10" i="25"/>
  <c r="J10" i="25"/>
  <c r="H10" i="25"/>
  <c r="L9" i="25"/>
  <c r="J9" i="25"/>
  <c r="H9" i="25"/>
  <c r="L8" i="25"/>
  <c r="J8" i="25"/>
  <c r="H8" i="25"/>
  <c r="L7" i="25"/>
  <c r="J7" i="25"/>
  <c r="H7" i="25"/>
  <c r="L6" i="25"/>
  <c r="J6" i="25"/>
  <c r="H6" i="25"/>
  <c r="L5" i="25"/>
  <c r="J5" i="25"/>
  <c r="H5" i="25"/>
  <c r="L4" i="25"/>
  <c r="J4" i="25"/>
  <c r="H4" i="25"/>
  <c r="L3" i="25"/>
  <c r="J3" i="25"/>
  <c r="H3" i="25"/>
  <c r="L23" i="24"/>
  <c r="J23" i="24"/>
  <c r="H23" i="24"/>
  <c r="L22" i="24"/>
  <c r="J22" i="24"/>
  <c r="H22" i="24"/>
  <c r="L21" i="24"/>
  <c r="J21" i="24"/>
  <c r="H21" i="24"/>
  <c r="L20" i="24"/>
  <c r="J20" i="24"/>
  <c r="H20" i="24"/>
  <c r="L19" i="24"/>
  <c r="J19" i="24"/>
  <c r="H19" i="24"/>
  <c r="L18" i="24"/>
  <c r="J18" i="24"/>
  <c r="H18" i="24"/>
  <c r="L17" i="24"/>
  <c r="J17" i="24"/>
  <c r="H17" i="24"/>
  <c r="L16" i="24"/>
  <c r="J16" i="24"/>
  <c r="H16" i="24"/>
  <c r="L15" i="24"/>
  <c r="J15" i="24"/>
  <c r="H15" i="24"/>
  <c r="L14" i="24"/>
  <c r="J14" i="24"/>
  <c r="H14" i="24"/>
  <c r="L13" i="24"/>
  <c r="J13" i="24"/>
  <c r="H13" i="24"/>
  <c r="L12" i="24"/>
  <c r="J12" i="24"/>
  <c r="H12" i="24"/>
  <c r="L11" i="24"/>
  <c r="J11" i="24"/>
  <c r="H11" i="24"/>
  <c r="L10" i="24"/>
  <c r="J10" i="24"/>
  <c r="H10" i="24"/>
  <c r="L9" i="24"/>
  <c r="J9" i="24"/>
  <c r="H9" i="24"/>
  <c r="L8" i="24"/>
  <c r="J8" i="24"/>
  <c r="H8" i="24"/>
  <c r="L7" i="24"/>
  <c r="J7" i="24"/>
  <c r="H7" i="24"/>
  <c r="L6" i="24"/>
  <c r="J6" i="24"/>
  <c r="H6" i="24"/>
  <c r="L5" i="24"/>
  <c r="J5" i="24"/>
  <c r="H5" i="24"/>
  <c r="L4" i="24"/>
  <c r="J4" i="24"/>
  <c r="H4" i="24"/>
  <c r="L3" i="24"/>
  <c r="J3" i="24"/>
  <c r="H3" i="24"/>
  <c r="L23" i="23"/>
  <c r="J23" i="23"/>
  <c r="H23" i="23"/>
  <c r="L22" i="23"/>
  <c r="J22" i="23"/>
  <c r="H22" i="23"/>
  <c r="L21" i="23"/>
  <c r="J21" i="23"/>
  <c r="H21" i="23"/>
  <c r="L20" i="23"/>
  <c r="J20" i="23"/>
  <c r="H20" i="23"/>
  <c r="L19" i="23"/>
  <c r="J19" i="23"/>
  <c r="H19" i="23"/>
  <c r="L18" i="23"/>
  <c r="J18" i="23"/>
  <c r="H18" i="23"/>
  <c r="L17" i="23"/>
  <c r="J17" i="23"/>
  <c r="H17" i="23"/>
  <c r="L16" i="23"/>
  <c r="J16" i="23"/>
  <c r="H16" i="23"/>
  <c r="L15" i="23"/>
  <c r="J15" i="23"/>
  <c r="H15" i="23"/>
  <c r="L14" i="23"/>
  <c r="J14" i="23"/>
  <c r="H14" i="23"/>
  <c r="L13" i="23"/>
  <c r="J13" i="23"/>
  <c r="H13" i="23"/>
  <c r="L12" i="23"/>
  <c r="J12" i="23"/>
  <c r="H12" i="23"/>
  <c r="L11" i="23"/>
  <c r="J11" i="23"/>
  <c r="H11" i="23"/>
  <c r="L10" i="23"/>
  <c r="J10" i="23"/>
  <c r="H10" i="23"/>
  <c r="L9" i="23"/>
  <c r="J9" i="23"/>
  <c r="H9" i="23"/>
  <c r="L8" i="23"/>
  <c r="J8" i="23"/>
  <c r="H8" i="23"/>
  <c r="L7" i="23"/>
  <c r="J7" i="23"/>
  <c r="H7" i="23"/>
  <c r="L6" i="23"/>
  <c r="J6" i="23"/>
  <c r="H6" i="23"/>
  <c r="L5" i="23"/>
  <c r="J5" i="23"/>
  <c r="H5" i="23"/>
  <c r="L4" i="23"/>
  <c r="J4" i="23"/>
  <c r="H4" i="23"/>
  <c r="L3" i="23"/>
  <c r="J3" i="23"/>
  <c r="H3" i="23"/>
  <c r="L23" i="22"/>
  <c r="J23" i="22"/>
  <c r="H23" i="22"/>
  <c r="L22" i="22"/>
  <c r="J22" i="22"/>
  <c r="H22" i="22"/>
  <c r="L21" i="22"/>
  <c r="J21" i="22"/>
  <c r="H21" i="22"/>
  <c r="L20" i="22"/>
  <c r="J20" i="22"/>
  <c r="H20" i="22"/>
  <c r="L19" i="22"/>
  <c r="J19" i="22"/>
  <c r="H19" i="22"/>
  <c r="L18" i="22"/>
  <c r="J18" i="22"/>
  <c r="H18" i="22"/>
  <c r="L17" i="22"/>
  <c r="J17" i="22"/>
  <c r="H17" i="22"/>
  <c r="L16" i="22"/>
  <c r="J16" i="22"/>
  <c r="H16" i="22"/>
  <c r="L15" i="22"/>
  <c r="J15" i="22"/>
  <c r="H15" i="22"/>
  <c r="L14" i="22"/>
  <c r="J14" i="22"/>
  <c r="H14" i="22"/>
  <c r="L13" i="22"/>
  <c r="J13" i="22"/>
  <c r="H13" i="22"/>
  <c r="L12" i="22"/>
  <c r="J12" i="22"/>
  <c r="H12" i="22"/>
  <c r="L11" i="22"/>
  <c r="J11" i="22"/>
  <c r="H11" i="22"/>
  <c r="L10" i="22"/>
  <c r="J10" i="22"/>
  <c r="H10" i="22"/>
  <c r="L9" i="22"/>
  <c r="J9" i="22"/>
  <c r="H9" i="22"/>
  <c r="L8" i="22"/>
  <c r="J8" i="22"/>
  <c r="H8" i="22"/>
  <c r="L7" i="22"/>
  <c r="J7" i="22"/>
  <c r="H7" i="22"/>
  <c r="L6" i="22"/>
  <c r="J6" i="22"/>
  <c r="H6" i="22"/>
  <c r="L5" i="22"/>
  <c r="J5" i="22"/>
  <c r="H5" i="22"/>
  <c r="L4" i="22"/>
  <c r="J4" i="22"/>
  <c r="H4" i="22"/>
  <c r="L3" i="22"/>
  <c r="J3" i="22"/>
  <c r="H3" i="22"/>
  <c r="L23" i="21"/>
  <c r="J23" i="21"/>
  <c r="H23" i="21"/>
  <c r="L22" i="21"/>
  <c r="J22" i="21"/>
  <c r="H22" i="21"/>
  <c r="L21" i="21"/>
  <c r="J21" i="21"/>
  <c r="H21" i="21"/>
  <c r="L20" i="21"/>
  <c r="J20" i="21"/>
  <c r="H20" i="21"/>
  <c r="L19" i="21"/>
  <c r="J19" i="21"/>
  <c r="H19" i="21"/>
  <c r="L18" i="21"/>
  <c r="J18" i="21"/>
  <c r="H18" i="21"/>
  <c r="L17" i="21"/>
  <c r="J17" i="21"/>
  <c r="H17" i="21"/>
  <c r="L16" i="21"/>
  <c r="J16" i="21"/>
  <c r="H16" i="21"/>
  <c r="L15" i="21"/>
  <c r="J15" i="21"/>
  <c r="H15" i="21"/>
  <c r="L14" i="21"/>
  <c r="J14" i="21"/>
  <c r="H14" i="21"/>
  <c r="L13" i="21"/>
  <c r="J13" i="21"/>
  <c r="H13" i="21"/>
  <c r="L12" i="21"/>
  <c r="J12" i="21"/>
  <c r="H12" i="21"/>
  <c r="L11" i="21"/>
  <c r="J11" i="21"/>
  <c r="H11" i="21"/>
  <c r="L10" i="21"/>
  <c r="J10" i="21"/>
  <c r="H10" i="21"/>
  <c r="L9" i="21"/>
  <c r="J9" i="21"/>
  <c r="H9" i="21"/>
  <c r="L8" i="21"/>
  <c r="J8" i="21"/>
  <c r="H8" i="21"/>
  <c r="L7" i="21"/>
  <c r="J7" i="21"/>
  <c r="H7" i="21"/>
  <c r="L6" i="21"/>
  <c r="J6" i="21"/>
  <c r="H6" i="21"/>
  <c r="L5" i="21"/>
  <c r="J5" i="21"/>
  <c r="H5" i="21"/>
  <c r="L4" i="21"/>
  <c r="J4" i="21"/>
  <c r="H4" i="21"/>
  <c r="L3" i="21"/>
  <c r="J3" i="21"/>
  <c r="H3" i="21"/>
  <c r="L23" i="20"/>
  <c r="J23" i="20"/>
  <c r="H23" i="20"/>
  <c r="L22" i="20"/>
  <c r="J22" i="20"/>
  <c r="H22" i="20"/>
  <c r="L21" i="20"/>
  <c r="J21" i="20"/>
  <c r="H21" i="20"/>
  <c r="L20" i="20"/>
  <c r="J20" i="20"/>
  <c r="H20" i="20"/>
  <c r="L19" i="20"/>
  <c r="J19" i="20"/>
  <c r="H19" i="20"/>
  <c r="L18" i="20"/>
  <c r="J18" i="20"/>
  <c r="H18" i="20"/>
  <c r="L17" i="20"/>
  <c r="J17" i="20"/>
  <c r="H17" i="20"/>
  <c r="L16" i="20"/>
  <c r="J16" i="20"/>
  <c r="H16" i="20"/>
  <c r="L15" i="20"/>
  <c r="J15" i="20"/>
  <c r="H15" i="20"/>
  <c r="L14" i="20"/>
  <c r="J14" i="20"/>
  <c r="H14" i="20"/>
  <c r="L13" i="20"/>
  <c r="J13" i="20"/>
  <c r="H13" i="20"/>
  <c r="L12" i="20"/>
  <c r="J12" i="20"/>
  <c r="H12" i="20"/>
  <c r="L11" i="20"/>
  <c r="J11" i="20"/>
  <c r="H11" i="20"/>
  <c r="L10" i="20"/>
  <c r="J10" i="20"/>
  <c r="H10" i="20"/>
  <c r="L9" i="20"/>
  <c r="J9" i="20"/>
  <c r="H9" i="20"/>
  <c r="L8" i="20"/>
  <c r="J8" i="20"/>
  <c r="H8" i="20"/>
  <c r="L7" i="20"/>
  <c r="J7" i="20"/>
  <c r="H7" i="20"/>
  <c r="L6" i="20"/>
  <c r="J6" i="20"/>
  <c r="H6" i="20"/>
  <c r="L5" i="20"/>
  <c r="J5" i="20"/>
  <c r="H5" i="20"/>
  <c r="L4" i="20"/>
  <c r="J4" i="20"/>
  <c r="H4" i="20"/>
  <c r="L3" i="20"/>
  <c r="J3" i="20"/>
  <c r="H3" i="20"/>
  <c r="L23" i="19"/>
  <c r="J23" i="19"/>
  <c r="H23" i="19"/>
  <c r="L22" i="19"/>
  <c r="J22" i="19"/>
  <c r="H22" i="19"/>
  <c r="L21" i="19"/>
  <c r="J21" i="19"/>
  <c r="H21" i="19"/>
  <c r="L20" i="19"/>
  <c r="J20" i="19"/>
  <c r="H20" i="19"/>
  <c r="L19" i="19"/>
  <c r="J19" i="19"/>
  <c r="H19" i="19"/>
  <c r="L18" i="19"/>
  <c r="J18" i="19"/>
  <c r="H18" i="19"/>
  <c r="L17" i="19"/>
  <c r="J17" i="19"/>
  <c r="H17" i="19"/>
  <c r="L16" i="19"/>
  <c r="J16" i="19"/>
  <c r="H16" i="19"/>
  <c r="L15" i="19"/>
  <c r="J15" i="19"/>
  <c r="H15" i="19"/>
  <c r="L14" i="19"/>
  <c r="J14" i="19"/>
  <c r="H14" i="19"/>
  <c r="L13" i="19"/>
  <c r="J13" i="19"/>
  <c r="H13" i="19"/>
  <c r="L12" i="19"/>
  <c r="J12" i="19"/>
  <c r="H12" i="19"/>
  <c r="L11" i="19"/>
  <c r="J11" i="19"/>
  <c r="H11" i="19"/>
  <c r="L10" i="19"/>
  <c r="J10" i="19"/>
  <c r="H10" i="19"/>
  <c r="L9" i="19"/>
  <c r="J9" i="19"/>
  <c r="H9" i="19"/>
  <c r="L8" i="19"/>
  <c r="J8" i="19"/>
  <c r="H8" i="19"/>
  <c r="L7" i="19"/>
  <c r="J7" i="19"/>
  <c r="H7" i="19"/>
  <c r="L6" i="19"/>
  <c r="J6" i="19"/>
  <c r="H6" i="19"/>
  <c r="L5" i="19"/>
  <c r="J5" i="19"/>
  <c r="H5" i="19"/>
  <c r="L4" i="19"/>
  <c r="J4" i="19"/>
  <c r="H4" i="19"/>
  <c r="L3" i="19"/>
  <c r="J3" i="19"/>
  <c r="H3" i="19"/>
  <c r="L23" i="18"/>
  <c r="J23" i="18"/>
  <c r="H23" i="18"/>
  <c r="L22" i="18"/>
  <c r="J22" i="18"/>
  <c r="H22" i="18"/>
  <c r="L21" i="18"/>
  <c r="J21" i="18"/>
  <c r="H21" i="18"/>
  <c r="L20" i="18"/>
  <c r="J20" i="18"/>
  <c r="H20" i="18"/>
  <c r="L19" i="18"/>
  <c r="J19" i="18"/>
  <c r="H19" i="18"/>
  <c r="L18" i="18"/>
  <c r="J18" i="18"/>
  <c r="H18" i="18"/>
  <c r="L17" i="18"/>
  <c r="J17" i="18"/>
  <c r="H17" i="18"/>
  <c r="L16" i="18"/>
  <c r="J16" i="18"/>
  <c r="H16" i="18"/>
  <c r="L15" i="18"/>
  <c r="J15" i="18"/>
  <c r="H15" i="18"/>
  <c r="L14" i="18"/>
  <c r="J14" i="18"/>
  <c r="H14" i="18"/>
  <c r="L13" i="18"/>
  <c r="J13" i="18"/>
  <c r="H13" i="18"/>
  <c r="L12" i="18"/>
  <c r="J12" i="18"/>
  <c r="H12" i="18"/>
  <c r="L11" i="18"/>
  <c r="J11" i="18"/>
  <c r="H11" i="18"/>
  <c r="L10" i="18"/>
  <c r="J10" i="18"/>
  <c r="H10" i="18"/>
  <c r="L9" i="18"/>
  <c r="J9" i="18"/>
  <c r="H9" i="18"/>
  <c r="L8" i="18"/>
  <c r="J8" i="18"/>
  <c r="H8" i="18"/>
  <c r="L7" i="18"/>
  <c r="J7" i="18"/>
  <c r="H7" i="18"/>
  <c r="L6" i="18"/>
  <c r="J6" i="18"/>
  <c r="H6" i="18"/>
  <c r="L5" i="18"/>
  <c r="J5" i="18"/>
  <c r="H5" i="18"/>
  <c r="L4" i="18"/>
  <c r="J4" i="18"/>
  <c r="H4" i="18"/>
  <c r="L3" i="18"/>
  <c r="J3" i="18"/>
  <c r="H3" i="18"/>
  <c r="L23" i="17"/>
  <c r="J23" i="17"/>
  <c r="H23" i="17"/>
  <c r="L22" i="17"/>
  <c r="J22" i="17"/>
  <c r="H22" i="17"/>
  <c r="L21" i="17"/>
  <c r="J21" i="17"/>
  <c r="H21" i="17"/>
  <c r="L20" i="17"/>
  <c r="J20" i="17"/>
  <c r="H20" i="17"/>
  <c r="L19" i="17"/>
  <c r="J19" i="17"/>
  <c r="H19" i="17"/>
  <c r="L18" i="17"/>
  <c r="J18" i="17"/>
  <c r="H18" i="17"/>
  <c r="L17" i="17"/>
  <c r="J17" i="17"/>
  <c r="H17" i="17"/>
  <c r="L16" i="17"/>
  <c r="J16" i="17"/>
  <c r="H16" i="17"/>
  <c r="L15" i="17"/>
  <c r="J15" i="17"/>
  <c r="H15" i="17"/>
  <c r="L14" i="17"/>
  <c r="J14" i="17"/>
  <c r="H14" i="17"/>
  <c r="L13" i="17"/>
  <c r="J13" i="17"/>
  <c r="H13" i="17"/>
  <c r="L12" i="17"/>
  <c r="J12" i="17"/>
  <c r="H12" i="17"/>
  <c r="L11" i="17"/>
  <c r="J11" i="17"/>
  <c r="H11" i="17"/>
  <c r="L10" i="17"/>
  <c r="J10" i="17"/>
  <c r="H10" i="17"/>
  <c r="L9" i="17"/>
  <c r="J9" i="17"/>
  <c r="H9" i="17"/>
  <c r="L8" i="17"/>
  <c r="J8" i="17"/>
  <c r="H8" i="17"/>
  <c r="L7" i="17"/>
  <c r="J7" i="17"/>
  <c r="H7" i="17"/>
  <c r="L6" i="17"/>
  <c r="J6" i="17"/>
  <c r="H6" i="17"/>
  <c r="L5" i="17"/>
  <c r="J5" i="17"/>
  <c r="H5" i="17"/>
  <c r="L4" i="17"/>
  <c r="J4" i="17"/>
  <c r="H4" i="17"/>
  <c r="L3" i="17"/>
  <c r="J3" i="17"/>
  <c r="H3" i="17"/>
  <c r="L23" i="16"/>
  <c r="J23" i="16"/>
  <c r="H23" i="16"/>
  <c r="L22" i="16"/>
  <c r="J22" i="16"/>
  <c r="H22" i="16"/>
  <c r="L21" i="16"/>
  <c r="J21" i="16"/>
  <c r="H21" i="16"/>
  <c r="L20" i="16"/>
  <c r="J20" i="16"/>
  <c r="H20" i="16"/>
  <c r="L19" i="16"/>
  <c r="J19" i="16"/>
  <c r="H19" i="16"/>
  <c r="L18" i="16"/>
  <c r="J18" i="16"/>
  <c r="H18" i="16"/>
  <c r="L17" i="16"/>
  <c r="J17" i="16"/>
  <c r="H17" i="16"/>
  <c r="L16" i="16"/>
  <c r="J16" i="16"/>
  <c r="H16" i="16"/>
  <c r="L15" i="16"/>
  <c r="J15" i="16"/>
  <c r="H15" i="16"/>
  <c r="L14" i="16"/>
  <c r="J14" i="16"/>
  <c r="H14" i="16"/>
  <c r="L13" i="16"/>
  <c r="J13" i="16"/>
  <c r="H13" i="16"/>
  <c r="L12" i="16"/>
  <c r="J12" i="16"/>
  <c r="H12" i="16"/>
  <c r="L11" i="16"/>
  <c r="J11" i="16"/>
  <c r="H11" i="16"/>
  <c r="L10" i="16"/>
  <c r="J10" i="16"/>
  <c r="H10" i="16"/>
  <c r="L9" i="16"/>
  <c r="J9" i="16"/>
  <c r="H9" i="16"/>
  <c r="L8" i="16"/>
  <c r="J8" i="16"/>
  <c r="H8" i="16"/>
  <c r="L7" i="16"/>
  <c r="J7" i="16"/>
  <c r="H7" i="16"/>
  <c r="L6" i="16"/>
  <c r="J6" i="16"/>
  <c r="H6" i="16"/>
  <c r="L5" i="16"/>
  <c r="J5" i="16"/>
  <c r="H5" i="16"/>
  <c r="L4" i="16"/>
  <c r="J4" i="16"/>
  <c r="H4" i="16"/>
  <c r="L3" i="16"/>
  <c r="J3" i="16"/>
  <c r="H3" i="16"/>
  <c r="L23" i="15"/>
  <c r="J23" i="15"/>
  <c r="H23" i="15"/>
  <c r="L22" i="15"/>
  <c r="J22" i="15"/>
  <c r="H22" i="15"/>
  <c r="L21" i="15"/>
  <c r="J21" i="15"/>
  <c r="H21" i="15"/>
  <c r="L20" i="15"/>
  <c r="J20" i="15"/>
  <c r="H20" i="15"/>
  <c r="L19" i="15"/>
  <c r="J19" i="15"/>
  <c r="H19" i="15"/>
  <c r="L18" i="15"/>
  <c r="J18" i="15"/>
  <c r="H18" i="15"/>
  <c r="L17" i="15"/>
  <c r="J17" i="15"/>
  <c r="H17" i="15"/>
  <c r="L16" i="15"/>
  <c r="J16" i="15"/>
  <c r="H16" i="15"/>
  <c r="L15" i="15"/>
  <c r="J15" i="15"/>
  <c r="H15" i="15"/>
  <c r="L14" i="15"/>
  <c r="J14" i="15"/>
  <c r="H14" i="15"/>
  <c r="L13" i="15"/>
  <c r="J13" i="15"/>
  <c r="H13" i="15"/>
  <c r="L12" i="15"/>
  <c r="J12" i="15"/>
  <c r="H12" i="15"/>
  <c r="L11" i="15"/>
  <c r="J11" i="15"/>
  <c r="H11" i="15"/>
  <c r="L10" i="15"/>
  <c r="J10" i="15"/>
  <c r="H10" i="15"/>
  <c r="L9" i="15"/>
  <c r="J9" i="15"/>
  <c r="H9" i="15"/>
  <c r="L8" i="15"/>
  <c r="J8" i="15"/>
  <c r="H8" i="15"/>
  <c r="L7" i="15"/>
  <c r="J7" i="15"/>
  <c r="H7" i="15"/>
  <c r="L6" i="15"/>
  <c r="J6" i="15"/>
  <c r="H6" i="15"/>
  <c r="L5" i="15"/>
  <c r="J5" i="15"/>
  <c r="H5" i="15"/>
  <c r="L4" i="15"/>
  <c r="J4" i="15"/>
  <c r="H4" i="15"/>
  <c r="L3" i="15"/>
  <c r="J3" i="15"/>
  <c r="H3" i="15"/>
  <c r="L23" i="14"/>
  <c r="J23" i="14"/>
  <c r="H23" i="14"/>
  <c r="L22" i="14"/>
  <c r="J22" i="14"/>
  <c r="H22" i="14"/>
  <c r="L21" i="14"/>
  <c r="J21" i="14"/>
  <c r="H21" i="14"/>
  <c r="L20" i="14"/>
  <c r="J20" i="14"/>
  <c r="H20" i="14"/>
  <c r="L19" i="14"/>
  <c r="J19" i="14"/>
  <c r="H19" i="14"/>
  <c r="L18" i="14"/>
  <c r="J18" i="14"/>
  <c r="H18" i="14"/>
  <c r="L17" i="14"/>
  <c r="J17" i="14"/>
  <c r="H17" i="14"/>
  <c r="L16" i="14"/>
  <c r="J16" i="14"/>
  <c r="H16" i="14"/>
  <c r="L15" i="14"/>
  <c r="J15" i="14"/>
  <c r="H15" i="14"/>
  <c r="L14" i="14"/>
  <c r="J14" i="14"/>
  <c r="H14" i="14"/>
  <c r="L13" i="14"/>
  <c r="J13" i="14"/>
  <c r="H13" i="14"/>
  <c r="L12" i="14"/>
  <c r="J12" i="14"/>
  <c r="H12" i="14"/>
  <c r="L11" i="14"/>
  <c r="J11" i="14"/>
  <c r="H11" i="14"/>
  <c r="L10" i="14"/>
  <c r="J10" i="14"/>
  <c r="H10" i="14"/>
  <c r="L9" i="14"/>
  <c r="J9" i="14"/>
  <c r="H9" i="14"/>
  <c r="L8" i="14"/>
  <c r="J8" i="14"/>
  <c r="H8" i="14"/>
  <c r="L7" i="14"/>
  <c r="J7" i="14"/>
  <c r="H7" i="14"/>
  <c r="L6" i="14"/>
  <c r="J6" i="14"/>
  <c r="H6" i="14"/>
  <c r="L5" i="14"/>
  <c r="J5" i="14"/>
  <c r="H5" i="14"/>
  <c r="L4" i="14"/>
  <c r="J4" i="14"/>
  <c r="H4" i="14"/>
  <c r="L3" i="14"/>
  <c r="J3" i="14"/>
  <c r="H3" i="14"/>
  <c r="L23" i="13"/>
  <c r="J23" i="13"/>
  <c r="H23" i="13"/>
  <c r="L22" i="13"/>
  <c r="J22" i="13"/>
  <c r="H22" i="13"/>
  <c r="L21" i="13"/>
  <c r="J21" i="13"/>
  <c r="H21" i="13"/>
  <c r="L20" i="13"/>
  <c r="J20" i="13"/>
  <c r="H20" i="13"/>
  <c r="L19" i="13"/>
  <c r="J19" i="13"/>
  <c r="H19" i="13"/>
  <c r="L18" i="13"/>
  <c r="J18" i="13"/>
  <c r="H18" i="13"/>
  <c r="L17" i="13"/>
  <c r="J17" i="13"/>
  <c r="H17" i="13"/>
  <c r="L16" i="13"/>
  <c r="J16" i="13"/>
  <c r="H16" i="13"/>
  <c r="L15" i="13"/>
  <c r="J15" i="13"/>
  <c r="H15" i="13"/>
  <c r="L14" i="13"/>
  <c r="J14" i="13"/>
  <c r="H14" i="13"/>
  <c r="L13" i="13"/>
  <c r="J13" i="13"/>
  <c r="H13" i="13"/>
  <c r="L12" i="13"/>
  <c r="J12" i="13"/>
  <c r="H12" i="13"/>
  <c r="L11" i="13"/>
  <c r="J11" i="13"/>
  <c r="H11" i="13"/>
  <c r="L10" i="13"/>
  <c r="J10" i="13"/>
  <c r="H10" i="13"/>
  <c r="L9" i="13"/>
  <c r="J9" i="13"/>
  <c r="H9" i="13"/>
  <c r="L8" i="13"/>
  <c r="J8" i="13"/>
  <c r="H8" i="13"/>
  <c r="L7" i="13"/>
  <c r="J7" i="13"/>
  <c r="H7" i="13"/>
  <c r="L6" i="13"/>
  <c r="J6" i="13"/>
  <c r="H6" i="13"/>
  <c r="L5" i="13"/>
  <c r="J5" i="13"/>
  <c r="H5" i="13"/>
  <c r="L4" i="13"/>
  <c r="J4" i="13"/>
  <c r="H4" i="13"/>
  <c r="L3" i="13"/>
  <c r="J3" i="13"/>
  <c r="H3" i="13"/>
  <c r="L23" i="12"/>
  <c r="J23" i="12"/>
  <c r="H23" i="12"/>
  <c r="L22" i="12"/>
  <c r="J22" i="12"/>
  <c r="H22" i="12"/>
  <c r="L21" i="12"/>
  <c r="J21" i="12"/>
  <c r="H21" i="12"/>
  <c r="L20" i="12"/>
  <c r="J20" i="12"/>
  <c r="H20" i="12"/>
  <c r="L19" i="12"/>
  <c r="J19" i="12"/>
  <c r="H19" i="12"/>
  <c r="L18" i="12"/>
  <c r="J18" i="12"/>
  <c r="H18" i="12"/>
  <c r="L17" i="12"/>
  <c r="J17" i="12"/>
  <c r="H17" i="12"/>
  <c r="L16" i="12"/>
  <c r="J16" i="12"/>
  <c r="H16" i="12"/>
  <c r="L15" i="12"/>
  <c r="J15" i="12"/>
  <c r="H15" i="12"/>
  <c r="L14" i="12"/>
  <c r="J14" i="12"/>
  <c r="H14" i="12"/>
  <c r="L13" i="12"/>
  <c r="J13" i="12"/>
  <c r="H13" i="12"/>
  <c r="L12" i="12"/>
  <c r="J12" i="12"/>
  <c r="H12" i="12"/>
  <c r="L11" i="12"/>
  <c r="J11" i="12"/>
  <c r="H11" i="12"/>
  <c r="L10" i="12"/>
  <c r="J10" i="12"/>
  <c r="H10" i="12"/>
  <c r="L9" i="12"/>
  <c r="J9" i="12"/>
  <c r="H9" i="12"/>
  <c r="L8" i="12"/>
  <c r="J8" i="12"/>
  <c r="H8" i="12"/>
  <c r="L7" i="12"/>
  <c r="J7" i="12"/>
  <c r="H7" i="12"/>
  <c r="L6" i="12"/>
  <c r="J6" i="12"/>
  <c r="H6" i="12"/>
  <c r="L5" i="12"/>
  <c r="J5" i="12"/>
  <c r="H5" i="12"/>
  <c r="L4" i="12"/>
  <c r="J4" i="12"/>
  <c r="H4" i="12"/>
  <c r="L3" i="12"/>
  <c r="J3" i="12"/>
  <c r="H3" i="12"/>
  <c r="L23" i="10"/>
  <c r="J23" i="10"/>
  <c r="H23" i="10"/>
  <c r="L22" i="10"/>
  <c r="J22" i="10"/>
  <c r="H22" i="10"/>
  <c r="L21" i="10"/>
  <c r="J21" i="10"/>
  <c r="H21" i="10"/>
  <c r="L20" i="10"/>
  <c r="J20" i="10"/>
  <c r="H20" i="10"/>
  <c r="L19" i="10"/>
  <c r="J19" i="10"/>
  <c r="H19" i="10"/>
  <c r="L18" i="10"/>
  <c r="J18" i="10"/>
  <c r="H18" i="10"/>
  <c r="L17" i="10"/>
  <c r="J17" i="10"/>
  <c r="H17" i="10"/>
  <c r="L16" i="10"/>
  <c r="J16" i="10"/>
  <c r="H16" i="10"/>
  <c r="L15" i="10"/>
  <c r="J15" i="10"/>
  <c r="H15" i="10"/>
  <c r="L14" i="10"/>
  <c r="J14" i="10"/>
  <c r="H14" i="10"/>
  <c r="L13" i="10"/>
  <c r="J13" i="10"/>
  <c r="H13" i="10"/>
  <c r="L12" i="10"/>
  <c r="J12" i="10"/>
  <c r="H12" i="10"/>
  <c r="L11" i="10"/>
  <c r="J11" i="10"/>
  <c r="H11" i="10"/>
  <c r="L10" i="10"/>
  <c r="J10" i="10"/>
  <c r="H10" i="10"/>
  <c r="L9" i="10"/>
  <c r="J9" i="10"/>
  <c r="H9" i="10"/>
  <c r="L8" i="10"/>
  <c r="J8" i="10"/>
  <c r="H8" i="10"/>
  <c r="L7" i="10"/>
  <c r="J7" i="10"/>
  <c r="H7" i="10"/>
  <c r="L6" i="10"/>
  <c r="J6" i="10"/>
  <c r="H6" i="10"/>
  <c r="L5" i="10"/>
  <c r="J5" i="10"/>
  <c r="H5" i="10"/>
  <c r="L4" i="10"/>
  <c r="J4" i="10"/>
  <c r="H4" i="10"/>
  <c r="L3" i="10"/>
  <c r="J3" i="10"/>
  <c r="H3" i="10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</calcChain>
</file>

<file path=xl/sharedStrings.xml><?xml version="1.0" encoding="utf-8"?>
<sst xmlns="http://schemas.openxmlformats.org/spreadsheetml/2006/main" count="417" uniqueCount="51">
  <si>
    <t>ANÁLISE DE INTEGRAIS E MULTIPOLOS DO SWLS NA TRAJETÓRIA - WAM</t>
  </si>
  <si>
    <t>Field roll-off (s = 0 mm) [%]</t>
  </si>
  <si>
    <t>1st Integral over Trajectory [T.m]</t>
  </si>
  <si>
    <t>2nd Integral over Trajectory [T.m²]</t>
  </si>
  <si>
    <t>Normalized residual dynamic normal multipoles</t>
  </si>
  <si>
    <t>Order</t>
  </si>
  <si>
    <t>Normal</t>
  </si>
  <si>
    <t>Skew</t>
  </si>
  <si>
    <t>Dynamic Integrated Multipoles [T/m^(n-1)]</t>
  </si>
  <si>
    <r>
      <rPr>
        <b/>
        <sz val="14"/>
        <color theme="1"/>
        <rFont val="Calibri"/>
        <family val="2"/>
        <scheme val="minor"/>
      </rPr>
      <t>x</t>
    </r>
    <r>
      <rPr>
        <b/>
        <sz val="10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[mm]</t>
    </r>
  </si>
  <si>
    <r>
      <t>Final deflection (Δ</t>
    </r>
    <r>
      <rPr>
        <b/>
        <sz val="14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') [μrad]</t>
    </r>
  </si>
  <si>
    <r>
      <t>Final transversal displacement (Δ</t>
    </r>
    <r>
      <rPr>
        <b/>
        <sz val="12"/>
        <color theme="1"/>
        <rFont val="Calibri"/>
        <family val="2"/>
        <scheme val="minor"/>
      </rPr>
      <t>x</t>
    </r>
    <r>
      <rPr>
        <b/>
        <sz val="10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) [μm]</t>
    </r>
  </si>
  <si>
    <t>Field homogeneity profile (z = 0 mm) [T]</t>
  </si>
  <si>
    <t>Nominal Field Multipoles (z = 0 mm) [T/m^n]</t>
  </si>
  <si>
    <t>B (Xi=0mm, Z=0mm) [T]</t>
  </si>
  <si>
    <t>Integral (Normal Dipole) [T.m]</t>
  </si>
  <si>
    <t>Integral (Normal Quadrupole) [T]</t>
  </si>
  <si>
    <t>Integral (Normal Sextupole) [T/m]</t>
  </si>
  <si>
    <t>Model 8</t>
  </si>
  <si>
    <t>Change</t>
  </si>
  <si>
    <t>Deflexão vertical elevada (na ordem de 0.1 mm)</t>
  </si>
  <si>
    <t>Componente de campo Bz na ordem de 0.33 T no centro do SWLS</t>
  </si>
  <si>
    <t>Campo By assimétrico nos polos laterais</t>
  </si>
  <si>
    <t>gap+0.2mm</t>
  </si>
  <si>
    <t>gap-0.2mm</t>
  </si>
  <si>
    <t>gapside+0.2mm</t>
  </si>
  <si>
    <t>gapside-0.2mm</t>
  </si>
  <si>
    <t>w0+0.2mm</t>
  </si>
  <si>
    <t>w0-0.2mm</t>
  </si>
  <si>
    <t>h0-0.2mm</t>
  </si>
  <si>
    <t>h0+0.2mm</t>
  </si>
  <si>
    <t>dcp-0.2mm</t>
  </si>
  <si>
    <t>dcp+0.2mm</t>
  </si>
  <si>
    <t>dcc-0.2mm</t>
  </si>
  <si>
    <t>dcc+0.2mm</t>
  </si>
  <si>
    <t>r0-0.2mm</t>
  </si>
  <si>
    <t>r0+0.2mm</t>
  </si>
  <si>
    <t>transvshift</t>
  </si>
  <si>
    <t>longshift</t>
  </si>
  <si>
    <t>rotation_x</t>
  </si>
  <si>
    <t>rotation_y</t>
  </si>
  <si>
    <t>rotation_z</t>
  </si>
  <si>
    <t>Diff B (Xi=0mm, Z=0mm) [T]</t>
  </si>
  <si>
    <t>Abs 1st Integral  [T.m]</t>
  </si>
  <si>
    <t>Other Observations</t>
  </si>
  <si>
    <t>Roll-off deslocado em 6.5 mm do eixo longitudinal</t>
  </si>
  <si>
    <t>Roll-off com vale no eixo longitudinal</t>
  </si>
  <si>
    <t>59turns/layer</t>
  </si>
  <si>
    <t>Roll-off com vale no eixo longitudinal (resultado da fixação local)</t>
  </si>
  <si>
    <t>standard</t>
  </si>
  <si>
    <t>Abs 2nd Integral  [T.m²]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</si>
</sst>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,##0.000"/>
    <numFmt numFmtId="166" formatCode="0.000E+00"/>
    <numFmt numFmtId="167" formatCode="0.000"/>
    <numFmt numFmtId="168" formatCode="#,##0.0000"/>
    <numFmt numFmtId="169" formatCode="0.0000"/>
    <numFmt numFmtId="170" formatCode="0.0000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67" fontId="0" fillId="4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6" fontId="0" fillId="8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166" fontId="0" fillId="9" borderId="1" xfId="0" applyNumberFormat="1" applyFill="1" applyBorder="1" applyAlignment="1">
      <alignment horizontal="center"/>
    </xf>
    <xf numFmtId="168" fontId="0" fillId="4" borderId="1" xfId="0" applyNumberFormat="1" applyFill="1" applyBorder="1" applyAlignment="1">
      <alignment horizontal="center" vertical="center"/>
    </xf>
    <xf numFmtId="168" fontId="0" fillId="8" borderId="1" xfId="0" applyNumberFormat="1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168" fontId="2" fillId="10" borderId="1" xfId="0" applyNumberFormat="1" applyFont="1" applyFill="1" applyBorder="1" applyAlignment="1">
      <alignment horizontal="center" vertical="center"/>
    </xf>
    <xf numFmtId="165" fontId="2" fillId="10" borderId="1" xfId="0" applyNumberFormat="1" applyFont="1" applyFill="1" applyBorder="1" applyAlignment="1">
      <alignment horizontal="center" vertical="center"/>
    </xf>
    <xf numFmtId="166" fontId="2" fillId="10" borderId="1" xfId="0" applyNumberFormat="1" applyFont="1" applyFill="1" applyBorder="1" applyAlignment="1">
      <alignment horizontal="center" vertical="center"/>
    </xf>
    <xf numFmtId="0" fontId="6" fillId="0" borderId="0" xfId="0" applyFont="1"/>
    <xf numFmtId="168" fontId="0" fillId="11" borderId="1" xfId="0" applyNumberFormat="1" applyFont="1" applyFill="1" applyBorder="1" applyAlignment="1">
      <alignment horizontal="center" vertical="center"/>
    </xf>
    <xf numFmtId="166" fontId="0" fillId="11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69" fontId="0" fillId="0" borderId="0" xfId="0" applyNumberFormat="1"/>
    <xf numFmtId="166" fontId="0" fillId="11" borderId="1" xfId="0" applyNumberForma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7" fillId="0" borderId="0" xfId="0" applyFont="1"/>
    <xf numFmtId="166" fontId="0" fillId="11" borderId="1" xfId="0" applyNumberFormat="1" applyFont="1" applyFill="1" applyBorder="1" applyAlignment="1">
      <alignment horizontal="center"/>
    </xf>
    <xf numFmtId="168" fontId="0" fillId="11" borderId="1" xfId="0" applyNumberFormat="1" applyFill="1" applyBorder="1" applyAlignment="1">
      <alignment horizontal="center" vertical="center"/>
    </xf>
    <xf numFmtId="166" fontId="0" fillId="11" borderId="1" xfId="0" applyNumberFormat="1" applyFill="1" applyBorder="1" applyAlignment="1">
      <alignment horizontal="center" vertical="center"/>
    </xf>
    <xf numFmtId="168" fontId="0" fillId="12" borderId="1" xfId="0" applyNumberFormat="1" applyFont="1" applyFill="1" applyBorder="1" applyAlignment="1">
      <alignment horizontal="center" vertical="center"/>
    </xf>
    <xf numFmtId="166" fontId="0" fillId="12" borderId="1" xfId="0" applyNumberFormat="1" applyFont="1" applyFill="1" applyBorder="1" applyAlignment="1">
      <alignment horizontal="center" vertical="center"/>
    </xf>
    <xf numFmtId="166" fontId="0" fillId="12" borderId="1" xfId="0" applyNumberFormat="1" applyFont="1" applyFill="1" applyBorder="1" applyAlignment="1">
      <alignment horizontal="center"/>
    </xf>
    <xf numFmtId="168" fontId="0" fillId="12" borderId="1" xfId="0" applyNumberFormat="1" applyFill="1" applyBorder="1" applyAlignment="1">
      <alignment horizontal="center" vertical="center"/>
    </xf>
    <xf numFmtId="166" fontId="0" fillId="12" borderId="1" xfId="0" applyNumberForma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170" fontId="10" fillId="12" borderId="1" xfId="0" applyNumberFormat="1" applyFont="1" applyFill="1" applyBorder="1" applyAlignment="1">
      <alignment horizontal="center" vertical="center"/>
    </xf>
    <xf numFmtId="170" fontId="11" fillId="11" borderId="1" xfId="0" applyNumberFormat="1" applyFont="1" applyFill="1" applyBorder="1" applyAlignment="1">
      <alignment horizontal="center" vertical="center"/>
    </xf>
    <xf numFmtId="170" fontId="8" fillId="11" borderId="1" xfId="0" applyNumberFormat="1" applyFont="1" applyFill="1" applyBorder="1" applyAlignment="1">
      <alignment horizontal="center" vertical="center"/>
    </xf>
    <xf numFmtId="170" fontId="10" fillId="11" borderId="1" xfId="0" applyNumberFormat="1" applyFont="1" applyFill="1" applyBorder="1" applyAlignment="1">
      <alignment horizontal="center" vertical="center"/>
    </xf>
    <xf numFmtId="0" fontId="0" fillId="11" borderId="1" xfId="0" applyFill="1" applyBorder="1"/>
    <xf numFmtId="0" fontId="12" fillId="11" borderId="1" xfId="0" applyFont="1" applyFill="1" applyBorder="1"/>
    <xf numFmtId="0" fontId="12" fillId="11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9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Model8!$H$2</c:f>
              <c:strCache>
                <c:ptCount val="1"/>
                <c:pt idx="0">
                  <c:v>Field roll-off (s = 0 mm) [%]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Model8!$F$3:$F$44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Model8!$H$3:$H$44</c:f>
              <c:numCache>
                <c:formatCode>#,##0.000</c:formatCode>
                <c:ptCount val="42"/>
                <c:pt idx="0">
                  <c:v>-0.60641754234574752</c:v>
                </c:pt>
                <c:pt idx="1">
                  <c:v>-0.46992986295865785</c:v>
                </c:pt>
                <c:pt idx="2">
                  <c:v>-0.35529675947232109</c:v>
                </c:pt>
                <c:pt idx="3">
                  <c:v>-0.25932536573514281</c:v>
                </c:pt>
                <c:pt idx="4">
                  <c:v>-0.18034019937016618</c:v>
                </c:pt>
                <c:pt idx="5">
                  <c:v>-0.11781382550934733</c:v>
                </c:pt>
                <c:pt idx="6">
                  <c:v>-7.1194203312172091E-2</c:v>
                </c:pt>
                <c:pt idx="7">
                  <c:v>-3.8473697827842636E-2</c:v>
                </c:pt>
                <c:pt idx="8">
                  <c:v>-1.6861607494957846E-2</c:v>
                </c:pt>
                <c:pt idx="9">
                  <c:v>-4.3607108537240657E-3</c:v>
                </c:pt>
                <c:pt idx="10">
                  <c:v>0</c:v>
                </c:pt>
                <c:pt idx="11">
                  <c:v>-3.2305753410914614E-3</c:v>
                </c:pt>
                <c:pt idx="12">
                  <c:v>-1.4128231568085625E-2</c:v>
                </c:pt>
                <c:pt idx="13">
                  <c:v>-3.3763787991059363E-2</c:v>
                </c:pt>
                <c:pt idx="14">
                  <c:v>-6.4676216499724604E-2</c:v>
                </c:pt>
                <c:pt idx="15">
                  <c:v>-0.1110230603788899</c:v>
                </c:pt>
                <c:pt idx="16">
                  <c:v>-0.17556794632551528</c:v>
                </c:pt>
                <c:pt idx="17">
                  <c:v>-0.25742403293702454</c:v>
                </c:pt>
                <c:pt idx="18">
                  <c:v>-0.35544875686243699</c:v>
                </c:pt>
                <c:pt idx="19">
                  <c:v>-0.47095129970026656</c:v>
                </c:pt>
                <c:pt idx="20">
                  <c:v>-0.60742200967069837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FC9-8056-140C1008C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48352"/>
        <c:axId val="1322249184"/>
      </c:scatterChart>
      <c:valAx>
        <c:axId val="132224835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9184"/>
        <c:crosses val="autoZero"/>
        <c:crossBetween val="midCat"/>
        <c:majorUnit val="2"/>
      </c:valAx>
      <c:valAx>
        <c:axId val="13222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Δx' [</a:t>
            </a:r>
            <a:r>
              <a:rPr lang="el-GR"/>
              <a:t>μ</a:t>
            </a:r>
            <a:r>
              <a:rPr lang="en-US"/>
              <a:t>rad]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'gap6.8mm'!$J$2</c:f>
              <c:strCache>
                <c:ptCount val="1"/>
                <c:pt idx="0">
                  <c:v>Final deflection (Δx') [μrad]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'gap6.8mm'!$F$3:$F$44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'gap6.8mm'!$J$3:$J$44</c:f>
              <c:numCache>
                <c:formatCode>0.000</c:formatCode>
                <c:ptCount val="42"/>
                <c:pt idx="0">
                  <c:v>-157.06825713009624</c:v>
                </c:pt>
                <c:pt idx="1">
                  <c:v>-139.45571452135025</c:v>
                </c:pt>
                <c:pt idx="2">
                  <c:v>-121.96676976526696</c:v>
                </c:pt>
                <c:pt idx="3">
                  <c:v>-105.69940591621281</c:v>
                </c:pt>
                <c:pt idx="4">
                  <c:v>-91.216966742569113</c:v>
                </c:pt>
                <c:pt idx="5" formatCode="#,##0.000">
                  <c:v>-78.923082131430917</c:v>
                </c:pt>
                <c:pt idx="6" formatCode="#,##0.000">
                  <c:v>-68.793468673581415</c:v>
                </c:pt>
                <c:pt idx="7" formatCode="#,##0.000">
                  <c:v>-60.267371912396335</c:v>
                </c:pt>
                <c:pt idx="8" formatCode="#,##0.000">
                  <c:v>-53.289088758732674</c:v>
                </c:pt>
                <c:pt idx="9" formatCode="#,##0.000">
                  <c:v>-48.532286678586871</c:v>
                </c:pt>
                <c:pt idx="10" formatCode="#,##0.000">
                  <c:v>-46.461353687135471</c:v>
                </c:pt>
                <c:pt idx="11" formatCode="#,##0.000">
                  <c:v>-47.347488184334004</c:v>
                </c:pt>
                <c:pt idx="12" formatCode="#,##0.000">
                  <c:v>-50.808947357872064</c:v>
                </c:pt>
                <c:pt idx="13" formatCode="#,##0.000">
                  <c:v>-56.355526388868078</c:v>
                </c:pt>
                <c:pt idx="14" formatCode="#,##0.000">
                  <c:v>-63.822774856714858</c:v>
                </c:pt>
                <c:pt idx="15" formatCode="#,##0.000">
                  <c:v>-72.70921274500634</c:v>
                </c:pt>
                <c:pt idx="16">
                  <c:v>-83.231508534761616</c:v>
                </c:pt>
                <c:pt idx="17">
                  <c:v>-95.264753238580084</c:v>
                </c:pt>
                <c:pt idx="18">
                  <c:v>-108.49256030631862</c:v>
                </c:pt>
                <c:pt idx="19">
                  <c:v>-122.24209710213653</c:v>
                </c:pt>
                <c:pt idx="20">
                  <c:v>-148.60093749187558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C-48E5-931C-73A76E550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51776"/>
        <c:axId val="1534754272"/>
      </c:scatterChart>
      <c:valAx>
        <c:axId val="153475177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4272"/>
        <c:crosses val="autoZero"/>
        <c:crossBetween val="midCat"/>
        <c:majorUnit val="2"/>
      </c:valAx>
      <c:valAx>
        <c:axId val="15347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Δx</a:t>
            </a:r>
            <a:r>
              <a:rPr lang="en-US" sz="1000" b="1" i="0" u="none" strike="noStrike" baseline="0">
                <a:effectLst/>
              </a:rPr>
              <a:t>f</a:t>
            </a:r>
            <a:r>
              <a:rPr lang="en-US"/>
              <a:t> [</a:t>
            </a:r>
            <a:r>
              <a:rPr lang="el-GR"/>
              <a:t>μ</a:t>
            </a:r>
            <a:r>
              <a:rPr lang="en-US"/>
              <a:t>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'gap6.8mm'!$L$2</c:f>
              <c:strCache>
                <c:ptCount val="1"/>
                <c:pt idx="0">
                  <c:v>Final transversal displacement (Δxf) [μm]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'gap6.8mm'!$F$3:$F$44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'gap6.8mm'!$L$3:$L$44</c:f>
              <c:numCache>
                <c:formatCode>0.000</c:formatCode>
                <c:ptCount val="42"/>
                <c:pt idx="0">
                  <c:v>-94.369322224230572</c:v>
                </c:pt>
                <c:pt idx="1">
                  <c:v>-83.783604667279562</c:v>
                </c:pt>
                <c:pt idx="2">
                  <c:v>-73.288712705119067</c:v>
                </c:pt>
                <c:pt idx="3">
                  <c:v>-63.542513912579423</c:v>
                </c:pt>
                <c:pt idx="4">
                  <c:v>-54.88065434256103</c:v>
                </c:pt>
                <c:pt idx="5" formatCode="#,##0.000">
                  <c:v>-47.53308384343093</c:v>
                </c:pt>
                <c:pt idx="6" formatCode="#,##0.000">
                  <c:v>-41.478746534193405</c:v>
                </c:pt>
                <c:pt idx="7" formatCode="#,##0.000">
                  <c:v>-36.372315855420759</c:v>
                </c:pt>
                <c:pt idx="8" formatCode="#,##0.000">
                  <c:v>-32.180125162780477</c:v>
                </c:pt>
                <c:pt idx="9" formatCode="#,##0.000">
                  <c:v>-29.326025187787227</c:v>
                </c:pt>
                <c:pt idx="10" formatCode="#,##0.000">
                  <c:v>-28.102606565057808</c:v>
                </c:pt>
                <c:pt idx="11" formatCode="#,##0.000">
                  <c:v>-28.655024920407218</c:v>
                </c:pt>
                <c:pt idx="12" formatCode="#,##0.000">
                  <c:v>-30.735542430630264</c:v>
                </c:pt>
                <c:pt idx="13" formatCode="#,##0.000">
                  <c:v>-34.064487699480352</c:v>
                </c:pt>
                <c:pt idx="14" formatCode="#,##0.000">
                  <c:v>-38.550297090106319</c:v>
                </c:pt>
                <c:pt idx="15" formatCode="#,##0.000">
                  <c:v>-43.881071090958933</c:v>
                </c:pt>
                <c:pt idx="16">
                  <c:v>-50.190803705800889</c:v>
                </c:pt>
                <c:pt idx="17">
                  <c:v>-57.408098486724256</c:v>
                </c:pt>
                <c:pt idx="18">
                  <c:v>-65.341127645505097</c:v>
                </c:pt>
                <c:pt idx="19">
                  <c:v>-73.576276729161975</c:v>
                </c:pt>
                <c:pt idx="20">
                  <c:v>-89.382786808986992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E-40A5-97EA-15304C680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05600"/>
        <c:axId val="1529603104"/>
      </c:scatterChart>
      <c:valAx>
        <c:axId val="15296056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3104"/>
        <c:crosses val="autoZero"/>
        <c:crossBetween val="midCat"/>
        <c:majorUnit val="2"/>
      </c:valAx>
      <c:valAx>
        <c:axId val="15296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'gap6.8mm'!$M$2</c:f>
              <c:strCache>
                <c:ptCount val="1"/>
                <c:pt idx="0">
                  <c:v>Normalized residual dynamic normal multipoles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'gap6.8mm'!$F$3:$F$44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'gap6.8mm'!$M$3:$M$44</c:f>
              <c:numCache>
                <c:formatCode>#,##0.000</c:formatCode>
                <c:ptCount val="42"/>
                <c:pt idx="0">
                  <c:v>2.0450851743312302</c:v>
                </c:pt>
                <c:pt idx="1">
                  <c:v>1.90582301926376</c:v>
                </c:pt>
                <c:pt idx="2">
                  <c:v>1.7510299898456601</c:v>
                </c:pt>
                <c:pt idx="3">
                  <c:v>1.6419063156102001</c:v>
                </c:pt>
                <c:pt idx="4">
                  <c:v>1.4582264717384901</c:v>
                </c:pt>
                <c:pt idx="5">
                  <c:v>1.3226319203938901</c:v>
                </c:pt>
                <c:pt idx="6">
                  <c:v>1.2310167524433999</c:v>
                </c:pt>
                <c:pt idx="7">
                  <c:v>1.05863561110907</c:v>
                </c:pt>
                <c:pt idx="8">
                  <c:v>0.83962292387860105</c:v>
                </c:pt>
                <c:pt idx="9">
                  <c:v>0.78710221342625397</c:v>
                </c:pt>
                <c:pt idx="10">
                  <c:v>1</c:v>
                </c:pt>
                <c:pt idx="11">
                  <c:v>1.2638075205666801</c:v>
                </c:pt>
                <c:pt idx="12">
                  <c:v>1.2457590299981001</c:v>
                </c:pt>
                <c:pt idx="13">
                  <c:v>0.88452106206992698</c:v>
                </c:pt>
                <c:pt idx="14">
                  <c:v>0.47337471604810799</c:v>
                </c:pt>
                <c:pt idx="15">
                  <c:v>0.25861994842864899</c:v>
                </c:pt>
                <c:pt idx="16">
                  <c:v>8.2162857365080597E-2</c:v>
                </c:pt>
                <c:pt idx="17">
                  <c:v>-0.24687045188930501</c:v>
                </c:pt>
                <c:pt idx="18">
                  <c:v>-0.39158309620114201</c:v>
                </c:pt>
                <c:pt idx="19">
                  <c:v>-0.59651088198309299</c:v>
                </c:pt>
                <c:pt idx="20">
                  <c:v>-0.74401515040938104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3-44E6-A185-7B822EA54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47808"/>
        <c:axId val="1594546144"/>
      </c:scatterChart>
      <c:valAx>
        <c:axId val="159454780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6144"/>
        <c:crosses val="autoZero"/>
        <c:crossBetween val="midCat"/>
        <c:majorUnit val="2"/>
      </c:valAx>
      <c:valAx>
        <c:axId val="15945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'gap7.2mm'!$H$2</c:f>
              <c:strCache>
                <c:ptCount val="1"/>
                <c:pt idx="0">
                  <c:v>Field roll-off (s = 0 mm) [%]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'gap7.2mm'!$F$3:$F$44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'gap7.2mm'!$H$3:$H$44</c:f>
              <c:numCache>
                <c:formatCode>#,##0.000</c:formatCode>
                <c:ptCount val="42"/>
                <c:pt idx="0">
                  <c:v>-0.62019396232204693</c:v>
                </c:pt>
                <c:pt idx="1">
                  <c:v>-0.48129525555984898</c:v>
                </c:pt>
                <c:pt idx="2">
                  <c:v>-0.36483311087502418</c:v>
                </c:pt>
                <c:pt idx="3">
                  <c:v>-0.26727176477799008</c:v>
                </c:pt>
                <c:pt idx="4">
                  <c:v>-0.18757161462362099</c:v>
                </c:pt>
                <c:pt idx="5">
                  <c:v>-0.12484455655915737</c:v>
                </c:pt>
                <c:pt idx="6">
                  <c:v>-7.8054247408491331E-2</c:v>
                </c:pt>
                <c:pt idx="7">
                  <c:v>-4.3674040757263541E-2</c:v>
                </c:pt>
                <c:pt idx="8">
                  <c:v>-1.9162307523035358E-2</c:v>
                </c:pt>
                <c:pt idx="9">
                  <c:v>-4.4609031819311286E-3</c:v>
                </c:pt>
                <c:pt idx="10">
                  <c:v>0</c:v>
                </c:pt>
                <c:pt idx="11">
                  <c:v>-5.8558761716719296E-3</c:v>
                </c:pt>
                <c:pt idx="12">
                  <c:v>-2.1271387116538473E-2</c:v>
                </c:pt>
                <c:pt idx="13">
                  <c:v>-4.6455028147068082E-2</c:v>
                </c:pt>
                <c:pt idx="14">
                  <c:v>-8.3542058611920475E-2</c:v>
                </c:pt>
                <c:pt idx="15">
                  <c:v>-0.13341392170349356</c:v>
                </c:pt>
                <c:pt idx="16">
                  <c:v>-0.19810615873691143</c:v>
                </c:pt>
                <c:pt idx="17">
                  <c:v>-0.27856881984480381</c:v>
                </c:pt>
                <c:pt idx="18">
                  <c:v>-0.37631941897348942</c:v>
                </c:pt>
                <c:pt idx="19">
                  <c:v>-0.49311357703014597</c:v>
                </c:pt>
                <c:pt idx="20">
                  <c:v>-0.63157608921114505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A-46D9-9E65-46E0109A3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48352"/>
        <c:axId val="1322249184"/>
      </c:scatterChart>
      <c:valAx>
        <c:axId val="132224835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9184"/>
        <c:crosses val="autoZero"/>
        <c:crossBetween val="midCat"/>
        <c:majorUnit val="2"/>
      </c:valAx>
      <c:valAx>
        <c:axId val="13222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Δx' [</a:t>
            </a:r>
            <a:r>
              <a:rPr lang="el-GR"/>
              <a:t>μ</a:t>
            </a:r>
            <a:r>
              <a:rPr lang="en-US"/>
              <a:t>rad]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'gap7.2mm'!$J$2</c:f>
              <c:strCache>
                <c:ptCount val="1"/>
                <c:pt idx="0">
                  <c:v>Final deflection (Δx') [μrad]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'gap7.2mm'!$F$3:$F$44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'gap7.2mm'!$J$3:$J$44</c:f>
              <c:numCache>
                <c:formatCode>0.000</c:formatCode>
                <c:ptCount val="42"/>
                <c:pt idx="0">
                  <c:v>-81.144788542423228</c:v>
                </c:pt>
                <c:pt idx="1">
                  <c:v>-65.250224498509425</c:v>
                </c:pt>
                <c:pt idx="2">
                  <c:v>-49.288001469607771</c:v>
                </c:pt>
                <c:pt idx="3">
                  <c:v>-34.366604570244533</c:v>
                </c:pt>
                <c:pt idx="4">
                  <c:v>-20.812853311368155</c:v>
                </c:pt>
                <c:pt idx="5" formatCode="#,##0.000">
                  <c:v>-8.9622882873587226</c:v>
                </c:pt>
                <c:pt idx="6" formatCode="#,##0.000">
                  <c:v>1.0736167387935924</c:v>
                </c:pt>
                <c:pt idx="7" formatCode="#,##0.000">
                  <c:v>9.5356045074603006</c:v>
                </c:pt>
                <c:pt idx="8" formatCode="#,##0.000">
                  <c:v>16.301812642740007</c:v>
                </c:pt>
                <c:pt idx="9" formatCode="#,##0.000">
                  <c:v>20.858566449514335</c:v>
                </c:pt>
                <c:pt idx="10" formatCode="#,##0.000">
                  <c:v>22.7926078768092</c:v>
                </c:pt>
                <c:pt idx="11" formatCode="#,##0.000">
                  <c:v>21.863324716311645</c:v>
                </c:pt>
                <c:pt idx="12" formatCode="#,##0.000">
                  <c:v>18.624486553673265</c:v>
                </c:pt>
                <c:pt idx="13" formatCode="#,##0.000">
                  <c:v>13.622055211663451</c:v>
                </c:pt>
                <c:pt idx="14" formatCode="#,##0.000">
                  <c:v>6.9914819124769609</c:v>
                </c:pt>
                <c:pt idx="15" formatCode="#,##0.000">
                  <c:v>-0.85593179629405403</c:v>
                </c:pt>
                <c:pt idx="16">
                  <c:v>-10.143751927430573</c:v>
                </c:pt>
                <c:pt idx="17">
                  <c:v>-20.489590939143692</c:v>
                </c:pt>
                <c:pt idx="18">
                  <c:v>-31.44218597770768</c:v>
                </c:pt>
                <c:pt idx="19">
                  <c:v>-42.660181219940341</c:v>
                </c:pt>
                <c:pt idx="20">
                  <c:v>-67.831520059637356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1-4EA5-8923-D801B2D70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51776"/>
        <c:axId val="1534754272"/>
      </c:scatterChart>
      <c:valAx>
        <c:axId val="153475177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4272"/>
        <c:crosses val="autoZero"/>
        <c:crossBetween val="midCat"/>
        <c:majorUnit val="2"/>
      </c:valAx>
      <c:valAx>
        <c:axId val="15347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Δx</a:t>
            </a:r>
            <a:r>
              <a:rPr lang="en-US" sz="1000" b="1" i="0" u="none" strike="noStrike" baseline="0">
                <a:effectLst/>
              </a:rPr>
              <a:t>f</a:t>
            </a:r>
            <a:r>
              <a:rPr lang="en-US"/>
              <a:t> [</a:t>
            </a:r>
            <a:r>
              <a:rPr lang="el-GR"/>
              <a:t>μ</a:t>
            </a:r>
            <a:r>
              <a:rPr lang="en-US"/>
              <a:t>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'gap7.2mm'!$L$2</c:f>
              <c:strCache>
                <c:ptCount val="1"/>
                <c:pt idx="0">
                  <c:v>Final transversal displacement (Δxf) [μm]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'gap7.2mm'!$F$3:$F$44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'gap7.2mm'!$L$3:$L$44</c:f>
              <c:numCache>
                <c:formatCode>0.000</c:formatCode>
                <c:ptCount val="42"/>
                <c:pt idx="0">
                  <c:v>-49.580786113114549</c:v>
                </c:pt>
                <c:pt idx="1">
                  <c:v>-39.970614162837435</c:v>
                </c:pt>
                <c:pt idx="2">
                  <c:v>-30.34188438660934</c:v>
                </c:pt>
                <c:pt idx="3">
                  <c:v>-21.342769521226153</c:v>
                </c:pt>
                <c:pt idx="4">
                  <c:v>-13.171160278910151</c:v>
                </c:pt>
                <c:pt idx="5" formatCode="#,##0.000">
                  <c:v>-6.0316372336796604</c:v>
                </c:pt>
                <c:pt idx="6" formatCode="#,##0.000">
                  <c:v>1.508275947071031E-2</c:v>
                </c:pt>
                <c:pt idx="7" formatCode="#,##0.000">
                  <c:v>5.1276311041165092</c:v>
                </c:pt>
                <c:pt idx="8" formatCode="#,##0.000">
                  <c:v>9.2381462248472239</c:v>
                </c:pt>
                <c:pt idx="9" formatCode="#,##0.000">
                  <c:v>12.021312385783109</c:v>
                </c:pt>
                <c:pt idx="10" formatCode="#,##0.000">
                  <c:v>13.21235611953592</c:v>
                </c:pt>
                <c:pt idx="11" formatCode="#,##0.000">
                  <c:v>12.682070092755598</c:v>
                </c:pt>
                <c:pt idx="12" formatCode="#,##0.000">
                  <c:v>10.784349528452067</c:v>
                </c:pt>
                <c:pt idx="13" formatCode="#,##0.000">
                  <c:v>7.8337877612839835</c:v>
                </c:pt>
                <c:pt idx="14" formatCode="#,##0.000">
                  <c:v>3.8956306329042363</c:v>
                </c:pt>
                <c:pt idx="15" formatCode="#,##0.000">
                  <c:v>-0.76717089121216664</c:v>
                </c:pt>
                <c:pt idx="16">
                  <c:v>-6.2839035979153079</c:v>
                </c:pt>
                <c:pt idx="17">
                  <c:v>-12.42949849450819</c:v>
                </c:pt>
                <c:pt idx="18">
                  <c:v>-18.940900213424836</c:v>
                </c:pt>
                <c:pt idx="19">
                  <c:v>-25.600762875546675</c:v>
                </c:pt>
                <c:pt idx="20">
                  <c:v>-40.620683351875904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7-4476-9AA5-E38F3A84D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05600"/>
        <c:axId val="1529603104"/>
      </c:scatterChart>
      <c:valAx>
        <c:axId val="15296056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3104"/>
        <c:crosses val="autoZero"/>
        <c:crossBetween val="midCat"/>
        <c:majorUnit val="2"/>
      </c:valAx>
      <c:valAx>
        <c:axId val="15296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'gap7.2mm'!$M$2</c:f>
              <c:strCache>
                <c:ptCount val="1"/>
                <c:pt idx="0">
                  <c:v>Normalized residual dynamic normal multipoles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'gap7.2mm'!$F$3:$F$44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'gap7.2mm'!$M$3:$M$44</c:f>
              <c:numCache>
                <c:formatCode>#,##0.000</c:formatCode>
                <c:ptCount val="42"/>
                <c:pt idx="0">
                  <c:v>7.9584347091335896</c:v>
                </c:pt>
                <c:pt idx="1">
                  <c:v>7.0561669357363099</c:v>
                </c:pt>
                <c:pt idx="2">
                  <c:v>6.0615787149949902</c:v>
                </c:pt>
                <c:pt idx="3">
                  <c:v>5.3343346767606601</c:v>
                </c:pt>
                <c:pt idx="4">
                  <c:v>4.1840257554622697</c:v>
                </c:pt>
                <c:pt idx="5">
                  <c:v>3.2736381709245301</c:v>
                </c:pt>
                <c:pt idx="6">
                  <c:v>2.67176960887863</c:v>
                </c:pt>
                <c:pt idx="7">
                  <c:v>1.60360568970415</c:v>
                </c:pt>
                <c:pt idx="8">
                  <c:v>0.17978621661668101</c:v>
                </c:pt>
                <c:pt idx="9">
                  <c:v>-0.26999286245322301</c:v>
                </c:pt>
                <c:pt idx="10">
                  <c:v>1</c:v>
                </c:pt>
                <c:pt idx="11">
                  <c:v>2.7209106376337902</c:v>
                </c:pt>
                <c:pt idx="12">
                  <c:v>2.7175173274124802</c:v>
                </c:pt>
                <c:pt idx="13">
                  <c:v>0.47207537861341897</c:v>
                </c:pt>
                <c:pt idx="14">
                  <c:v>-2.1727224232668201</c:v>
                </c:pt>
                <c:pt idx="15">
                  <c:v>-3.5693810616930102</c:v>
                </c:pt>
                <c:pt idx="16">
                  <c:v>-4.7110917777665904</c:v>
                </c:pt>
                <c:pt idx="17">
                  <c:v>-6.8705576127322097</c:v>
                </c:pt>
                <c:pt idx="18">
                  <c:v>-7.8076457664637298</c:v>
                </c:pt>
                <c:pt idx="19">
                  <c:v>-9.1349802002412108</c:v>
                </c:pt>
                <c:pt idx="20">
                  <c:v>-10.0894279977551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B-48B6-A432-F5785B2C4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47808"/>
        <c:axId val="1594546144"/>
      </c:scatterChart>
      <c:valAx>
        <c:axId val="159454780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6144"/>
        <c:crosses val="autoZero"/>
        <c:crossBetween val="midCat"/>
        <c:majorUnit val="2"/>
      </c:valAx>
      <c:valAx>
        <c:axId val="1594546144"/>
        <c:scaling>
          <c:orientation val="minMax"/>
          <c:max val="8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7808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gapside19.8mm!$H$2</c:f>
              <c:strCache>
                <c:ptCount val="1"/>
                <c:pt idx="0">
                  <c:v>Field roll-off (s = 0 mm) [%]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gapside19.8mm!$F$3:$F$44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gapside19.8mm!$H$3:$H$44</c:f>
              <c:numCache>
                <c:formatCode>#,##0.000</c:formatCode>
                <c:ptCount val="42"/>
                <c:pt idx="0">
                  <c:v>-0.59761076672996571</c:v>
                </c:pt>
                <c:pt idx="1">
                  <c:v>-0.46359024662150816</c:v>
                </c:pt>
                <c:pt idx="2">
                  <c:v>-0.35117624347142251</c:v>
                </c:pt>
                <c:pt idx="3">
                  <c:v>-0.25711856317680232</c:v>
                </c:pt>
                <c:pt idx="4">
                  <c:v>-0.17986869596253593</c:v>
                </c:pt>
                <c:pt idx="5">
                  <c:v>-0.11924329459023804</c:v>
                </c:pt>
                <c:pt idx="6">
                  <c:v>-7.4348938266904432E-2</c:v>
                </c:pt>
                <c:pt idx="7">
                  <c:v>-4.1514541010646062E-2</c:v>
                </c:pt>
                <c:pt idx="8">
                  <c:v>-1.8190856877975951E-2</c:v>
                </c:pt>
                <c:pt idx="9">
                  <c:v>-4.269467419054907E-3</c:v>
                </c:pt>
                <c:pt idx="10">
                  <c:v>0</c:v>
                </c:pt>
                <c:pt idx="11">
                  <c:v>-5.7910952804235936E-3</c:v>
                </c:pt>
                <c:pt idx="12">
                  <c:v>-2.0638321577134525E-2</c:v>
                </c:pt>
                <c:pt idx="13">
                  <c:v>-4.5440976896001288E-2</c:v>
                </c:pt>
                <c:pt idx="14">
                  <c:v>-8.1503989591078949E-2</c:v>
                </c:pt>
                <c:pt idx="15">
                  <c:v>-0.1301895450025255</c:v>
                </c:pt>
                <c:pt idx="16">
                  <c:v>-0.19346916725236449</c:v>
                </c:pt>
                <c:pt idx="17">
                  <c:v>-0.27185535927013266</c:v>
                </c:pt>
                <c:pt idx="18">
                  <c:v>-0.36710824949528836</c:v>
                </c:pt>
                <c:pt idx="19">
                  <c:v>-0.48086004553969358</c:v>
                </c:pt>
                <c:pt idx="20">
                  <c:v>-0.61555555947678842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4-4095-85EC-5827B78F2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48352"/>
        <c:axId val="1322249184"/>
      </c:scatterChart>
      <c:valAx>
        <c:axId val="132224835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9184"/>
        <c:crosses val="autoZero"/>
        <c:crossBetween val="midCat"/>
        <c:majorUnit val="2"/>
      </c:valAx>
      <c:valAx>
        <c:axId val="13222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Δx' [</a:t>
            </a:r>
            <a:r>
              <a:rPr lang="el-GR"/>
              <a:t>μ</a:t>
            </a:r>
            <a:r>
              <a:rPr lang="en-US"/>
              <a:t>rad]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gapside19.8mm!$J$2</c:f>
              <c:strCache>
                <c:ptCount val="1"/>
                <c:pt idx="0">
                  <c:v>Final deflection (Δx') [μrad]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gapside19.8mm!$F$3:$F$44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gapside19.8mm!$J$3:$J$44</c:f>
              <c:numCache>
                <c:formatCode>0.000</c:formatCode>
                <c:ptCount val="42"/>
                <c:pt idx="0">
                  <c:v>-74.343720809052542</c:v>
                </c:pt>
                <c:pt idx="1">
                  <c:v>-57.037851524305133</c:v>
                </c:pt>
                <c:pt idx="2">
                  <c:v>-39.965285773888112</c:v>
                </c:pt>
                <c:pt idx="3">
                  <c:v>-24.193619844432039</c:v>
                </c:pt>
                <c:pt idx="4">
                  <c:v>-10.042847492840838</c:v>
                </c:pt>
                <c:pt idx="5" formatCode="#,##0.000">
                  <c:v>2.3202285676300054</c:v>
                </c:pt>
                <c:pt idx="6" formatCode="#,##0.000">
                  <c:v>12.9018231515953</c:v>
                </c:pt>
                <c:pt idx="7" formatCode="#,##0.000">
                  <c:v>21.947600754703853</c:v>
                </c:pt>
                <c:pt idx="8" formatCode="#,##0.000">
                  <c:v>29.068894546705771</c:v>
                </c:pt>
                <c:pt idx="9" formatCode="#,##0.000">
                  <c:v>33.707857392553038</c:v>
                </c:pt>
                <c:pt idx="10" formatCode="#,##0.000">
                  <c:v>35.682350227635929</c:v>
                </c:pt>
                <c:pt idx="11" formatCode="#,##0.000">
                  <c:v>34.896399338899556</c:v>
                </c:pt>
                <c:pt idx="12" formatCode="#,##0.000">
                  <c:v>31.746262282031598</c:v>
                </c:pt>
                <c:pt idx="13" formatCode="#,##0.000">
                  <c:v>26.578043243231473</c:v>
                </c:pt>
                <c:pt idx="14" formatCode="#,##0.000">
                  <c:v>19.639280095585345</c:v>
                </c:pt>
                <c:pt idx="15" formatCode="#,##0.000">
                  <c:v>11.436165997707981</c:v>
                </c:pt>
                <c:pt idx="16">
                  <c:v>1.6581388190465078</c:v>
                </c:pt>
                <c:pt idx="17">
                  <c:v>-9.4526253691332887</c:v>
                </c:pt>
                <c:pt idx="18">
                  <c:v>-21.501939418589174</c:v>
                </c:pt>
                <c:pt idx="19">
                  <c:v>-34.023289028516722</c:v>
                </c:pt>
                <c:pt idx="20">
                  <c:v>-59.837982655860948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4-4D1D-B172-8F23CE1C4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51776"/>
        <c:axId val="1534754272"/>
      </c:scatterChart>
      <c:valAx>
        <c:axId val="153475177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4272"/>
        <c:crosses val="autoZero"/>
        <c:crossBetween val="midCat"/>
        <c:majorUnit val="2"/>
      </c:valAx>
      <c:valAx>
        <c:axId val="15347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Δx</a:t>
            </a:r>
            <a:r>
              <a:rPr lang="en-US" sz="1000" b="1" i="0" u="none" strike="noStrike" baseline="0">
                <a:effectLst/>
              </a:rPr>
              <a:t>f</a:t>
            </a:r>
            <a:r>
              <a:rPr lang="en-US"/>
              <a:t> [</a:t>
            </a:r>
            <a:r>
              <a:rPr lang="el-GR"/>
              <a:t>μ</a:t>
            </a:r>
            <a:r>
              <a:rPr lang="en-US"/>
              <a:t>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gapside19.8mm!$L$2</c:f>
              <c:strCache>
                <c:ptCount val="1"/>
                <c:pt idx="0">
                  <c:v>Final transversal displacement (Δxf) [μm]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gapside19.8mm!$F$3:$F$44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gapside19.8mm!$L$3:$L$44</c:f>
              <c:numCache>
                <c:formatCode>0.000</c:formatCode>
                <c:ptCount val="42"/>
                <c:pt idx="0">
                  <c:v>-45.529970142973248</c:v>
                </c:pt>
                <c:pt idx="1">
                  <c:v>-35.068964754896122</c:v>
                </c:pt>
                <c:pt idx="2">
                  <c:v>-24.774528042039094</c:v>
                </c:pt>
                <c:pt idx="3">
                  <c:v>-15.272848896666899</c:v>
                </c:pt>
                <c:pt idx="4">
                  <c:v>-6.7468326209812925</c:v>
                </c:pt>
                <c:pt idx="5" formatCode="#,##0.000">
                  <c:v>0.70243619408960112</c:v>
                </c:pt>
                <c:pt idx="6" formatCode="#,##0.000">
                  <c:v>7.0768596324591924</c:v>
                </c:pt>
                <c:pt idx="7" formatCode="#,##0.000">
                  <c:v>12.541853916558374</c:v>
                </c:pt>
                <c:pt idx="8" formatCode="#,##0.000">
                  <c:v>16.871729964375678</c:v>
                </c:pt>
                <c:pt idx="9" formatCode="#,##0.000">
                  <c:v>19.709526258901057</c:v>
                </c:pt>
                <c:pt idx="10" formatCode="#,##0.000">
                  <c:v>20.92218134085331</c:v>
                </c:pt>
                <c:pt idx="11" formatCode="#,##0.000">
                  <c:v>20.474498288538108</c:v>
                </c:pt>
                <c:pt idx="12" formatCode="#,##0.000">
                  <c:v>18.635701447873966</c:v>
                </c:pt>
                <c:pt idx="13" formatCode="#,##0.000">
                  <c:v>15.594799158162667</c:v>
                </c:pt>
                <c:pt idx="14" formatCode="#,##0.000">
                  <c:v>11.475143170528934</c:v>
                </c:pt>
                <c:pt idx="15" formatCode="#,##0.000">
                  <c:v>6.596470723595858</c:v>
                </c:pt>
                <c:pt idx="16">
                  <c:v>0.77759768456829392</c:v>
                </c:pt>
                <c:pt idx="17">
                  <c:v>-5.8383486166763632</c:v>
                </c:pt>
                <c:pt idx="18">
                  <c:v>-13.012966906743948</c:v>
                </c:pt>
                <c:pt idx="19">
                  <c:v>-20.453038416240791</c:v>
                </c:pt>
                <c:pt idx="20">
                  <c:v>-35.857304740926658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D-40F3-BA55-FB77918F3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05600"/>
        <c:axId val="1529603104"/>
      </c:scatterChart>
      <c:valAx>
        <c:axId val="15296056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3104"/>
        <c:crosses val="autoZero"/>
        <c:crossBetween val="midCat"/>
        <c:majorUnit val="2"/>
      </c:valAx>
      <c:valAx>
        <c:axId val="15296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Δx' [</a:t>
            </a:r>
            <a:r>
              <a:rPr lang="el-GR"/>
              <a:t>μ</a:t>
            </a:r>
            <a:r>
              <a:rPr lang="en-US"/>
              <a:t>rad]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Model8!$J$2</c:f>
              <c:strCache>
                <c:ptCount val="1"/>
                <c:pt idx="0">
                  <c:v>Final deflection (Δx') [μrad]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Model8!$F$3:$F$44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Model8!$J$3:$J$44</c:f>
              <c:numCache>
                <c:formatCode>0.000</c:formatCode>
                <c:ptCount val="42"/>
                <c:pt idx="0">
                  <c:v>-116.70929868037354</c:v>
                </c:pt>
                <c:pt idx="1">
                  <c:v>-100.47844565954391</c:v>
                </c:pt>
                <c:pt idx="2">
                  <c:v>-84.449420199977808</c:v>
                </c:pt>
                <c:pt idx="3">
                  <c:v>-69.454555784402856</c:v>
                </c:pt>
                <c:pt idx="4">
                  <c:v>-55.778037980089429</c:v>
                </c:pt>
                <c:pt idx="5" formatCode="#,##0.000">
                  <c:v>-43.712704691281012</c:v>
                </c:pt>
                <c:pt idx="6" formatCode="#,##0.000">
                  <c:v>-33.510782269638447</c:v>
                </c:pt>
                <c:pt idx="7" formatCode="#,##0.000">
                  <c:v>-25.321355435405767</c:v>
                </c:pt>
                <c:pt idx="8" formatCode="#,##0.000">
                  <c:v>-19.134842219472763</c:v>
                </c:pt>
                <c:pt idx="9" formatCode="#,##0.000">
                  <c:v>-15.002754339443783</c:v>
                </c:pt>
                <c:pt idx="10" formatCode="#,##0.000">
                  <c:v>-13.272814420071551</c:v>
                </c:pt>
                <c:pt idx="11" formatCode="#,##0.000">
                  <c:v>-14.12331677937393</c:v>
                </c:pt>
                <c:pt idx="12" formatCode="#,##0.000">
                  <c:v>-17.165927326067113</c:v>
                </c:pt>
                <c:pt idx="13" formatCode="#,##0.000">
                  <c:v>-21.991118850285002</c:v>
                </c:pt>
                <c:pt idx="14" formatCode="#,##0.000">
                  <c:v>-28.544035888031456</c:v>
                </c:pt>
                <c:pt idx="15" formatCode="#,##0.000">
                  <c:v>-36.633351553622397</c:v>
                </c:pt>
                <c:pt idx="16">
                  <c:v>-45.962865082315801</c:v>
                </c:pt>
                <c:pt idx="17">
                  <c:v>-56.405003096555369</c:v>
                </c:pt>
                <c:pt idx="18">
                  <c:v>-67.76267200994053</c:v>
                </c:pt>
                <c:pt idx="19">
                  <c:v>-79.435603100511841</c:v>
                </c:pt>
                <c:pt idx="20">
                  <c:v>-104.71778651556126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3-430E-80CF-DDBE6D70E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51776"/>
        <c:axId val="1534754272"/>
      </c:scatterChart>
      <c:valAx>
        <c:axId val="153475177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4272"/>
        <c:crosses val="autoZero"/>
        <c:crossBetween val="midCat"/>
        <c:majorUnit val="2"/>
      </c:valAx>
      <c:valAx>
        <c:axId val="1534754272"/>
        <c:scaling>
          <c:orientation val="minMax"/>
          <c:min val="-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gapside19.8mm!$M$2</c:f>
              <c:strCache>
                <c:ptCount val="1"/>
                <c:pt idx="0">
                  <c:v>Normalized residual dynamic normal multipoles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gapside19.8mm!$F$3:$F$44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gapside19.8mm!$M$3:$M$44</c:f>
              <c:numCache>
                <c:formatCode>#,##0.000</c:formatCode>
                <c:ptCount val="42"/>
                <c:pt idx="0">
                  <c:v>19.330850723882499</c:v>
                </c:pt>
                <c:pt idx="1">
                  <c:v>16.861200406263599</c:v>
                </c:pt>
                <c:pt idx="2">
                  <c:v>14.1082936766558</c:v>
                </c:pt>
                <c:pt idx="3">
                  <c:v>12.192007919700099</c:v>
                </c:pt>
                <c:pt idx="4">
                  <c:v>8.8974848194186098</c:v>
                </c:pt>
                <c:pt idx="5">
                  <c:v>6.5221214058385204</c:v>
                </c:pt>
                <c:pt idx="6">
                  <c:v>4.90572984026696</c:v>
                </c:pt>
                <c:pt idx="7">
                  <c:v>1.80321547925187</c:v>
                </c:pt>
                <c:pt idx="8">
                  <c:v>-2.0784328283229301</c:v>
                </c:pt>
                <c:pt idx="9">
                  <c:v>-2.9045059458410898</c:v>
                </c:pt>
                <c:pt idx="10">
                  <c:v>1</c:v>
                </c:pt>
                <c:pt idx="11">
                  <c:v>5.7362515691110199</c:v>
                </c:pt>
                <c:pt idx="12">
                  <c:v>5.4193357826644801</c:v>
                </c:pt>
                <c:pt idx="13">
                  <c:v>-0.96098990714890997</c:v>
                </c:pt>
                <c:pt idx="14">
                  <c:v>-8.2105519480391802</c:v>
                </c:pt>
                <c:pt idx="15">
                  <c:v>-12.0604254786001</c:v>
                </c:pt>
                <c:pt idx="16">
                  <c:v>-15.334711620687701</c:v>
                </c:pt>
                <c:pt idx="17">
                  <c:v>-21.2962154503237</c:v>
                </c:pt>
                <c:pt idx="18">
                  <c:v>-23.922071828787001</c:v>
                </c:pt>
                <c:pt idx="19">
                  <c:v>-27.552766136195402</c:v>
                </c:pt>
                <c:pt idx="20">
                  <c:v>-30.1624205901343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D-4168-9A47-D2B8841C3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47808"/>
        <c:axId val="1594546144"/>
      </c:scatterChart>
      <c:valAx>
        <c:axId val="159454780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6144"/>
        <c:crosses val="autoZero"/>
        <c:crossBetween val="midCat"/>
        <c:majorUnit val="2"/>
      </c:valAx>
      <c:valAx>
        <c:axId val="15945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gapside20.2mm!$H$2</c:f>
              <c:strCache>
                <c:ptCount val="1"/>
                <c:pt idx="0">
                  <c:v>Field roll-off (s = 0 mm) [%]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gapside20.2mm!$F$3:$F$44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gapside20.2mm!$H$3:$H$44</c:f>
              <c:numCache>
                <c:formatCode>#,##0.000</c:formatCode>
                <c:ptCount val="42"/>
                <c:pt idx="0">
                  <c:v>-0.59773309920071271</c:v>
                </c:pt>
                <c:pt idx="1">
                  <c:v>-0.46370942488350553</c:v>
                </c:pt>
                <c:pt idx="2">
                  <c:v>-0.35129593572956114</c:v>
                </c:pt>
                <c:pt idx="3">
                  <c:v>-0.25722802833374064</c:v>
                </c:pt>
                <c:pt idx="4">
                  <c:v>-0.17996283129351334</c:v>
                </c:pt>
                <c:pt idx="5">
                  <c:v>-0.11932089314959951</c:v>
                </c:pt>
                <c:pt idx="6">
                  <c:v>-7.4403363021546293E-2</c:v>
                </c:pt>
                <c:pt idx="7">
                  <c:v>-4.1554202107578646E-2</c:v>
                </c:pt>
                <c:pt idx="8">
                  <c:v>-1.8212512417683631E-2</c:v>
                </c:pt>
                <c:pt idx="9">
                  <c:v>-4.2742747110239565E-3</c:v>
                </c:pt>
                <c:pt idx="10">
                  <c:v>0</c:v>
                </c:pt>
                <c:pt idx="11">
                  <c:v>-5.7502044320966823E-3</c:v>
                </c:pt>
                <c:pt idx="12">
                  <c:v>-2.0560638739634086E-2</c:v>
                </c:pt>
                <c:pt idx="13">
                  <c:v>-4.5335483374373466E-2</c:v>
                </c:pt>
                <c:pt idx="14">
                  <c:v>-8.136841775337747E-2</c:v>
                </c:pt>
                <c:pt idx="15">
                  <c:v>-0.13001908056814393</c:v>
                </c:pt>
                <c:pt idx="16">
                  <c:v>-0.19326879223120194</c:v>
                </c:pt>
                <c:pt idx="17">
                  <c:v>-0.27162251662020814</c:v>
                </c:pt>
                <c:pt idx="18">
                  <c:v>-0.36684141745195531</c:v>
                </c:pt>
                <c:pt idx="19">
                  <c:v>-0.48055936856559978</c:v>
                </c:pt>
                <c:pt idx="20">
                  <c:v>-0.61522329897931838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7-4B9A-9C1A-8308B0644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48352"/>
        <c:axId val="1322249184"/>
      </c:scatterChart>
      <c:valAx>
        <c:axId val="132224835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9184"/>
        <c:crosses val="autoZero"/>
        <c:crossBetween val="midCat"/>
        <c:majorUnit val="2"/>
      </c:valAx>
      <c:valAx>
        <c:axId val="13222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Δx' [</a:t>
            </a:r>
            <a:r>
              <a:rPr lang="el-GR"/>
              <a:t>μ</a:t>
            </a:r>
            <a:r>
              <a:rPr lang="en-US"/>
              <a:t>rad]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gapside20.2mm!$J$2</c:f>
              <c:strCache>
                <c:ptCount val="1"/>
                <c:pt idx="0">
                  <c:v>Final deflection (Δx') [μrad]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gapside20.2mm!$F$3:$F$44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gapside20.2mm!$J$3:$J$44</c:f>
              <c:numCache>
                <c:formatCode>0.000</c:formatCode>
                <c:ptCount val="42"/>
                <c:pt idx="0">
                  <c:v>-163.23281112036796</c:v>
                </c:pt>
                <c:pt idx="1">
                  <c:v>-146.6500399728707</c:v>
                </c:pt>
                <c:pt idx="2">
                  <c:v>-130.08646198892265</c:v>
                </c:pt>
                <c:pt idx="3">
                  <c:v>-114.6462008476901</c:v>
                </c:pt>
                <c:pt idx="4">
                  <c:v>-100.78695915300044</c:v>
                </c:pt>
                <c:pt idx="5" formatCode="#,##0.000">
                  <c:v>-88.830842968021159</c:v>
                </c:pt>
                <c:pt idx="6" formatCode="#,##0.000">
                  <c:v>-78.746110919917257</c:v>
                </c:pt>
                <c:pt idx="7" formatCode="#,##0.000">
                  <c:v>-70.194229278625741</c:v>
                </c:pt>
                <c:pt idx="8" formatCode="#,##0.000">
                  <c:v>-63.517173096018652</c:v>
                </c:pt>
                <c:pt idx="9" formatCode="#,##0.000">
                  <c:v>-59.167584926137756</c:v>
                </c:pt>
                <c:pt idx="10" formatCode="#,##0.000">
                  <c:v>-57.332320057101299</c:v>
                </c:pt>
                <c:pt idx="11" formatCode="#,##0.000">
                  <c:v>-58.199355910683032</c:v>
                </c:pt>
                <c:pt idx="12" formatCode="#,##0.000">
                  <c:v>-61.38165981788466</c:v>
                </c:pt>
                <c:pt idx="13" formatCode="#,##0.000">
                  <c:v>-66.53315758878243</c:v>
                </c:pt>
                <c:pt idx="14" formatCode="#,##0.000">
                  <c:v>-73.457755440738183</c:v>
                </c:pt>
                <c:pt idx="15" formatCode="#,##0.000">
                  <c:v>-81.627993255598128</c:v>
                </c:pt>
                <c:pt idx="16">
                  <c:v>-91.346280360732592</c:v>
                </c:pt>
                <c:pt idx="17">
                  <c:v>-102.48293548016368</c:v>
                </c:pt>
                <c:pt idx="18">
                  <c:v>-114.69929748395008</c:v>
                </c:pt>
                <c:pt idx="19">
                  <c:v>-127.3857265196864</c:v>
                </c:pt>
                <c:pt idx="20">
                  <c:v>-153.17871934034017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C-428C-B1F6-8EEE7BD29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51776"/>
        <c:axId val="1534754272"/>
      </c:scatterChart>
      <c:valAx>
        <c:axId val="153475177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4272"/>
        <c:crosses val="autoZero"/>
        <c:crossBetween val="midCat"/>
        <c:majorUnit val="2"/>
      </c:valAx>
      <c:valAx>
        <c:axId val="1534754272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1776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Δx</a:t>
            </a:r>
            <a:r>
              <a:rPr lang="en-US" sz="1000" b="1" i="0" u="none" strike="noStrike" baseline="0">
                <a:effectLst/>
              </a:rPr>
              <a:t>f</a:t>
            </a:r>
            <a:r>
              <a:rPr lang="en-US"/>
              <a:t> [</a:t>
            </a:r>
            <a:r>
              <a:rPr lang="el-GR"/>
              <a:t>μ</a:t>
            </a:r>
            <a:r>
              <a:rPr lang="en-US"/>
              <a:t>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gapside20.2mm!$L$2</c:f>
              <c:strCache>
                <c:ptCount val="1"/>
                <c:pt idx="0">
                  <c:v>Final transversal displacement (Δxf) [μm]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gapside20.2mm!$F$3:$F$44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gapside20.2mm!$L$3:$L$44</c:f>
              <c:numCache>
                <c:formatCode>0.000</c:formatCode>
                <c:ptCount val="42"/>
                <c:pt idx="0">
                  <c:v>-98.060524986926424</c:v>
                </c:pt>
                <c:pt idx="1">
                  <c:v>-88.087740327522496</c:v>
                </c:pt>
                <c:pt idx="2">
                  <c:v>-78.146832323683853</c:v>
                </c:pt>
                <c:pt idx="3">
                  <c:v>-68.895899964142842</c:v>
                </c:pt>
                <c:pt idx="4">
                  <c:v>-60.607342800642556</c:v>
                </c:pt>
                <c:pt idx="5" formatCode="#,##0.000">
                  <c:v>-53.463011752714131</c:v>
                </c:pt>
                <c:pt idx="6" formatCode="#,##0.000">
                  <c:v>-47.437322204184511</c:v>
                </c:pt>
                <c:pt idx="7" formatCode="#,##0.000">
                  <c:v>-42.319590634193602</c:v>
                </c:pt>
                <c:pt idx="8" formatCode="#,##0.000">
                  <c:v>-38.313121676602741</c:v>
                </c:pt>
                <c:pt idx="9" formatCode="#,##0.000">
                  <c:v>-35.699673563501783</c:v>
                </c:pt>
                <c:pt idx="10" formatCode="#,##0.000">
                  <c:v>-34.613130455255174</c:v>
                </c:pt>
                <c:pt idx="11" formatCode="#,##0.000">
                  <c:v>-35.155864553190696</c:v>
                </c:pt>
                <c:pt idx="12" formatCode="#,##0.000">
                  <c:v>-37.075469814637998</c:v>
                </c:pt>
                <c:pt idx="13" formatCode="#,##0.000">
                  <c:v>-40.169404678454164</c:v>
                </c:pt>
                <c:pt idx="14" formatCode="#,##0.000">
                  <c:v>-44.329504318758353</c:v>
                </c:pt>
                <c:pt idx="15" formatCode="#,##0.000">
                  <c:v>-49.231620412705233</c:v>
                </c:pt>
                <c:pt idx="16">
                  <c:v>-55.061167169524126</c:v>
                </c:pt>
                <c:pt idx="17">
                  <c:v>-61.741997463145225</c:v>
                </c:pt>
                <c:pt idx="18">
                  <c:v>-69.067166594494893</c:v>
                </c:pt>
                <c:pt idx="19">
                  <c:v>-76.665400271244536</c:v>
                </c:pt>
                <c:pt idx="20">
                  <c:v>-92.131538346981472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E-4C44-B1C3-06D975576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05600"/>
        <c:axId val="1529603104"/>
      </c:scatterChart>
      <c:valAx>
        <c:axId val="15296056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3104"/>
        <c:crosses val="autoZero"/>
        <c:crossBetween val="midCat"/>
        <c:majorUnit val="2"/>
      </c:valAx>
      <c:valAx>
        <c:axId val="1529603104"/>
        <c:scaling>
          <c:orientation val="minMax"/>
          <c:max val="-2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56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gapside20.2mm!$M$2</c:f>
              <c:strCache>
                <c:ptCount val="1"/>
                <c:pt idx="0">
                  <c:v>Normalized residual dynamic normal multipoles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gapside20.2mm!$F$3:$F$44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gapside20.2mm!$M$3:$M$44</c:f>
              <c:numCache>
                <c:formatCode>#,##0.000</c:formatCode>
                <c:ptCount val="42"/>
                <c:pt idx="0">
                  <c:v>1.9632701830228101</c:v>
                </c:pt>
                <c:pt idx="1">
                  <c:v>1.83729822721341</c:v>
                </c:pt>
                <c:pt idx="2">
                  <c:v>1.6980574809215401</c:v>
                </c:pt>
                <c:pt idx="3">
                  <c:v>1.5974080276842799</c:v>
                </c:pt>
                <c:pt idx="4">
                  <c:v>1.43513854121384</c:v>
                </c:pt>
                <c:pt idx="5">
                  <c:v>1.30920902201765</c:v>
                </c:pt>
                <c:pt idx="6">
                  <c:v>1.2257205534790501</c:v>
                </c:pt>
                <c:pt idx="7">
                  <c:v>1.07463831198251</c:v>
                </c:pt>
                <c:pt idx="8">
                  <c:v>0.87563695193306301</c:v>
                </c:pt>
                <c:pt idx="9">
                  <c:v>0.81725854687268396</c:v>
                </c:pt>
                <c:pt idx="10">
                  <c:v>1</c:v>
                </c:pt>
                <c:pt idx="11">
                  <c:v>1.2408422244453401</c:v>
                </c:pt>
                <c:pt idx="12">
                  <c:v>1.23521701514384</c:v>
                </c:pt>
                <c:pt idx="13">
                  <c:v>0.91574876058967603</c:v>
                </c:pt>
                <c:pt idx="14">
                  <c:v>0.54411105301949403</c:v>
                </c:pt>
                <c:pt idx="15">
                  <c:v>0.34933791565558697</c:v>
                </c:pt>
                <c:pt idx="16">
                  <c:v>0.189519107538558</c:v>
                </c:pt>
                <c:pt idx="17">
                  <c:v>-0.11258169405758001</c:v>
                </c:pt>
                <c:pt idx="18">
                  <c:v>-0.24200420177120199</c:v>
                </c:pt>
                <c:pt idx="19">
                  <c:v>-0.42506997514496397</c:v>
                </c:pt>
                <c:pt idx="20">
                  <c:v>-0.55727855380860003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1-4150-9145-816913C30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47808"/>
        <c:axId val="1594546144"/>
      </c:scatterChart>
      <c:valAx>
        <c:axId val="159454780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6144"/>
        <c:crosses val="autoZero"/>
        <c:crossBetween val="midCat"/>
        <c:majorUnit val="2"/>
      </c:valAx>
      <c:valAx>
        <c:axId val="15945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'w0+0.2mm'!$H$2</c:f>
              <c:strCache>
                <c:ptCount val="1"/>
                <c:pt idx="0">
                  <c:v>Field roll-off (s = 0 mm) [%]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'w0+0.2mm'!$F$3:$F$44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'w0+0.2mm'!$H$3:$H$44</c:f>
              <c:numCache>
                <c:formatCode>#,##0.000</c:formatCode>
                <c:ptCount val="42"/>
                <c:pt idx="0">
                  <c:v>-0.60699871157469554</c:v>
                </c:pt>
                <c:pt idx="1">
                  <c:v>-0.47226610461523927</c:v>
                </c:pt>
                <c:pt idx="2">
                  <c:v>-0.35994752657076079</c:v>
                </c:pt>
                <c:pt idx="3">
                  <c:v>-0.26592521884090431</c:v>
                </c:pt>
                <c:pt idx="4">
                  <c:v>-0.18700841830360734</c:v>
                </c:pt>
                <c:pt idx="5">
                  <c:v>-0.12303631343229372</c:v>
                </c:pt>
                <c:pt idx="6">
                  <c:v>-7.3902544324585789E-2</c:v>
                </c:pt>
                <c:pt idx="7">
                  <c:v>-3.8383474129807825E-2</c:v>
                </c:pt>
                <c:pt idx="8">
                  <c:v>-1.5521266327773845E-2</c:v>
                </c:pt>
                <c:pt idx="9">
                  <c:v>-2.9925055742311951E-3</c:v>
                </c:pt>
                <c:pt idx="10">
                  <c:v>0</c:v>
                </c:pt>
                <c:pt idx="11">
                  <c:v>-5.9707720463122449E-3</c:v>
                </c:pt>
                <c:pt idx="12">
                  <c:v>-2.101713321085262E-2</c:v>
                </c:pt>
                <c:pt idx="13">
                  <c:v>-4.5272070821868952E-2</c:v>
                </c:pt>
                <c:pt idx="14">
                  <c:v>-7.9968620118080758E-2</c:v>
                </c:pt>
                <c:pt idx="15">
                  <c:v>-0.12877626297559419</c:v>
                </c:pt>
                <c:pt idx="16">
                  <c:v>-0.19295988324808575</c:v>
                </c:pt>
                <c:pt idx="17">
                  <c:v>-0.2732330970374181</c:v>
                </c:pt>
                <c:pt idx="18">
                  <c:v>-0.37032616038412242</c:v>
                </c:pt>
                <c:pt idx="19">
                  <c:v>-0.48576537466725617</c:v>
                </c:pt>
                <c:pt idx="20">
                  <c:v>-0.6227992765828132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4-4B45-9CC8-9AF3105F4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48352"/>
        <c:axId val="1322249184"/>
      </c:scatterChart>
      <c:valAx>
        <c:axId val="132224835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9184"/>
        <c:crosses val="autoZero"/>
        <c:crossBetween val="midCat"/>
        <c:majorUnit val="2"/>
      </c:valAx>
      <c:valAx>
        <c:axId val="13222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Δx' [</a:t>
            </a:r>
            <a:r>
              <a:rPr lang="el-GR"/>
              <a:t>μ</a:t>
            </a:r>
            <a:r>
              <a:rPr lang="en-US"/>
              <a:t>rad]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'w0+0.2mm'!$J$2</c:f>
              <c:strCache>
                <c:ptCount val="1"/>
                <c:pt idx="0">
                  <c:v>Final deflection (Δx') [μrad]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'w0+0.2mm'!$F$3:$F$44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'w0+0.2mm'!$J$3:$J$44</c:f>
              <c:numCache>
                <c:formatCode>0.000</c:formatCode>
                <c:ptCount val="42"/>
                <c:pt idx="0">
                  <c:v>-184.57421481999219</c:v>
                </c:pt>
                <c:pt idx="1">
                  <c:v>-167.94591542870418</c:v>
                </c:pt>
                <c:pt idx="2">
                  <c:v>-151.42050354673574</c:v>
                </c:pt>
                <c:pt idx="3">
                  <c:v>-136.31103003389262</c:v>
                </c:pt>
                <c:pt idx="4">
                  <c:v>-123.08721653688654</c:v>
                </c:pt>
                <c:pt idx="5" formatCode="#,##0.000">
                  <c:v>-111.66468939883379</c:v>
                </c:pt>
                <c:pt idx="6" formatCode="#,##0.000">
                  <c:v>-101.90135364529074</c:v>
                </c:pt>
                <c:pt idx="7" formatCode="#,##0.000">
                  <c:v>-93.619716468204629</c:v>
                </c:pt>
                <c:pt idx="8" formatCode="#,##0.000">
                  <c:v>-87.192911717997276</c:v>
                </c:pt>
                <c:pt idx="9" formatCode="#,##0.000">
                  <c:v>-83.071959896583962</c:v>
                </c:pt>
                <c:pt idx="10" formatCode="#,##0.000">
                  <c:v>-81.518905145619414</c:v>
                </c:pt>
                <c:pt idx="11" formatCode="#,##0.000">
                  <c:v>-82.717458480998502</c:v>
                </c:pt>
                <c:pt idx="12" formatCode="#,##0.000">
                  <c:v>-86.231143733082476</c:v>
                </c:pt>
                <c:pt idx="13" formatCode="#,##0.000">
                  <c:v>-91.930292064777802</c:v>
                </c:pt>
                <c:pt idx="14" formatCode="#,##0.000">
                  <c:v>-99.499391631361547</c:v>
                </c:pt>
                <c:pt idx="15" formatCode="#,##0.000">
                  <c:v>-108.42645311736001</c:v>
                </c:pt>
                <c:pt idx="16">
                  <c:v>-118.60051700678032</c:v>
                </c:pt>
                <c:pt idx="17">
                  <c:v>-129.9297864482397</c:v>
                </c:pt>
                <c:pt idx="18">
                  <c:v>-142.10009601149105</c:v>
                </c:pt>
                <c:pt idx="19">
                  <c:v>-155.0016932330492</c:v>
                </c:pt>
                <c:pt idx="20">
                  <c:v>-181.05332266820292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1A-49CA-BBC8-477B7DAD1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51776"/>
        <c:axId val="1534754272"/>
      </c:scatterChart>
      <c:valAx>
        <c:axId val="153475177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4272"/>
        <c:crosses val="autoZero"/>
        <c:crossBetween val="midCat"/>
        <c:majorUnit val="2"/>
      </c:valAx>
      <c:valAx>
        <c:axId val="1534754272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1776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Δx</a:t>
            </a:r>
            <a:r>
              <a:rPr lang="en-US" sz="1000" b="1" i="0" u="none" strike="noStrike" baseline="0">
                <a:effectLst/>
              </a:rPr>
              <a:t>f</a:t>
            </a:r>
            <a:r>
              <a:rPr lang="en-US"/>
              <a:t> [</a:t>
            </a:r>
            <a:r>
              <a:rPr lang="el-GR"/>
              <a:t>μ</a:t>
            </a:r>
            <a:r>
              <a:rPr lang="en-US"/>
              <a:t>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'w0+0.2mm'!$L$2</c:f>
              <c:strCache>
                <c:ptCount val="1"/>
                <c:pt idx="0">
                  <c:v>Final transversal displacement (Δxf) [μm]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'w0+0.2mm'!$F$3:$F$44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'w0+0.2mm'!$L$3:$L$44</c:f>
              <c:numCache>
                <c:formatCode>0.000</c:formatCode>
                <c:ptCount val="42"/>
                <c:pt idx="0">
                  <c:v>-110.85804602547142</c:v>
                </c:pt>
                <c:pt idx="1">
                  <c:v>-100.8990539601425</c:v>
                </c:pt>
                <c:pt idx="2">
                  <c:v>-91.022222547805313</c:v>
                </c:pt>
                <c:pt idx="3">
                  <c:v>-81.9736544172398</c:v>
                </c:pt>
                <c:pt idx="4">
                  <c:v>-74.045620174145625</c:v>
                </c:pt>
                <c:pt idx="5" formatCode="#,##0.000">
                  <c:v>-67.192390241247637</c:v>
                </c:pt>
                <c:pt idx="6" formatCode="#,##0.000">
                  <c:v>-61.34168882844407</c:v>
                </c:pt>
                <c:pt idx="7" formatCode="#,##0.000">
                  <c:v>-56.387958758619448</c:v>
                </c:pt>
                <c:pt idx="8" formatCode="#,##0.000">
                  <c:v>-52.53763567064955</c:v>
                </c:pt>
                <c:pt idx="9" formatCode="#,##0.000">
                  <c:v>-50.061523558919646</c:v>
                </c:pt>
                <c:pt idx="10" formatCode="#,##0.000">
                  <c:v>-49.145578822104845</c:v>
                </c:pt>
                <c:pt idx="11" formatCode="#,##0.000">
                  <c:v>-49.876626334745829</c:v>
                </c:pt>
                <c:pt idx="12" formatCode="#,##0.000">
                  <c:v>-51.97385423458384</c:v>
                </c:pt>
                <c:pt idx="13" formatCode="#,##0.000">
                  <c:v>-55.382545571010603</c:v>
                </c:pt>
                <c:pt idx="14" formatCode="#,##0.000">
                  <c:v>-59.931267698374221</c:v>
                </c:pt>
                <c:pt idx="15" formatCode="#,##0.000">
                  <c:v>-65.299546077820196</c:v>
                </c:pt>
                <c:pt idx="16">
                  <c:v>-71.407862075889042</c:v>
                </c:pt>
                <c:pt idx="17">
                  <c:v>-78.19298363529424</c:v>
                </c:pt>
                <c:pt idx="18">
                  <c:v>-85.480313702455405</c:v>
                </c:pt>
                <c:pt idx="19">
                  <c:v>-93.207916383377963</c:v>
                </c:pt>
                <c:pt idx="20">
                  <c:v>-108.82762702106345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3-4875-B192-6E4773CA2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05600"/>
        <c:axId val="1529603104"/>
      </c:scatterChart>
      <c:valAx>
        <c:axId val="15296056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3104"/>
        <c:crosses val="autoZero"/>
        <c:crossBetween val="midCat"/>
        <c:majorUnit val="2"/>
      </c:valAx>
      <c:valAx>
        <c:axId val="1529603104"/>
        <c:scaling>
          <c:orientation val="minMax"/>
          <c:max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56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'w0+0.2mm'!$M$2</c:f>
              <c:strCache>
                <c:ptCount val="1"/>
                <c:pt idx="0">
                  <c:v>Normalized residual dynamic normal multipoles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'w0+0.2mm'!$F$3:$F$44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'w0+0.2mm'!$M$3:$M$44</c:f>
              <c:numCache>
                <c:formatCode>#,##0.000</c:formatCode>
                <c:ptCount val="42"/>
                <c:pt idx="0">
                  <c:v>1.76395764753363</c:v>
                </c:pt>
                <c:pt idx="1">
                  <c:v>1.6634249151974101</c:v>
                </c:pt>
                <c:pt idx="2">
                  <c:v>1.5519800633388601</c:v>
                </c:pt>
                <c:pt idx="3">
                  <c:v>1.47232346255268</c:v>
                </c:pt>
                <c:pt idx="4">
                  <c:v>1.34170418761084</c:v>
                </c:pt>
                <c:pt idx="5">
                  <c:v>1.24165975290668</c:v>
                </c:pt>
                <c:pt idx="6">
                  <c:v>1.1757236857504301</c:v>
                </c:pt>
                <c:pt idx="7">
                  <c:v>1.0541460994648599</c:v>
                </c:pt>
                <c:pt idx="8">
                  <c:v>0.89439047050472797</c:v>
                </c:pt>
                <c:pt idx="9">
                  <c:v>0.84976983514800497</c:v>
                </c:pt>
                <c:pt idx="10">
                  <c:v>1</c:v>
                </c:pt>
                <c:pt idx="11">
                  <c:v>1.1952920185767699</c:v>
                </c:pt>
                <c:pt idx="12">
                  <c:v>1.19003643371646</c:v>
                </c:pt>
                <c:pt idx="13">
                  <c:v>0.93228192091347695</c:v>
                </c:pt>
                <c:pt idx="14">
                  <c:v>0.63468162229806302</c:v>
                </c:pt>
                <c:pt idx="15">
                  <c:v>0.48043774761826302</c:v>
                </c:pt>
                <c:pt idx="16">
                  <c:v>0.35252553212125598</c:v>
                </c:pt>
                <c:pt idx="17">
                  <c:v>0.10848336115080801</c:v>
                </c:pt>
                <c:pt idx="18">
                  <c:v>4.8530145532659202E-3</c:v>
                </c:pt>
                <c:pt idx="19">
                  <c:v>-0.142660142475733</c:v>
                </c:pt>
                <c:pt idx="20">
                  <c:v>-0.24828529390708801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A-457F-9519-AE53BC82C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47808"/>
        <c:axId val="1594546144"/>
      </c:scatterChart>
      <c:valAx>
        <c:axId val="159454780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6144"/>
        <c:crosses val="autoZero"/>
        <c:crossBetween val="midCat"/>
        <c:majorUnit val="2"/>
      </c:valAx>
      <c:valAx>
        <c:axId val="15945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'w0-0.2mm'!$H$2</c:f>
              <c:strCache>
                <c:ptCount val="1"/>
                <c:pt idx="0">
                  <c:v>Field roll-off (s = 0 mm) [%]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'w0-0.2mm'!$F$3:$F$44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'w0-0.2mm'!$H$3:$H$44</c:f>
              <c:numCache>
                <c:formatCode>#,##0.000</c:formatCode>
                <c:ptCount val="42"/>
                <c:pt idx="0">
                  <c:v>-0.61825400333050784</c:v>
                </c:pt>
                <c:pt idx="1">
                  <c:v>-0.48262913871408397</c:v>
                </c:pt>
                <c:pt idx="2">
                  <c:v>-0.36939092058707795</c:v>
                </c:pt>
                <c:pt idx="3">
                  <c:v>-0.27506058599049421</c:v>
                </c:pt>
                <c:pt idx="4">
                  <c:v>-0.19669186843878472</c:v>
                </c:pt>
                <c:pt idx="5">
                  <c:v>-0.13407376642042629</c:v>
                </c:pt>
                <c:pt idx="6">
                  <c:v>-8.4442455832240138E-2</c:v>
                </c:pt>
                <c:pt idx="7">
                  <c:v>-4.709736589859214E-2</c:v>
                </c:pt>
                <c:pt idx="8">
                  <c:v>-2.1102342559739699E-2</c:v>
                </c:pt>
                <c:pt idx="9">
                  <c:v>-4.9907115970709588E-3</c:v>
                </c:pt>
                <c:pt idx="10">
                  <c:v>0</c:v>
                </c:pt>
                <c:pt idx="11">
                  <c:v>-4.4136674689636921E-3</c:v>
                </c:pt>
                <c:pt idx="12">
                  <c:v>-1.7151500913730518E-2</c:v>
                </c:pt>
                <c:pt idx="13">
                  <c:v>-3.895327482741591E-2</c:v>
                </c:pt>
                <c:pt idx="14">
                  <c:v>-7.1622549646950043E-2</c:v>
                </c:pt>
                <c:pt idx="15">
                  <c:v>-0.11807846954022384</c:v>
                </c:pt>
                <c:pt idx="16">
                  <c:v>-0.18250382492952075</c:v>
                </c:pt>
                <c:pt idx="17">
                  <c:v>-0.26400516321078005</c:v>
                </c:pt>
                <c:pt idx="18">
                  <c:v>-0.36215268467110989</c:v>
                </c:pt>
                <c:pt idx="19">
                  <c:v>-0.47897228231903427</c:v>
                </c:pt>
                <c:pt idx="20">
                  <c:v>-0.61795659568505257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8-489E-9300-1275FA075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48352"/>
        <c:axId val="1322249184"/>
      </c:scatterChart>
      <c:valAx>
        <c:axId val="132224835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9184"/>
        <c:crosses val="autoZero"/>
        <c:crossBetween val="midCat"/>
        <c:majorUnit val="2"/>
      </c:valAx>
      <c:valAx>
        <c:axId val="13222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Δx</a:t>
            </a:r>
            <a:r>
              <a:rPr lang="en-US" sz="1000" b="1" i="0" u="none" strike="noStrike" baseline="0">
                <a:effectLst/>
              </a:rPr>
              <a:t>f</a:t>
            </a:r>
            <a:r>
              <a:rPr lang="en-US"/>
              <a:t> [</a:t>
            </a:r>
            <a:r>
              <a:rPr lang="el-GR"/>
              <a:t>μ</a:t>
            </a:r>
            <a:r>
              <a:rPr lang="en-US"/>
              <a:t>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Model8!$L$2</c:f>
              <c:strCache>
                <c:ptCount val="1"/>
                <c:pt idx="0">
                  <c:v>Final transversal displacement (Δxf) [μm]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Model8!$F$3:$F$44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Model8!$L$3:$L$44</c:f>
              <c:numCache>
                <c:formatCode>0.000</c:formatCode>
                <c:ptCount val="42"/>
                <c:pt idx="0">
                  <c:v>-69.825966094336508</c:v>
                </c:pt>
                <c:pt idx="1">
                  <c:v>-60.082876760834523</c:v>
                </c:pt>
                <c:pt idx="2">
                  <c:v>-50.476412336585859</c:v>
                </c:pt>
                <c:pt idx="3">
                  <c:v>-41.506270708550595</c:v>
                </c:pt>
                <c:pt idx="4">
                  <c:v>-33.337740864458226</c:v>
                </c:pt>
                <c:pt idx="5" formatCode="#,##0.000">
                  <c:v>-26.130438524452128</c:v>
                </c:pt>
                <c:pt idx="6" formatCode="#,##0.000">
                  <c:v>-20.033126216650412</c:v>
                </c:pt>
                <c:pt idx="7" formatCode="#,##0.000">
                  <c:v>-15.133121515621418</c:v>
                </c:pt>
                <c:pt idx="8" formatCode="#,##0.000">
                  <c:v>-11.421825338516722</c:v>
                </c:pt>
                <c:pt idx="9" formatCode="#,##0.000">
                  <c:v>-8.9439312077121382</c:v>
                </c:pt>
                <c:pt idx="10" formatCode="#,##0.000">
                  <c:v>-7.9196162291874304</c:v>
                </c:pt>
                <c:pt idx="11" formatCode="#,##0.000">
                  <c:v>-8.4467516233711244</c:v>
                </c:pt>
                <c:pt idx="12" formatCode="#,##0.000">
                  <c:v>-10.284535436594849</c:v>
                </c:pt>
                <c:pt idx="13" formatCode="#,##0.000">
                  <c:v>-13.184476777462951</c:v>
                </c:pt>
                <c:pt idx="14" formatCode="#,##0.000">
                  <c:v>-17.11512092404411</c:v>
                </c:pt>
                <c:pt idx="15" formatCode="#,##0.000">
                  <c:v>-21.963916552512867</c:v>
                </c:pt>
                <c:pt idx="16">
                  <c:v>-27.559044431565816</c:v>
                </c:pt>
                <c:pt idx="17">
                  <c:v>-33.834797779656135</c:v>
                </c:pt>
                <c:pt idx="18">
                  <c:v>-40.668670407605148</c:v>
                </c:pt>
                <c:pt idx="19">
                  <c:v>-47.683982602745907</c:v>
                </c:pt>
                <c:pt idx="20">
                  <c:v>-62.854050610313678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5-4C51-9FC6-861A837AB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05600"/>
        <c:axId val="1529603104"/>
      </c:scatterChart>
      <c:valAx>
        <c:axId val="15296056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3104"/>
        <c:crosses val="autoZero"/>
        <c:crossBetween val="midCat"/>
        <c:majorUnit val="2"/>
      </c:valAx>
      <c:valAx>
        <c:axId val="1529603104"/>
        <c:scaling>
          <c:orientation val="minMax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Δx' [</a:t>
            </a:r>
            <a:r>
              <a:rPr lang="el-GR"/>
              <a:t>μ</a:t>
            </a:r>
            <a:r>
              <a:rPr lang="en-US"/>
              <a:t>rad]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'w0-0.2mm'!$J$2</c:f>
              <c:strCache>
                <c:ptCount val="1"/>
                <c:pt idx="0">
                  <c:v>Final deflection (Δx') [μrad]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'w0-0.2mm'!$F$3:$F$44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'w0-0.2mm'!$J$3:$J$44</c:f>
              <c:numCache>
                <c:formatCode>0.000</c:formatCode>
                <c:ptCount val="42"/>
                <c:pt idx="0">
                  <c:v>-49.179913371178792</c:v>
                </c:pt>
                <c:pt idx="1">
                  <c:v>-33.065673970647552</c:v>
                </c:pt>
                <c:pt idx="2">
                  <c:v>-16.974894529903466</c:v>
                </c:pt>
                <c:pt idx="3">
                  <c:v>-2.0607637391576712</c:v>
                </c:pt>
                <c:pt idx="4">
                  <c:v>11.214200005083192</c:v>
                </c:pt>
                <c:pt idx="5" formatCode="#,##0.000">
                  <c:v>23.032325117398596</c:v>
                </c:pt>
                <c:pt idx="6" formatCode="#,##0.000">
                  <c:v>33.323570540083445</c:v>
                </c:pt>
                <c:pt idx="7" formatCode="#,##0.000">
                  <c:v>41.908682360453582</c:v>
                </c:pt>
                <c:pt idx="8" formatCode="#,##0.000">
                  <c:v>48.491546221057369</c:v>
                </c:pt>
                <c:pt idx="9" formatCode="#,##0.000">
                  <c:v>52.654287609986405</c:v>
                </c:pt>
                <c:pt idx="10" formatCode="#,##0.000">
                  <c:v>54.221488333674657</c:v>
                </c:pt>
                <c:pt idx="11" formatCode="#,##0.000">
                  <c:v>53.306625600374943</c:v>
                </c:pt>
                <c:pt idx="12" formatCode="#,##0.000">
                  <c:v>50.300569155205103</c:v>
                </c:pt>
                <c:pt idx="13" formatCode="#,##0.000">
                  <c:v>45.424376770154986</c:v>
                </c:pt>
                <c:pt idx="14" formatCode="#,##0.000">
                  <c:v>38.69830489633852</c:v>
                </c:pt>
                <c:pt idx="15" formatCode="#,##0.000">
                  <c:v>30.56428240047417</c:v>
                </c:pt>
                <c:pt idx="16">
                  <c:v>20.851893765176325</c:v>
                </c:pt>
                <c:pt idx="17">
                  <c:v>9.8214214490400114</c:v>
                </c:pt>
                <c:pt idx="18">
                  <c:v>-2.1648651532202181</c:v>
                </c:pt>
                <c:pt idx="19">
                  <c:v>-14.615855026644114</c:v>
                </c:pt>
                <c:pt idx="20">
                  <c:v>-40.228766156288359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E-4508-BC13-3BD2214E1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51776"/>
        <c:axId val="1534754272"/>
      </c:scatterChart>
      <c:valAx>
        <c:axId val="153475177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4272"/>
        <c:crosses val="autoZero"/>
        <c:crossBetween val="midCat"/>
        <c:majorUnit val="2"/>
      </c:valAx>
      <c:valAx>
        <c:axId val="15347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Δx</a:t>
            </a:r>
            <a:r>
              <a:rPr lang="en-US" sz="1000" b="1" i="0" u="none" strike="noStrike" baseline="0">
                <a:effectLst/>
              </a:rPr>
              <a:t>f</a:t>
            </a:r>
            <a:r>
              <a:rPr lang="en-US"/>
              <a:t> [</a:t>
            </a:r>
            <a:r>
              <a:rPr lang="el-GR"/>
              <a:t>μ</a:t>
            </a:r>
            <a:r>
              <a:rPr lang="en-US"/>
              <a:t>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'w0-0.2mm'!$L$2</c:f>
              <c:strCache>
                <c:ptCount val="1"/>
                <c:pt idx="0">
                  <c:v>Final transversal displacement (Δxf) [μm]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'w0-0.2mm'!$F$3:$F$44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'w0-0.2mm'!$L$3:$L$44</c:f>
              <c:numCache>
                <c:formatCode>0.000</c:formatCode>
                <c:ptCount val="42"/>
                <c:pt idx="0">
                  <c:v>-29.631764792044187</c:v>
                </c:pt>
                <c:pt idx="1">
                  <c:v>-19.949124245069999</c:v>
                </c:pt>
                <c:pt idx="2">
                  <c:v>-10.304532184487003</c:v>
                </c:pt>
                <c:pt idx="3">
                  <c:v>-1.3818516321391539</c:v>
                </c:pt>
                <c:pt idx="4">
                  <c:v>6.559434703987729</c:v>
                </c:pt>
                <c:pt idx="5" formatCode="#,##0.000">
                  <c:v>13.640331016513004</c:v>
                </c:pt>
                <c:pt idx="6" formatCode="#,##0.000">
                  <c:v>19.80925214685557</c:v>
                </c:pt>
                <c:pt idx="7" formatCode="#,##0.000">
                  <c:v>24.951119989779553</c:v>
                </c:pt>
                <c:pt idx="8" formatCode="#,##0.000">
                  <c:v>28.889497698693301</c:v>
                </c:pt>
                <c:pt idx="9" formatCode="#,##0.000">
                  <c:v>31.374286643078172</c:v>
                </c:pt>
                <c:pt idx="10" formatCode="#,##0.000">
                  <c:v>32.301006572449211</c:v>
                </c:pt>
                <c:pt idx="11" formatCode="#,##0.000">
                  <c:v>31.742409824996848</c:v>
                </c:pt>
                <c:pt idx="12" formatCode="#,##0.000">
                  <c:v>29.94071376005256</c:v>
                </c:pt>
                <c:pt idx="13" formatCode="#,##0.000">
                  <c:v>27.016789571198871</c:v>
                </c:pt>
                <c:pt idx="14" formatCode="#,##0.000">
                  <c:v>22.97590700969311</c:v>
                </c:pt>
                <c:pt idx="15" formatCode="#,##0.000">
                  <c:v>18.093224943927389</c:v>
                </c:pt>
                <c:pt idx="16">
                  <c:v>12.270274043178407</c:v>
                </c:pt>
                <c:pt idx="17">
                  <c:v>5.6601728250302985</c:v>
                </c:pt>
                <c:pt idx="18">
                  <c:v>-1.5255680646285361</c:v>
                </c:pt>
                <c:pt idx="19">
                  <c:v>-8.9862355942817747</c:v>
                </c:pt>
                <c:pt idx="20">
                  <c:v>-24.340380340038074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3-45AB-86C0-F21C4BA5E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05600"/>
        <c:axId val="1529603104"/>
      </c:scatterChart>
      <c:valAx>
        <c:axId val="15296056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3104"/>
        <c:crosses val="autoZero"/>
        <c:crossBetween val="midCat"/>
        <c:majorUnit val="2"/>
      </c:valAx>
      <c:valAx>
        <c:axId val="15296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'w0-0.2mm'!$M$2</c:f>
              <c:strCache>
                <c:ptCount val="1"/>
                <c:pt idx="0">
                  <c:v>Normalized residual dynamic normal multipoles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'w0-0.2mm'!$F$3:$F$44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'w0-0.2mm'!$M$3:$M$44</c:f>
              <c:numCache>
                <c:formatCode>#,##0.000</c:formatCode>
                <c:ptCount val="42"/>
                <c:pt idx="0">
                  <c:v>-3.59880475804834</c:v>
                </c:pt>
                <c:pt idx="1">
                  <c:v>-2.9841830585660301</c:v>
                </c:pt>
                <c:pt idx="2">
                  <c:v>-2.3002407432561598</c:v>
                </c:pt>
                <c:pt idx="3">
                  <c:v>-1.8197697318450701</c:v>
                </c:pt>
                <c:pt idx="4">
                  <c:v>-1.00783903019913</c:v>
                </c:pt>
                <c:pt idx="5">
                  <c:v>-0.40776812836623599</c:v>
                </c:pt>
                <c:pt idx="6">
                  <c:v>-6.3594872714991604E-3</c:v>
                </c:pt>
                <c:pt idx="7">
                  <c:v>0.75410567182633703</c:v>
                </c:pt>
                <c:pt idx="8">
                  <c:v>1.7272084829966099</c:v>
                </c:pt>
                <c:pt idx="9">
                  <c:v>1.96002564555148</c:v>
                </c:pt>
                <c:pt idx="10">
                  <c:v>1</c:v>
                </c:pt>
                <c:pt idx="11">
                  <c:v>-0.20401579344319601</c:v>
                </c:pt>
                <c:pt idx="12">
                  <c:v>-0.16273151699357999</c:v>
                </c:pt>
                <c:pt idx="13">
                  <c:v>1.4121078165051699</c:v>
                </c:pt>
                <c:pt idx="14">
                  <c:v>3.2269752374104201</c:v>
                </c:pt>
                <c:pt idx="15">
                  <c:v>4.1923300777581396</c:v>
                </c:pt>
                <c:pt idx="16">
                  <c:v>5.0124393094021604</c:v>
                </c:pt>
                <c:pt idx="17">
                  <c:v>6.5158967444059499</c:v>
                </c:pt>
                <c:pt idx="18">
                  <c:v>7.1619472450383403</c:v>
                </c:pt>
                <c:pt idx="19">
                  <c:v>8.0661371895179101</c:v>
                </c:pt>
                <c:pt idx="20">
                  <c:v>8.7130497711502795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5-4084-BBF3-E0D9E58F0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47808"/>
        <c:axId val="1594546144"/>
      </c:scatterChart>
      <c:valAx>
        <c:axId val="159454780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6144"/>
        <c:crosses val="autoZero"/>
        <c:crossBetween val="midCat"/>
        <c:majorUnit val="2"/>
      </c:valAx>
      <c:valAx>
        <c:axId val="15945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'h0+0.2mm'!$H$2</c:f>
              <c:strCache>
                <c:ptCount val="1"/>
                <c:pt idx="0">
                  <c:v>Field roll-off (s = 0 mm) [%]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'h0+0.2mm'!$F$3:$F$44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'h0+0.2mm'!$H$3:$H$44</c:f>
              <c:numCache>
                <c:formatCode>#,##0.000</c:formatCode>
                <c:ptCount val="42"/>
                <c:pt idx="0">
                  <c:v>-0.59233522085537316</c:v>
                </c:pt>
                <c:pt idx="1">
                  <c:v>-0.45707239655138682</c:v>
                </c:pt>
                <c:pt idx="2">
                  <c:v>-0.34342041041575389</c:v>
                </c:pt>
                <c:pt idx="3">
                  <c:v>-0.24876101661918509</c:v>
                </c:pt>
                <c:pt idx="4">
                  <c:v>-0.17246095463013278</c:v>
                </c:pt>
                <c:pt idx="5">
                  <c:v>-0.11484931972774051</c:v>
                </c:pt>
                <c:pt idx="6">
                  <c:v>-7.3636062392118867E-2</c:v>
                </c:pt>
                <c:pt idx="7">
                  <c:v>-4.3348075511806618E-2</c:v>
                </c:pt>
                <c:pt idx="8">
                  <c:v>-2.0413753841178758E-2</c:v>
                </c:pt>
                <c:pt idx="9">
                  <c:v>-5.5562152370901806E-3</c:v>
                </c:pt>
                <c:pt idx="10">
                  <c:v>0</c:v>
                </c:pt>
                <c:pt idx="11">
                  <c:v>-4.399585273711544E-3</c:v>
                </c:pt>
                <c:pt idx="12">
                  <c:v>-1.7527866652905996E-2</c:v>
                </c:pt>
                <c:pt idx="13">
                  <c:v>-3.9815050836633469E-2</c:v>
                </c:pt>
                <c:pt idx="14">
                  <c:v>-7.3170927264285729E-2</c:v>
                </c:pt>
                <c:pt idx="15">
                  <c:v>-0.12041080941959759</c:v>
                </c:pt>
                <c:pt idx="16">
                  <c:v>-0.18467735432985821</c:v>
                </c:pt>
                <c:pt idx="17">
                  <c:v>-0.26516026359859929</c:v>
                </c:pt>
                <c:pt idx="18">
                  <c:v>-0.3622024356062204</c:v>
                </c:pt>
                <c:pt idx="19">
                  <c:v>-0.47752166813210806</c:v>
                </c:pt>
                <c:pt idx="20">
                  <c:v>-0.61481251817748561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98-4A72-A6DD-1D3EC3C1C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48352"/>
        <c:axId val="1322249184"/>
      </c:scatterChart>
      <c:valAx>
        <c:axId val="132224835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9184"/>
        <c:crosses val="autoZero"/>
        <c:crossBetween val="midCat"/>
        <c:majorUnit val="2"/>
      </c:valAx>
      <c:valAx>
        <c:axId val="13222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Δx' [</a:t>
            </a:r>
            <a:r>
              <a:rPr lang="el-GR"/>
              <a:t>μ</a:t>
            </a:r>
            <a:r>
              <a:rPr lang="en-US"/>
              <a:t>rad]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'h0+0.2mm'!$J$2</c:f>
              <c:strCache>
                <c:ptCount val="1"/>
                <c:pt idx="0">
                  <c:v>Final deflection (Δx') [μrad]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'h0+0.2mm'!$F$3:$F$44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'h0+0.2mm'!$J$3:$J$44</c:f>
              <c:numCache>
                <c:formatCode>0.000</c:formatCode>
                <c:ptCount val="42"/>
                <c:pt idx="0">
                  <c:v>-112.01488702047988</c:v>
                </c:pt>
                <c:pt idx="1">
                  <c:v>-95.865762306731853</c:v>
                </c:pt>
                <c:pt idx="2">
                  <c:v>-79.752402551844128</c:v>
                </c:pt>
                <c:pt idx="3">
                  <c:v>-64.740162828723172</c:v>
                </c:pt>
                <c:pt idx="4">
                  <c:v>-51.274938413332798</c:v>
                </c:pt>
                <c:pt idx="5" formatCode="#,##0.000">
                  <c:v>-39.602717899197053</c:v>
                </c:pt>
                <c:pt idx="6" formatCode="#,##0.000">
                  <c:v>-29.76887898421629</c:v>
                </c:pt>
                <c:pt idx="7" formatCode="#,##0.000">
                  <c:v>-21.551615375513794</c:v>
                </c:pt>
                <c:pt idx="8" formatCode="#,##0.000">
                  <c:v>-15.401804975510995</c:v>
                </c:pt>
                <c:pt idx="9" formatCode="#,##0.000">
                  <c:v>-11.734690728871977</c:v>
                </c:pt>
                <c:pt idx="10" formatCode="#,##0.000">
                  <c:v>-10.318379988210735</c:v>
                </c:pt>
                <c:pt idx="11" formatCode="#,##0.000">
                  <c:v>-11.175189194268453</c:v>
                </c:pt>
                <c:pt idx="12" formatCode="#,##0.000">
                  <c:v>-14.281358730264316</c:v>
                </c:pt>
                <c:pt idx="13" formatCode="#,##0.000">
                  <c:v>-19.491636969598577</c:v>
                </c:pt>
                <c:pt idx="14" formatCode="#,##0.000">
                  <c:v>-26.480304435595936</c:v>
                </c:pt>
                <c:pt idx="15" formatCode="#,##0.000">
                  <c:v>-34.544495952071365</c:v>
                </c:pt>
                <c:pt idx="16">
                  <c:v>-44.25507988544264</c:v>
                </c:pt>
                <c:pt idx="17">
                  <c:v>-55.863351430166077</c:v>
                </c:pt>
                <c:pt idx="18">
                  <c:v>-68.823071616029736</c:v>
                </c:pt>
                <c:pt idx="19">
                  <c:v>-81.981137441674647</c:v>
                </c:pt>
                <c:pt idx="20">
                  <c:v>-107.58345697527905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9-490F-AB9A-14273E9B7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51776"/>
        <c:axId val="1534754272"/>
      </c:scatterChart>
      <c:valAx>
        <c:axId val="153475177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4272"/>
        <c:crosses val="autoZero"/>
        <c:crossBetween val="midCat"/>
        <c:majorUnit val="2"/>
      </c:valAx>
      <c:valAx>
        <c:axId val="15347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Δx</a:t>
            </a:r>
            <a:r>
              <a:rPr lang="en-US" sz="1000" b="1" i="0" u="none" strike="noStrike" baseline="0">
                <a:effectLst/>
              </a:rPr>
              <a:t>f</a:t>
            </a:r>
            <a:r>
              <a:rPr lang="en-US"/>
              <a:t> [</a:t>
            </a:r>
            <a:r>
              <a:rPr lang="el-GR"/>
              <a:t>μ</a:t>
            </a:r>
            <a:r>
              <a:rPr lang="en-US"/>
              <a:t>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'h0+0.2mm'!$L$2</c:f>
              <c:strCache>
                <c:ptCount val="1"/>
                <c:pt idx="0">
                  <c:v>Final transversal displacement (Δxf) [μm]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'h0+0.2mm'!$F$3:$F$44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'h0+0.2mm'!$L$3:$L$44</c:f>
              <c:numCache>
                <c:formatCode>0.000</c:formatCode>
                <c:ptCount val="42"/>
                <c:pt idx="0">
                  <c:v>-67.295408340410916</c:v>
                </c:pt>
                <c:pt idx="1">
                  <c:v>-57.608917881754984</c:v>
                </c:pt>
                <c:pt idx="2">
                  <c:v>-47.96955291244511</c:v>
                </c:pt>
                <c:pt idx="3">
                  <c:v>-38.990597803178701</c:v>
                </c:pt>
                <c:pt idx="4">
                  <c:v>-30.931401210381836</c:v>
                </c:pt>
                <c:pt idx="5" formatCode="#,##0.000">
                  <c:v>-23.943182255131859</c:v>
                </c:pt>
                <c:pt idx="6" formatCode="#,##0.000">
                  <c:v>-18.053587903963965</c:v>
                </c:pt>
                <c:pt idx="7" formatCode="#,##0.000">
                  <c:v>-13.128559001462989</c:v>
                </c:pt>
                <c:pt idx="8" formatCode="#,##0.000">
                  <c:v>-9.4497040770879686</c:v>
                </c:pt>
                <c:pt idx="9" formatCode="#,##0.000">
                  <c:v>-7.2700549608811915</c:v>
                </c:pt>
                <c:pt idx="10" formatCode="#,##0.000">
                  <c:v>-6.4427211964093871</c:v>
                </c:pt>
                <c:pt idx="11" formatCode="#,##0.000">
                  <c:v>-6.9611959303239654</c:v>
                </c:pt>
                <c:pt idx="12" formatCode="#,##0.000">
                  <c:v>-8.8062951147921034</c:v>
                </c:pt>
                <c:pt idx="13" formatCode="#,##0.000">
                  <c:v>-11.91362541388442</c:v>
                </c:pt>
                <c:pt idx="14" formatCode="#,##0.000">
                  <c:v>-16.103837429767161</c:v>
                </c:pt>
                <c:pt idx="15" formatCode="#,##0.000">
                  <c:v>-20.941551257772833</c:v>
                </c:pt>
                <c:pt idx="16">
                  <c:v>-26.765733010800645</c:v>
                </c:pt>
                <c:pt idx="17">
                  <c:v>-33.724718028993493</c:v>
                </c:pt>
                <c:pt idx="18">
                  <c:v>-41.489304505432244</c:v>
                </c:pt>
                <c:pt idx="19">
                  <c:v>-49.364876726949007</c:v>
                </c:pt>
                <c:pt idx="20">
                  <c:v>-64.710943621566017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D-4EFF-921A-4853FE079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05600"/>
        <c:axId val="1529603104"/>
      </c:scatterChart>
      <c:valAx>
        <c:axId val="15296056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3104"/>
        <c:crosses val="autoZero"/>
        <c:crossBetween val="midCat"/>
        <c:majorUnit val="2"/>
      </c:valAx>
      <c:valAx>
        <c:axId val="15296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'h0+0.2mm'!$M$2</c:f>
              <c:strCache>
                <c:ptCount val="1"/>
                <c:pt idx="0">
                  <c:v>Normalized residual dynamic normal multipoles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'h0+0.2mm'!$F$3:$F$44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'h0+0.2mm'!$M$3:$M$44</c:f>
              <c:numCache>
                <c:formatCode>#,##0.000</c:formatCode>
                <c:ptCount val="42"/>
                <c:pt idx="0">
                  <c:v>3.0169824716139102</c:v>
                </c:pt>
                <c:pt idx="1">
                  <c:v>2.75222853927351</c:v>
                </c:pt>
                <c:pt idx="2">
                  <c:v>2.45918595581167</c:v>
                </c:pt>
                <c:pt idx="3">
                  <c:v>2.2482844371320101</c:v>
                </c:pt>
                <c:pt idx="4">
                  <c:v>1.90662374887224</c:v>
                </c:pt>
                <c:pt idx="5">
                  <c:v>1.6410641840100999</c:v>
                </c:pt>
                <c:pt idx="6">
                  <c:v>1.4673491125403699</c:v>
                </c:pt>
                <c:pt idx="7">
                  <c:v>1.15001550729424</c:v>
                </c:pt>
                <c:pt idx="8">
                  <c:v>0.72820592529664196</c:v>
                </c:pt>
                <c:pt idx="9">
                  <c:v>0.605345052584778</c:v>
                </c:pt>
                <c:pt idx="10">
                  <c:v>1</c:v>
                </c:pt>
                <c:pt idx="11">
                  <c:v>1.5222966546826699</c:v>
                </c:pt>
                <c:pt idx="12">
                  <c:v>1.5175824469522099</c:v>
                </c:pt>
                <c:pt idx="13">
                  <c:v>0.83793845036174697</c:v>
                </c:pt>
                <c:pt idx="14">
                  <c:v>4.3789888663525303E-2</c:v>
                </c:pt>
                <c:pt idx="15">
                  <c:v>-0.37161583746439297</c:v>
                </c:pt>
                <c:pt idx="16">
                  <c:v>-0.71174334877699597</c:v>
                </c:pt>
                <c:pt idx="17">
                  <c:v>-1.35631894358256</c:v>
                </c:pt>
                <c:pt idx="18">
                  <c:v>-1.6245609837981501</c:v>
                </c:pt>
                <c:pt idx="19">
                  <c:v>-2.0042092805043401</c:v>
                </c:pt>
                <c:pt idx="20">
                  <c:v>-2.2800416675742099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3-4E31-94A8-AB2F1B6C5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47808"/>
        <c:axId val="1594546144"/>
      </c:scatterChart>
      <c:valAx>
        <c:axId val="159454780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6144"/>
        <c:crosses val="autoZero"/>
        <c:crossBetween val="midCat"/>
        <c:majorUnit val="2"/>
      </c:valAx>
      <c:valAx>
        <c:axId val="15945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'h0-0.2mm'!$H$2</c:f>
              <c:strCache>
                <c:ptCount val="1"/>
                <c:pt idx="0">
                  <c:v>Field roll-off (s = 0 mm) [%]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'h0-0.2mm'!$F$3:$F$44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'h0-0.2mm'!$H$3:$H$44</c:f>
              <c:numCache>
                <c:formatCode>#,##0.000</c:formatCode>
                <c:ptCount val="42"/>
                <c:pt idx="0">
                  <c:v>-0.59937299664437782</c:v>
                </c:pt>
                <c:pt idx="1">
                  <c:v>-0.46558317058129323</c:v>
                </c:pt>
                <c:pt idx="2">
                  <c:v>-0.35412942485941196</c:v>
                </c:pt>
                <c:pt idx="3">
                  <c:v>-0.26148890410756559</c:v>
                </c:pt>
                <c:pt idx="4">
                  <c:v>-0.18520561794807022</c:v>
                </c:pt>
                <c:pt idx="5">
                  <c:v>-0.12403732391208148</c:v>
                </c:pt>
                <c:pt idx="6">
                  <c:v>-7.7155556862035637E-2</c:v>
                </c:pt>
                <c:pt idx="7">
                  <c:v>-4.2696141569479346E-2</c:v>
                </c:pt>
                <c:pt idx="8">
                  <c:v>-1.8529383879376218E-2</c:v>
                </c:pt>
                <c:pt idx="9">
                  <c:v>-4.4047271460150791E-3</c:v>
                </c:pt>
                <c:pt idx="10">
                  <c:v>0</c:v>
                </c:pt>
                <c:pt idx="11">
                  <c:v>-5.0422475864782866E-3</c:v>
                </c:pt>
                <c:pt idx="12">
                  <c:v>-1.8998833087491111E-2</c:v>
                </c:pt>
                <c:pt idx="13">
                  <c:v>-4.3350029759445859E-2</c:v>
                </c:pt>
                <c:pt idx="14">
                  <c:v>-8.0793367844890343E-2</c:v>
                </c:pt>
                <c:pt idx="15">
                  <c:v>-0.13121361656064548</c:v>
                </c:pt>
                <c:pt idx="16">
                  <c:v>-0.19559464257611903</c:v>
                </c:pt>
                <c:pt idx="17">
                  <c:v>-0.27397251210948792</c:v>
                </c:pt>
                <c:pt idx="18">
                  <c:v>-0.36814449404617539</c:v>
                </c:pt>
                <c:pt idx="19">
                  <c:v>-0.48045973238938772</c:v>
                </c:pt>
                <c:pt idx="20">
                  <c:v>-0.6144467619383065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A-449A-A652-1E970B23A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48352"/>
        <c:axId val="1322249184"/>
      </c:scatterChart>
      <c:valAx>
        <c:axId val="132224835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9184"/>
        <c:crosses val="autoZero"/>
        <c:crossBetween val="midCat"/>
        <c:majorUnit val="2"/>
      </c:valAx>
      <c:valAx>
        <c:axId val="13222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Δx' [</a:t>
            </a:r>
            <a:r>
              <a:rPr lang="el-GR"/>
              <a:t>μ</a:t>
            </a:r>
            <a:r>
              <a:rPr lang="en-US"/>
              <a:t>rad]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'h0-0.2mm'!$J$2</c:f>
              <c:strCache>
                <c:ptCount val="1"/>
                <c:pt idx="0">
                  <c:v>Final deflection (Δx') [μrad]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'h0-0.2mm'!$F$3:$F$44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'h0-0.2mm'!$J$3:$J$44</c:f>
              <c:numCache>
                <c:formatCode>0.000</c:formatCode>
                <c:ptCount val="42"/>
                <c:pt idx="0">
                  <c:v>-129.92245413710339</c:v>
                </c:pt>
                <c:pt idx="1">
                  <c:v>-112.38090749769758</c:v>
                </c:pt>
                <c:pt idx="2">
                  <c:v>-95.013710746685888</c:v>
                </c:pt>
                <c:pt idx="3">
                  <c:v>-78.834216650401515</c:v>
                </c:pt>
                <c:pt idx="4">
                  <c:v>-64.185225409328268</c:v>
                </c:pt>
                <c:pt idx="5" formatCode="#,##0.000">
                  <c:v>-51.281103110163485</c:v>
                </c:pt>
                <c:pt idx="6" formatCode="#,##0.000">
                  <c:v>-40.323403563377667</c:v>
                </c:pt>
                <c:pt idx="7" formatCode="#,##0.000">
                  <c:v>-31.248348965832378</c:v>
                </c:pt>
                <c:pt idx="8" formatCode="#,##0.000">
                  <c:v>-24.381852449048555</c:v>
                </c:pt>
                <c:pt idx="9" formatCode="#,##0.000">
                  <c:v>-20.225022303995843</c:v>
                </c:pt>
                <c:pt idx="10" formatCode="#,##0.000">
                  <c:v>-18.791264371462589</c:v>
                </c:pt>
                <c:pt idx="11" formatCode="#,##0.000">
                  <c:v>-19.908550755710159</c:v>
                </c:pt>
                <c:pt idx="12" formatCode="#,##0.000">
                  <c:v>-22.95893334838911</c:v>
                </c:pt>
                <c:pt idx="13" formatCode="#,##0.000">
                  <c:v>-27.722123489316171</c:v>
                </c:pt>
                <c:pt idx="14" formatCode="#,##0.000">
                  <c:v>-34.398661283117249</c:v>
                </c:pt>
                <c:pt idx="15" formatCode="#,##0.000">
                  <c:v>-42.749765518773145</c:v>
                </c:pt>
                <c:pt idx="16">
                  <c:v>-53.138313272276022</c:v>
                </c:pt>
                <c:pt idx="17">
                  <c:v>-65.173207433084173</c:v>
                </c:pt>
                <c:pt idx="18">
                  <c:v>-78.196048264156033</c:v>
                </c:pt>
                <c:pt idx="19">
                  <c:v>-91.516789672172791</c:v>
                </c:pt>
                <c:pt idx="20">
                  <c:v>-117.87693146457244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1-4206-A61D-10BAFDD38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51776"/>
        <c:axId val="1534754272"/>
      </c:scatterChart>
      <c:valAx>
        <c:axId val="153475177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4272"/>
        <c:crosses val="autoZero"/>
        <c:crossBetween val="midCat"/>
        <c:majorUnit val="2"/>
      </c:valAx>
      <c:valAx>
        <c:axId val="15347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Δx</a:t>
            </a:r>
            <a:r>
              <a:rPr lang="en-US" sz="1000" b="1" i="0" u="none" strike="noStrike" baseline="0">
                <a:effectLst/>
              </a:rPr>
              <a:t>f</a:t>
            </a:r>
            <a:r>
              <a:rPr lang="en-US"/>
              <a:t> [</a:t>
            </a:r>
            <a:r>
              <a:rPr lang="el-GR"/>
              <a:t>μ</a:t>
            </a:r>
            <a:r>
              <a:rPr lang="en-US"/>
              <a:t>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'h0-0.2mm'!$L$2</c:f>
              <c:strCache>
                <c:ptCount val="1"/>
                <c:pt idx="0">
                  <c:v>Final transversal displacement (Δxf) [μm]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'h0-0.2mm'!$F$3:$F$44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'h0-0.2mm'!$L$3:$L$44</c:f>
              <c:numCache>
                <c:formatCode>0.000</c:formatCode>
                <c:ptCount val="42"/>
                <c:pt idx="0">
                  <c:v>-78.395084026698072</c:v>
                </c:pt>
                <c:pt idx="1">
                  <c:v>-67.802698057294762</c:v>
                </c:pt>
                <c:pt idx="2">
                  <c:v>-57.345528070323077</c:v>
                </c:pt>
                <c:pt idx="3">
                  <c:v>-47.604100051188183</c:v>
                </c:pt>
                <c:pt idx="4">
                  <c:v>-38.776803681096645</c:v>
                </c:pt>
                <c:pt idx="5" formatCode="#,##0.000">
                  <c:v>-30.995335044621712</c:v>
                </c:pt>
                <c:pt idx="6" formatCode="#,##0.000">
                  <c:v>-24.381720910088838</c:v>
                </c:pt>
                <c:pt idx="7" formatCode="#,##0.000">
                  <c:v>-18.89749942937723</c:v>
                </c:pt>
                <c:pt idx="8" formatCode="#,##0.000">
                  <c:v>-14.748592478873976</c:v>
                </c:pt>
                <c:pt idx="9" formatCode="#,##0.000">
                  <c:v>-12.240558764424046</c:v>
                </c:pt>
                <c:pt idx="10" formatCode="#,##0.000">
                  <c:v>-11.372304340266815</c:v>
                </c:pt>
                <c:pt idx="11" formatCode="#,##0.000">
                  <c:v>-12.018437302619992</c:v>
                </c:pt>
                <c:pt idx="12" formatCode="#,##0.000">
                  <c:v>-13.802851198312364</c:v>
                </c:pt>
                <c:pt idx="13" formatCode="#,##0.000">
                  <c:v>-16.614994159385425</c:v>
                </c:pt>
                <c:pt idx="14" formatCode="#,##0.000">
                  <c:v>-20.58949539649192</c:v>
                </c:pt>
                <c:pt idx="15" formatCode="#,##0.000">
                  <c:v>-25.567402172947961</c:v>
                </c:pt>
                <c:pt idx="16">
                  <c:v>-31.763742411591998</c:v>
                </c:pt>
                <c:pt idx="17">
                  <c:v>-38.944325878850293</c:v>
                </c:pt>
                <c:pt idx="18">
                  <c:v>-46.712503007172145</c:v>
                </c:pt>
                <c:pt idx="19">
                  <c:v>-54.647522031320584</c:v>
                </c:pt>
                <c:pt idx="20">
                  <c:v>-70.403366093466403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B-4337-9A8A-3ABA87786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05600"/>
        <c:axId val="1529603104"/>
      </c:scatterChart>
      <c:valAx>
        <c:axId val="15296056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3104"/>
        <c:crosses val="autoZero"/>
        <c:crossBetween val="midCat"/>
        <c:majorUnit val="2"/>
      </c:valAx>
      <c:valAx>
        <c:axId val="1529603104"/>
        <c:scaling>
          <c:orientation val="minMax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56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Model8!$M$2</c:f>
              <c:strCache>
                <c:ptCount val="1"/>
                <c:pt idx="0">
                  <c:v>Normalized residual dynamic normal multipoles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Model8!$F$3:$F$44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Model8!$M$3:$M$44</c:f>
              <c:numCache>
                <c:formatCode>#,##0.000</c:formatCode>
                <c:ptCount val="42"/>
                <c:pt idx="0">
                  <c:v>2.8120620087238399</c:v>
                </c:pt>
                <c:pt idx="1">
                  <c:v>2.5738941275537202</c:v>
                </c:pt>
                <c:pt idx="2">
                  <c:v>2.3101931610301198</c:v>
                </c:pt>
                <c:pt idx="3">
                  <c:v>2.1210143639425301</c:v>
                </c:pt>
                <c:pt idx="4">
                  <c:v>1.8124546879512999</c:v>
                </c:pt>
                <c:pt idx="5">
                  <c:v>1.5752624293665201</c:v>
                </c:pt>
                <c:pt idx="6">
                  <c:v>1.4184773757223901</c:v>
                </c:pt>
                <c:pt idx="7">
                  <c:v>1.1312264514738699</c:v>
                </c:pt>
                <c:pt idx="8">
                  <c:v>0.75381613893879895</c:v>
                </c:pt>
                <c:pt idx="9">
                  <c:v>0.64703985700588795</c:v>
                </c:pt>
                <c:pt idx="10">
                  <c:v>1</c:v>
                </c:pt>
                <c:pt idx="11">
                  <c:v>1.4608185672321501</c:v>
                </c:pt>
                <c:pt idx="12">
                  <c:v>1.44839786467748</c:v>
                </c:pt>
                <c:pt idx="13">
                  <c:v>0.83461990120330198</c:v>
                </c:pt>
                <c:pt idx="14">
                  <c:v>0.11689394158867999</c:v>
                </c:pt>
                <c:pt idx="15">
                  <c:v>-0.26860625769989899</c:v>
                </c:pt>
                <c:pt idx="16">
                  <c:v>-0.58653648376688305</c:v>
                </c:pt>
                <c:pt idx="17">
                  <c:v>-1.16675907228266</c:v>
                </c:pt>
                <c:pt idx="18">
                  <c:v>-1.4131335515400201</c:v>
                </c:pt>
                <c:pt idx="19">
                  <c:v>-1.7672325675440499</c:v>
                </c:pt>
                <c:pt idx="20">
                  <c:v>-2.0256378376545801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0-46E5-9332-A6FFBC6A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47808"/>
        <c:axId val="1594546144"/>
      </c:scatterChart>
      <c:valAx>
        <c:axId val="159454780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6144"/>
        <c:crosses val="autoZero"/>
        <c:crossBetween val="midCat"/>
        <c:majorUnit val="2"/>
      </c:valAx>
      <c:valAx>
        <c:axId val="15945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'h0-0.2mm'!$M$2</c:f>
              <c:strCache>
                <c:ptCount val="1"/>
                <c:pt idx="0">
                  <c:v>Normalized residual dynamic normal multipoles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'h0-0.2mm'!$F$3:$F$44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'h0-0.2mm'!$M$3:$M$44</c:f>
              <c:numCache>
                <c:formatCode>#,##0.000</c:formatCode>
                <c:ptCount val="42"/>
                <c:pt idx="0">
                  <c:v>2.4086265721140299</c:v>
                </c:pt>
                <c:pt idx="1">
                  <c:v>2.2083025807084402</c:v>
                </c:pt>
                <c:pt idx="2">
                  <c:v>1.9816497281213401</c:v>
                </c:pt>
                <c:pt idx="3">
                  <c:v>1.83318961686551</c:v>
                </c:pt>
                <c:pt idx="4">
                  <c:v>1.5543907358456901</c:v>
                </c:pt>
                <c:pt idx="5">
                  <c:v>1.3661456760010799</c:v>
                </c:pt>
                <c:pt idx="6">
                  <c:v>1.2431693006247899</c:v>
                </c:pt>
                <c:pt idx="7">
                  <c:v>0.98045076940165299</c:v>
                </c:pt>
                <c:pt idx="8">
                  <c:v>0.65407059986379201</c:v>
                </c:pt>
                <c:pt idx="9">
                  <c:v>0.61411978413492097</c:v>
                </c:pt>
                <c:pt idx="10">
                  <c:v>1</c:v>
                </c:pt>
                <c:pt idx="11">
                  <c:v>1.44941218345171</c:v>
                </c:pt>
                <c:pt idx="12">
                  <c:v>1.4359250821999201</c:v>
                </c:pt>
                <c:pt idx="13">
                  <c:v>0.878787422754152</c:v>
                </c:pt>
                <c:pt idx="14">
                  <c:v>0.24584665597139199</c:v>
                </c:pt>
                <c:pt idx="15">
                  <c:v>-8.63354660378296E-2</c:v>
                </c:pt>
                <c:pt idx="16">
                  <c:v>-0.36888258661530998</c:v>
                </c:pt>
                <c:pt idx="17">
                  <c:v>-0.88404837899779398</c:v>
                </c:pt>
                <c:pt idx="18">
                  <c:v>-1.09898069401409</c:v>
                </c:pt>
                <c:pt idx="19">
                  <c:v>-1.40179680094709</c:v>
                </c:pt>
                <c:pt idx="20">
                  <c:v>-1.61471950295674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4-4B37-A189-B7283AEA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47808"/>
        <c:axId val="1594546144"/>
      </c:scatterChart>
      <c:valAx>
        <c:axId val="159454780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6144"/>
        <c:crosses val="autoZero"/>
        <c:crossBetween val="midCat"/>
        <c:majorUnit val="2"/>
      </c:valAx>
      <c:valAx>
        <c:axId val="15945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'dcp+0.2mm'!$H$2</c:f>
              <c:strCache>
                <c:ptCount val="1"/>
                <c:pt idx="0">
                  <c:v>Field roll-off (s = 0 mm) [%]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'dcp+0.2mm'!$F$3:$F$44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'dcp+0.2mm'!$H$3:$H$44</c:f>
              <c:numCache>
                <c:formatCode>#,##0.000</c:formatCode>
                <c:ptCount val="42"/>
                <c:pt idx="0">
                  <c:v>-0.59159921520024084</c:v>
                </c:pt>
                <c:pt idx="1">
                  <c:v>-0.45762046074442908</c:v>
                </c:pt>
                <c:pt idx="2">
                  <c:v>-0.34550543092001507</c:v>
                </c:pt>
                <c:pt idx="3">
                  <c:v>-0.25157402230363113</c:v>
                </c:pt>
                <c:pt idx="4">
                  <c:v>-0.17328660929748643</c:v>
                </c:pt>
                <c:pt idx="5">
                  <c:v>-0.11105041623558361</c:v>
                </c:pt>
                <c:pt idx="6">
                  <c:v>-6.4588487355914839E-2</c:v>
                </c:pt>
                <c:pt idx="7">
                  <c:v>-3.2040429019744708E-2</c:v>
                </c:pt>
                <c:pt idx="8">
                  <c:v>-1.1611616815533765E-2</c:v>
                </c:pt>
                <c:pt idx="9">
                  <c:v>-1.0606179252634434E-3</c:v>
                </c:pt>
                <c:pt idx="10">
                  <c:v>0</c:v>
                </c:pt>
                <c:pt idx="11">
                  <c:v>-7.7496306698860802E-3</c:v>
                </c:pt>
                <c:pt idx="12">
                  <c:v>-2.4096681336597005E-2</c:v>
                </c:pt>
                <c:pt idx="13">
                  <c:v>-4.9165875157908843E-2</c:v>
                </c:pt>
                <c:pt idx="14">
                  <c:v>-8.4170756260256857E-2</c:v>
                </c:pt>
                <c:pt idx="15">
                  <c:v>-0.13232788665230213</c:v>
                </c:pt>
                <c:pt idx="16">
                  <c:v>-0.1948049656078979</c:v>
                </c:pt>
                <c:pt idx="17">
                  <c:v>-0.27242834561238777</c:v>
                </c:pt>
                <c:pt idx="18">
                  <c:v>-0.36592394450381477</c:v>
                </c:pt>
                <c:pt idx="19">
                  <c:v>-0.47706393600831537</c:v>
                </c:pt>
                <c:pt idx="20">
                  <c:v>-0.60950291071422713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F-4D14-904C-5A76E4447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48352"/>
        <c:axId val="1322249184"/>
      </c:scatterChart>
      <c:valAx>
        <c:axId val="132224835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9184"/>
        <c:crosses val="autoZero"/>
        <c:crossBetween val="midCat"/>
        <c:majorUnit val="2"/>
      </c:valAx>
      <c:valAx>
        <c:axId val="13222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Δx' [</a:t>
            </a:r>
            <a:r>
              <a:rPr lang="el-GR"/>
              <a:t>μ</a:t>
            </a:r>
            <a:r>
              <a:rPr lang="en-US"/>
              <a:t>rad]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'dcp+0.2mm'!$J$2</c:f>
              <c:strCache>
                <c:ptCount val="1"/>
                <c:pt idx="0">
                  <c:v>Final deflection (Δx') [μrad]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'dcp+0.2mm'!$F$3:$F$44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'dcp+0.2mm'!$J$3:$J$44</c:f>
              <c:numCache>
                <c:formatCode>0.000</c:formatCode>
                <c:ptCount val="42"/>
                <c:pt idx="0">
                  <c:v>-192.05127877051834</c:v>
                </c:pt>
                <c:pt idx="1">
                  <c:v>-174.90009346237295</c:v>
                </c:pt>
                <c:pt idx="2">
                  <c:v>-157.69690885591839</c:v>
                </c:pt>
                <c:pt idx="3">
                  <c:v>-141.97515097105796</c:v>
                </c:pt>
                <c:pt idx="4">
                  <c:v>-128.30170262419531</c:v>
                </c:pt>
                <c:pt idx="5" formatCode="#,##0.000">
                  <c:v>-116.69218614640997</c:v>
                </c:pt>
                <c:pt idx="6" formatCode="#,##0.000">
                  <c:v>-106.89262817297565</c:v>
                </c:pt>
                <c:pt idx="7" formatCode="#,##0.000">
                  <c:v>-98.395933660526239</c:v>
                </c:pt>
                <c:pt idx="8" formatCode="#,##0.000">
                  <c:v>-91.395212835004941</c:v>
                </c:pt>
                <c:pt idx="9" formatCode="#,##0.000">
                  <c:v>-86.632356815144334</c:v>
                </c:pt>
                <c:pt idx="10" formatCode="#,##0.000">
                  <c:v>-84.884099891019503</c:v>
                </c:pt>
                <c:pt idx="11" formatCode="#,##0.000">
                  <c:v>-86.412955293298921</c:v>
                </c:pt>
                <c:pt idx="12" formatCode="#,##0.000">
                  <c:v>-90.344116577790615</c:v>
                </c:pt>
                <c:pt idx="13" formatCode="#,##0.000">
                  <c:v>-96.196476065691172</c:v>
                </c:pt>
                <c:pt idx="14" formatCode="#,##0.000">
                  <c:v>-103.58265667552389</c:v>
                </c:pt>
                <c:pt idx="15" formatCode="#,##0.000">
                  <c:v>-112.29840608501833</c:v>
                </c:pt>
                <c:pt idx="16">
                  <c:v>-122.5431153343233</c:v>
                </c:pt>
                <c:pt idx="17">
                  <c:v>-134.27955519155282</c:v>
                </c:pt>
                <c:pt idx="18">
                  <c:v>-146.86158347385904</c:v>
                </c:pt>
                <c:pt idx="19">
                  <c:v>-160.05861956853371</c:v>
                </c:pt>
                <c:pt idx="20">
                  <c:v>-186.33339983956068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F6-4952-9B38-B254F199C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51776"/>
        <c:axId val="1534754272"/>
      </c:scatterChart>
      <c:valAx>
        <c:axId val="153475177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4272"/>
        <c:crosses val="autoZero"/>
        <c:crossBetween val="midCat"/>
        <c:majorUnit val="2"/>
      </c:valAx>
      <c:valAx>
        <c:axId val="1534754272"/>
        <c:scaling>
          <c:orientation val="minMax"/>
          <c:max val="-5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1776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Δx</a:t>
            </a:r>
            <a:r>
              <a:rPr lang="en-US" sz="1000" b="1" i="0" u="none" strike="noStrike" baseline="0">
                <a:effectLst/>
              </a:rPr>
              <a:t>f</a:t>
            </a:r>
            <a:r>
              <a:rPr lang="en-US"/>
              <a:t> [</a:t>
            </a:r>
            <a:r>
              <a:rPr lang="el-GR"/>
              <a:t>μ</a:t>
            </a:r>
            <a:r>
              <a:rPr lang="en-US"/>
              <a:t>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'dcp+0.2mm'!$L$2</c:f>
              <c:strCache>
                <c:ptCount val="1"/>
                <c:pt idx="0">
                  <c:v>Final transversal displacement (Δxf) [μm]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'dcp+0.2mm'!$F$3:$F$44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'dcp+0.2mm'!$L$3:$L$44</c:f>
              <c:numCache>
                <c:formatCode>0.000</c:formatCode>
                <c:ptCount val="42"/>
                <c:pt idx="0">
                  <c:v>-115.31428039021375</c:v>
                </c:pt>
                <c:pt idx="1">
                  <c:v>-105.02072377865572</c:v>
                </c:pt>
                <c:pt idx="2">
                  <c:v>-94.713225565004748</c:v>
                </c:pt>
                <c:pt idx="3">
                  <c:v>-85.290952509255305</c:v>
                </c:pt>
                <c:pt idx="4">
                  <c:v>-77.096856069997997</c:v>
                </c:pt>
                <c:pt idx="5" formatCode="#,##0.000">
                  <c:v>-70.136996850407115</c:v>
                </c:pt>
                <c:pt idx="6" formatCode="#,##0.000">
                  <c:v>-64.273346172349875</c:v>
                </c:pt>
                <c:pt idx="7" formatCode="#,##0.000">
                  <c:v>-59.199905570596989</c:v>
                </c:pt>
                <c:pt idx="8" formatCode="#,##0.000">
                  <c:v>-55.01019300090617</c:v>
                </c:pt>
                <c:pt idx="9" formatCode="#,##0.000">
                  <c:v>-52.153297270724501</c:v>
                </c:pt>
                <c:pt idx="10" formatCode="#,##0.000">
                  <c:v>-51.121945487857175</c:v>
                </c:pt>
                <c:pt idx="11" formatCode="#,##0.000">
                  <c:v>-52.04736667106566</c:v>
                </c:pt>
                <c:pt idx="12" formatCode="#,##0.000">
                  <c:v>-54.394846900217146</c:v>
                </c:pt>
                <c:pt idx="13" formatCode="#,##0.000">
                  <c:v>-57.898885411867106</c:v>
                </c:pt>
                <c:pt idx="14" formatCode="#,##0.000">
                  <c:v>-62.336588299426893</c:v>
                </c:pt>
                <c:pt idx="15" formatCode="#,##0.000">
                  <c:v>-67.561131886557675</c:v>
                </c:pt>
                <c:pt idx="16">
                  <c:v>-73.6903604798526</c:v>
                </c:pt>
                <c:pt idx="17">
                  <c:v>-80.713978980209262</c:v>
                </c:pt>
                <c:pt idx="18">
                  <c:v>-88.256653487281568</c:v>
                </c:pt>
                <c:pt idx="19">
                  <c:v>-96.176430525610627</c:v>
                </c:pt>
                <c:pt idx="20">
                  <c:v>-111.94493296178936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7-4061-A3D8-73B23C63C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05600"/>
        <c:axId val="1529603104"/>
      </c:scatterChart>
      <c:valAx>
        <c:axId val="15296056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3104"/>
        <c:crosses val="autoZero"/>
        <c:crossBetween val="midCat"/>
        <c:majorUnit val="2"/>
      </c:valAx>
      <c:valAx>
        <c:axId val="1529603104"/>
        <c:scaling>
          <c:orientation val="minMax"/>
          <c:max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56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'dcp+0.2mm'!$M$2</c:f>
              <c:strCache>
                <c:ptCount val="1"/>
                <c:pt idx="0">
                  <c:v>Normalized residual dynamic normal multipoles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'dcp+0.2mm'!$F$3:$F$44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'dcp+0.2mm'!$M$3:$M$44</c:f>
              <c:numCache>
                <c:formatCode>#,##0.000</c:formatCode>
                <c:ptCount val="42"/>
                <c:pt idx="0">
                  <c:v>1.6973511585068699</c:v>
                </c:pt>
                <c:pt idx="1">
                  <c:v>1.6021538585619299</c:v>
                </c:pt>
                <c:pt idx="2">
                  <c:v>1.4955498287629601</c:v>
                </c:pt>
                <c:pt idx="3">
                  <c:v>1.4226361326616099</c:v>
                </c:pt>
                <c:pt idx="4">
                  <c:v>1.29416981106019</c:v>
                </c:pt>
                <c:pt idx="5">
                  <c:v>1.2028613551871301</c:v>
                </c:pt>
                <c:pt idx="6">
                  <c:v>1.14190634941159</c:v>
                </c:pt>
                <c:pt idx="7">
                  <c:v>1.02113802985546</c:v>
                </c:pt>
                <c:pt idx="8">
                  <c:v>0.86931332016741603</c:v>
                </c:pt>
                <c:pt idx="9">
                  <c:v>0.84016433193435303</c:v>
                </c:pt>
                <c:pt idx="10">
                  <c:v>1</c:v>
                </c:pt>
                <c:pt idx="11">
                  <c:v>1.1918086223540501</c:v>
                </c:pt>
                <c:pt idx="12">
                  <c:v>1.1803374606444901</c:v>
                </c:pt>
                <c:pt idx="13">
                  <c:v>0.92705979147432804</c:v>
                </c:pt>
                <c:pt idx="14">
                  <c:v>0.64184480389349396</c:v>
                </c:pt>
                <c:pt idx="15">
                  <c:v>0.49543707392000502</c:v>
                </c:pt>
                <c:pt idx="16">
                  <c:v>0.37223498875635203</c:v>
                </c:pt>
                <c:pt idx="17">
                  <c:v>0.13891803341869199</c:v>
                </c:pt>
                <c:pt idx="18">
                  <c:v>3.5990021454052702E-2</c:v>
                </c:pt>
                <c:pt idx="19">
                  <c:v>-0.109659224821157</c:v>
                </c:pt>
                <c:pt idx="20">
                  <c:v>-0.21174014196969801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F-464C-8860-A4C584683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47808"/>
        <c:axId val="1594546144"/>
      </c:scatterChart>
      <c:valAx>
        <c:axId val="159454780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6144"/>
        <c:crosses val="autoZero"/>
        <c:crossBetween val="midCat"/>
        <c:majorUnit val="2"/>
      </c:valAx>
      <c:valAx>
        <c:axId val="15945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'dcp-0.2mm'!$H$2</c:f>
              <c:strCache>
                <c:ptCount val="1"/>
                <c:pt idx="0">
                  <c:v>Field roll-off (s = 0 mm) [%]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'dcp-0.2mm'!$F$3:$F$44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'dcp-0.2mm'!$H$3:$H$44</c:f>
              <c:numCache>
                <c:formatCode>#,##0.000</c:formatCode>
                <c:ptCount val="42"/>
                <c:pt idx="0">
                  <c:v>-0.63325728722873442</c:v>
                </c:pt>
                <c:pt idx="1">
                  <c:v>-0.49472791694428764</c:v>
                </c:pt>
                <c:pt idx="2">
                  <c:v>-0.37890799966855371</c:v>
                </c:pt>
                <c:pt idx="3">
                  <c:v>-0.28222998214624773</c:v>
                </c:pt>
                <c:pt idx="4">
                  <c:v>-0.20179251068453263</c:v>
                </c:pt>
                <c:pt idx="5">
                  <c:v>-0.13734761980906438</c:v>
                </c:pt>
                <c:pt idx="6">
                  <c:v>-8.6275270277906907E-2</c:v>
                </c:pt>
                <c:pt idx="7">
                  <c:v>-4.8173129044249273E-2</c:v>
                </c:pt>
                <c:pt idx="8">
                  <c:v>-2.1806778676532895E-2</c:v>
                </c:pt>
                <c:pt idx="9">
                  <c:v>-5.4876425110958514E-3</c:v>
                </c:pt>
                <c:pt idx="10">
                  <c:v>0</c:v>
                </c:pt>
                <c:pt idx="11">
                  <c:v>-3.6276329676602497E-3</c:v>
                </c:pt>
                <c:pt idx="12">
                  <c:v>-1.6351376221873104E-2</c:v>
                </c:pt>
                <c:pt idx="13">
                  <c:v>-4.0241649527174378E-2</c:v>
                </c:pt>
                <c:pt idx="14">
                  <c:v>-7.7325484324015883E-2</c:v>
                </c:pt>
                <c:pt idx="15">
                  <c:v>-0.12759612097580009</c:v>
                </c:pt>
                <c:pt idx="16">
                  <c:v>-0.19215298777110124</c:v>
                </c:pt>
                <c:pt idx="17">
                  <c:v>-0.2710521469661617</c:v>
                </c:pt>
                <c:pt idx="18">
                  <c:v>-0.36576078681138596</c:v>
                </c:pt>
                <c:pt idx="19">
                  <c:v>-0.47919221451856148</c:v>
                </c:pt>
                <c:pt idx="20">
                  <c:v>-0.61516154600489892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7-4882-BCE8-ADF2DD41B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48352"/>
        <c:axId val="1322249184"/>
      </c:scatterChart>
      <c:valAx>
        <c:axId val="132224835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9184"/>
        <c:crosses val="autoZero"/>
        <c:crossBetween val="midCat"/>
        <c:majorUnit val="2"/>
      </c:valAx>
      <c:valAx>
        <c:axId val="13222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Δx' [</a:t>
            </a:r>
            <a:r>
              <a:rPr lang="el-GR"/>
              <a:t>μ</a:t>
            </a:r>
            <a:r>
              <a:rPr lang="en-US"/>
              <a:t>rad]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'dcp-0.2mm'!$J$2</c:f>
              <c:strCache>
                <c:ptCount val="1"/>
                <c:pt idx="0">
                  <c:v>Final deflection (Δx') [μrad]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'dcp-0.2mm'!$F$3:$F$44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'dcp-0.2mm'!$J$3:$J$44</c:f>
              <c:numCache>
                <c:formatCode>0.000</c:formatCode>
                <c:ptCount val="42"/>
                <c:pt idx="0">
                  <c:v>-38.288294275684976</c:v>
                </c:pt>
                <c:pt idx="1">
                  <c:v>-21.94516764083982</c:v>
                </c:pt>
                <c:pt idx="2">
                  <c:v>-5.5925392719015079</c:v>
                </c:pt>
                <c:pt idx="3">
                  <c:v>9.6348699951385637</c:v>
                </c:pt>
                <c:pt idx="4">
                  <c:v>23.262359903575831</c:v>
                </c:pt>
                <c:pt idx="5" formatCode="#,##0.000">
                  <c:v>35.432354717335841</c:v>
                </c:pt>
                <c:pt idx="6" formatCode="#,##0.000">
                  <c:v>45.963564190892782</c:v>
                </c:pt>
                <c:pt idx="7" formatCode="#,##0.000">
                  <c:v>54.514183631908374</c:v>
                </c:pt>
                <c:pt idx="8" formatCode="#,##0.000">
                  <c:v>60.911279252288821</c:v>
                </c:pt>
                <c:pt idx="9" formatCode="#,##0.000">
                  <c:v>64.97991230097432</c:v>
                </c:pt>
                <c:pt idx="10" formatCode="#,##0.000">
                  <c:v>66.595079947495918</c:v>
                </c:pt>
                <c:pt idx="11" formatCode="#,##0.000">
                  <c:v>65.798385495181421</c:v>
                </c:pt>
                <c:pt idx="12" formatCode="#,##0.000">
                  <c:v>62.82596778239035</c:v>
                </c:pt>
                <c:pt idx="13" formatCode="#,##0.000">
                  <c:v>57.716907995083993</c:v>
                </c:pt>
                <c:pt idx="14" formatCode="#,##0.000">
                  <c:v>50.539564080088041</c:v>
                </c:pt>
                <c:pt idx="15" formatCode="#,##0.000">
                  <c:v>41.969349890584191</c:v>
                </c:pt>
                <c:pt idx="16">
                  <c:v>31.842482901800754</c:v>
                </c:pt>
                <c:pt idx="17">
                  <c:v>20.433936905246277</c:v>
                </c:pt>
                <c:pt idx="18">
                  <c:v>8.1858510138828802</c:v>
                </c:pt>
                <c:pt idx="19">
                  <c:v>-4.3578170178892863</c:v>
                </c:pt>
                <c:pt idx="20">
                  <c:v>-30.128591333621898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A-417C-B674-FA492D3BE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51776"/>
        <c:axId val="1534754272"/>
      </c:scatterChart>
      <c:valAx>
        <c:axId val="153475177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4272"/>
        <c:crosses val="autoZero"/>
        <c:crossBetween val="midCat"/>
        <c:majorUnit val="2"/>
      </c:valAx>
      <c:valAx>
        <c:axId val="15347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Δx</a:t>
            </a:r>
            <a:r>
              <a:rPr lang="en-US" sz="1000" b="1" i="0" u="none" strike="noStrike" baseline="0">
                <a:effectLst/>
              </a:rPr>
              <a:t>f</a:t>
            </a:r>
            <a:r>
              <a:rPr lang="en-US"/>
              <a:t> [</a:t>
            </a:r>
            <a:r>
              <a:rPr lang="el-GR"/>
              <a:t>μ</a:t>
            </a:r>
            <a:r>
              <a:rPr lang="en-US"/>
              <a:t>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'dcp-0.2mm'!$L$2</c:f>
              <c:strCache>
                <c:ptCount val="1"/>
                <c:pt idx="0">
                  <c:v>Final transversal displacement (Δxf) [μm]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'dcp-0.2mm'!$F$3:$F$44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'dcp-0.2mm'!$L$3:$L$44</c:f>
              <c:numCache>
                <c:formatCode>0.000</c:formatCode>
                <c:ptCount val="42"/>
                <c:pt idx="0">
                  <c:v>-23.472484310445793</c:v>
                </c:pt>
                <c:pt idx="1">
                  <c:v>-13.590290000509848</c:v>
                </c:pt>
                <c:pt idx="2">
                  <c:v>-3.7244581048957719</c:v>
                </c:pt>
                <c:pt idx="3">
                  <c:v>5.4460206844637193</c:v>
                </c:pt>
                <c:pt idx="4">
                  <c:v>13.654414371787464</c:v>
                </c:pt>
                <c:pt idx="5" formatCode="#,##0.000">
                  <c:v>20.996940774556155</c:v>
                </c:pt>
                <c:pt idx="6" formatCode="#,##0.000">
                  <c:v>27.356271062258141</c:v>
                </c:pt>
                <c:pt idx="7" formatCode="#,##0.000">
                  <c:v>32.517089201919973</c:v>
                </c:pt>
                <c:pt idx="8" formatCode="#,##0.000">
                  <c:v>36.377626664824966</c:v>
                </c:pt>
                <c:pt idx="9" formatCode="#,##0.000">
                  <c:v>38.844645961469482</c:v>
                </c:pt>
                <c:pt idx="10" formatCode="#,##0.000">
                  <c:v>39.845111494573239</c:v>
                </c:pt>
                <c:pt idx="11" formatCode="#,##0.000">
                  <c:v>39.399066008067429</c:v>
                </c:pt>
                <c:pt idx="12" formatCode="#,##0.000">
                  <c:v>37.657170354646389</c:v>
                </c:pt>
                <c:pt idx="13" formatCode="#,##0.000">
                  <c:v>34.637687815741138</c:v>
                </c:pt>
                <c:pt idx="14" formatCode="#,##0.000">
                  <c:v>30.375444006668797</c:v>
                </c:pt>
                <c:pt idx="15" formatCode="#,##0.000">
                  <c:v>25.278697822035692</c:v>
                </c:pt>
                <c:pt idx="16">
                  <c:v>19.248218448402401</c:v>
                </c:pt>
                <c:pt idx="17">
                  <c:v>12.447274412546644</c:v>
                </c:pt>
                <c:pt idx="18">
                  <c:v>5.1396914346926721</c:v>
                </c:pt>
                <c:pt idx="19">
                  <c:v>-2.3357398323560643</c:v>
                </c:pt>
                <c:pt idx="20">
                  <c:v>-17.73434221939192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A-4A45-B822-1163B3BA8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05600"/>
        <c:axId val="1529603104"/>
      </c:scatterChart>
      <c:valAx>
        <c:axId val="15296056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3104"/>
        <c:crosses val="autoZero"/>
        <c:crossBetween val="midCat"/>
        <c:majorUnit val="2"/>
      </c:valAx>
      <c:valAx>
        <c:axId val="15296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'dcp-0.2mm'!$M$2</c:f>
              <c:strCache>
                <c:ptCount val="1"/>
                <c:pt idx="0">
                  <c:v>Normalized residual dynamic normal multipoles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'dcp-0.2mm'!$F$3:$F$44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'dcp-0.2mm'!$M$3:$M$44</c:f>
              <c:numCache>
                <c:formatCode>#,##0.000</c:formatCode>
                <c:ptCount val="42"/>
                <c:pt idx="0">
                  <c:v>-1.92993360243417</c:v>
                </c:pt>
                <c:pt idx="1">
                  <c:v>-1.5382398689523</c:v>
                </c:pt>
                <c:pt idx="2">
                  <c:v>-1.1022878324470899</c:v>
                </c:pt>
                <c:pt idx="3">
                  <c:v>-0.79641040174502198</c:v>
                </c:pt>
                <c:pt idx="4">
                  <c:v>-0.27806932971970699</c:v>
                </c:pt>
                <c:pt idx="5">
                  <c:v>0.103068072658261</c:v>
                </c:pt>
                <c:pt idx="6">
                  <c:v>0.35940705723979999</c:v>
                </c:pt>
                <c:pt idx="7">
                  <c:v>0.845488026358305</c:v>
                </c:pt>
                <c:pt idx="8">
                  <c:v>1.4639905623090099</c:v>
                </c:pt>
                <c:pt idx="9">
                  <c:v>1.6095226409655301</c:v>
                </c:pt>
                <c:pt idx="10">
                  <c:v>1</c:v>
                </c:pt>
                <c:pt idx="11">
                  <c:v>0.241338289456169</c:v>
                </c:pt>
                <c:pt idx="12">
                  <c:v>0.27622297226846398</c:v>
                </c:pt>
                <c:pt idx="13">
                  <c:v>1.2833484376433499</c:v>
                </c:pt>
                <c:pt idx="14">
                  <c:v>2.4421993706655001</c:v>
                </c:pt>
                <c:pt idx="15">
                  <c:v>3.0635317361115502</c:v>
                </c:pt>
                <c:pt idx="16">
                  <c:v>3.5896621623806202</c:v>
                </c:pt>
                <c:pt idx="17">
                  <c:v>4.53891864308771</c:v>
                </c:pt>
                <c:pt idx="18">
                  <c:v>4.9402077851337003</c:v>
                </c:pt>
                <c:pt idx="19">
                  <c:v>5.5080622742298102</c:v>
                </c:pt>
                <c:pt idx="20">
                  <c:v>5.9176134564813703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6-4B77-AF3A-9E36BE969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47808"/>
        <c:axId val="1594546144"/>
      </c:scatterChart>
      <c:valAx>
        <c:axId val="159454780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6144"/>
        <c:crosses val="autoZero"/>
        <c:crossBetween val="midCat"/>
        <c:majorUnit val="2"/>
      </c:valAx>
      <c:valAx>
        <c:axId val="15945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'dcc+0.2mm'!$H$2</c:f>
              <c:strCache>
                <c:ptCount val="1"/>
                <c:pt idx="0">
                  <c:v>Field roll-off (s = 0 mm) [%]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'dcc+0.2mm'!$F$3:$F$44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'dcc+0.2mm'!$H$3:$H$44</c:f>
              <c:numCache>
                <c:formatCode>#,##0.000</c:formatCode>
                <c:ptCount val="42"/>
                <c:pt idx="0">
                  <c:v>-0.59804216284922207</c:v>
                </c:pt>
                <c:pt idx="1">
                  <c:v>-0.46403351856667369</c:v>
                </c:pt>
                <c:pt idx="2">
                  <c:v>-0.35162361006549425</c:v>
                </c:pt>
                <c:pt idx="3">
                  <c:v>-0.25754832872920996</c:v>
                </c:pt>
                <c:pt idx="4">
                  <c:v>-0.18027664354071501</c:v>
                </c:pt>
                <c:pt idx="5">
                  <c:v>-0.11961259129639767</c:v>
                </c:pt>
                <c:pt idx="6">
                  <c:v>-7.4665342008042104E-2</c:v>
                </c:pt>
                <c:pt idx="7">
                  <c:v>-4.1773065600897864E-2</c:v>
                </c:pt>
                <c:pt idx="8">
                  <c:v>-1.8375056349638687E-2</c:v>
                </c:pt>
                <c:pt idx="9">
                  <c:v>-4.3687152764687346E-3</c:v>
                </c:pt>
                <c:pt idx="10">
                  <c:v>0</c:v>
                </c:pt>
                <c:pt idx="11">
                  <c:v>-5.6784572575961454E-3</c:v>
                </c:pt>
                <c:pt idx="12">
                  <c:v>-2.0389352127046567E-2</c:v>
                </c:pt>
                <c:pt idx="13">
                  <c:v>-4.5059795968404794E-2</c:v>
                </c:pt>
                <c:pt idx="14">
                  <c:v>-8.0964612683595505E-2</c:v>
                </c:pt>
                <c:pt idx="15">
                  <c:v>-0.12948560937138623</c:v>
                </c:pt>
                <c:pt idx="16">
                  <c:v>-0.19258857897853865</c:v>
                </c:pt>
                <c:pt idx="17">
                  <c:v>-0.27078478781659976</c:v>
                </c:pt>
                <c:pt idx="18">
                  <c:v>-0.36583598247775334</c:v>
                </c:pt>
                <c:pt idx="19">
                  <c:v>-0.47938049689287704</c:v>
                </c:pt>
                <c:pt idx="20">
                  <c:v>-0.61385973880338407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7-44EF-9CE9-6DBD689A1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48352"/>
        <c:axId val="1322249184"/>
      </c:scatterChart>
      <c:valAx>
        <c:axId val="132224835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9184"/>
        <c:crosses val="autoZero"/>
        <c:crossBetween val="midCat"/>
        <c:majorUnit val="2"/>
      </c:valAx>
      <c:valAx>
        <c:axId val="13222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turns!$H$2</c:f>
              <c:strCache>
                <c:ptCount val="1"/>
                <c:pt idx="0">
                  <c:v>Field roll-off (s = 0 mm) [%]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turns!$F$3:$F$44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turns!$H$3:$H$44</c:f>
              <c:numCache>
                <c:formatCode>#,##0.000</c:formatCode>
                <c:ptCount val="42"/>
                <c:pt idx="0">
                  <c:v>-0.59730910511566859</c:v>
                </c:pt>
                <c:pt idx="1">
                  <c:v>-0.4609416580593646</c:v>
                </c:pt>
                <c:pt idx="2">
                  <c:v>-0.34664704771999788</c:v>
                </c:pt>
                <c:pt idx="3">
                  <c:v>-0.25126936866313859</c:v>
                </c:pt>
                <c:pt idx="4">
                  <c:v>-0.17290278720923505</c:v>
                </c:pt>
                <c:pt idx="5">
                  <c:v>-0.11139559382390571</c:v>
                </c:pt>
                <c:pt idx="6">
                  <c:v>-6.6847929612431467E-2</c:v>
                </c:pt>
                <c:pt idx="7">
                  <c:v>-3.657453041400071E-2</c:v>
                </c:pt>
                <c:pt idx="8">
                  <c:v>-1.6289507425233263E-2</c:v>
                </c:pt>
                <c:pt idx="9">
                  <c:v>-4.4407211138406E-3</c:v>
                </c:pt>
                <c:pt idx="10">
                  <c:v>0</c:v>
                </c:pt>
                <c:pt idx="11">
                  <c:v>-2.7919585867437592E-3</c:v>
                </c:pt>
                <c:pt idx="12">
                  <c:v>-1.2169434820089099E-2</c:v>
                </c:pt>
                <c:pt idx="13">
                  <c:v>-3.0855241017807778E-2</c:v>
                </c:pt>
                <c:pt idx="14">
                  <c:v>-6.3902034985239012E-2</c:v>
                </c:pt>
                <c:pt idx="15">
                  <c:v>-0.1132729853017576</c:v>
                </c:pt>
                <c:pt idx="16">
                  <c:v>-0.17871554010294938</c:v>
                </c:pt>
                <c:pt idx="17">
                  <c:v>-0.25802111870361721</c:v>
                </c:pt>
                <c:pt idx="18">
                  <c:v>-0.35223421342950734</c:v>
                </c:pt>
                <c:pt idx="19">
                  <c:v>-0.46434284447276258</c:v>
                </c:pt>
                <c:pt idx="20">
                  <c:v>-0.5987164165700738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8-4D7E-A346-6F7625460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48352"/>
        <c:axId val="1322249184"/>
      </c:scatterChart>
      <c:valAx>
        <c:axId val="132224835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9184"/>
        <c:crosses val="autoZero"/>
        <c:crossBetween val="midCat"/>
        <c:majorUnit val="2"/>
      </c:valAx>
      <c:valAx>
        <c:axId val="13222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Δx' [</a:t>
            </a:r>
            <a:r>
              <a:rPr lang="el-GR"/>
              <a:t>μ</a:t>
            </a:r>
            <a:r>
              <a:rPr lang="en-US"/>
              <a:t>rad]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'dcc+0.2mm'!$J$2</c:f>
              <c:strCache>
                <c:ptCount val="1"/>
                <c:pt idx="0">
                  <c:v>Final deflection (Δx') [μrad]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'dcc+0.2mm'!$F$3:$F$44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'dcc+0.2mm'!$J$3:$J$44</c:f>
              <c:numCache>
                <c:formatCode>0.000</c:formatCode>
                <c:ptCount val="42"/>
                <c:pt idx="0">
                  <c:v>-122.71579898325855</c:v>
                </c:pt>
                <c:pt idx="1">
                  <c:v>-106.04084311437907</c:v>
                </c:pt>
                <c:pt idx="2">
                  <c:v>-89.539233561998628</c:v>
                </c:pt>
                <c:pt idx="3">
                  <c:v>-74.287678305692566</c:v>
                </c:pt>
                <c:pt idx="4">
                  <c:v>-60.564147299967821</c:v>
                </c:pt>
                <c:pt idx="5" formatCode="#,##0.000">
                  <c:v>-48.616945257937424</c:v>
                </c:pt>
                <c:pt idx="6" formatCode="#,##0.000">
                  <c:v>-38.552624444353192</c:v>
                </c:pt>
                <c:pt idx="7" formatCode="#,##0.000">
                  <c:v>-30.155517856243389</c:v>
                </c:pt>
                <c:pt idx="8" formatCode="#,##0.000">
                  <c:v>-23.5973112775382</c:v>
                </c:pt>
                <c:pt idx="9" formatCode="#,##0.000">
                  <c:v>-19.185162177399892</c:v>
                </c:pt>
                <c:pt idx="10" formatCode="#,##0.000">
                  <c:v>-17.261984844972769</c:v>
                </c:pt>
                <c:pt idx="11" formatCode="#,##0.000">
                  <c:v>-18.081300333432331</c:v>
                </c:pt>
                <c:pt idx="12" formatCode="#,##0.000">
                  <c:v>-21.098275453124444</c:v>
                </c:pt>
                <c:pt idx="13" formatCode="#,##0.000">
                  <c:v>-26.110565349418298</c:v>
                </c:pt>
                <c:pt idx="14" formatCode="#,##0.000">
                  <c:v>-33.115473832020804</c:v>
                </c:pt>
                <c:pt idx="15" formatCode="#,##0.000">
                  <c:v>-41.4362742640566</c:v>
                </c:pt>
                <c:pt idx="16">
                  <c:v>-51.189653835368894</c:v>
                </c:pt>
                <c:pt idx="17">
                  <c:v>-62.14685527694521</c:v>
                </c:pt>
                <c:pt idx="18">
                  <c:v>-74.103147559931941</c:v>
                </c:pt>
                <c:pt idx="19">
                  <c:v>-86.648331712308902</c:v>
                </c:pt>
                <c:pt idx="20">
                  <c:v>-112.41079420474372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0-4F1A-B840-86629E041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51776"/>
        <c:axId val="1534754272"/>
      </c:scatterChart>
      <c:valAx>
        <c:axId val="153475177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4272"/>
        <c:crosses val="autoZero"/>
        <c:crossBetween val="midCat"/>
        <c:majorUnit val="2"/>
      </c:valAx>
      <c:valAx>
        <c:axId val="15347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Δx</a:t>
            </a:r>
            <a:r>
              <a:rPr lang="en-US" sz="1000" b="1" i="0" u="none" strike="noStrike" baseline="0">
                <a:effectLst/>
              </a:rPr>
              <a:t>f</a:t>
            </a:r>
            <a:r>
              <a:rPr lang="en-US"/>
              <a:t> [</a:t>
            </a:r>
            <a:r>
              <a:rPr lang="el-GR"/>
              <a:t>μ</a:t>
            </a:r>
            <a:r>
              <a:rPr lang="en-US"/>
              <a:t>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'dcc+0.2mm'!$L$2</c:f>
              <c:strCache>
                <c:ptCount val="1"/>
                <c:pt idx="0">
                  <c:v>Final transversal displacement (Δxf) [μm]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'dcc+0.2mm'!$F$3:$F$44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'dcc+0.2mm'!$L$3:$L$44</c:f>
              <c:numCache>
                <c:formatCode>0.000</c:formatCode>
                <c:ptCount val="42"/>
                <c:pt idx="0">
                  <c:v>-73.762053943699343</c:v>
                </c:pt>
                <c:pt idx="1">
                  <c:v>-63.760223410510044</c:v>
                </c:pt>
                <c:pt idx="2">
                  <c:v>-53.883536246459833</c:v>
                </c:pt>
                <c:pt idx="3">
                  <c:v>-44.751117909351741</c:v>
                </c:pt>
                <c:pt idx="4">
                  <c:v>-36.535865220512449</c:v>
                </c:pt>
                <c:pt idx="5" formatCode="#,##0.000">
                  <c:v>-29.390275702696638</c:v>
                </c:pt>
                <c:pt idx="6" formatCode="#,##0.000">
                  <c:v>-23.374286221002407</c:v>
                </c:pt>
                <c:pt idx="7" formatCode="#,##0.000">
                  <c:v>-18.351383617270084</c:v>
                </c:pt>
                <c:pt idx="8" formatCode="#,##0.000">
                  <c:v>-14.414792070149197</c:v>
                </c:pt>
                <c:pt idx="9" formatCode="#,##0.000">
                  <c:v>-11.757793686310446</c:v>
                </c:pt>
                <c:pt idx="10" formatCode="#,##0.000">
                  <c:v>-10.608848482214572</c:v>
                </c:pt>
                <c:pt idx="11" formatCode="#,##0.000">
                  <c:v>-11.109345531936263</c:v>
                </c:pt>
                <c:pt idx="12" formatCode="#,##0.000">
                  <c:v>-12.92090648336298</c:v>
                </c:pt>
                <c:pt idx="13" formatCode="#,##0.000">
                  <c:v>-15.926371858276189</c:v>
                </c:pt>
                <c:pt idx="14" formatCode="#,##0.000">
                  <c:v>-20.126229085668587</c:v>
                </c:pt>
                <c:pt idx="15" formatCode="#,##0.000">
                  <c:v>-25.114072726670496</c:v>
                </c:pt>
                <c:pt idx="16">
                  <c:v>-30.966822808260396</c:v>
                </c:pt>
                <c:pt idx="17">
                  <c:v>-37.548484268071832</c:v>
                </c:pt>
                <c:pt idx="18">
                  <c:v>-44.733513817463148</c:v>
                </c:pt>
                <c:pt idx="19">
                  <c:v>-52.257922353867237</c:v>
                </c:pt>
                <c:pt idx="20">
                  <c:v>-67.70049953621411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0-41F0-9654-D3845EEFC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05600"/>
        <c:axId val="1529603104"/>
      </c:scatterChart>
      <c:valAx>
        <c:axId val="15296056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3104"/>
        <c:crosses val="autoZero"/>
        <c:crossBetween val="midCat"/>
        <c:majorUnit val="2"/>
      </c:valAx>
      <c:valAx>
        <c:axId val="15296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'dcc+0.2mm'!$M$2</c:f>
              <c:strCache>
                <c:ptCount val="1"/>
                <c:pt idx="0">
                  <c:v>Normalized residual dynamic normal multipoles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'dcc+0.2mm'!$F$3:$F$44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'dcc+0.2mm'!$M$3:$M$44</c:f>
              <c:numCache>
                <c:formatCode>#,##0.000</c:formatCode>
                <c:ptCount val="42"/>
                <c:pt idx="0">
                  <c:v>2.6985150366870099</c:v>
                </c:pt>
                <c:pt idx="1">
                  <c:v>2.4781810141437801</c:v>
                </c:pt>
                <c:pt idx="2">
                  <c:v>2.2351423069090099</c:v>
                </c:pt>
                <c:pt idx="3">
                  <c:v>2.0580847281633301</c:v>
                </c:pt>
                <c:pt idx="4">
                  <c:v>1.77583087010234</c:v>
                </c:pt>
                <c:pt idx="5">
                  <c:v>1.55523285760122</c:v>
                </c:pt>
                <c:pt idx="6">
                  <c:v>1.4077164898299299</c:v>
                </c:pt>
                <c:pt idx="7">
                  <c:v>1.1448738281956901</c:v>
                </c:pt>
                <c:pt idx="8">
                  <c:v>0.799135364485271</c:v>
                </c:pt>
                <c:pt idx="9">
                  <c:v>0.69302674284404597</c:v>
                </c:pt>
                <c:pt idx="10">
                  <c:v>1</c:v>
                </c:pt>
                <c:pt idx="11">
                  <c:v>1.40801638441558</c:v>
                </c:pt>
                <c:pt idx="12">
                  <c:v>1.39515860645046</c:v>
                </c:pt>
                <c:pt idx="13">
                  <c:v>0.84440075796926894</c:v>
                </c:pt>
                <c:pt idx="14">
                  <c:v>0.202920296013331</c:v>
                </c:pt>
                <c:pt idx="15">
                  <c:v>-0.136247202196671</c:v>
                </c:pt>
                <c:pt idx="16">
                  <c:v>-0.41463114757890301</c:v>
                </c:pt>
                <c:pt idx="17">
                  <c:v>-0.93504562410685299</c:v>
                </c:pt>
                <c:pt idx="18">
                  <c:v>-1.15881758760409</c:v>
                </c:pt>
                <c:pt idx="19">
                  <c:v>-1.4777189756195499</c:v>
                </c:pt>
                <c:pt idx="20">
                  <c:v>-1.70921056701968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2-48E1-8E5A-39AEEEBB2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47808"/>
        <c:axId val="1594546144"/>
      </c:scatterChart>
      <c:valAx>
        <c:axId val="159454780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6144"/>
        <c:crosses val="autoZero"/>
        <c:crossBetween val="midCat"/>
        <c:majorUnit val="2"/>
      </c:valAx>
      <c:valAx>
        <c:axId val="15945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'dcc-0.2mm'!$H$2</c:f>
              <c:strCache>
                <c:ptCount val="1"/>
                <c:pt idx="0">
                  <c:v>Field roll-off (s = 0 mm) [%]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'dcc-0.2mm'!$F$3:$F$44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'dcc-0.2mm'!$H$3:$H$44</c:f>
              <c:numCache>
                <c:formatCode>#,##0.000</c:formatCode>
                <c:ptCount val="42"/>
                <c:pt idx="0">
                  <c:v>-0.59764407750957704</c:v>
                </c:pt>
                <c:pt idx="1">
                  <c:v>-0.46359376165608357</c:v>
                </c:pt>
                <c:pt idx="2">
                  <c:v>-0.35115713299183743</c:v>
                </c:pt>
                <c:pt idx="3">
                  <c:v>-0.25707480844586428</c:v>
                </c:pt>
                <c:pt idx="4">
                  <c:v>-0.17980529882329926</c:v>
                </c:pt>
                <c:pt idx="5">
                  <c:v>-0.11916823594067695</c:v>
                </c:pt>
                <c:pt idx="6">
                  <c:v>-7.4266329461969233E-2</c:v>
                </c:pt>
                <c:pt idx="7">
                  <c:v>-4.1440210473797839E-2</c:v>
                </c:pt>
                <c:pt idx="8">
                  <c:v>-1.8131472567090676E-2</c:v>
                </c:pt>
                <c:pt idx="9">
                  <c:v>-4.2327424774090483E-3</c:v>
                </c:pt>
                <c:pt idx="10">
                  <c:v>0</c:v>
                </c:pt>
                <c:pt idx="11">
                  <c:v>-5.8069636211914291E-3</c:v>
                </c:pt>
                <c:pt idx="12">
                  <c:v>-2.0693229419281381E-2</c:v>
                </c:pt>
                <c:pt idx="13">
                  <c:v>-4.552646397517654E-2</c:v>
                </c:pt>
                <c:pt idx="14">
                  <c:v>-8.1637034950335419E-2</c:v>
                </c:pt>
                <c:pt idx="15">
                  <c:v>-0.13037105268597335</c:v>
                </c:pt>
                <c:pt idx="16">
                  <c:v>-0.19370668689873688</c:v>
                </c:pt>
                <c:pt idx="17">
                  <c:v>-0.27215386643671746</c:v>
                </c:pt>
                <c:pt idx="18">
                  <c:v>-0.36747275111604411</c:v>
                </c:pt>
                <c:pt idx="19">
                  <c:v>-0.48129373801659814</c:v>
                </c:pt>
                <c:pt idx="20">
                  <c:v>-0.61606461429367598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2-430E-8C4F-917631D8F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48352"/>
        <c:axId val="1322249184"/>
      </c:scatterChart>
      <c:valAx>
        <c:axId val="132224835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9184"/>
        <c:crosses val="autoZero"/>
        <c:crossBetween val="midCat"/>
        <c:majorUnit val="2"/>
      </c:valAx>
      <c:valAx>
        <c:axId val="13222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Δx' [</a:t>
            </a:r>
            <a:r>
              <a:rPr lang="el-GR"/>
              <a:t>μ</a:t>
            </a:r>
            <a:r>
              <a:rPr lang="en-US"/>
              <a:t>rad]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'dcc-0.2mm'!$J$2</c:f>
              <c:strCache>
                <c:ptCount val="1"/>
                <c:pt idx="0">
                  <c:v>Final deflection (Δx') [μrad]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'dcc-0.2mm'!$F$3:$F$44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'dcc-0.2mm'!$J$3:$J$44</c:f>
              <c:numCache>
                <c:formatCode>0.000</c:formatCode>
                <c:ptCount val="42"/>
                <c:pt idx="0">
                  <c:v>-121.581893849282</c:v>
                </c:pt>
                <c:pt idx="1">
                  <c:v>-104.94444110697019</c:v>
                </c:pt>
                <c:pt idx="2">
                  <c:v>-88.425470810622159</c:v>
                </c:pt>
                <c:pt idx="3">
                  <c:v>-73.190077423540757</c:v>
                </c:pt>
                <c:pt idx="4">
                  <c:v>-59.585483876427958</c:v>
                </c:pt>
                <c:pt idx="5" formatCode="#,##0.000">
                  <c:v>-47.740180856826584</c:v>
                </c:pt>
                <c:pt idx="6" formatCode="#,##0.000">
                  <c:v>-37.554696686544588</c:v>
                </c:pt>
                <c:pt idx="7" formatCode="#,##0.000">
                  <c:v>-28.792624388917449</c:v>
                </c:pt>
                <c:pt idx="8" formatCode="#,##0.000">
                  <c:v>-21.940078513583227</c:v>
                </c:pt>
                <c:pt idx="9" formatCode="#,##0.000">
                  <c:v>-17.552747412905894</c:v>
                </c:pt>
                <c:pt idx="10" formatCode="#,##0.000">
                  <c:v>-15.778243735502503</c:v>
                </c:pt>
                <c:pt idx="11" formatCode="#,##0.000">
                  <c:v>-16.711086512485185</c:v>
                </c:pt>
                <c:pt idx="12" formatCode="#,##0.000">
                  <c:v>-19.976752256070409</c:v>
                </c:pt>
                <c:pt idx="13" formatCode="#,##0.000">
                  <c:v>-25.212724138052444</c:v>
                </c:pt>
                <c:pt idx="14" formatCode="#,##0.000">
                  <c:v>-32.154973834340801</c:v>
                </c:pt>
                <c:pt idx="15" formatCode="#,##0.000">
                  <c:v>-40.305698660284804</c:v>
                </c:pt>
                <c:pt idx="16">
                  <c:v>-49.973555393303414</c:v>
                </c:pt>
                <c:pt idx="17">
                  <c:v>-60.975566479190761</c:v>
                </c:pt>
                <c:pt idx="18">
                  <c:v>-72.97476082034207</c:v>
                </c:pt>
                <c:pt idx="19">
                  <c:v>-85.454853940136601</c:v>
                </c:pt>
                <c:pt idx="20">
                  <c:v>-111.18594072346781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F-459B-9EC4-7CD083EC8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51776"/>
        <c:axId val="1534754272"/>
      </c:scatterChart>
      <c:valAx>
        <c:axId val="153475177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4272"/>
        <c:crosses val="autoZero"/>
        <c:crossBetween val="midCat"/>
        <c:majorUnit val="2"/>
      </c:valAx>
      <c:valAx>
        <c:axId val="15347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Δx</a:t>
            </a:r>
            <a:r>
              <a:rPr lang="en-US" sz="1000" b="1" i="0" u="none" strike="noStrike" baseline="0">
                <a:effectLst/>
              </a:rPr>
              <a:t>f</a:t>
            </a:r>
            <a:r>
              <a:rPr lang="en-US"/>
              <a:t> [</a:t>
            </a:r>
            <a:r>
              <a:rPr lang="el-GR"/>
              <a:t>μ</a:t>
            </a:r>
            <a:r>
              <a:rPr lang="en-US"/>
              <a:t>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'dcc-0.2mm'!$L$2</c:f>
              <c:strCache>
                <c:ptCount val="1"/>
                <c:pt idx="0">
                  <c:v>Final transversal displacement (Δxf) [μm]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'dcc-0.2mm'!$F$3:$F$44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'dcc-0.2mm'!$L$3:$L$44</c:f>
              <c:numCache>
                <c:formatCode>0.000</c:formatCode>
                <c:ptCount val="42"/>
                <c:pt idx="0">
                  <c:v>-73.052319694850055</c:v>
                </c:pt>
                <c:pt idx="1">
                  <c:v>-63.063722184883325</c:v>
                </c:pt>
                <c:pt idx="2">
                  <c:v>-53.161503680117114</c:v>
                </c:pt>
                <c:pt idx="3">
                  <c:v>-44.032727668265096</c:v>
                </c:pt>
                <c:pt idx="4">
                  <c:v>-35.89217898481607</c:v>
                </c:pt>
                <c:pt idx="5" formatCode="#,##0.000">
                  <c:v>-28.816053456209215</c:v>
                </c:pt>
                <c:pt idx="6" formatCode="#,##0.000">
                  <c:v>-22.737743547863772</c:v>
                </c:pt>
                <c:pt idx="7" formatCode="#,##0.000">
                  <c:v>-17.495167703269143</c:v>
                </c:pt>
                <c:pt idx="8" formatCode="#,##0.000">
                  <c:v>-13.378346913570734</c:v>
                </c:pt>
                <c:pt idx="9" formatCode="#,##0.000">
                  <c:v>-10.741387800467177</c:v>
                </c:pt>
                <c:pt idx="10" formatCode="#,##0.000">
                  <c:v>-9.6875679888452666</c:v>
                </c:pt>
                <c:pt idx="11" formatCode="#,##0.000">
                  <c:v>-10.261992907180344</c:v>
                </c:pt>
                <c:pt idx="12" formatCode="#,##0.000">
                  <c:v>-12.229038317737359</c:v>
                </c:pt>
                <c:pt idx="13" formatCode="#,##0.000">
                  <c:v>-15.372408163809371</c:v>
                </c:pt>
                <c:pt idx="14" formatCode="#,##0.000">
                  <c:v>-19.544821439290388</c:v>
                </c:pt>
                <c:pt idx="15" formatCode="#,##0.000">
                  <c:v>-24.440043750692823</c:v>
                </c:pt>
                <c:pt idx="16">
                  <c:v>-30.24297485937813</c:v>
                </c:pt>
                <c:pt idx="17">
                  <c:v>-36.842242626757837</c:v>
                </c:pt>
                <c:pt idx="18">
                  <c:v>-44.037608317584564</c:v>
                </c:pt>
                <c:pt idx="19">
                  <c:v>-51.513527679233725</c:v>
                </c:pt>
                <c:pt idx="20">
                  <c:v>-66.93262723608639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0-4FF6-8722-8018D7129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05600"/>
        <c:axId val="1529603104"/>
      </c:scatterChart>
      <c:valAx>
        <c:axId val="15296056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3104"/>
        <c:crosses val="autoZero"/>
        <c:crossBetween val="midCat"/>
        <c:majorUnit val="2"/>
      </c:valAx>
      <c:valAx>
        <c:axId val="15296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'dcc-0.2mm'!$M$2</c:f>
              <c:strCache>
                <c:ptCount val="1"/>
                <c:pt idx="0">
                  <c:v>Normalized residual dynamic normal multipoles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'dcc-0.2mm'!$F$3:$F$44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'dcc-0.2mm'!$M$3:$M$44</c:f>
              <c:numCache>
                <c:formatCode>#,##0.000</c:formatCode>
                <c:ptCount val="42"/>
                <c:pt idx="0">
                  <c:v>2.7154408748895</c:v>
                </c:pt>
                <c:pt idx="1">
                  <c:v>2.4895844731458601</c:v>
                </c:pt>
                <c:pt idx="2">
                  <c:v>2.2393989787186999</c:v>
                </c:pt>
                <c:pt idx="3">
                  <c:v>2.0601557966906801</c:v>
                </c:pt>
                <c:pt idx="4">
                  <c:v>1.76703735656496</c:v>
                </c:pt>
                <c:pt idx="5">
                  <c:v>1.5425963224505801</c:v>
                </c:pt>
                <c:pt idx="6">
                  <c:v>1.3938432693506</c:v>
                </c:pt>
                <c:pt idx="7">
                  <c:v>1.12062076471831</c:v>
                </c:pt>
                <c:pt idx="8">
                  <c:v>0.76300859201160098</c:v>
                </c:pt>
                <c:pt idx="9">
                  <c:v>0.663624324244802</c:v>
                </c:pt>
                <c:pt idx="10">
                  <c:v>1</c:v>
                </c:pt>
                <c:pt idx="11">
                  <c:v>1.4375800108396799</c:v>
                </c:pt>
                <c:pt idx="12">
                  <c:v>1.4280822639428801</c:v>
                </c:pt>
                <c:pt idx="13">
                  <c:v>0.85444305452514602</c:v>
                </c:pt>
                <c:pt idx="14">
                  <c:v>0.18920009336639601</c:v>
                </c:pt>
                <c:pt idx="15">
                  <c:v>-0.159400699009005</c:v>
                </c:pt>
                <c:pt idx="16">
                  <c:v>-0.45018038127992899</c:v>
                </c:pt>
                <c:pt idx="17">
                  <c:v>-0.99923443063060802</c:v>
                </c:pt>
                <c:pt idx="18">
                  <c:v>-1.23608383512761</c:v>
                </c:pt>
                <c:pt idx="19">
                  <c:v>-1.5673002022897999</c:v>
                </c:pt>
                <c:pt idx="20">
                  <c:v>-1.80484980263099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6-495D-9F93-5E9154775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47808"/>
        <c:axId val="1594546144"/>
      </c:scatterChart>
      <c:valAx>
        <c:axId val="159454780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6144"/>
        <c:crosses val="autoZero"/>
        <c:crossBetween val="midCat"/>
        <c:majorUnit val="2"/>
      </c:valAx>
      <c:valAx>
        <c:axId val="15945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'r0+0.2mm'!$H$2</c:f>
              <c:strCache>
                <c:ptCount val="1"/>
                <c:pt idx="0">
                  <c:v>Field roll-off (s = 0 mm) [%]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'r0+0.2mm'!$F$3:$F$44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'r0+0.2mm'!$H$3:$H$44</c:f>
              <c:numCache>
                <c:formatCode>#,##0.000</c:formatCode>
                <c:ptCount val="42"/>
                <c:pt idx="0">
                  <c:v>-0.60375728829566944</c:v>
                </c:pt>
                <c:pt idx="1">
                  <c:v>-0.47008052246844922</c:v>
                </c:pt>
                <c:pt idx="2">
                  <c:v>-0.35843134264527582</c:v>
                </c:pt>
                <c:pt idx="3">
                  <c:v>-0.26458988170229925</c:v>
                </c:pt>
                <c:pt idx="4">
                  <c:v>-0.18491582198502565</c:v>
                </c:pt>
                <c:pt idx="5">
                  <c:v>-0.11893325133222728</c:v>
                </c:pt>
                <c:pt idx="6">
                  <c:v>-6.7382535133231766E-2</c:v>
                </c:pt>
                <c:pt idx="7">
                  <c:v>-3.1925815433012317E-2</c:v>
                </c:pt>
                <c:pt idx="8">
                  <c:v>-1.1838194371560064E-2</c:v>
                </c:pt>
                <c:pt idx="9">
                  <c:v>-2.1320477684014481E-3</c:v>
                </c:pt>
                <c:pt idx="10">
                  <c:v>0</c:v>
                </c:pt>
                <c:pt idx="11">
                  <c:v>-4.9528910689732499E-3</c:v>
                </c:pt>
                <c:pt idx="12">
                  <c:v>-1.8120176561706402E-2</c:v>
                </c:pt>
                <c:pt idx="13">
                  <c:v>-4.0569092962494634E-2</c:v>
                </c:pt>
                <c:pt idx="14">
                  <c:v>-7.4531098850182775E-2</c:v>
                </c:pt>
                <c:pt idx="15">
                  <c:v>-0.12269406962136865</c:v>
                </c:pt>
                <c:pt idx="16">
                  <c:v>-0.18552171926707342</c:v>
                </c:pt>
                <c:pt idx="17">
                  <c:v>-0.26364532418053738</c:v>
                </c:pt>
                <c:pt idx="18">
                  <c:v>-0.35800864264185883</c:v>
                </c:pt>
                <c:pt idx="19">
                  <c:v>-0.47047074635401492</c:v>
                </c:pt>
                <c:pt idx="20">
                  <c:v>-0.60462066556251459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2-488E-B5F4-5C0CF7AFD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48352"/>
        <c:axId val="1322249184"/>
      </c:scatterChart>
      <c:valAx>
        <c:axId val="132224835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9184"/>
        <c:crosses val="autoZero"/>
        <c:crossBetween val="midCat"/>
        <c:majorUnit val="2"/>
      </c:valAx>
      <c:valAx>
        <c:axId val="13222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Δx' [</a:t>
            </a:r>
            <a:r>
              <a:rPr lang="el-GR"/>
              <a:t>μ</a:t>
            </a:r>
            <a:r>
              <a:rPr lang="en-US"/>
              <a:t>rad]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'r0+0.2mm'!$J$2</c:f>
              <c:strCache>
                <c:ptCount val="1"/>
                <c:pt idx="0">
                  <c:v>Final deflection (Δx') [μrad]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'r0+0.2mm'!$F$3:$F$44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'r0+0.2mm'!$J$3:$J$44</c:f>
              <c:numCache>
                <c:formatCode>0.000</c:formatCode>
                <c:ptCount val="42"/>
                <c:pt idx="0">
                  <c:v>-333.87589380723301</c:v>
                </c:pt>
                <c:pt idx="1">
                  <c:v>-317.61330592845536</c:v>
                </c:pt>
                <c:pt idx="2">
                  <c:v>-301.45722811317791</c:v>
                </c:pt>
                <c:pt idx="3">
                  <c:v>-286.54071633771395</c:v>
                </c:pt>
                <c:pt idx="4">
                  <c:v>-272.92580414018522</c:v>
                </c:pt>
                <c:pt idx="5" formatCode="#,##0.000">
                  <c:v>-260.75773249763358</c:v>
                </c:pt>
                <c:pt idx="6" formatCode="#,##0.000">
                  <c:v>-250.5347566104048</c:v>
                </c:pt>
                <c:pt idx="7" formatCode="#,##0.000">
                  <c:v>-242.37408189138193</c:v>
                </c:pt>
                <c:pt idx="8" formatCode="#,##0.000">
                  <c:v>-236.43236722271334</c:v>
                </c:pt>
                <c:pt idx="9" formatCode="#,##0.000">
                  <c:v>-232.7023931752411</c:v>
                </c:pt>
                <c:pt idx="10" formatCode="#,##0.000">
                  <c:v>-231.28300702169204</c:v>
                </c:pt>
                <c:pt idx="11" formatCode="#,##0.000">
                  <c:v>-232.43782633773893</c:v>
                </c:pt>
                <c:pt idx="12" formatCode="#,##0.000">
                  <c:v>-235.67225793958966</c:v>
                </c:pt>
                <c:pt idx="13" formatCode="#,##0.000">
                  <c:v>-240.93083475517491</c:v>
                </c:pt>
                <c:pt idx="14" formatCode="#,##0.000">
                  <c:v>-248.03727426313745</c:v>
                </c:pt>
                <c:pt idx="15" formatCode="#,##0.000">
                  <c:v>-256.64887788274388</c:v>
                </c:pt>
                <c:pt idx="16">
                  <c:v>-266.73641691446403</c:v>
                </c:pt>
                <c:pt idx="17">
                  <c:v>-278.12338308240612</c:v>
                </c:pt>
                <c:pt idx="18">
                  <c:v>-290.30302959094223</c:v>
                </c:pt>
                <c:pt idx="19">
                  <c:v>-302.8186758279237</c:v>
                </c:pt>
                <c:pt idx="20">
                  <c:v>-328.9236783230441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0-4342-8DAD-72A2C78B3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51776"/>
        <c:axId val="1534754272"/>
      </c:scatterChart>
      <c:valAx>
        <c:axId val="153475177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4272"/>
        <c:crosses val="autoZero"/>
        <c:crossBetween val="midCat"/>
        <c:majorUnit val="2"/>
      </c:valAx>
      <c:valAx>
        <c:axId val="1534754272"/>
        <c:scaling>
          <c:orientation val="minMax"/>
          <c:max val="-200"/>
          <c:min val="-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1776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Δx</a:t>
            </a:r>
            <a:r>
              <a:rPr lang="en-US" sz="1000" b="1" i="0" u="none" strike="noStrike" baseline="0">
                <a:effectLst/>
              </a:rPr>
              <a:t>f</a:t>
            </a:r>
            <a:r>
              <a:rPr lang="en-US"/>
              <a:t> [</a:t>
            </a:r>
            <a:r>
              <a:rPr lang="el-GR"/>
              <a:t>μ</a:t>
            </a:r>
            <a:r>
              <a:rPr lang="en-US"/>
              <a:t>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'r0+0.2mm'!$L$2</c:f>
              <c:strCache>
                <c:ptCount val="1"/>
                <c:pt idx="0">
                  <c:v>Final transversal displacement (Δxf) [μm]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'r0+0.2mm'!$F$3:$F$44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'r0+0.2mm'!$L$3:$L$44</c:f>
              <c:numCache>
                <c:formatCode>0.000</c:formatCode>
                <c:ptCount val="42"/>
                <c:pt idx="0">
                  <c:v>-200.38322878773445</c:v>
                </c:pt>
                <c:pt idx="1">
                  <c:v>-190.60407803982952</c:v>
                </c:pt>
                <c:pt idx="2">
                  <c:v>-180.93020131610987</c:v>
                </c:pt>
                <c:pt idx="3">
                  <c:v>-171.99226421772576</c:v>
                </c:pt>
                <c:pt idx="4">
                  <c:v>-163.84286974643896</c:v>
                </c:pt>
                <c:pt idx="5" formatCode="#,##0.000">
                  <c:v>-156.56815739128302</c:v>
                </c:pt>
                <c:pt idx="6" formatCode="#,##0.000">
                  <c:v>-150.45891563581628</c:v>
                </c:pt>
                <c:pt idx="7" formatCode="#,##0.000">
                  <c:v>-145.57782403529765</c:v>
                </c:pt>
                <c:pt idx="8" formatCode="#,##0.000">
                  <c:v>-142.02120223226572</c:v>
                </c:pt>
                <c:pt idx="9" formatCode="#,##0.000">
                  <c:v>-139.7973609656427</c:v>
                </c:pt>
                <c:pt idx="10" formatCode="#,##0.000">
                  <c:v>-138.97741597380306</c:v>
                </c:pt>
                <c:pt idx="11" formatCode="#,##0.000">
                  <c:v>-139.69180879803733</c:v>
                </c:pt>
                <c:pt idx="12" formatCode="#,##0.000">
                  <c:v>-141.62825910622169</c:v>
                </c:pt>
                <c:pt idx="13" formatCode="#,##0.000">
                  <c:v>-144.77616351814248</c:v>
                </c:pt>
                <c:pt idx="14" formatCode="#,##0.000">
                  <c:v>-149.04553513790083</c:v>
                </c:pt>
                <c:pt idx="15" formatCode="#,##0.000">
                  <c:v>-154.21146256422267</c:v>
                </c:pt>
                <c:pt idx="16">
                  <c:v>-160.26114169277398</c:v>
                </c:pt>
                <c:pt idx="17">
                  <c:v>-167.09479944372882</c:v>
                </c:pt>
                <c:pt idx="18">
                  <c:v>-174.40232307568877</c:v>
                </c:pt>
                <c:pt idx="19">
                  <c:v>-181.8963306486564</c:v>
                </c:pt>
                <c:pt idx="20">
                  <c:v>-197.53011690625866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9-42F2-8614-C0CDAF316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05600"/>
        <c:axId val="1529603104"/>
      </c:scatterChart>
      <c:valAx>
        <c:axId val="15296056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3104"/>
        <c:crosses val="autoZero"/>
        <c:crossBetween val="midCat"/>
        <c:majorUnit val="2"/>
      </c:valAx>
      <c:valAx>
        <c:axId val="1529603104"/>
        <c:scaling>
          <c:orientation val="minMax"/>
          <c:max val="-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Δx' [</a:t>
            </a:r>
            <a:r>
              <a:rPr lang="el-GR"/>
              <a:t>μ</a:t>
            </a:r>
            <a:r>
              <a:rPr lang="en-US"/>
              <a:t>rad]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turns!$J$2</c:f>
              <c:strCache>
                <c:ptCount val="1"/>
                <c:pt idx="0">
                  <c:v>Final deflection (Δx') [μrad]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turns!$F$3:$F$44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turns!$J$3:$J$44</c:f>
              <c:numCache>
                <c:formatCode>0.000</c:formatCode>
                <c:ptCount val="42"/>
                <c:pt idx="0">
                  <c:v>91.689472397732459</c:v>
                </c:pt>
                <c:pt idx="1">
                  <c:v>110.55515339378729</c:v>
                </c:pt>
                <c:pt idx="2">
                  <c:v>129.1350046638949</c:v>
                </c:pt>
                <c:pt idx="3">
                  <c:v>146.44873947943418</c:v>
                </c:pt>
                <c:pt idx="4">
                  <c:v>161.95287879109614</c:v>
                </c:pt>
                <c:pt idx="5" formatCode="#,##0.000">
                  <c:v>175.45892467216319</c:v>
                </c:pt>
                <c:pt idx="6" formatCode="#,##0.000">
                  <c:v>186.90543153146228</c:v>
                </c:pt>
                <c:pt idx="7" formatCode="#,##0.000">
                  <c:v>196.34104604686067</c:v>
                </c:pt>
                <c:pt idx="8" formatCode="#,##0.000">
                  <c:v>203.41464964582934</c:v>
                </c:pt>
                <c:pt idx="9" formatCode="#,##0.000">
                  <c:v>207.72056453217181</c:v>
                </c:pt>
                <c:pt idx="10" formatCode="#,##0.000">
                  <c:v>209.28396155454237</c:v>
                </c:pt>
                <c:pt idx="11" formatCode="#,##0.000">
                  <c:v>208.20339516953001</c:v>
                </c:pt>
                <c:pt idx="12" formatCode="#,##0.000">
                  <c:v>204.99290578990693</c:v>
                </c:pt>
                <c:pt idx="13" formatCode="#,##0.000">
                  <c:v>199.81875371540139</c:v>
                </c:pt>
                <c:pt idx="14" formatCode="#,##0.000">
                  <c:v>192.50172790281206</c:v>
                </c:pt>
                <c:pt idx="15" formatCode="#,##0.000">
                  <c:v>183.52504641972038</c:v>
                </c:pt>
                <c:pt idx="16">
                  <c:v>172.6818247470905</c:v>
                </c:pt>
                <c:pt idx="17">
                  <c:v>160.23386967619342</c:v>
                </c:pt>
                <c:pt idx="18">
                  <c:v>146.64971899228931</c:v>
                </c:pt>
                <c:pt idx="19">
                  <c:v>132.58926107829996</c:v>
                </c:pt>
                <c:pt idx="20">
                  <c:v>105.63634799690314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8-4AE1-A9E3-712C8759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51776"/>
        <c:axId val="1534754272"/>
      </c:scatterChart>
      <c:valAx>
        <c:axId val="153475177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4272"/>
        <c:crosses val="autoZero"/>
        <c:crossBetween val="midCat"/>
        <c:majorUnit val="2"/>
      </c:valAx>
      <c:valAx>
        <c:axId val="1534754272"/>
        <c:scaling>
          <c:orientation val="minMax"/>
          <c:max val="24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1776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'r0+0.2mm'!$M$2</c:f>
              <c:strCache>
                <c:ptCount val="1"/>
                <c:pt idx="0">
                  <c:v>Normalized residual dynamic normal multipoles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'r0+0.2mm'!$F$3:$F$44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'r0+0.2mm'!$M$3:$M$44</c:f>
              <c:numCache>
                <c:formatCode>#,##0.000</c:formatCode>
                <c:ptCount val="42"/>
                <c:pt idx="0">
                  <c:v>1.3434113405052099</c:v>
                </c:pt>
                <c:pt idx="1">
                  <c:v>1.29888219558873</c:v>
                </c:pt>
                <c:pt idx="2">
                  <c:v>1.2497470143615701</c:v>
                </c:pt>
                <c:pt idx="3">
                  <c:v>1.2138966346307301</c:v>
                </c:pt>
                <c:pt idx="4">
                  <c:v>1.1571847244954101</c:v>
                </c:pt>
                <c:pt idx="5">
                  <c:v>1.1118915738770101</c:v>
                </c:pt>
                <c:pt idx="6">
                  <c:v>1.0825191394239499</c:v>
                </c:pt>
                <c:pt idx="7">
                  <c:v>1.0301164927575599</c:v>
                </c:pt>
                <c:pt idx="8">
                  <c:v>0.95904503772245397</c:v>
                </c:pt>
                <c:pt idx="9">
                  <c:v>0.93605478835224798</c:v>
                </c:pt>
                <c:pt idx="10">
                  <c:v>1</c:v>
                </c:pt>
                <c:pt idx="11">
                  <c:v>1.08791351715818</c:v>
                </c:pt>
                <c:pt idx="12">
                  <c:v>1.0894485758332799</c:v>
                </c:pt>
                <c:pt idx="13">
                  <c:v>0.97706703434437103</c:v>
                </c:pt>
                <c:pt idx="14">
                  <c:v>0.84337594189571297</c:v>
                </c:pt>
                <c:pt idx="15">
                  <c:v>0.77241430966184299</c:v>
                </c:pt>
                <c:pt idx="16">
                  <c:v>0.71481556347136699</c:v>
                </c:pt>
                <c:pt idx="17">
                  <c:v>0.60687824047601502</c:v>
                </c:pt>
                <c:pt idx="18">
                  <c:v>0.56306727754068397</c:v>
                </c:pt>
                <c:pt idx="19">
                  <c:v>0.49915541821792397</c:v>
                </c:pt>
                <c:pt idx="20">
                  <c:v>0.45276919086484202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1-4F2C-9CA4-CF5489896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47808"/>
        <c:axId val="1594546144"/>
      </c:scatterChart>
      <c:valAx>
        <c:axId val="159454780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6144"/>
        <c:crosses val="autoZero"/>
        <c:crossBetween val="midCat"/>
        <c:majorUnit val="2"/>
      </c:valAx>
      <c:valAx>
        <c:axId val="159454614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'r0-0.2mm'!$H$2</c:f>
              <c:strCache>
                <c:ptCount val="1"/>
                <c:pt idx="0">
                  <c:v>Field roll-off (s = 0 mm) [%]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'r0-0.2mm'!$F$3:$F$44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'r0-0.2mm'!$H$3:$H$44</c:f>
              <c:numCache>
                <c:formatCode>#,##0.000</c:formatCode>
                <c:ptCount val="42"/>
                <c:pt idx="0">
                  <c:v>-0.62711537096459524</c:v>
                </c:pt>
                <c:pt idx="1">
                  <c:v>-0.48998224606571966</c:v>
                </c:pt>
                <c:pt idx="2">
                  <c:v>-0.3758074237696612</c:v>
                </c:pt>
                <c:pt idx="3">
                  <c:v>-0.28114108556690753</c:v>
                </c:pt>
                <c:pt idx="4">
                  <c:v>-0.20220949280751821</c:v>
                </c:pt>
                <c:pt idx="5">
                  <c:v>-0.13759830395285577</c:v>
                </c:pt>
                <c:pt idx="6">
                  <c:v>-8.4939279907307444E-2</c:v>
                </c:pt>
                <c:pt idx="7">
                  <c:v>-4.5528508886176988E-2</c:v>
                </c:pt>
                <c:pt idx="8">
                  <c:v>-1.9110784818185692E-2</c:v>
                </c:pt>
                <c:pt idx="9">
                  <c:v>-3.8961788992925685E-3</c:v>
                </c:pt>
                <c:pt idx="10">
                  <c:v>0</c:v>
                </c:pt>
                <c:pt idx="11">
                  <c:v>-4.6308617058399533E-3</c:v>
                </c:pt>
                <c:pt idx="12">
                  <c:v>-1.7807147228403118E-2</c:v>
                </c:pt>
                <c:pt idx="13">
                  <c:v>-4.1087401031783759E-2</c:v>
                </c:pt>
                <c:pt idx="14">
                  <c:v>-7.5801275748498945E-2</c:v>
                </c:pt>
                <c:pt idx="15">
                  <c:v>-0.12266646296570635</c:v>
                </c:pt>
                <c:pt idx="16">
                  <c:v>-0.18508936555411862</c:v>
                </c:pt>
                <c:pt idx="17">
                  <c:v>-0.26410516193748057</c:v>
                </c:pt>
                <c:pt idx="18">
                  <c:v>-0.36086329050883026</c:v>
                </c:pt>
                <c:pt idx="19">
                  <c:v>-0.47757418315064759</c:v>
                </c:pt>
                <c:pt idx="20">
                  <c:v>-0.6169718882271058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4-49E8-B7E7-A89EBBF91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48352"/>
        <c:axId val="1322249184"/>
      </c:scatterChart>
      <c:valAx>
        <c:axId val="132224835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9184"/>
        <c:crosses val="autoZero"/>
        <c:crossBetween val="midCat"/>
        <c:majorUnit val="2"/>
      </c:valAx>
      <c:valAx>
        <c:axId val="13222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Δx' [</a:t>
            </a:r>
            <a:r>
              <a:rPr lang="el-GR"/>
              <a:t>μ</a:t>
            </a:r>
            <a:r>
              <a:rPr lang="en-US"/>
              <a:t>rad]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'r0-0.2mm'!$J$2</c:f>
              <c:strCache>
                <c:ptCount val="1"/>
                <c:pt idx="0">
                  <c:v>Final deflection (Δx') [μrad]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'r0-0.2mm'!$F$3:$F$44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'r0-0.2mm'!$J$3:$J$44</c:f>
              <c:numCache>
                <c:formatCode>0.000</c:formatCode>
                <c:ptCount val="42"/>
                <c:pt idx="0">
                  <c:v>106.38562045358402</c:v>
                </c:pt>
                <c:pt idx="1">
                  <c:v>122.75593340185573</c:v>
                </c:pt>
                <c:pt idx="2">
                  <c:v>138.70851414572945</c:v>
                </c:pt>
                <c:pt idx="3">
                  <c:v>153.67263779514136</c:v>
                </c:pt>
                <c:pt idx="4">
                  <c:v>167.26759683111152</c:v>
                </c:pt>
                <c:pt idx="5" formatCode="#,##0.000">
                  <c:v>179.26654541903187</c:v>
                </c:pt>
                <c:pt idx="6" formatCode="#,##0.000">
                  <c:v>189.29746476644016</c:v>
                </c:pt>
                <c:pt idx="7" formatCode="#,##0.000">
                  <c:v>197.25655361655956</c:v>
                </c:pt>
                <c:pt idx="8" formatCode="#,##0.000">
                  <c:v>203.22474493784989</c:v>
                </c:pt>
                <c:pt idx="9" formatCode="#,##0.000">
                  <c:v>207.14440230674833</c:v>
                </c:pt>
                <c:pt idx="10" formatCode="#,##0.000">
                  <c:v>208.78684297666209</c:v>
                </c:pt>
                <c:pt idx="11" formatCode="#,##0.000">
                  <c:v>207.86741886537487</c:v>
                </c:pt>
                <c:pt idx="12" formatCode="#,##0.000">
                  <c:v>204.52367890766268</c:v>
                </c:pt>
                <c:pt idx="13" formatCode="#,##0.000">
                  <c:v>199.06440776905831</c:v>
                </c:pt>
                <c:pt idx="14" formatCode="#,##0.000">
                  <c:v>191.66398058162866</c:v>
                </c:pt>
                <c:pt idx="15" formatCode="#,##0.000">
                  <c:v>182.8972302911551</c:v>
                </c:pt>
                <c:pt idx="16">
                  <c:v>172.64944177887355</c:v>
                </c:pt>
                <c:pt idx="17">
                  <c:v>161.15413372263237</c:v>
                </c:pt>
                <c:pt idx="18">
                  <c:v>148.81162215254474</c:v>
                </c:pt>
                <c:pt idx="19">
                  <c:v>136.08798244292737</c:v>
                </c:pt>
                <c:pt idx="20">
                  <c:v>110.50125524438637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D-4E1E-A7B7-5C3405C86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51776"/>
        <c:axId val="1534754272"/>
      </c:scatterChart>
      <c:valAx>
        <c:axId val="153475177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4272"/>
        <c:crosses val="autoZero"/>
        <c:crossBetween val="midCat"/>
        <c:majorUnit val="2"/>
      </c:valAx>
      <c:valAx>
        <c:axId val="153475427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Δx</a:t>
            </a:r>
            <a:r>
              <a:rPr lang="en-US" sz="1000" b="1" i="0" u="none" strike="noStrike" baseline="0">
                <a:effectLst/>
              </a:rPr>
              <a:t>f</a:t>
            </a:r>
            <a:r>
              <a:rPr lang="en-US"/>
              <a:t> [</a:t>
            </a:r>
            <a:r>
              <a:rPr lang="el-GR"/>
              <a:t>μ</a:t>
            </a:r>
            <a:r>
              <a:rPr lang="en-US"/>
              <a:t>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'r0-0.2mm'!$L$2</c:f>
              <c:strCache>
                <c:ptCount val="1"/>
                <c:pt idx="0">
                  <c:v>Final transversal displacement (Δxf) [μm]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'r0-0.2mm'!$F$3:$F$44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'r0-0.2mm'!$L$3:$L$44</c:f>
              <c:numCache>
                <c:formatCode>0.000</c:formatCode>
                <c:ptCount val="42"/>
                <c:pt idx="0">
                  <c:v>63.684318832591103</c:v>
                </c:pt>
                <c:pt idx="1">
                  <c:v>73.485170203674656</c:v>
                </c:pt>
                <c:pt idx="2">
                  <c:v>83.056067626737146</c:v>
                </c:pt>
                <c:pt idx="3">
                  <c:v>92.023137400368839</c:v>
                </c:pt>
                <c:pt idx="4">
                  <c:v>100.15919565514496</c:v>
                </c:pt>
                <c:pt idx="5" formatCode="#,##0.000">
                  <c:v>107.34320789700706</c:v>
                </c:pt>
                <c:pt idx="6" formatCode="#,##0.000">
                  <c:v>113.3502985005896</c:v>
                </c:pt>
                <c:pt idx="7" formatCode="#,##0.000">
                  <c:v>118.1129544705703</c:v>
                </c:pt>
                <c:pt idx="8" formatCode="#,##0.000">
                  <c:v>121.68250566460942</c:v>
                </c:pt>
                <c:pt idx="9" formatCode="#,##0.000">
                  <c:v>124.03232094090079</c:v>
                </c:pt>
                <c:pt idx="10" formatCode="#,##0.000">
                  <c:v>125.0154504413015</c:v>
                </c:pt>
                <c:pt idx="11" formatCode="#,##0.000">
                  <c:v>124.46142948444273</c:v>
                </c:pt>
                <c:pt idx="12" formatCode="#,##0.000">
                  <c:v>122.47362281199271</c:v>
                </c:pt>
                <c:pt idx="13" formatCode="#,##0.000">
                  <c:v>119.21655978499835</c:v>
                </c:pt>
                <c:pt idx="14" formatCode="#,##0.000">
                  <c:v>114.78022984511286</c:v>
                </c:pt>
                <c:pt idx="15" formatCode="#,##0.000">
                  <c:v>109.52437994729436</c:v>
                </c:pt>
                <c:pt idx="16">
                  <c:v>103.38258365375191</c:v>
                </c:pt>
                <c:pt idx="17">
                  <c:v>96.494619515068806</c:v>
                </c:pt>
                <c:pt idx="18">
                  <c:v>89.107821040814031</c:v>
                </c:pt>
                <c:pt idx="19">
                  <c:v>81.500976512879603</c:v>
                </c:pt>
                <c:pt idx="20">
                  <c:v>66.155954275676578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A4-4A22-9DB9-643650D2C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05600"/>
        <c:axId val="1529603104"/>
      </c:scatterChart>
      <c:valAx>
        <c:axId val="15296056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3104"/>
        <c:crosses val="autoZero"/>
        <c:crossBetween val="midCat"/>
        <c:majorUnit val="2"/>
      </c:valAx>
      <c:valAx>
        <c:axId val="152960310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'r0-0.2mm'!$M$2</c:f>
              <c:strCache>
                <c:ptCount val="1"/>
                <c:pt idx="0">
                  <c:v>Normalized residual dynamic normal multipoles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'r0-0.2mm'!$F$3:$F$44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'r0-0.2mm'!$M$3:$M$44</c:f>
              <c:numCache>
                <c:formatCode>#,##0.000</c:formatCode>
                <c:ptCount val="42"/>
                <c:pt idx="0">
                  <c:v>0.53620223658342003</c:v>
                </c:pt>
                <c:pt idx="1">
                  <c:v>0.60239777737045896</c:v>
                </c:pt>
                <c:pt idx="2">
                  <c:v>0.67728672474794305</c:v>
                </c:pt>
                <c:pt idx="3">
                  <c:v>0.72584769639751201</c:v>
                </c:pt>
                <c:pt idx="4">
                  <c:v>0.81992300501612203</c:v>
                </c:pt>
                <c:pt idx="5">
                  <c:v>0.87845030794819001</c:v>
                </c:pt>
                <c:pt idx="6">
                  <c:v>0.92119363151761702</c:v>
                </c:pt>
                <c:pt idx="7">
                  <c:v>1.0118134687739599</c:v>
                </c:pt>
                <c:pt idx="8">
                  <c:v>1.1138554785322801</c:v>
                </c:pt>
                <c:pt idx="9">
                  <c:v>1.11906754550628</c:v>
                </c:pt>
                <c:pt idx="10">
                  <c:v>1</c:v>
                </c:pt>
                <c:pt idx="11">
                  <c:v>0.87646633632934901</c:v>
                </c:pt>
                <c:pt idx="12">
                  <c:v>0.89865593933279297</c:v>
                </c:pt>
                <c:pt idx="13">
                  <c:v>1.0764315568042</c:v>
                </c:pt>
                <c:pt idx="14">
                  <c:v>1.2697094286182999</c:v>
                </c:pt>
                <c:pt idx="15">
                  <c:v>1.37689144554764</c:v>
                </c:pt>
                <c:pt idx="16">
                  <c:v>1.47168567072907</c:v>
                </c:pt>
                <c:pt idx="17">
                  <c:v>1.62724245358873</c:v>
                </c:pt>
                <c:pt idx="18">
                  <c:v>1.6973727573469799</c:v>
                </c:pt>
                <c:pt idx="19">
                  <c:v>1.7941188497036</c:v>
                </c:pt>
                <c:pt idx="20">
                  <c:v>1.86536850397314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6-4373-BA71-A812DFE46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47808"/>
        <c:axId val="1594546144"/>
      </c:scatterChart>
      <c:valAx>
        <c:axId val="159454780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6144"/>
        <c:crosses val="autoZero"/>
        <c:crossBetween val="midCat"/>
        <c:majorUnit val="2"/>
      </c:valAx>
      <c:valAx>
        <c:axId val="15945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transvshift!$H$2</c:f>
              <c:strCache>
                <c:ptCount val="1"/>
                <c:pt idx="0">
                  <c:v>Field roll-off (s = 0 mm) [%]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transvshift!$F$3:$F$44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transvshift!$H$3:$H$44</c:f>
              <c:numCache>
                <c:formatCode>#,##0.000</c:formatCode>
                <c:ptCount val="42"/>
                <c:pt idx="0">
                  <c:v>-0.60737434017209169</c:v>
                </c:pt>
                <c:pt idx="1">
                  <c:v>-0.47248209902796373</c:v>
                </c:pt>
                <c:pt idx="2">
                  <c:v>-0.35365845938036516</c:v>
                </c:pt>
                <c:pt idx="3">
                  <c:v>-0.2628109509608092</c:v>
                </c:pt>
                <c:pt idx="4">
                  <c:v>-0.19102413408866037</c:v>
                </c:pt>
                <c:pt idx="5">
                  <c:v>-0.12758981020459578</c:v>
                </c:pt>
                <c:pt idx="6">
                  <c:v>-7.8945551362572211E-2</c:v>
                </c:pt>
                <c:pt idx="7">
                  <c:v>-4.4746328576510008E-2</c:v>
                </c:pt>
                <c:pt idx="8">
                  <c:v>-1.4449018517589136E-2</c:v>
                </c:pt>
                <c:pt idx="9">
                  <c:v>-3.8012203916220613E-3</c:v>
                </c:pt>
                <c:pt idx="10">
                  <c:v>0</c:v>
                </c:pt>
                <c:pt idx="11">
                  <c:v>-2.7270925492247386E-3</c:v>
                </c:pt>
                <c:pt idx="12">
                  <c:v>-1.5528758271702048E-2</c:v>
                </c:pt>
                <c:pt idx="13">
                  <c:v>-4.2808388182421699E-2</c:v>
                </c:pt>
                <c:pt idx="14">
                  <c:v>-7.7007199044797942E-2</c:v>
                </c:pt>
                <c:pt idx="15">
                  <c:v>-0.12571881339883223</c:v>
                </c:pt>
                <c:pt idx="16">
                  <c:v>-0.18511616374404866</c:v>
                </c:pt>
                <c:pt idx="17">
                  <c:v>-0.26027836344481414</c:v>
                </c:pt>
                <c:pt idx="18">
                  <c:v>-0.34995852451115333</c:v>
                </c:pt>
                <c:pt idx="19">
                  <c:v>-0.46621277952313067</c:v>
                </c:pt>
                <c:pt idx="20">
                  <c:v>-0.60153867753652002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4-4080-BEBF-6B65B78BE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48352"/>
        <c:axId val="1322249184"/>
      </c:scatterChart>
      <c:valAx>
        <c:axId val="132224835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9184"/>
        <c:crosses val="autoZero"/>
        <c:crossBetween val="midCat"/>
        <c:majorUnit val="2"/>
      </c:valAx>
      <c:valAx>
        <c:axId val="13222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Δx' [</a:t>
            </a:r>
            <a:r>
              <a:rPr lang="el-GR"/>
              <a:t>μ</a:t>
            </a:r>
            <a:r>
              <a:rPr lang="en-US"/>
              <a:t>rad]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transvshift!$J$2</c:f>
              <c:strCache>
                <c:ptCount val="1"/>
                <c:pt idx="0">
                  <c:v>Final deflection (Δx') [μrad]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transvshift!$F$3:$F$44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transvshift!$J$3:$J$44</c:f>
              <c:numCache>
                <c:formatCode>0.000</c:formatCode>
                <c:ptCount val="42"/>
                <c:pt idx="0">
                  <c:v>-114.68006247899649</c:v>
                </c:pt>
                <c:pt idx="1">
                  <c:v>-96.904862324649699</c:v>
                </c:pt>
                <c:pt idx="2">
                  <c:v>-79.892200122418629</c:v>
                </c:pt>
                <c:pt idx="3">
                  <c:v>-64.431776938183248</c:v>
                </c:pt>
                <c:pt idx="4">
                  <c:v>-51.712830641253831</c:v>
                </c:pt>
                <c:pt idx="5" formatCode="#,##0.000">
                  <c:v>-39.883194359669425</c:v>
                </c:pt>
                <c:pt idx="6" formatCode="#,##0.000">
                  <c:v>-29.058976979665328</c:v>
                </c:pt>
                <c:pt idx="7" formatCode="#,##0.000">
                  <c:v>-20.791530017767339</c:v>
                </c:pt>
                <c:pt idx="8" formatCode="#,##0.000">
                  <c:v>-14.625971289581088</c:v>
                </c:pt>
                <c:pt idx="9" formatCode="#,##0.000">
                  <c:v>-9.8641485510859201</c:v>
                </c:pt>
                <c:pt idx="10" formatCode="#,##0.000">
                  <c:v>-8.1678298154484814</c:v>
                </c:pt>
                <c:pt idx="11" formatCode="#,##0.000">
                  <c:v>-8.9290430189216234</c:v>
                </c:pt>
                <c:pt idx="12" formatCode="#,##0.000">
                  <c:v>-12.805170360842517</c:v>
                </c:pt>
                <c:pt idx="13" formatCode="#,##0.000">
                  <c:v>-16.650559968340243</c:v>
                </c:pt>
                <c:pt idx="14" formatCode="#,##0.000">
                  <c:v>-22.879189634872738</c:v>
                </c:pt>
                <c:pt idx="15" formatCode="#,##0.000">
                  <c:v>-31.53092493863064</c:v>
                </c:pt>
                <c:pt idx="16">
                  <c:v>-42.176524596870557</c:v>
                </c:pt>
                <c:pt idx="17">
                  <c:v>-53.296251547432568</c:v>
                </c:pt>
                <c:pt idx="18">
                  <c:v>-65.833400610205757</c:v>
                </c:pt>
                <c:pt idx="19">
                  <c:v>-79.263219399462969</c:v>
                </c:pt>
                <c:pt idx="20">
                  <c:v>-105.19246948924841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0-4F29-BA90-5372A6307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51776"/>
        <c:axId val="1534754272"/>
      </c:scatterChart>
      <c:valAx>
        <c:axId val="153475177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4272"/>
        <c:crosses val="autoZero"/>
        <c:crossBetween val="midCat"/>
        <c:majorUnit val="2"/>
      </c:valAx>
      <c:valAx>
        <c:axId val="15347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Δx</a:t>
            </a:r>
            <a:r>
              <a:rPr lang="en-US" sz="1000" b="1" i="0" u="none" strike="noStrike" baseline="0">
                <a:effectLst/>
              </a:rPr>
              <a:t>f</a:t>
            </a:r>
            <a:r>
              <a:rPr lang="en-US"/>
              <a:t> [</a:t>
            </a:r>
            <a:r>
              <a:rPr lang="el-GR"/>
              <a:t>μ</a:t>
            </a:r>
            <a:r>
              <a:rPr lang="en-US"/>
              <a:t>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transvshift!$L$2</c:f>
              <c:strCache>
                <c:ptCount val="1"/>
                <c:pt idx="0">
                  <c:v>Final transversal displacement (Δxf) [μm]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transvshift!$F$3:$F$44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transvshift!$L$3:$L$44</c:f>
              <c:numCache>
                <c:formatCode>0.000</c:formatCode>
                <c:ptCount val="42"/>
                <c:pt idx="0">
                  <c:v>-68.288847035260659</c:v>
                </c:pt>
                <c:pt idx="1">
                  <c:v>-57.59796378661683</c:v>
                </c:pt>
                <c:pt idx="2">
                  <c:v>-47.414325621364561</c:v>
                </c:pt>
                <c:pt idx="3">
                  <c:v>-38.112197148488342</c:v>
                </c:pt>
                <c:pt idx="4">
                  <c:v>-30.444439475312834</c:v>
                </c:pt>
                <c:pt idx="5" formatCode="#,##0.000">
                  <c:v>-23.354677304123854</c:v>
                </c:pt>
                <c:pt idx="6" formatCode="#,##0.000">
                  <c:v>-16.886301488416894</c:v>
                </c:pt>
                <c:pt idx="7" formatCode="#,##0.000">
                  <c:v>-11.940918127862973</c:v>
                </c:pt>
                <c:pt idx="8" formatCode="#,##0.000">
                  <c:v>-8.2610624049358936</c:v>
                </c:pt>
                <c:pt idx="9" formatCode="#,##0.000">
                  <c:v>-5.3770170888456663</c:v>
                </c:pt>
                <c:pt idx="10" formatCode="#,##0.000">
                  <c:v>-4.3695622714910112</c:v>
                </c:pt>
                <c:pt idx="11" formatCode="#,##0.000">
                  <c:v>-4.8438462236909832</c:v>
                </c:pt>
                <c:pt idx="12" formatCode="#,##0.000">
                  <c:v>-7.1785876802450508</c:v>
                </c:pt>
                <c:pt idx="13" formatCode="#,##0.000">
                  <c:v>-9.5272961594711241</c:v>
                </c:pt>
                <c:pt idx="14" formatCode="#,##0.000">
                  <c:v>-13.261952690622568</c:v>
                </c:pt>
                <c:pt idx="15" formatCode="#,##0.000">
                  <c:v>-18.425495021953751</c:v>
                </c:pt>
                <c:pt idx="16">
                  <c:v>-24.80714457846496</c:v>
                </c:pt>
                <c:pt idx="17">
                  <c:v>-31.527148830118314</c:v>
                </c:pt>
                <c:pt idx="18">
                  <c:v>-39.047291041822042</c:v>
                </c:pt>
                <c:pt idx="19">
                  <c:v>-47.117456452697134</c:v>
                </c:pt>
                <c:pt idx="20">
                  <c:v>-62.705348971896889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4-4A85-BBE2-E91449110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05600"/>
        <c:axId val="1529603104"/>
      </c:scatterChart>
      <c:valAx>
        <c:axId val="15296056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3104"/>
        <c:crosses val="autoZero"/>
        <c:crossBetween val="midCat"/>
        <c:majorUnit val="2"/>
      </c:valAx>
      <c:valAx>
        <c:axId val="15296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transvshift!$M$2</c:f>
              <c:strCache>
                <c:ptCount val="1"/>
                <c:pt idx="0">
                  <c:v>Normalized residual dynamic normal multipoles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transvshift!$F$3:$F$44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transvshift!$M$3:$M$44</c:f>
              <c:numCache>
                <c:formatCode>#,##0.000</c:formatCode>
                <c:ptCount val="42"/>
                <c:pt idx="0">
                  <c:v>2.73187202815881</c:v>
                </c:pt>
                <c:pt idx="1">
                  <c:v>2.4803077594785301</c:v>
                </c:pt>
                <c:pt idx="2">
                  <c:v>2.1931658008645099</c:v>
                </c:pt>
                <c:pt idx="3">
                  <c:v>2.01264543622512</c:v>
                </c:pt>
                <c:pt idx="4">
                  <c:v>1.65111317402673</c:v>
                </c:pt>
                <c:pt idx="5">
                  <c:v>1.4234320754227801</c:v>
                </c:pt>
                <c:pt idx="6">
                  <c:v>1.2713234639809601</c:v>
                </c:pt>
                <c:pt idx="7">
                  <c:v>0.92853604361884801</c:v>
                </c:pt>
                <c:pt idx="8">
                  <c:v>0.51979913547498802</c:v>
                </c:pt>
                <c:pt idx="9">
                  <c:v>0.49508403147269398</c:v>
                </c:pt>
                <c:pt idx="10">
                  <c:v>1</c:v>
                </c:pt>
                <c:pt idx="11">
                  <c:v>1.5542891689576299</c:v>
                </c:pt>
                <c:pt idx="12">
                  <c:v>1.51419305159655</c:v>
                </c:pt>
                <c:pt idx="13">
                  <c:v>0.81386376836017005</c:v>
                </c:pt>
                <c:pt idx="14">
                  <c:v>4.1478120118654899E-2</c:v>
                </c:pt>
                <c:pt idx="15">
                  <c:v>-0.36509393241750299</c:v>
                </c:pt>
                <c:pt idx="16">
                  <c:v>-0.73101600154396895</c:v>
                </c:pt>
                <c:pt idx="17">
                  <c:v>-1.37693988040159</c:v>
                </c:pt>
                <c:pt idx="18">
                  <c:v>-1.6407030055743601</c:v>
                </c:pt>
                <c:pt idx="19">
                  <c:v>-2.0456324139665001</c:v>
                </c:pt>
                <c:pt idx="20">
                  <c:v>-2.3272303214083601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8-4154-948E-7A0B73A86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47808"/>
        <c:axId val="1594546144"/>
      </c:scatterChart>
      <c:valAx>
        <c:axId val="159454780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6144"/>
        <c:crosses val="autoZero"/>
        <c:crossBetween val="midCat"/>
        <c:majorUnit val="2"/>
      </c:valAx>
      <c:valAx>
        <c:axId val="15945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longshift!$H$2</c:f>
              <c:strCache>
                <c:ptCount val="1"/>
                <c:pt idx="0">
                  <c:v>Field roll-off (s = 0 mm) [%]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longshift!$F$3:$F$44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longshift!$H$3:$H$44</c:f>
              <c:numCache>
                <c:formatCode>#,##0.000</c:formatCode>
                <c:ptCount val="42"/>
                <c:pt idx="0">
                  <c:v>-0.59622172871132562</c:v>
                </c:pt>
                <c:pt idx="1">
                  <c:v>-0.46296549992485353</c:v>
                </c:pt>
                <c:pt idx="2">
                  <c:v>-0.34265251006506431</c:v>
                </c:pt>
                <c:pt idx="3">
                  <c:v>-0.25731845058145897</c:v>
                </c:pt>
                <c:pt idx="4">
                  <c:v>-0.18563393026443581</c:v>
                </c:pt>
                <c:pt idx="5">
                  <c:v>-0.12552216682799663</c:v>
                </c:pt>
                <c:pt idx="6">
                  <c:v>-7.5490752470869379E-2</c:v>
                </c:pt>
                <c:pt idx="7">
                  <c:v>-3.6781200814692036E-2</c:v>
                </c:pt>
                <c:pt idx="8">
                  <c:v>-1.5815205176783555E-2</c:v>
                </c:pt>
                <c:pt idx="9">
                  <c:v>-2.89287003325224E-3</c:v>
                </c:pt>
                <c:pt idx="10">
                  <c:v>0</c:v>
                </c:pt>
                <c:pt idx="11">
                  <c:v>1.5524871663680335E-3</c:v>
                </c:pt>
                <c:pt idx="12">
                  <c:v>-1.237136522787273E-2</c:v>
                </c:pt>
                <c:pt idx="13">
                  <c:v>-4.136310421205798E-2</c:v>
                </c:pt>
                <c:pt idx="14">
                  <c:v>-7.8197037345719075E-2</c:v>
                </c:pt>
                <c:pt idx="15">
                  <c:v>-0.12336412439892218</c:v>
                </c:pt>
                <c:pt idx="16">
                  <c:v>-0.18498313743807779</c:v>
                </c:pt>
                <c:pt idx="17">
                  <c:v>-0.26157851587340986</c:v>
                </c:pt>
                <c:pt idx="18">
                  <c:v>-0.35051540907184692</c:v>
                </c:pt>
                <c:pt idx="19">
                  <c:v>-0.46559312121515178</c:v>
                </c:pt>
                <c:pt idx="20">
                  <c:v>-0.60070338109250088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3-4F3A-863C-D1DC5942F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48352"/>
        <c:axId val="1322249184"/>
      </c:scatterChart>
      <c:valAx>
        <c:axId val="132224835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9184"/>
        <c:crosses val="autoZero"/>
        <c:crossBetween val="midCat"/>
        <c:majorUnit val="2"/>
      </c:valAx>
      <c:valAx>
        <c:axId val="13222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Δx</a:t>
            </a:r>
            <a:r>
              <a:rPr lang="en-US" sz="1000" b="1" i="0" u="none" strike="noStrike" baseline="0">
                <a:effectLst/>
              </a:rPr>
              <a:t>f</a:t>
            </a:r>
            <a:r>
              <a:rPr lang="en-US"/>
              <a:t> [</a:t>
            </a:r>
            <a:r>
              <a:rPr lang="el-GR"/>
              <a:t>μ</a:t>
            </a:r>
            <a:r>
              <a:rPr lang="en-US"/>
              <a:t>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turns!$L$2</c:f>
              <c:strCache>
                <c:ptCount val="1"/>
                <c:pt idx="0">
                  <c:v>Final transversal displacement (Δxf) [μm]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turns!$F$3:$F$44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turns!$L$3:$L$44</c:f>
              <c:numCache>
                <c:formatCode>0.000</c:formatCode>
                <c:ptCount val="42"/>
                <c:pt idx="0">
                  <c:v>54.943954315399367</c:v>
                </c:pt>
                <c:pt idx="1">
                  <c:v>66.274076174304028</c:v>
                </c:pt>
                <c:pt idx="2">
                  <c:v>77.437936246289865</c:v>
                </c:pt>
                <c:pt idx="3">
                  <c:v>87.84260937825799</c:v>
                </c:pt>
                <c:pt idx="4">
                  <c:v>97.169371766018941</c:v>
                </c:pt>
                <c:pt idx="5" formatCode="#,##0.000">
                  <c:v>105.29907410716903</c:v>
                </c:pt>
                <c:pt idx="6" formatCode="#,##0.000">
                  <c:v>112.19167598893263</c:v>
                </c:pt>
                <c:pt idx="7" formatCode="#,##0.000">
                  <c:v>117.87718812856929</c:v>
                </c:pt>
                <c:pt idx="8" formatCode="#,##0.000">
                  <c:v>122.13580923712539</c:v>
                </c:pt>
                <c:pt idx="9" formatCode="#,##0.000">
                  <c:v>124.71907223438326</c:v>
                </c:pt>
                <c:pt idx="10" formatCode="#,##0.000">
                  <c:v>125.648857760882</c:v>
                </c:pt>
                <c:pt idx="11" formatCode="#,##0.000">
                  <c:v>125.00483081665351</c:v>
                </c:pt>
                <c:pt idx="12" formatCode="#,##0.000">
                  <c:v>123.1012092078066</c:v>
                </c:pt>
                <c:pt idx="13" formatCode="#,##0.000">
                  <c:v>120.01756600044769</c:v>
                </c:pt>
                <c:pt idx="14" formatCode="#,##0.000">
                  <c:v>115.63297765208307</c:v>
                </c:pt>
                <c:pt idx="15" formatCode="#,##0.000">
                  <c:v>110.25143927221917</c:v>
                </c:pt>
                <c:pt idx="16">
                  <c:v>103.75136088265296</c:v>
                </c:pt>
                <c:pt idx="17">
                  <c:v>96.287930217263877</c:v>
                </c:pt>
                <c:pt idx="18">
                  <c:v>88.142163144857747</c:v>
                </c:pt>
                <c:pt idx="19">
                  <c:v>79.717231299179659</c:v>
                </c:pt>
                <c:pt idx="20">
                  <c:v>63.547675536890445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7-44B0-A748-414059560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05600"/>
        <c:axId val="1529603104"/>
      </c:scatterChart>
      <c:valAx>
        <c:axId val="15296056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3104"/>
        <c:crosses val="autoZero"/>
        <c:crossBetween val="midCat"/>
        <c:majorUnit val="2"/>
      </c:valAx>
      <c:valAx>
        <c:axId val="152960310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Δx' [</a:t>
            </a:r>
            <a:r>
              <a:rPr lang="el-GR"/>
              <a:t>μ</a:t>
            </a:r>
            <a:r>
              <a:rPr lang="en-US"/>
              <a:t>rad]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longshift!$J$2</c:f>
              <c:strCache>
                <c:ptCount val="1"/>
                <c:pt idx="0">
                  <c:v>Final deflection (Δx') [μrad]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longshift!$F$3:$F$44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longshift!$J$3:$J$44</c:f>
              <c:numCache>
                <c:formatCode>0.000</c:formatCode>
                <c:ptCount val="42"/>
                <c:pt idx="0">
                  <c:v>-125.27984834091276</c:v>
                </c:pt>
                <c:pt idx="1">
                  <c:v>-108.04975147965703</c:v>
                </c:pt>
                <c:pt idx="2">
                  <c:v>-92.172346755357097</c:v>
                </c:pt>
                <c:pt idx="3">
                  <c:v>-75.901649406834977</c:v>
                </c:pt>
                <c:pt idx="4">
                  <c:v>-61.639383039749468</c:v>
                </c:pt>
                <c:pt idx="5" formatCode="#,##0.000">
                  <c:v>-50.406615550418906</c:v>
                </c:pt>
                <c:pt idx="6" formatCode="#,##0.000">
                  <c:v>-39.848629310222243</c:v>
                </c:pt>
                <c:pt idx="7" formatCode="#,##0.000">
                  <c:v>-30.255183809623759</c:v>
                </c:pt>
                <c:pt idx="8" formatCode="#,##0.000">
                  <c:v>-24.388113580375339</c:v>
                </c:pt>
                <c:pt idx="9" formatCode="#,##0.000">
                  <c:v>-20.183542501811051</c:v>
                </c:pt>
                <c:pt idx="10" formatCode="#,##0.000">
                  <c:v>-19.888603612877116</c:v>
                </c:pt>
                <c:pt idx="11" formatCode="#,##0.000">
                  <c:v>-20.822363811147508</c:v>
                </c:pt>
                <c:pt idx="12" formatCode="#,##0.000">
                  <c:v>-24.548477102525656</c:v>
                </c:pt>
                <c:pt idx="13" formatCode="#,##0.000">
                  <c:v>-27.6411677343484</c:v>
                </c:pt>
                <c:pt idx="14" formatCode="#,##0.000">
                  <c:v>-33.736850451856519</c:v>
                </c:pt>
                <c:pt idx="15" formatCode="#,##0.000">
                  <c:v>-42.992081236830387</c:v>
                </c:pt>
                <c:pt idx="16">
                  <c:v>-51.854709565021025</c:v>
                </c:pt>
                <c:pt idx="17">
                  <c:v>-63.144427077673306</c:v>
                </c:pt>
                <c:pt idx="18">
                  <c:v>-74.85711147777883</c:v>
                </c:pt>
                <c:pt idx="19">
                  <c:v>-87.299482484999757</c:v>
                </c:pt>
                <c:pt idx="20">
                  <c:v>-112.91965342187289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A-4CA3-841C-8DA9668E5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51776"/>
        <c:axId val="1534754272"/>
      </c:scatterChart>
      <c:valAx>
        <c:axId val="153475177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4272"/>
        <c:crosses val="autoZero"/>
        <c:crossBetween val="midCat"/>
        <c:majorUnit val="2"/>
      </c:valAx>
      <c:valAx>
        <c:axId val="15347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Δx</a:t>
            </a:r>
            <a:r>
              <a:rPr lang="en-US" sz="1000" b="1" i="0" u="none" strike="noStrike" baseline="0">
                <a:effectLst/>
              </a:rPr>
              <a:t>f</a:t>
            </a:r>
            <a:r>
              <a:rPr lang="en-US"/>
              <a:t> [</a:t>
            </a:r>
            <a:r>
              <a:rPr lang="el-GR"/>
              <a:t>μ</a:t>
            </a:r>
            <a:r>
              <a:rPr lang="en-US"/>
              <a:t>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longshift!$L$2</c:f>
              <c:strCache>
                <c:ptCount val="1"/>
                <c:pt idx="0">
                  <c:v>Final transversal displacement (Δxf) [μm]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longshift!$F$3:$F$44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longshift!$L$3:$L$44</c:f>
              <c:numCache>
                <c:formatCode>0.000</c:formatCode>
                <c:ptCount val="42"/>
                <c:pt idx="0">
                  <c:v>-75.007105240478268</c:v>
                </c:pt>
                <c:pt idx="1">
                  <c:v>-64.665043573039597</c:v>
                </c:pt>
                <c:pt idx="2">
                  <c:v>-55.185663085430555</c:v>
                </c:pt>
                <c:pt idx="3">
                  <c:v>-45.382803202581016</c:v>
                </c:pt>
                <c:pt idx="4">
                  <c:v>-36.828802384566245</c:v>
                </c:pt>
                <c:pt idx="5" formatCode="#,##0.000">
                  <c:v>-30.103881823575332</c:v>
                </c:pt>
                <c:pt idx="6" formatCode="#,##0.000">
                  <c:v>-23.782823412351874</c:v>
                </c:pt>
                <c:pt idx="7" formatCode="#,##0.000">
                  <c:v>-18.019620303606811</c:v>
                </c:pt>
                <c:pt idx="8" formatCode="#,##0.000">
                  <c:v>-14.514815171081155</c:v>
                </c:pt>
                <c:pt idx="9" formatCode="#,##0.000">
                  <c:v>-11.980632301148006</c:v>
                </c:pt>
                <c:pt idx="10" formatCode="#,##0.000">
                  <c:v>-11.810988213405849</c:v>
                </c:pt>
                <c:pt idx="11" formatCode="#,##0.000">
                  <c:v>-12.336727200152795</c:v>
                </c:pt>
                <c:pt idx="12" formatCode="#,##0.000">
                  <c:v>-14.60004647401033</c:v>
                </c:pt>
                <c:pt idx="13" formatCode="#,##0.000">
                  <c:v>-16.461798181458192</c:v>
                </c:pt>
                <c:pt idx="14" formatCode="#,##0.000">
                  <c:v>-20.125511133677161</c:v>
                </c:pt>
                <c:pt idx="15" formatCode="#,##0.000">
                  <c:v>-25.656979857720476</c:v>
                </c:pt>
                <c:pt idx="16">
                  <c:v>-30.969512230056459</c:v>
                </c:pt>
                <c:pt idx="17">
                  <c:v>-37.722713387579567</c:v>
                </c:pt>
                <c:pt idx="18">
                  <c:v>-44.780890271046381</c:v>
                </c:pt>
                <c:pt idx="19">
                  <c:v>-52.258378536628726</c:v>
                </c:pt>
                <c:pt idx="20">
                  <c:v>-67.620311647959014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F-4A39-BFAE-A0639429B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05600"/>
        <c:axId val="1529603104"/>
      </c:scatterChart>
      <c:valAx>
        <c:axId val="15296056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3104"/>
        <c:crosses val="autoZero"/>
        <c:crossBetween val="midCat"/>
        <c:majorUnit val="2"/>
      </c:valAx>
      <c:valAx>
        <c:axId val="15296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longshift!$M$2</c:f>
              <c:strCache>
                <c:ptCount val="1"/>
                <c:pt idx="0">
                  <c:v>Normalized residual dynamic normal multipoles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longshift!$F$3:$F$44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longshift!$M$3:$M$44</c:f>
              <c:numCache>
                <c:formatCode>#,##0.000</c:formatCode>
                <c:ptCount val="42"/>
                <c:pt idx="0">
                  <c:v>1.51440912983335</c:v>
                </c:pt>
                <c:pt idx="1">
                  <c:v>1.3530823423060401</c:v>
                </c:pt>
                <c:pt idx="2">
                  <c:v>1.14584681364744</c:v>
                </c:pt>
                <c:pt idx="3">
                  <c:v>1.0818840373410701</c:v>
                </c:pt>
                <c:pt idx="4">
                  <c:v>0.75574052825311699</c:v>
                </c:pt>
                <c:pt idx="5">
                  <c:v>0.66700061603399996</c:v>
                </c:pt>
                <c:pt idx="6">
                  <c:v>0.61152245866850796</c:v>
                </c:pt>
                <c:pt idx="7">
                  <c:v>0.285110804203491</c:v>
                </c:pt>
                <c:pt idx="8">
                  <c:v>-1.6269046313992501E-2</c:v>
                </c:pt>
                <c:pt idx="9">
                  <c:v>0.22679006144196701</c:v>
                </c:pt>
                <c:pt idx="10">
                  <c:v>1</c:v>
                </c:pt>
                <c:pt idx="11">
                  <c:v>1.65512487116469</c:v>
                </c:pt>
                <c:pt idx="12">
                  <c:v>1.5908952298741299</c:v>
                </c:pt>
                <c:pt idx="13">
                  <c:v>0.90795230911678504</c:v>
                </c:pt>
                <c:pt idx="14">
                  <c:v>0.23789041424228399</c:v>
                </c:pt>
                <c:pt idx="15">
                  <c:v>-9.0622198423936706E-2</c:v>
                </c:pt>
                <c:pt idx="16">
                  <c:v>-0.43143183809781099</c:v>
                </c:pt>
                <c:pt idx="17">
                  <c:v>-1.0076647649032899</c:v>
                </c:pt>
                <c:pt idx="18">
                  <c:v>-1.2348660557653499</c:v>
                </c:pt>
                <c:pt idx="19">
                  <c:v>-1.5771400656080501</c:v>
                </c:pt>
                <c:pt idx="20">
                  <c:v>-1.79522608168062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5-4FB6-8BF8-37E6DF669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47808"/>
        <c:axId val="1594546144"/>
      </c:scatterChart>
      <c:valAx>
        <c:axId val="159454780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6144"/>
        <c:crosses val="autoZero"/>
        <c:crossBetween val="midCat"/>
        <c:majorUnit val="2"/>
      </c:valAx>
      <c:valAx>
        <c:axId val="15945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rotation_x!$H$2</c:f>
              <c:strCache>
                <c:ptCount val="1"/>
                <c:pt idx="0">
                  <c:v>Field roll-off (s = 0 mm) [%]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rotation_x!$F$3:$F$44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rotation_x!$H$3:$H$44</c:f>
              <c:numCache>
                <c:formatCode>#,##0.000</c:formatCode>
                <c:ptCount val="42"/>
                <c:pt idx="0">
                  <c:v>-0.60615511282891699</c:v>
                </c:pt>
                <c:pt idx="1">
                  <c:v>-0.46977043315720424</c:v>
                </c:pt>
                <c:pt idx="2">
                  <c:v>-0.35569750208778284</c:v>
                </c:pt>
                <c:pt idx="3">
                  <c:v>-0.26045240883008763</c:v>
                </c:pt>
                <c:pt idx="4">
                  <c:v>-0.1819043134167069</c:v>
                </c:pt>
                <c:pt idx="5">
                  <c:v>-0.11944003191151746</c:v>
                </c:pt>
                <c:pt idx="6">
                  <c:v>-7.3033689083418923E-2</c:v>
                </c:pt>
                <c:pt idx="7">
                  <c:v>-3.9834204616019241E-2</c:v>
                </c:pt>
                <c:pt idx="8">
                  <c:v>-1.684871699635641E-2</c:v>
                </c:pt>
                <c:pt idx="9">
                  <c:v>-3.7421433647074624E-3</c:v>
                </c:pt>
                <c:pt idx="10">
                  <c:v>0</c:v>
                </c:pt>
                <c:pt idx="11">
                  <c:v>-6.2296004483248573E-3</c:v>
                </c:pt>
                <c:pt idx="12">
                  <c:v>-2.1521349315252767E-2</c:v>
                </c:pt>
                <c:pt idx="13">
                  <c:v>-4.6648811125982667E-2</c:v>
                </c:pt>
                <c:pt idx="14">
                  <c:v>-8.3389387949579757E-2</c:v>
                </c:pt>
                <c:pt idx="15">
                  <c:v>-0.13273847984364359</c:v>
                </c:pt>
                <c:pt idx="16">
                  <c:v>-0.19646231604733727</c:v>
                </c:pt>
                <c:pt idx="17">
                  <c:v>-0.27487337082440405</c:v>
                </c:pt>
                <c:pt idx="18">
                  <c:v>-0.36995368777481608</c:v>
                </c:pt>
                <c:pt idx="19">
                  <c:v>-0.48415443067593716</c:v>
                </c:pt>
                <c:pt idx="20">
                  <c:v>-0.62044362217316196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A8-4D4E-ABC5-0CFBB3DC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48352"/>
        <c:axId val="1322249184"/>
      </c:scatterChart>
      <c:valAx>
        <c:axId val="132224835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9184"/>
        <c:crosses val="autoZero"/>
        <c:crossBetween val="midCat"/>
        <c:majorUnit val="2"/>
      </c:valAx>
      <c:valAx>
        <c:axId val="13222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Δx' [</a:t>
            </a:r>
            <a:r>
              <a:rPr lang="el-GR"/>
              <a:t>μ</a:t>
            </a:r>
            <a:r>
              <a:rPr lang="en-US"/>
              <a:t>rad]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rotation_x!$J$2</c:f>
              <c:strCache>
                <c:ptCount val="1"/>
                <c:pt idx="0">
                  <c:v>Final deflection (Δx') [μrad]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rotation_x!$F$3:$F$44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rotation_x!$J$3:$J$44</c:f>
              <c:numCache>
                <c:formatCode>0.000</c:formatCode>
                <c:ptCount val="42"/>
                <c:pt idx="0">
                  <c:v>-110.63943600266515</c:v>
                </c:pt>
                <c:pt idx="1">
                  <c:v>-94.522472817807099</c:v>
                </c:pt>
                <c:pt idx="2">
                  <c:v>-77.989952807262782</c:v>
                </c:pt>
                <c:pt idx="3">
                  <c:v>-62.77108849047557</c:v>
                </c:pt>
                <c:pt idx="4">
                  <c:v>-49.156257603536361</c:v>
                </c:pt>
                <c:pt idx="5" formatCode="#,##0.000">
                  <c:v>-37.03052295955051</c:v>
                </c:pt>
                <c:pt idx="6" formatCode="#,##0.000">
                  <c:v>-26.310775582671756</c:v>
                </c:pt>
                <c:pt idx="7" formatCode="#,##0.000">
                  <c:v>-17.28941437902677</c:v>
                </c:pt>
                <c:pt idx="8" formatCode="#,##0.000">
                  <c:v>-10.60967610576752</c:v>
                </c:pt>
                <c:pt idx="9" formatCode="#,##0.000">
                  <c:v>-6.5499263175584046</c:v>
                </c:pt>
                <c:pt idx="10" formatCode="#,##0.000">
                  <c:v>-4.8434398232836244</c:v>
                </c:pt>
                <c:pt idx="11" formatCode="#,##0.000">
                  <c:v>-5.4664629224635801</c:v>
                </c:pt>
                <c:pt idx="12" formatCode="#,##0.000">
                  <c:v>-8.3837527626977177</c:v>
                </c:pt>
                <c:pt idx="13" formatCode="#,##0.000">
                  <c:v>-13.385023594770507</c:v>
                </c:pt>
                <c:pt idx="14" formatCode="#,##0.000">
                  <c:v>-20.222651050328672</c:v>
                </c:pt>
                <c:pt idx="15" formatCode="#,##0.000">
                  <c:v>-28.390862203250755</c:v>
                </c:pt>
                <c:pt idx="16">
                  <c:v>-38.208226558575582</c:v>
                </c:pt>
                <c:pt idx="17">
                  <c:v>-49.410950411915778</c:v>
                </c:pt>
                <c:pt idx="18">
                  <c:v>-61.478119535485511</c:v>
                </c:pt>
                <c:pt idx="19">
                  <c:v>-73.878623936194415</c:v>
                </c:pt>
                <c:pt idx="20">
                  <c:v>-99.451291756125272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5-40C0-9E94-20A0C542E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51776"/>
        <c:axId val="1534754272"/>
      </c:scatterChart>
      <c:valAx>
        <c:axId val="153475177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4272"/>
        <c:crosses val="autoZero"/>
        <c:crossBetween val="midCat"/>
        <c:majorUnit val="2"/>
      </c:valAx>
      <c:valAx>
        <c:axId val="15347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Δx</a:t>
            </a:r>
            <a:r>
              <a:rPr lang="en-US" sz="1000" b="1" i="0" u="none" strike="noStrike" baseline="0">
                <a:effectLst/>
              </a:rPr>
              <a:t>f</a:t>
            </a:r>
            <a:r>
              <a:rPr lang="en-US"/>
              <a:t> [</a:t>
            </a:r>
            <a:r>
              <a:rPr lang="el-GR"/>
              <a:t>μ</a:t>
            </a:r>
            <a:r>
              <a:rPr lang="en-US"/>
              <a:t>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rotation_x!$L$2</c:f>
              <c:strCache>
                <c:ptCount val="1"/>
                <c:pt idx="0">
                  <c:v>Final transversal displacement (Δxf) [μm]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rotation_x!$F$3:$F$44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rotation_x!$L$3:$L$44</c:f>
              <c:numCache>
                <c:formatCode>0.000</c:formatCode>
                <c:ptCount val="42"/>
                <c:pt idx="0">
                  <c:v>-105.90221961714016</c:v>
                </c:pt>
                <c:pt idx="1">
                  <c:v>-96.263016338260996</c:v>
                </c:pt>
                <c:pt idx="2">
                  <c:v>-86.421872222855029</c:v>
                </c:pt>
                <c:pt idx="3">
                  <c:v>-77.344305000953241</c:v>
                </c:pt>
                <c:pt idx="4">
                  <c:v>-69.223652766675485</c:v>
                </c:pt>
                <c:pt idx="5" formatCode="#,##0.000">
                  <c:v>-62.006796993832651</c:v>
                </c:pt>
                <c:pt idx="6" formatCode="#,##0.000">
                  <c:v>-55.6499670979616</c:v>
                </c:pt>
                <c:pt idx="7" formatCode="#,##0.000">
                  <c:v>-50.31021953462821</c:v>
                </c:pt>
                <c:pt idx="8" formatCode="#,##0.000">
                  <c:v>-46.354288539263003</c:v>
                </c:pt>
                <c:pt idx="9" formatCode="#,##0.000">
                  <c:v>-43.951528344855348</c:v>
                </c:pt>
                <c:pt idx="10" formatCode="#,##0.000">
                  <c:v>-42.946458129486253</c:v>
                </c:pt>
                <c:pt idx="11" formatCode="#,##0.000">
                  <c:v>-43.312275468792528</c:v>
                </c:pt>
                <c:pt idx="12" formatCode="#,##0.000">
                  <c:v>-45.030082199625255</c:v>
                </c:pt>
                <c:pt idx="13" formatCode="#,##0.000">
                  <c:v>-47.990933397493727</c:v>
                </c:pt>
                <c:pt idx="14" formatCode="#,##0.000">
                  <c:v>-52.056423629564193</c:v>
                </c:pt>
                <c:pt idx="15" formatCode="#,##0.000">
                  <c:v>-56.920535178657019</c:v>
                </c:pt>
                <c:pt idx="16">
                  <c:v>-62.777248381009798</c:v>
                </c:pt>
                <c:pt idx="17">
                  <c:v>-69.463418035301245</c:v>
                </c:pt>
                <c:pt idx="18">
                  <c:v>-76.657776439226424</c:v>
                </c:pt>
                <c:pt idx="19">
                  <c:v>-84.033650671403237</c:v>
                </c:pt>
                <c:pt idx="20">
                  <c:v>-99.288720282136225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F-45AD-A47D-FD01C8423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05600"/>
        <c:axId val="1529603104"/>
      </c:scatterChart>
      <c:valAx>
        <c:axId val="15296056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3104"/>
        <c:crosses val="autoZero"/>
        <c:crossBetween val="midCat"/>
        <c:majorUnit val="2"/>
      </c:valAx>
      <c:valAx>
        <c:axId val="1529603104"/>
        <c:scaling>
          <c:orientation val="minMax"/>
          <c:max val="-40"/>
          <c:min val="-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56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rotation_x!$M$2</c:f>
              <c:strCache>
                <c:ptCount val="1"/>
                <c:pt idx="0">
                  <c:v>Normalized residual dynamic normal multipoles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rotation_x!$F$3:$F$44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rotation_x!$M$3:$M$44</c:f>
              <c:numCache>
                <c:formatCode>#,##0.000</c:formatCode>
                <c:ptCount val="42"/>
                <c:pt idx="0">
                  <c:v>3.5595747676459202</c:v>
                </c:pt>
                <c:pt idx="1">
                  <c:v>3.2428283526958199</c:v>
                </c:pt>
                <c:pt idx="2">
                  <c:v>2.8979707265452799</c:v>
                </c:pt>
                <c:pt idx="3">
                  <c:v>2.6312888091992699</c:v>
                </c:pt>
                <c:pt idx="4">
                  <c:v>2.2514989026169001</c:v>
                </c:pt>
                <c:pt idx="5">
                  <c:v>1.9090145084263801</c:v>
                </c:pt>
                <c:pt idx="6">
                  <c:v>1.69671234003376</c:v>
                </c:pt>
                <c:pt idx="7">
                  <c:v>1.3540053754046499</c:v>
                </c:pt>
                <c:pt idx="8">
                  <c:v>0.84241335573951504</c:v>
                </c:pt>
                <c:pt idx="9">
                  <c:v>0.61029868639953799</c:v>
                </c:pt>
                <c:pt idx="10">
                  <c:v>1</c:v>
                </c:pt>
                <c:pt idx="11">
                  <c:v>1.62864742559095</c:v>
                </c:pt>
                <c:pt idx="12">
                  <c:v>1.69009226626328</c:v>
                </c:pt>
                <c:pt idx="13">
                  <c:v>0.92324535524298701</c:v>
                </c:pt>
                <c:pt idx="14">
                  <c:v>-2.3868112212913101E-2</c:v>
                </c:pt>
                <c:pt idx="15">
                  <c:v>-0.51174802498826</c:v>
                </c:pt>
                <c:pt idx="16">
                  <c:v>-0.89791104875234395</c:v>
                </c:pt>
                <c:pt idx="17">
                  <c:v>-1.6828912346604501</c:v>
                </c:pt>
                <c:pt idx="18">
                  <c:v>-1.99172426458879</c:v>
                </c:pt>
                <c:pt idx="19">
                  <c:v>-2.4412451456058699</c:v>
                </c:pt>
                <c:pt idx="20">
                  <c:v>-2.7649604735695399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5-4C22-AFF6-D980695D6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47808"/>
        <c:axId val="1594546144"/>
      </c:scatterChart>
      <c:valAx>
        <c:axId val="159454780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6144"/>
        <c:crosses val="autoZero"/>
        <c:crossBetween val="midCat"/>
        <c:majorUnit val="2"/>
      </c:valAx>
      <c:valAx>
        <c:axId val="15945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rotation_y!$H$2</c:f>
              <c:strCache>
                <c:ptCount val="1"/>
                <c:pt idx="0">
                  <c:v>Field roll-off (s = 0 mm) [%]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rotation_y!$F$3:$F$44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rotation_y!$H$3:$H$44</c:f>
              <c:numCache>
                <c:formatCode>#,##0.000</c:formatCode>
                <c:ptCount val="42"/>
                <c:pt idx="0">
                  <c:v>-0.61076802364945848</c:v>
                </c:pt>
                <c:pt idx="1">
                  <c:v>-0.47466517871700381</c:v>
                </c:pt>
                <c:pt idx="2">
                  <c:v>-0.36060024036408811</c:v>
                </c:pt>
                <c:pt idx="3">
                  <c:v>-0.26494020093611154</c:v>
                </c:pt>
                <c:pt idx="4">
                  <c:v>-0.18615638372146917</c:v>
                </c:pt>
                <c:pt idx="5">
                  <c:v>-0.12392588627404322</c:v>
                </c:pt>
                <c:pt idx="6">
                  <c:v>-7.7672364479258668E-2</c:v>
                </c:pt>
                <c:pt idx="7">
                  <c:v>-4.3815589292517054E-2</c:v>
                </c:pt>
                <c:pt idx="8">
                  <c:v>-1.9516420069125032E-2</c:v>
                </c:pt>
                <c:pt idx="9">
                  <c:v>-4.8506675002800807E-3</c:v>
                </c:pt>
                <c:pt idx="10">
                  <c:v>0</c:v>
                </c:pt>
                <c:pt idx="11">
                  <c:v>-5.1143588623622747E-3</c:v>
                </c:pt>
                <c:pt idx="12">
                  <c:v>-1.909068107269812E-2</c:v>
                </c:pt>
                <c:pt idx="13">
                  <c:v>-4.2978100967494826E-2</c:v>
                </c:pt>
                <c:pt idx="14">
                  <c:v>-7.8365811750086847E-2</c:v>
                </c:pt>
                <c:pt idx="15">
                  <c:v>-0.12719784142745644</c:v>
                </c:pt>
                <c:pt idx="16">
                  <c:v>-0.19120109713953734</c:v>
                </c:pt>
                <c:pt idx="17">
                  <c:v>-0.26996480043486509</c:v>
                </c:pt>
                <c:pt idx="18">
                  <c:v>-0.36505601163977902</c:v>
                </c:pt>
                <c:pt idx="19">
                  <c:v>-0.47870057903924507</c:v>
                </c:pt>
                <c:pt idx="20">
                  <c:v>-0.61419433966046844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C-48BF-A927-B3CC681B8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48352"/>
        <c:axId val="1322249184"/>
      </c:scatterChart>
      <c:valAx>
        <c:axId val="132224835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9184"/>
        <c:crosses val="autoZero"/>
        <c:crossBetween val="midCat"/>
        <c:majorUnit val="2"/>
      </c:valAx>
      <c:valAx>
        <c:axId val="13222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Δx' [</a:t>
            </a:r>
            <a:r>
              <a:rPr lang="el-GR"/>
              <a:t>μ</a:t>
            </a:r>
            <a:r>
              <a:rPr lang="en-US"/>
              <a:t>rad]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rotation_y!$J$2</c:f>
              <c:strCache>
                <c:ptCount val="1"/>
                <c:pt idx="0">
                  <c:v>Final deflection (Δx') [μrad]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rotation_y!$F$3:$F$44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rotation_y!$J$3:$J$44</c:f>
              <c:numCache>
                <c:formatCode>0.000</c:formatCode>
                <c:ptCount val="42"/>
                <c:pt idx="0">
                  <c:v>-123.844947042027</c:v>
                </c:pt>
                <c:pt idx="1">
                  <c:v>-107.45252109139294</c:v>
                </c:pt>
                <c:pt idx="2">
                  <c:v>-91.376049989604766</c:v>
                </c:pt>
                <c:pt idx="3">
                  <c:v>-76.35372430377349</c:v>
                </c:pt>
                <c:pt idx="4">
                  <c:v>-62.604425097977789</c:v>
                </c:pt>
                <c:pt idx="5" formatCode="#,##0.000">
                  <c:v>-50.425706294452127</c:v>
                </c:pt>
                <c:pt idx="6" formatCode="#,##0.000">
                  <c:v>-40.084504018682509</c:v>
                </c:pt>
                <c:pt idx="7" formatCode="#,##0.000">
                  <c:v>-31.469004090092238</c:v>
                </c:pt>
                <c:pt idx="8" formatCode="#,##0.000">
                  <c:v>-24.799693827226015</c:v>
                </c:pt>
                <c:pt idx="9" formatCode="#,##0.000">
                  <c:v>-20.492905445440144</c:v>
                </c:pt>
                <c:pt idx="10" formatCode="#,##0.000">
                  <c:v>-18.689705856515506</c:v>
                </c:pt>
                <c:pt idx="11" formatCode="#,##0.000">
                  <c:v>-19.477043463796377</c:v>
                </c:pt>
                <c:pt idx="12" formatCode="#,##0.000">
                  <c:v>-22.6080649702849</c:v>
                </c:pt>
                <c:pt idx="13" formatCode="#,##0.000">
                  <c:v>-27.902666637308656</c:v>
                </c:pt>
                <c:pt idx="14" formatCode="#,##0.000">
                  <c:v>-34.999928315244681</c:v>
                </c:pt>
                <c:pt idx="15" formatCode="#,##0.000">
                  <c:v>-43.147089499778552</c:v>
                </c:pt>
                <c:pt idx="16">
                  <c:v>-52.738744847637527</c:v>
                </c:pt>
                <c:pt idx="17">
                  <c:v>-63.794818177552393</c:v>
                </c:pt>
                <c:pt idx="18">
                  <c:v>-75.992908013607106</c:v>
                </c:pt>
                <c:pt idx="19">
                  <c:v>-88.790774498532912</c:v>
                </c:pt>
                <c:pt idx="20">
                  <c:v>-114.62906931827439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21-4892-80DD-FD611D9C3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51776"/>
        <c:axId val="1534754272"/>
      </c:scatterChart>
      <c:valAx>
        <c:axId val="153475177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4272"/>
        <c:crosses val="autoZero"/>
        <c:crossBetween val="midCat"/>
        <c:majorUnit val="2"/>
      </c:valAx>
      <c:valAx>
        <c:axId val="15347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Δx</a:t>
            </a:r>
            <a:r>
              <a:rPr lang="en-US" sz="1000" b="1" i="0" u="none" strike="noStrike" baseline="0">
                <a:effectLst/>
              </a:rPr>
              <a:t>f</a:t>
            </a:r>
            <a:r>
              <a:rPr lang="en-US"/>
              <a:t> [</a:t>
            </a:r>
            <a:r>
              <a:rPr lang="el-GR"/>
              <a:t>μ</a:t>
            </a:r>
            <a:r>
              <a:rPr lang="en-US"/>
              <a:t>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rotation_y!$L$2</c:f>
              <c:strCache>
                <c:ptCount val="1"/>
                <c:pt idx="0">
                  <c:v>Final transversal displacement (Δxf) [μm]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rotation_y!$F$3:$F$44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rotation_y!$L$3:$L$44</c:f>
              <c:numCache>
                <c:formatCode>0.000</c:formatCode>
                <c:ptCount val="42"/>
                <c:pt idx="0">
                  <c:v>-71.300590915003454</c:v>
                </c:pt>
                <c:pt idx="1">
                  <c:v>-61.857913534144529</c:v>
                </c:pt>
                <c:pt idx="2">
                  <c:v>-52.599573588174465</c:v>
                </c:pt>
                <c:pt idx="3">
                  <c:v>-43.951649586848475</c:v>
                </c:pt>
                <c:pt idx="4">
                  <c:v>-36.049998586400584</c:v>
                </c:pt>
                <c:pt idx="5" formatCode="#,##0.000">
                  <c:v>-29.067954983541057</c:v>
                </c:pt>
                <c:pt idx="6" formatCode="#,##0.000">
                  <c:v>-23.174502607467748</c:v>
                </c:pt>
                <c:pt idx="7" formatCode="#,##0.000">
                  <c:v>-18.322259407036245</c:v>
                </c:pt>
                <c:pt idx="8" formatCode="#,##0.000">
                  <c:v>-14.642817179297884</c:v>
                </c:pt>
                <c:pt idx="9" formatCode="#,##0.000">
                  <c:v>-12.379878721694329</c:v>
                </c:pt>
                <c:pt idx="10" formatCode="#,##0.000">
                  <c:v>-11.623541799114411</c:v>
                </c:pt>
                <c:pt idx="11" formatCode="#,##0.000">
                  <c:v>-12.421481811061268</c:v>
                </c:pt>
                <c:pt idx="12" formatCode="#,##0.000">
                  <c:v>-14.609070936584155</c:v>
                </c:pt>
                <c:pt idx="13" formatCode="#,##0.000">
                  <c:v>-18.078074488734174</c:v>
                </c:pt>
                <c:pt idx="14" formatCode="#,##0.000">
                  <c:v>-22.6269924597051</c:v>
                </c:pt>
                <c:pt idx="15" formatCode="#,##0.000">
                  <c:v>-27.814968790111323</c:v>
                </c:pt>
                <c:pt idx="16">
                  <c:v>-33.885688273626897</c:v>
                </c:pt>
                <c:pt idx="17">
                  <c:v>-40.851310301009001</c:v>
                </c:pt>
                <c:pt idx="18">
                  <c:v>-48.515143996867856</c:v>
                </c:pt>
                <c:pt idx="19">
                  <c:v>-56.558559625133952</c:v>
                </c:pt>
                <c:pt idx="20">
                  <c:v>-72.316209742154399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0-4A29-81E3-B45E71512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05600"/>
        <c:axId val="1529603104"/>
      </c:scatterChart>
      <c:valAx>
        <c:axId val="15296056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3104"/>
        <c:crosses val="autoZero"/>
        <c:crossBetween val="midCat"/>
        <c:majorUnit val="2"/>
      </c:valAx>
      <c:valAx>
        <c:axId val="15296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turns!$M$2</c:f>
              <c:strCache>
                <c:ptCount val="1"/>
                <c:pt idx="0">
                  <c:v>Normalized residual dynamic normal multipoles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turns!$F$3:$F$44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turns!$M$3:$M$44</c:f>
              <c:numCache>
                <c:formatCode>#,##0.000</c:formatCode>
                <c:ptCount val="42"/>
                <c:pt idx="0">
                  <c:v>0.58526490584597402</c:v>
                </c:pt>
                <c:pt idx="1">
                  <c:v>0.65404812719837901</c:v>
                </c:pt>
                <c:pt idx="2">
                  <c:v>0.73468292434949101</c:v>
                </c:pt>
                <c:pt idx="3">
                  <c:v>0.77870609339195496</c:v>
                </c:pt>
                <c:pt idx="4">
                  <c:v>0.88828650864534198</c:v>
                </c:pt>
                <c:pt idx="5">
                  <c:v>0.94141623333588997</c:v>
                </c:pt>
                <c:pt idx="6">
                  <c:v>0.98116779702545198</c:v>
                </c:pt>
                <c:pt idx="7">
                  <c:v>1.0887050214495799</c:v>
                </c:pt>
                <c:pt idx="8">
                  <c:v>1.19820737736739</c:v>
                </c:pt>
                <c:pt idx="9">
                  <c:v>1.1723015634193601</c:v>
                </c:pt>
                <c:pt idx="10">
                  <c:v>1</c:v>
                </c:pt>
                <c:pt idx="11">
                  <c:v>0.84533070507150099</c:v>
                </c:pt>
                <c:pt idx="12">
                  <c:v>0.87948683349455703</c:v>
                </c:pt>
                <c:pt idx="13">
                  <c:v>1.0909849892083401</c:v>
                </c:pt>
                <c:pt idx="14">
                  <c:v>1.30822924100369</c:v>
                </c:pt>
                <c:pt idx="15">
                  <c:v>1.4263842496002099</c:v>
                </c:pt>
                <c:pt idx="16">
                  <c:v>1.5370094082202701</c:v>
                </c:pt>
                <c:pt idx="17">
                  <c:v>1.7133868140768</c:v>
                </c:pt>
                <c:pt idx="18">
                  <c:v>1.7928323093287699</c:v>
                </c:pt>
                <c:pt idx="19">
                  <c:v>1.89922744133786</c:v>
                </c:pt>
                <c:pt idx="20">
                  <c:v>1.9747424472906501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A-4E1A-B2A7-9D55A1046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47808"/>
        <c:axId val="1594546144"/>
      </c:scatterChart>
      <c:valAx>
        <c:axId val="159454780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6144"/>
        <c:crosses val="autoZero"/>
        <c:crossBetween val="midCat"/>
        <c:majorUnit val="2"/>
      </c:valAx>
      <c:valAx>
        <c:axId val="1594546144"/>
        <c:scaling>
          <c:orientation val="minMax"/>
          <c:max val="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7808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rotation_y!$M$2</c:f>
              <c:strCache>
                <c:ptCount val="1"/>
                <c:pt idx="0">
                  <c:v>Normalized residual dynamic normal multipoles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rotation_y!$F$3:$F$44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rotation_y!$M$3:$M$44</c:f>
              <c:numCache>
                <c:formatCode>#,##0.000</c:formatCode>
                <c:ptCount val="42"/>
                <c:pt idx="0">
                  <c:v>2.6085116507559798</c:v>
                </c:pt>
                <c:pt idx="1">
                  <c:v>2.3972294232220199</c:v>
                </c:pt>
                <c:pt idx="2">
                  <c:v>2.1635025992606098</c:v>
                </c:pt>
                <c:pt idx="3">
                  <c:v>1.99550163679893</c:v>
                </c:pt>
                <c:pt idx="4">
                  <c:v>1.72103922676046</c:v>
                </c:pt>
                <c:pt idx="5">
                  <c:v>1.5131426041234399</c:v>
                </c:pt>
                <c:pt idx="6">
                  <c:v>1.37181709673201</c:v>
                </c:pt>
                <c:pt idx="7">
                  <c:v>1.1146094158772999</c:v>
                </c:pt>
                <c:pt idx="8">
                  <c:v>0.78494157363963601</c:v>
                </c:pt>
                <c:pt idx="9">
                  <c:v>0.69531453067058901</c:v>
                </c:pt>
                <c:pt idx="10">
                  <c:v>1</c:v>
                </c:pt>
                <c:pt idx="11">
                  <c:v>1.3905282815131901</c:v>
                </c:pt>
                <c:pt idx="12">
                  <c:v>1.37272098705683</c:v>
                </c:pt>
                <c:pt idx="13">
                  <c:v>0.84476245969120201</c:v>
                </c:pt>
                <c:pt idx="14">
                  <c:v>0.232414441822026</c:v>
                </c:pt>
                <c:pt idx="15">
                  <c:v>-9.82156302377937E-2</c:v>
                </c:pt>
                <c:pt idx="16">
                  <c:v>-0.37501740930469002</c:v>
                </c:pt>
                <c:pt idx="17">
                  <c:v>-0.87568691417775302</c:v>
                </c:pt>
                <c:pt idx="18">
                  <c:v>-1.0950421160374399</c:v>
                </c:pt>
                <c:pt idx="19">
                  <c:v>-1.3994499886043701</c:v>
                </c:pt>
                <c:pt idx="20">
                  <c:v>-1.6202102631972299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B7-408A-84F1-834F06C4E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47808"/>
        <c:axId val="1594546144"/>
      </c:scatterChart>
      <c:valAx>
        <c:axId val="159454780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6144"/>
        <c:crosses val="autoZero"/>
        <c:crossBetween val="midCat"/>
        <c:majorUnit val="2"/>
      </c:valAx>
      <c:valAx>
        <c:axId val="15945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rotation_z!$H$2</c:f>
              <c:strCache>
                <c:ptCount val="1"/>
                <c:pt idx="0">
                  <c:v>Field roll-off (s = 0 mm) [%]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rotation_z!$F$3:$F$44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rotation_z!$H$3:$H$44</c:f>
              <c:numCache>
                <c:formatCode>#,##0.000</c:formatCode>
                <c:ptCount val="42"/>
                <c:pt idx="0">
                  <c:v>0.18349827276656933</c:v>
                </c:pt>
                <c:pt idx="1">
                  <c:v>0.23567605899799413</c:v>
                </c:pt>
                <c:pt idx="2">
                  <c:v>0.26652198735255755</c:v>
                </c:pt>
                <c:pt idx="3">
                  <c:v>0.28029736117055881</c:v>
                </c:pt>
                <c:pt idx="4">
                  <c:v>0.27990221074111704</c:v>
                </c:pt>
                <c:pt idx="5">
                  <c:v>0.26568244971582872</c:v>
                </c:pt>
                <c:pt idx="6">
                  <c:v>0.23615540517348213</c:v>
                </c:pt>
                <c:pt idx="7">
                  <c:v>0.19246798972221271</c:v>
                </c:pt>
                <c:pt idx="8">
                  <c:v>0.1376995325704666</c:v>
                </c:pt>
                <c:pt idx="9">
                  <c:v>7.3308715785386169E-2</c:v>
                </c:pt>
                <c:pt idx="10">
                  <c:v>0</c:v>
                </c:pt>
                <c:pt idx="11">
                  <c:v>-8.2552115445437932E-2</c:v>
                </c:pt>
                <c:pt idx="12">
                  <c:v>-0.17382707758165883</c:v>
                </c:pt>
                <c:pt idx="13">
                  <c:v>-0.27496592365042166</c:v>
                </c:pt>
                <c:pt idx="14">
                  <c:v>-0.38713875952452248</c:v>
                </c:pt>
                <c:pt idx="15">
                  <c:v>-0.51175366917823395</c:v>
                </c:pt>
                <c:pt idx="16">
                  <c:v>-0.65139903101316676</c:v>
                </c:pt>
                <c:pt idx="17">
                  <c:v>-0.80784917945611479</c:v>
                </c:pt>
                <c:pt idx="18">
                  <c:v>-0.98334626631140132</c:v>
                </c:pt>
                <c:pt idx="19">
                  <c:v>-1.1796945282581073</c:v>
                </c:pt>
                <c:pt idx="20">
                  <c:v>-1.3994292069908678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0-4792-9249-C14FD0107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48352"/>
        <c:axId val="1322249184"/>
      </c:scatterChart>
      <c:valAx>
        <c:axId val="132224835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9184"/>
        <c:crosses val="autoZero"/>
        <c:crossBetween val="midCat"/>
        <c:majorUnit val="2"/>
      </c:valAx>
      <c:valAx>
        <c:axId val="13222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Δx' [</a:t>
            </a:r>
            <a:r>
              <a:rPr lang="el-GR"/>
              <a:t>μ</a:t>
            </a:r>
            <a:r>
              <a:rPr lang="en-US"/>
              <a:t>rad]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rotation_z!$J$2</c:f>
              <c:strCache>
                <c:ptCount val="1"/>
                <c:pt idx="0">
                  <c:v>Final deflection (Δx') [μrad]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rotation_z!$F$3:$F$44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rotation_z!$J$3:$J$44</c:f>
              <c:numCache>
                <c:formatCode>0.000</c:formatCode>
                <c:ptCount val="42"/>
                <c:pt idx="0">
                  <c:v>-81.740347537023851</c:v>
                </c:pt>
                <c:pt idx="1">
                  <c:v>-67.461332154998047</c:v>
                </c:pt>
                <c:pt idx="2">
                  <c:v>-53.75207856915948</c:v>
                </c:pt>
                <c:pt idx="3">
                  <c:v>-41.614920517050429</c:v>
                </c:pt>
                <c:pt idx="4">
                  <c:v>-31.212070125075996</c:v>
                </c:pt>
                <c:pt idx="5" formatCode="#,##0.000">
                  <c:v>-22.540953161193176</c:v>
                </c:pt>
                <c:pt idx="6" formatCode="#,##0.000">
                  <c:v>-15.745073104468917</c:v>
                </c:pt>
                <c:pt idx="7" formatCode="#,##0.000">
                  <c:v>-10.919003956791014</c:v>
                </c:pt>
                <c:pt idx="8" formatCode="#,##0.000">
                  <c:v>-8.4169270583787377</c:v>
                </c:pt>
                <c:pt idx="9" formatCode="#,##0.000">
                  <c:v>-8.573808107170322</c:v>
                </c:pt>
                <c:pt idx="10" formatCode="#,##0.000">
                  <c:v>-11.270426944034416</c:v>
                </c:pt>
                <c:pt idx="11" formatCode="#,##0.000">
                  <c:v>-16.383942986750242</c:v>
                </c:pt>
                <c:pt idx="12" formatCode="#,##0.000">
                  <c:v>-23.426946526148857</c:v>
                </c:pt>
                <c:pt idx="13" formatCode="#,##0.000">
                  <c:v>-32.103281284536671</c:v>
                </c:pt>
                <c:pt idx="14" formatCode="#,##0.000">
                  <c:v>-42.371367674409456</c:v>
                </c:pt>
                <c:pt idx="15" formatCode="#,##0.000">
                  <c:v>-53.886658379364832</c:v>
                </c:pt>
                <c:pt idx="16">
                  <c:v>-66.940428631915168</c:v>
                </c:pt>
                <c:pt idx="17">
                  <c:v>-81.233173008068832</c:v>
                </c:pt>
                <c:pt idx="18">
                  <c:v>-96.141825861658646</c:v>
                </c:pt>
                <c:pt idx="19">
                  <c:v>-110.98358098535809</c:v>
                </c:pt>
                <c:pt idx="20">
                  <c:v>-144.26847816684787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5-4E18-99E4-14B0B07CC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51776"/>
        <c:axId val="1534754272"/>
      </c:scatterChart>
      <c:valAx>
        <c:axId val="153475177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4272"/>
        <c:crosses val="autoZero"/>
        <c:crossBetween val="midCat"/>
        <c:majorUnit val="2"/>
      </c:valAx>
      <c:valAx>
        <c:axId val="15347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Δx</a:t>
            </a:r>
            <a:r>
              <a:rPr lang="en-US" sz="1000" b="1" i="0" u="none" strike="noStrike" baseline="0">
                <a:effectLst/>
              </a:rPr>
              <a:t>f</a:t>
            </a:r>
            <a:r>
              <a:rPr lang="en-US"/>
              <a:t> [</a:t>
            </a:r>
            <a:r>
              <a:rPr lang="el-GR"/>
              <a:t>μ</a:t>
            </a:r>
            <a:r>
              <a:rPr lang="en-US"/>
              <a:t>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rotation_z!$L$2</c:f>
              <c:strCache>
                <c:ptCount val="1"/>
                <c:pt idx="0">
                  <c:v>Final transversal displacement (Δxf) [μm]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rotation_z!$F$3:$F$44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rotation_z!$L$3:$L$44</c:f>
              <c:numCache>
                <c:formatCode>0.000</c:formatCode>
                <c:ptCount val="42"/>
                <c:pt idx="0">
                  <c:v>-49.071975260277114</c:v>
                </c:pt>
                <c:pt idx="1">
                  <c:v>-40.516483561432509</c:v>
                </c:pt>
                <c:pt idx="2">
                  <c:v>-32.317449024185215</c:v>
                </c:pt>
                <c:pt idx="3">
                  <c:v>-25.06115504369615</c:v>
                </c:pt>
                <c:pt idx="4">
                  <c:v>-18.843629989384723</c:v>
                </c:pt>
                <c:pt idx="5" formatCode="#,##0.000">
                  <c:v>-13.65997950640538</c:v>
                </c:pt>
                <c:pt idx="6" formatCode="#,##0.000">
                  <c:v>-9.5923713722870723</c:v>
                </c:pt>
                <c:pt idx="7" formatCode="#,##0.000">
                  <c:v>-6.6992933295502608</c:v>
                </c:pt>
                <c:pt idx="8" formatCode="#,##0.000">
                  <c:v>-5.20794960392712</c:v>
                </c:pt>
                <c:pt idx="9" formatCode="#,##0.000">
                  <c:v>-5.3234690742505864</c:v>
                </c:pt>
                <c:pt idx="10" formatCode="#,##0.000">
                  <c:v>-6.9601792432383451</c:v>
                </c:pt>
                <c:pt idx="11" formatCode="#,##0.000">
                  <c:v>-10.027930241046876</c:v>
                </c:pt>
                <c:pt idx="12" formatCode="#,##0.000">
                  <c:v>-14.238938383643484</c:v>
                </c:pt>
                <c:pt idx="13" formatCode="#,##0.000">
                  <c:v>-19.43424734299823</c:v>
                </c:pt>
                <c:pt idx="14" formatCode="#,##0.000">
                  <c:v>-25.600082622658963</c:v>
                </c:pt>
                <c:pt idx="15" formatCode="#,##0.000">
                  <c:v>-32.514239792732013</c:v>
                </c:pt>
                <c:pt idx="16">
                  <c:v>-40.345941167626833</c:v>
                </c:pt>
                <c:pt idx="17">
                  <c:v>-48.91635508264568</c:v>
                </c:pt>
                <c:pt idx="18">
                  <c:v>-57.851864147470444</c:v>
                </c:pt>
                <c:pt idx="19">
                  <c:v>-66.748168735519599</c:v>
                </c:pt>
                <c:pt idx="20">
                  <c:v>-86.719883508146182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2-4EFA-A924-D9907FDE6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05600"/>
        <c:axId val="1529603104"/>
      </c:scatterChart>
      <c:valAx>
        <c:axId val="15296056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3104"/>
        <c:crosses val="autoZero"/>
        <c:crossBetween val="midCat"/>
        <c:majorUnit val="2"/>
      </c:valAx>
      <c:valAx>
        <c:axId val="15296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rotation_z!$M$2</c:f>
              <c:strCache>
                <c:ptCount val="1"/>
                <c:pt idx="0">
                  <c:v>Normalized residual dynamic normal multipoles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rotation_z!$F$3:$F$44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rotation_z!$M$3:$M$44</c:f>
              <c:numCache>
                <c:formatCode>#,##0.000</c:formatCode>
                <c:ptCount val="42"/>
                <c:pt idx="0">
                  <c:v>4.7617438806678303</c:v>
                </c:pt>
                <c:pt idx="1">
                  <c:v>4.0409150745076596</c:v>
                </c:pt>
                <c:pt idx="2">
                  <c:v>3.1711803642812799</c:v>
                </c:pt>
                <c:pt idx="3">
                  <c:v>2.7546307167725699</c:v>
                </c:pt>
                <c:pt idx="4">
                  <c:v>1.56892998632573</c:v>
                </c:pt>
                <c:pt idx="5">
                  <c:v>0.96220265266391103</c:v>
                </c:pt>
                <c:pt idx="6">
                  <c:v>0.66677830577765596</c:v>
                </c:pt>
                <c:pt idx="7">
                  <c:v>-0.44207410540661302</c:v>
                </c:pt>
                <c:pt idx="8">
                  <c:v>-1.8094634578719</c:v>
                </c:pt>
                <c:pt idx="9">
                  <c:v>-1.5246837228547201</c:v>
                </c:pt>
                <c:pt idx="10">
                  <c:v>1</c:v>
                </c:pt>
                <c:pt idx="11">
                  <c:v>3.6993699356790199</c:v>
                </c:pt>
                <c:pt idx="12">
                  <c:v>3.84193527965903</c:v>
                </c:pt>
                <c:pt idx="13">
                  <c:v>1.16584359796271</c:v>
                </c:pt>
                <c:pt idx="14">
                  <c:v>-1.8148164360390999</c:v>
                </c:pt>
                <c:pt idx="15">
                  <c:v>-3.2184188267711602</c:v>
                </c:pt>
                <c:pt idx="16">
                  <c:v>-4.4011024303388098</c:v>
                </c:pt>
                <c:pt idx="17">
                  <c:v>-6.7521954597764404</c:v>
                </c:pt>
                <c:pt idx="18">
                  <c:v>-7.5221140713349604</c:v>
                </c:pt>
                <c:pt idx="19">
                  <c:v>-8.7451417718215207</c:v>
                </c:pt>
                <c:pt idx="20">
                  <c:v>-9.5028453001136697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D-44BE-99CF-0EF11515F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47808"/>
        <c:axId val="1594546144"/>
      </c:scatterChart>
      <c:valAx>
        <c:axId val="159454780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6144"/>
        <c:crosses val="autoZero"/>
        <c:crossBetween val="midCat"/>
        <c:majorUnit val="2"/>
      </c:valAx>
      <c:valAx>
        <c:axId val="15945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standard!$H$2</c:f>
              <c:strCache>
                <c:ptCount val="1"/>
                <c:pt idx="0">
                  <c:v>Field roll-off (s = 0 mm) [%]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standard!$F$3:$F$44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standard!$H$3:$H$44</c:f>
              <c:numCache>
                <c:formatCode>#,##0.000</c:formatCode>
                <c:ptCount val="42"/>
                <c:pt idx="0">
                  <c:v>-0.36776456898860355</c:v>
                </c:pt>
                <c:pt idx="1">
                  <c:v>-0.22357983121758251</c:v>
                </c:pt>
                <c:pt idx="2">
                  <c:v>-0.10958215017651986</c:v>
                </c:pt>
                <c:pt idx="3">
                  <c:v>-2.0935810278783818E-2</c:v>
                </c:pt>
                <c:pt idx="4">
                  <c:v>4.5166276102470676E-2</c:v>
                </c:pt>
                <c:pt idx="5">
                  <c:v>8.8857417396646002E-2</c:v>
                </c:pt>
                <c:pt idx="6">
                  <c:v>0.10861177109343909</c:v>
                </c:pt>
                <c:pt idx="7">
                  <c:v>0.10173745868256932</c:v>
                </c:pt>
                <c:pt idx="8">
                  <c:v>6.8072882109396105E-2</c:v>
                </c:pt>
                <c:pt idx="9">
                  <c:v>1.9560243268891053E-2</c:v>
                </c:pt>
                <c:pt idx="10">
                  <c:v>0</c:v>
                </c:pt>
                <c:pt idx="11">
                  <c:v>1.8832151411998396E-2</c:v>
                </c:pt>
                <c:pt idx="12">
                  <c:v>6.4762334291883106E-2</c:v>
                </c:pt>
                <c:pt idx="13">
                  <c:v>0.10143219715859016</c:v>
                </c:pt>
                <c:pt idx="14">
                  <c:v>0.10869249983356927</c:v>
                </c:pt>
                <c:pt idx="15">
                  <c:v>8.8587147143120964E-2</c:v>
                </c:pt>
                <c:pt idx="16">
                  <c:v>4.4777497797621732E-2</c:v>
                </c:pt>
                <c:pt idx="17">
                  <c:v>-2.0868449715731246E-2</c:v>
                </c:pt>
                <c:pt idx="18">
                  <c:v>-0.10949279713816853</c:v>
                </c:pt>
                <c:pt idx="19">
                  <c:v>-0.22338735900042841</c:v>
                </c:pt>
                <c:pt idx="20">
                  <c:v>-0.36721560575979434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8-41BF-AC3C-25302AC63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48352"/>
        <c:axId val="1322249184"/>
      </c:scatterChart>
      <c:valAx>
        <c:axId val="132224835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9184"/>
        <c:crosses val="autoZero"/>
        <c:crossBetween val="midCat"/>
        <c:majorUnit val="2"/>
      </c:valAx>
      <c:valAx>
        <c:axId val="13222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Δx' [</a:t>
            </a:r>
            <a:r>
              <a:rPr lang="el-GR"/>
              <a:t>μ</a:t>
            </a:r>
            <a:r>
              <a:rPr lang="en-US"/>
              <a:t>rad]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standard!$J$2</c:f>
              <c:strCache>
                <c:ptCount val="1"/>
                <c:pt idx="0">
                  <c:v>Final deflection (Δx') [μrad]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standard!$F$3:$F$44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standard!$J$3:$J$44</c:f>
              <c:numCache>
                <c:formatCode>0.000</c:formatCode>
                <c:ptCount val="42"/>
                <c:pt idx="0">
                  <c:v>88.797837139227724</c:v>
                </c:pt>
                <c:pt idx="1">
                  <c:v>103.51076706524698</c:v>
                </c:pt>
                <c:pt idx="2">
                  <c:v>118.30979217801617</c:v>
                </c:pt>
                <c:pt idx="3">
                  <c:v>132.42045456648913</c:v>
                </c:pt>
                <c:pt idx="4">
                  <c:v>145.59332499972018</c:v>
                </c:pt>
                <c:pt idx="5" formatCode="#,##0.000">
                  <c:v>157.65881704645693</c:v>
                </c:pt>
                <c:pt idx="6" formatCode="#,##0.000">
                  <c:v>168.48396044877933</c:v>
                </c:pt>
                <c:pt idx="7" formatCode="#,##0.000">
                  <c:v>177.92452979182764</c:v>
                </c:pt>
                <c:pt idx="8" formatCode="#,##0.000">
                  <c:v>185.54028640146899</c:v>
                </c:pt>
                <c:pt idx="9" formatCode="#,##0.000">
                  <c:v>190.36992758238515</c:v>
                </c:pt>
                <c:pt idx="10" formatCode="#,##0.000">
                  <c:v>191.65507949249118</c:v>
                </c:pt>
                <c:pt idx="11" formatCode="#,##0.000">
                  <c:v>189.64633582144617</c:v>
                </c:pt>
                <c:pt idx="12" formatCode="#,##0.000">
                  <c:v>185.2297855295696</c:v>
                </c:pt>
                <c:pt idx="13" formatCode="#,##0.000">
                  <c:v>179.22094713658575</c:v>
                </c:pt>
                <c:pt idx="14" formatCode="#,##0.000">
                  <c:v>171.99446670746983</c:v>
                </c:pt>
                <c:pt idx="15" formatCode="#,##0.000">
                  <c:v>163.66077872135727</c:v>
                </c:pt>
                <c:pt idx="16">
                  <c:v>154.36433813291529</c:v>
                </c:pt>
                <c:pt idx="17">
                  <c:v>144.37013069535419</c:v>
                </c:pt>
                <c:pt idx="18">
                  <c:v>134.03387464161329</c:v>
                </c:pt>
                <c:pt idx="19">
                  <c:v>123.86102422698637</c:v>
                </c:pt>
                <c:pt idx="20">
                  <c:v>100.62665837403192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3-4AC2-A8D7-2AB7816FC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51776"/>
        <c:axId val="1534754272"/>
      </c:scatterChart>
      <c:valAx>
        <c:axId val="153475177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4272"/>
        <c:crosses val="autoZero"/>
        <c:crossBetween val="midCat"/>
        <c:majorUnit val="2"/>
      </c:valAx>
      <c:valAx>
        <c:axId val="1534754272"/>
        <c:scaling>
          <c:orientation val="minMax"/>
          <c:max val="2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177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Δx</a:t>
            </a:r>
            <a:r>
              <a:rPr lang="en-US" sz="1000" b="1" i="0" u="none" strike="noStrike" baseline="0">
                <a:effectLst/>
              </a:rPr>
              <a:t>f</a:t>
            </a:r>
            <a:r>
              <a:rPr lang="en-US"/>
              <a:t> [</a:t>
            </a:r>
            <a:r>
              <a:rPr lang="el-GR"/>
              <a:t>μ</a:t>
            </a:r>
            <a:r>
              <a:rPr lang="en-US"/>
              <a:t>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standard!$L$2</c:f>
              <c:strCache>
                <c:ptCount val="1"/>
                <c:pt idx="0">
                  <c:v>Final transversal displacement (Δxf) [μm]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standard!$F$3:$F$44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standard!$L$3:$L$44</c:f>
              <c:numCache>
                <c:formatCode>0.000</c:formatCode>
                <c:ptCount val="42"/>
                <c:pt idx="0">
                  <c:v>53.443512144072187</c:v>
                </c:pt>
                <c:pt idx="1">
                  <c:v>62.246516448866871</c:v>
                </c:pt>
                <c:pt idx="2">
                  <c:v>71.114688832435618</c:v>
                </c:pt>
                <c:pt idx="3">
                  <c:v>79.570064150004697</c:v>
                </c:pt>
                <c:pt idx="4">
                  <c:v>87.465319176348217</c:v>
                </c:pt>
                <c:pt idx="5" formatCode="#,##0.000">
                  <c:v>94.695603927791126</c:v>
                </c:pt>
                <c:pt idx="6" formatCode="#,##0.000">
                  <c:v>101.18395531622579</c:v>
                </c:pt>
                <c:pt idx="7" formatCode="#,##0.000">
                  <c:v>106.84312716304949</c:v>
                </c:pt>
                <c:pt idx="8" formatCode="#,##0.000">
                  <c:v>111.41047960140602</c:v>
                </c:pt>
                <c:pt idx="9" formatCode="#,##0.000">
                  <c:v>114.31095243189299</c:v>
                </c:pt>
                <c:pt idx="10" formatCode="#,##0.000">
                  <c:v>115.07154861690533</c:v>
                </c:pt>
                <c:pt idx="11" formatCode="#,##0.000">
                  <c:v>113.8658331693921</c:v>
                </c:pt>
                <c:pt idx="12" formatCode="#,##0.000">
                  <c:v>111.21258885464228</c:v>
                </c:pt>
                <c:pt idx="13" formatCode="#,##0.000">
                  <c:v>107.60257771156103</c:v>
                </c:pt>
                <c:pt idx="14" formatCode="#,##0.000">
                  <c:v>103.26074305846765</c:v>
                </c:pt>
                <c:pt idx="15" formatCode="#,##0.000">
                  <c:v>98.254265937183845</c:v>
                </c:pt>
                <c:pt idx="16">
                  <c:v>92.667875452925273</c:v>
                </c:pt>
                <c:pt idx="17">
                  <c:v>86.66258492137554</c:v>
                </c:pt>
                <c:pt idx="18">
                  <c:v>80.450103407513907</c:v>
                </c:pt>
                <c:pt idx="19">
                  <c:v>74.333978314781902</c:v>
                </c:pt>
                <c:pt idx="20">
                  <c:v>60.37460457950764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96-4061-819C-431934BE4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05600"/>
        <c:axId val="1529603104"/>
      </c:scatterChart>
      <c:valAx>
        <c:axId val="15296056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3104"/>
        <c:crosses val="autoZero"/>
        <c:crossBetween val="midCat"/>
        <c:majorUnit val="2"/>
      </c:valAx>
      <c:valAx>
        <c:axId val="1529603104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56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standard!$M$2</c:f>
              <c:strCache>
                <c:ptCount val="1"/>
                <c:pt idx="0">
                  <c:v>Normalized residual dynamic normal multipoles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standard!$F$3:$F$44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standard!$M$3:$M$44</c:f>
              <c:numCache>
                <c:formatCode>#,##0.000</c:formatCode>
                <c:ptCount val="42"/>
                <c:pt idx="0">
                  <c:v>0.54830109828374396</c:v>
                </c:pt>
                <c:pt idx="1">
                  <c:v>0.61878962559221395</c:v>
                </c:pt>
                <c:pt idx="2">
                  <c:v>0.700134208376883</c:v>
                </c:pt>
                <c:pt idx="3">
                  <c:v>0.74827164392776702</c:v>
                </c:pt>
                <c:pt idx="4">
                  <c:v>0.854972676285505</c:v>
                </c:pt>
                <c:pt idx="5">
                  <c:v>0.91334599442401398</c:v>
                </c:pt>
                <c:pt idx="6">
                  <c:v>0.95599051304369898</c:v>
                </c:pt>
                <c:pt idx="7">
                  <c:v>1.0598319224164501</c:v>
                </c:pt>
                <c:pt idx="8">
                  <c:v>1.1712434700957399</c:v>
                </c:pt>
                <c:pt idx="9">
                  <c:v>1.1589320340565099</c:v>
                </c:pt>
                <c:pt idx="10">
                  <c:v>1</c:v>
                </c:pt>
                <c:pt idx="11">
                  <c:v>0.84369986846826805</c:v>
                </c:pt>
                <c:pt idx="12">
                  <c:v>0.86239514535296202</c:v>
                </c:pt>
                <c:pt idx="13">
                  <c:v>1.05912632496619</c:v>
                </c:pt>
                <c:pt idx="14">
                  <c:v>1.2714275239978401</c:v>
                </c:pt>
                <c:pt idx="15">
                  <c:v>1.39024854326787</c:v>
                </c:pt>
                <c:pt idx="16">
                  <c:v>1.50283149517681</c:v>
                </c:pt>
                <c:pt idx="17">
                  <c:v>1.6867240960432199</c:v>
                </c:pt>
                <c:pt idx="18">
                  <c:v>1.7759676851925299</c:v>
                </c:pt>
                <c:pt idx="19">
                  <c:v>1.89095913988119</c:v>
                </c:pt>
                <c:pt idx="20">
                  <c:v>1.96914100145882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A-43A3-9889-F14B30171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47808"/>
        <c:axId val="1594546144"/>
      </c:scatterChart>
      <c:valAx>
        <c:axId val="159454780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6144"/>
        <c:crosses val="autoZero"/>
        <c:crossBetween val="midCat"/>
        <c:majorUnit val="2"/>
      </c:valAx>
      <c:valAx>
        <c:axId val="15945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Absolute difference</a:t>
            </a:r>
            <a:r>
              <a:rPr lang="pt-BR" b="1" baseline="0"/>
              <a:t> in B [T]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Comparacao!$B$4:$B$24</c:f>
              <c:strCache>
                <c:ptCount val="21"/>
                <c:pt idx="0">
                  <c:v>59turns/layer</c:v>
                </c:pt>
                <c:pt idx="1">
                  <c:v>gap-0.2mm</c:v>
                </c:pt>
                <c:pt idx="2">
                  <c:v>gap+0.2mm</c:v>
                </c:pt>
                <c:pt idx="3">
                  <c:v>gapside-0.2mm</c:v>
                </c:pt>
                <c:pt idx="4">
                  <c:v>gapside+0.2mm</c:v>
                </c:pt>
                <c:pt idx="5">
                  <c:v>w0-0.2mm</c:v>
                </c:pt>
                <c:pt idx="6">
                  <c:v>w0+0.2mm</c:v>
                </c:pt>
                <c:pt idx="7">
                  <c:v>h0-0.2mm</c:v>
                </c:pt>
                <c:pt idx="8">
                  <c:v>h0+0.2mm</c:v>
                </c:pt>
                <c:pt idx="9">
                  <c:v>dcp-0.2mm</c:v>
                </c:pt>
                <c:pt idx="10">
                  <c:v>dcp+0.2mm</c:v>
                </c:pt>
                <c:pt idx="11">
                  <c:v>dcc-0.2mm</c:v>
                </c:pt>
                <c:pt idx="12">
                  <c:v>dcc+0.2mm</c:v>
                </c:pt>
                <c:pt idx="13">
                  <c:v>r0-0.2mm</c:v>
                </c:pt>
                <c:pt idx="14">
                  <c:v>r0+0.2mm</c:v>
                </c:pt>
                <c:pt idx="15">
                  <c:v>transvshift</c:v>
                </c:pt>
                <c:pt idx="16">
                  <c:v>longshift</c:v>
                </c:pt>
                <c:pt idx="17">
                  <c:v>rotation_x</c:v>
                </c:pt>
                <c:pt idx="18">
                  <c:v>rotation_y</c:v>
                </c:pt>
                <c:pt idx="19">
                  <c:v>rotation_z</c:v>
                </c:pt>
                <c:pt idx="20">
                  <c:v>standard</c:v>
                </c:pt>
              </c:strCache>
            </c:strRef>
          </c:cat>
          <c:val>
            <c:numRef>
              <c:f>Comparacao!$I$4:$I$24</c:f>
              <c:numCache>
                <c:formatCode>#,##0.0000</c:formatCode>
                <c:ptCount val="21"/>
                <c:pt idx="0">
                  <c:v>5.0511797219003896E-3</c:v>
                </c:pt>
                <c:pt idx="1">
                  <c:v>4.9084461842710425E-2</c:v>
                </c:pt>
                <c:pt idx="2">
                  <c:v>4.568989969876025E-2</c:v>
                </c:pt>
                <c:pt idx="3">
                  <c:v>1.8596046895797969E-3</c:v>
                </c:pt>
                <c:pt idx="4">
                  <c:v>9.5604769095025688E-4</c:v>
                </c:pt>
                <c:pt idx="5">
                  <c:v>2.1595177533502152E-3</c:v>
                </c:pt>
                <c:pt idx="6">
                  <c:v>1.0256605427700904E-3</c:v>
                </c:pt>
                <c:pt idx="7">
                  <c:v>1.8707670531459719E-2</c:v>
                </c:pt>
                <c:pt idx="8">
                  <c:v>1.4891693389779803E-2</c:v>
                </c:pt>
                <c:pt idx="9">
                  <c:v>1.5127564627404055E-3</c:v>
                </c:pt>
                <c:pt idx="10">
                  <c:v>1.2536427970033515E-4</c:v>
                </c:pt>
                <c:pt idx="11">
                  <c:v>3.0731093049700675E-3</c:v>
                </c:pt>
                <c:pt idx="12">
                  <c:v>1.1641769506010036E-4</c:v>
                </c:pt>
                <c:pt idx="13">
                  <c:v>2.9424644309740344E-2</c:v>
                </c:pt>
                <c:pt idx="14">
                  <c:v>2.9056884240709735E-2</c:v>
                </c:pt>
                <c:pt idx="15">
                  <c:v>3.3631319052398467E-3</c:v>
                </c:pt>
                <c:pt idx="16">
                  <c:v>6.9754268364699001E-3</c:v>
                </c:pt>
                <c:pt idx="17">
                  <c:v>1.3886183919398221E-3</c:v>
                </c:pt>
                <c:pt idx="18">
                  <c:v>1.8475060018099398E-3</c:v>
                </c:pt>
                <c:pt idx="19">
                  <c:v>1.7258682407028658E-4</c:v>
                </c:pt>
                <c:pt idx="20">
                  <c:v>1.7931461431249573E-2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3-42D2-A315-924D77622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450687"/>
        <c:axId val="909472735"/>
      </c:barChart>
      <c:catAx>
        <c:axId val="90945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9472735"/>
        <c:crosses val="autoZero"/>
        <c:auto val="1"/>
        <c:lblAlgn val="ctr"/>
        <c:lblOffset val="100"/>
        <c:noMultiLvlLbl val="0"/>
      </c:catAx>
      <c:valAx>
        <c:axId val="90947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945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'gap6.8mm'!$H$2</c:f>
              <c:strCache>
                <c:ptCount val="1"/>
                <c:pt idx="0">
                  <c:v>Field roll-off (s = 0 mm) [%]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'gap6.8mm'!$F$3:$F$44</c:f>
              <c:numCache>
                <c:formatCode>0.0</c:formatCode>
                <c:ptCount val="42"/>
                <c:pt idx="0">
                  <c:v>-10</c:v>
                </c:pt>
                <c:pt idx="1">
                  <c:v>-8.9999999999999911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8.9999999999999911</c:v>
                </c:pt>
                <c:pt idx="20">
                  <c:v>10</c:v>
                </c:pt>
              </c:numCache>
            </c:numRef>
          </c:xVal>
          <c:yVal>
            <c:numRef>
              <c:f>'gap6.8mm'!$H$3:$H$44</c:f>
              <c:numCache>
                <c:formatCode>#,##0.000</c:formatCode>
                <c:ptCount val="42"/>
                <c:pt idx="0">
                  <c:v>-0.58085668723717576</c:v>
                </c:pt>
                <c:pt idx="1">
                  <c:v>-0.45044547542773355</c:v>
                </c:pt>
                <c:pt idx="2">
                  <c:v>-0.34111446130882167</c:v>
                </c:pt>
                <c:pt idx="3">
                  <c:v>-0.24940934043672819</c:v>
                </c:pt>
                <c:pt idx="4">
                  <c:v>-0.17408121699246565</c:v>
                </c:pt>
                <c:pt idx="5">
                  <c:v>-0.11489405230348965</c:v>
                </c:pt>
                <c:pt idx="6">
                  <c:v>-7.165405314452139E-2</c:v>
                </c:pt>
                <c:pt idx="7">
                  <c:v>-4.0247255095703878E-2</c:v>
                </c:pt>
                <c:pt idx="8">
                  <c:v>-1.803654632574718E-2</c:v>
                </c:pt>
                <c:pt idx="9">
                  <c:v>-4.6137332745946813E-3</c:v>
                </c:pt>
                <c:pt idx="10">
                  <c:v>0</c:v>
                </c:pt>
                <c:pt idx="11">
                  <c:v>-4.6905217430393284E-3</c:v>
                </c:pt>
                <c:pt idx="12">
                  <c:v>-1.7908788246154897E-2</c:v>
                </c:pt>
                <c:pt idx="13">
                  <c:v>-4.0640814804997427E-2</c:v>
                </c:pt>
                <c:pt idx="14">
                  <c:v>-7.5063066474695864E-2</c:v>
                </c:pt>
                <c:pt idx="15">
                  <c:v>-0.12242575378892627</c:v>
                </c:pt>
                <c:pt idx="16">
                  <c:v>-0.18456539753183193</c:v>
                </c:pt>
                <c:pt idx="17">
                  <c:v>-0.26124001814733777</c:v>
                </c:pt>
                <c:pt idx="18">
                  <c:v>-0.35373047667321006</c:v>
                </c:pt>
                <c:pt idx="19">
                  <c:v>-0.46370175177068645</c:v>
                </c:pt>
                <c:pt idx="20">
                  <c:v>-0.59377364359280027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B-47D2-A7FD-B6FE7E79B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48352"/>
        <c:axId val="1322249184"/>
      </c:scatterChart>
      <c:valAx>
        <c:axId val="132224835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9184"/>
        <c:crosses val="autoZero"/>
        <c:crossBetween val="midCat"/>
        <c:majorUnit val="2"/>
      </c:valAx>
      <c:valAx>
        <c:axId val="13222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1st Integral [T.m]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Comparacao!$B$3:$B$24</c:f>
              <c:strCache>
                <c:ptCount val="22"/>
                <c:pt idx="0">
                  <c:v>Model 8</c:v>
                </c:pt>
                <c:pt idx="1">
                  <c:v>59turns/layer</c:v>
                </c:pt>
                <c:pt idx="2">
                  <c:v>gap-0.2mm</c:v>
                </c:pt>
                <c:pt idx="3">
                  <c:v>gap+0.2mm</c:v>
                </c:pt>
                <c:pt idx="4">
                  <c:v>gapside-0.2mm</c:v>
                </c:pt>
                <c:pt idx="5">
                  <c:v>gapside+0.2mm</c:v>
                </c:pt>
                <c:pt idx="6">
                  <c:v>w0-0.2mm</c:v>
                </c:pt>
                <c:pt idx="7">
                  <c:v>w0+0.2mm</c:v>
                </c:pt>
                <c:pt idx="8">
                  <c:v>h0-0.2mm</c:v>
                </c:pt>
                <c:pt idx="9">
                  <c:v>h0+0.2mm</c:v>
                </c:pt>
                <c:pt idx="10">
                  <c:v>dcp-0.2mm</c:v>
                </c:pt>
                <c:pt idx="11">
                  <c:v>dcp+0.2mm</c:v>
                </c:pt>
                <c:pt idx="12">
                  <c:v>dcc-0.2mm</c:v>
                </c:pt>
                <c:pt idx="13">
                  <c:v>dcc+0.2mm</c:v>
                </c:pt>
                <c:pt idx="14">
                  <c:v>r0-0.2mm</c:v>
                </c:pt>
                <c:pt idx="15">
                  <c:v>r0+0.2mm</c:v>
                </c:pt>
                <c:pt idx="16">
                  <c:v>transvshift</c:v>
                </c:pt>
                <c:pt idx="17">
                  <c:v>longshift</c:v>
                </c:pt>
                <c:pt idx="18">
                  <c:v>rotation_x</c:v>
                </c:pt>
                <c:pt idx="19">
                  <c:v>rotation_y</c:v>
                </c:pt>
                <c:pt idx="20">
                  <c:v>rotation_z</c:v>
                </c:pt>
                <c:pt idx="21">
                  <c:v>standard</c:v>
                </c:pt>
              </c:strCache>
            </c:strRef>
          </c:cat>
          <c:val>
            <c:numRef>
              <c:f>Comparacao!$D$3:$D$24</c:f>
              <c:numCache>
                <c:formatCode>0.00000</c:formatCode>
                <c:ptCount val="22"/>
                <c:pt idx="0">
                  <c:v>-1.3281972662021401E-4</c:v>
                </c:pt>
                <c:pt idx="1">
                  <c:v>2.0942836748801502E-3</c:v>
                </c:pt>
                <c:pt idx="2">
                  <c:v>-4.6493412021179599E-4</c:v>
                </c:pt>
                <c:pt idx="3">
                  <c:v>2.2808334776244199E-4</c:v>
                </c:pt>
                <c:pt idx="4">
                  <c:v>3.5706971049293001E-4</c:v>
                </c:pt>
                <c:pt idx="5">
                  <c:v>-5.7371879357940702E-4</c:v>
                </c:pt>
                <c:pt idx="6">
                  <c:v>5.4258901160624895E-4</c:v>
                </c:pt>
                <c:pt idx="7">
                  <c:v>-8.1575153190169899E-4</c:v>
                </c:pt>
                <c:pt idx="8">
                  <c:v>-1.8804230343878899E-4</c:v>
                </c:pt>
                <c:pt idx="9">
                  <c:v>-1.0325499670402601E-4</c:v>
                </c:pt>
                <c:pt idx="10">
                  <c:v>6.6641030552659695E-4</c:v>
                </c:pt>
                <c:pt idx="11">
                  <c:v>-8.4942669919944305E-4</c:v>
                </c:pt>
                <c:pt idx="12">
                  <c:v>-1.578913072368E-4</c:v>
                </c:pt>
                <c:pt idx="13">
                  <c:v>-1.72738956145158E-4</c:v>
                </c:pt>
                <c:pt idx="14">
                  <c:v>2.0893090589831601E-3</c:v>
                </c:pt>
                <c:pt idx="15">
                  <c:v>-2.3144259229653701E-3</c:v>
                </c:pt>
                <c:pt idx="16">
                  <c:v>-8.1734656180211404E-5</c:v>
                </c:pt>
                <c:pt idx="17">
                  <c:v>-1.9902326749370001E-4</c:v>
                </c:pt>
                <c:pt idx="18">
                  <c:v>-4.84678179676169E-5</c:v>
                </c:pt>
                <c:pt idx="19">
                  <c:v>-1.8702601753556501E-4</c:v>
                </c:pt>
                <c:pt idx="20">
                  <c:v>-1.12782035386258E-4</c:v>
                </c:pt>
                <c:pt idx="21">
                  <c:v>1.91787321497341E-3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9-4F33-921A-1D34A7E34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137087"/>
        <c:axId val="772137503"/>
      </c:barChart>
      <c:catAx>
        <c:axId val="77213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137503"/>
        <c:crosses val="autoZero"/>
        <c:auto val="1"/>
        <c:lblAlgn val="ctr"/>
        <c:lblOffset val="100"/>
        <c:noMultiLvlLbl val="0"/>
      </c:catAx>
      <c:valAx>
        <c:axId val="77213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13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baseline="0">
                <a:effectLst/>
              </a:rPr>
              <a:t>1st Integral [T.m] (absolute value, log scale)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Comparacao!$B$3:$B$24</c:f>
              <c:strCache>
                <c:ptCount val="22"/>
                <c:pt idx="0">
                  <c:v>Model 8</c:v>
                </c:pt>
                <c:pt idx="1">
                  <c:v>59turns/layer</c:v>
                </c:pt>
                <c:pt idx="2">
                  <c:v>gap-0.2mm</c:v>
                </c:pt>
                <c:pt idx="3">
                  <c:v>gap+0.2mm</c:v>
                </c:pt>
                <c:pt idx="4">
                  <c:v>gapside-0.2mm</c:v>
                </c:pt>
                <c:pt idx="5">
                  <c:v>gapside+0.2mm</c:v>
                </c:pt>
                <c:pt idx="6">
                  <c:v>w0-0.2mm</c:v>
                </c:pt>
                <c:pt idx="7">
                  <c:v>w0+0.2mm</c:v>
                </c:pt>
                <c:pt idx="8">
                  <c:v>h0-0.2mm</c:v>
                </c:pt>
                <c:pt idx="9">
                  <c:v>h0+0.2mm</c:v>
                </c:pt>
                <c:pt idx="10">
                  <c:v>dcp-0.2mm</c:v>
                </c:pt>
                <c:pt idx="11">
                  <c:v>dcp+0.2mm</c:v>
                </c:pt>
                <c:pt idx="12">
                  <c:v>dcc-0.2mm</c:v>
                </c:pt>
                <c:pt idx="13">
                  <c:v>dcc+0.2mm</c:v>
                </c:pt>
                <c:pt idx="14">
                  <c:v>r0-0.2mm</c:v>
                </c:pt>
                <c:pt idx="15">
                  <c:v>r0+0.2mm</c:v>
                </c:pt>
                <c:pt idx="16">
                  <c:v>transvshift</c:v>
                </c:pt>
                <c:pt idx="17">
                  <c:v>longshift</c:v>
                </c:pt>
                <c:pt idx="18">
                  <c:v>rotation_x</c:v>
                </c:pt>
                <c:pt idx="19">
                  <c:v>rotation_y</c:v>
                </c:pt>
                <c:pt idx="20">
                  <c:v>rotation_z</c:v>
                </c:pt>
                <c:pt idx="21">
                  <c:v>standard</c:v>
                </c:pt>
              </c:strCache>
            </c:strRef>
          </c:cat>
          <c:val>
            <c:numRef>
              <c:f>Comparacao!$J$3:$J$24</c:f>
              <c:numCache>
                <c:formatCode>0.000E+00</c:formatCode>
                <c:ptCount val="22"/>
                <c:pt idx="0">
                  <c:v>1.3281972662021401E-4</c:v>
                </c:pt>
                <c:pt idx="1">
                  <c:v>2.0942836748801502E-3</c:v>
                </c:pt>
                <c:pt idx="2">
                  <c:v>4.6493412021179599E-4</c:v>
                </c:pt>
                <c:pt idx="3">
                  <c:v>2.2808334776244199E-4</c:v>
                </c:pt>
                <c:pt idx="4">
                  <c:v>3.5706971049293001E-4</c:v>
                </c:pt>
                <c:pt idx="5">
                  <c:v>5.7371879357940702E-4</c:v>
                </c:pt>
                <c:pt idx="6">
                  <c:v>5.4258901160624895E-4</c:v>
                </c:pt>
                <c:pt idx="7">
                  <c:v>8.1575153190169899E-4</c:v>
                </c:pt>
                <c:pt idx="8">
                  <c:v>1.8804230343878899E-4</c:v>
                </c:pt>
                <c:pt idx="9">
                  <c:v>1.0325499670402601E-4</c:v>
                </c:pt>
                <c:pt idx="10">
                  <c:v>6.6641030552659695E-4</c:v>
                </c:pt>
                <c:pt idx="11">
                  <c:v>8.4942669919944305E-4</c:v>
                </c:pt>
                <c:pt idx="12">
                  <c:v>1.578913072368E-4</c:v>
                </c:pt>
                <c:pt idx="13">
                  <c:v>1.72738956145158E-4</c:v>
                </c:pt>
                <c:pt idx="14">
                  <c:v>2.0893090589831601E-3</c:v>
                </c:pt>
                <c:pt idx="15">
                  <c:v>2.3144259229653701E-3</c:v>
                </c:pt>
                <c:pt idx="16">
                  <c:v>8.1734656180211404E-5</c:v>
                </c:pt>
                <c:pt idx="17">
                  <c:v>1.9902326749370001E-4</c:v>
                </c:pt>
                <c:pt idx="18">
                  <c:v>4.84678179676169E-5</c:v>
                </c:pt>
                <c:pt idx="19">
                  <c:v>1.8702601753556501E-4</c:v>
                </c:pt>
                <c:pt idx="20">
                  <c:v>1.12782035386258E-4</c:v>
                </c:pt>
                <c:pt idx="21">
                  <c:v>1.91787321497341E-3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3-49AC-A56A-16E774ECBB21}"/>
            </c:ext>
          </c:extLst>
        </c:ser>
        <c:ser>
          <c:idx val="0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Comparacao!$B$3:$B$24</c:f>
              <c:strCache>
                <c:ptCount val="22"/>
                <c:pt idx="0">
                  <c:v>Model 8</c:v>
                </c:pt>
                <c:pt idx="1">
                  <c:v>59turns/layer</c:v>
                </c:pt>
                <c:pt idx="2">
                  <c:v>gap-0.2mm</c:v>
                </c:pt>
                <c:pt idx="3">
                  <c:v>gap+0.2mm</c:v>
                </c:pt>
                <c:pt idx="4">
                  <c:v>gapside-0.2mm</c:v>
                </c:pt>
                <c:pt idx="5">
                  <c:v>gapside+0.2mm</c:v>
                </c:pt>
                <c:pt idx="6">
                  <c:v>w0-0.2mm</c:v>
                </c:pt>
                <c:pt idx="7">
                  <c:v>w0+0.2mm</c:v>
                </c:pt>
                <c:pt idx="8">
                  <c:v>h0-0.2mm</c:v>
                </c:pt>
                <c:pt idx="9">
                  <c:v>h0+0.2mm</c:v>
                </c:pt>
                <c:pt idx="10">
                  <c:v>dcp-0.2mm</c:v>
                </c:pt>
                <c:pt idx="11">
                  <c:v>dcp+0.2mm</c:v>
                </c:pt>
                <c:pt idx="12">
                  <c:v>dcc-0.2mm</c:v>
                </c:pt>
                <c:pt idx="13">
                  <c:v>dcc+0.2mm</c:v>
                </c:pt>
                <c:pt idx="14">
                  <c:v>r0-0.2mm</c:v>
                </c:pt>
                <c:pt idx="15">
                  <c:v>r0+0.2mm</c:v>
                </c:pt>
                <c:pt idx="16">
                  <c:v>transvshift</c:v>
                </c:pt>
                <c:pt idx="17">
                  <c:v>longshift</c:v>
                </c:pt>
                <c:pt idx="18">
                  <c:v>rotation_x</c:v>
                </c:pt>
                <c:pt idx="19">
                  <c:v>rotation_y</c:v>
                </c:pt>
                <c:pt idx="20">
                  <c:v>rotation_z</c:v>
                </c:pt>
                <c:pt idx="21">
                  <c:v>standard</c:v>
                </c:pt>
              </c:strCache>
            </c:strRef>
          </c:cat>
          <c:val>
            <c:numRef>
              <c:f>Comparacao!$J$3:$J$24</c:f>
              <c:numCache>
                <c:formatCode>0.000E+00</c:formatCode>
                <c:ptCount val="22"/>
                <c:pt idx="0">
                  <c:v>1.3281972662021401E-4</c:v>
                </c:pt>
                <c:pt idx="1">
                  <c:v>2.0942836748801502E-3</c:v>
                </c:pt>
                <c:pt idx="2">
                  <c:v>4.6493412021179599E-4</c:v>
                </c:pt>
                <c:pt idx="3">
                  <c:v>2.2808334776244199E-4</c:v>
                </c:pt>
                <c:pt idx="4">
                  <c:v>3.5706971049293001E-4</c:v>
                </c:pt>
                <c:pt idx="5">
                  <c:v>5.7371879357940702E-4</c:v>
                </c:pt>
                <c:pt idx="6">
                  <c:v>5.4258901160624895E-4</c:v>
                </c:pt>
                <c:pt idx="7">
                  <c:v>8.1575153190169899E-4</c:v>
                </c:pt>
                <c:pt idx="8">
                  <c:v>1.8804230343878899E-4</c:v>
                </c:pt>
                <c:pt idx="9">
                  <c:v>1.0325499670402601E-4</c:v>
                </c:pt>
                <c:pt idx="10">
                  <c:v>6.6641030552659695E-4</c:v>
                </c:pt>
                <c:pt idx="11">
                  <c:v>8.4942669919944305E-4</c:v>
                </c:pt>
                <c:pt idx="12">
                  <c:v>1.578913072368E-4</c:v>
                </c:pt>
                <c:pt idx="13">
                  <c:v>1.72738956145158E-4</c:v>
                </c:pt>
                <c:pt idx="14">
                  <c:v>2.0893090589831601E-3</c:v>
                </c:pt>
                <c:pt idx="15">
                  <c:v>2.3144259229653701E-3</c:v>
                </c:pt>
                <c:pt idx="16">
                  <c:v>8.1734656180211404E-5</c:v>
                </c:pt>
                <c:pt idx="17">
                  <c:v>1.9902326749370001E-4</c:v>
                </c:pt>
                <c:pt idx="18">
                  <c:v>4.84678179676169E-5</c:v>
                </c:pt>
                <c:pt idx="19">
                  <c:v>1.8702601753556501E-4</c:v>
                </c:pt>
                <c:pt idx="20">
                  <c:v>1.12782035386258E-4</c:v>
                </c:pt>
                <c:pt idx="21">
                  <c:v>1.91787321497341E-3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3-49AC-A56A-16E774ECB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446943"/>
        <c:axId val="909426559"/>
      </c:lineChart>
      <c:catAx>
        <c:axId val="90944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9426559"/>
        <c:crosses val="autoZero"/>
        <c:auto val="1"/>
        <c:lblAlgn val="ctr"/>
        <c:lblOffset val="100"/>
        <c:noMultiLvlLbl val="0"/>
      </c:catAx>
      <c:valAx>
        <c:axId val="909426559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9446943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Integrated Normal Quadrupole [T]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Comparacao!$B$3:$B$24</c:f>
              <c:strCache>
                <c:ptCount val="22"/>
                <c:pt idx="0">
                  <c:v>Model 8</c:v>
                </c:pt>
                <c:pt idx="1">
                  <c:v>59turns/layer</c:v>
                </c:pt>
                <c:pt idx="2">
                  <c:v>gap-0.2mm</c:v>
                </c:pt>
                <c:pt idx="3">
                  <c:v>gap+0.2mm</c:v>
                </c:pt>
                <c:pt idx="4">
                  <c:v>gapside-0.2mm</c:v>
                </c:pt>
                <c:pt idx="5">
                  <c:v>gapside+0.2mm</c:v>
                </c:pt>
                <c:pt idx="6">
                  <c:v>w0-0.2mm</c:v>
                </c:pt>
                <c:pt idx="7">
                  <c:v>w0+0.2mm</c:v>
                </c:pt>
                <c:pt idx="8">
                  <c:v>h0-0.2mm</c:v>
                </c:pt>
                <c:pt idx="9">
                  <c:v>h0+0.2mm</c:v>
                </c:pt>
                <c:pt idx="10">
                  <c:v>dcp-0.2mm</c:v>
                </c:pt>
                <c:pt idx="11">
                  <c:v>dcp+0.2mm</c:v>
                </c:pt>
                <c:pt idx="12">
                  <c:v>dcc-0.2mm</c:v>
                </c:pt>
                <c:pt idx="13">
                  <c:v>dcc+0.2mm</c:v>
                </c:pt>
                <c:pt idx="14">
                  <c:v>r0-0.2mm</c:v>
                </c:pt>
                <c:pt idx="15">
                  <c:v>r0+0.2mm</c:v>
                </c:pt>
                <c:pt idx="16">
                  <c:v>transvshift</c:v>
                </c:pt>
                <c:pt idx="17">
                  <c:v>longshift</c:v>
                </c:pt>
                <c:pt idx="18">
                  <c:v>rotation_x</c:v>
                </c:pt>
                <c:pt idx="19">
                  <c:v>rotation_y</c:v>
                </c:pt>
                <c:pt idx="20">
                  <c:v>rotation_z</c:v>
                </c:pt>
                <c:pt idx="21">
                  <c:v>standard</c:v>
                </c:pt>
              </c:strCache>
            </c:strRef>
          </c:cat>
          <c:val>
            <c:numRef>
              <c:f>Comparacao!$G$3:$G$24</c:f>
              <c:numCache>
                <c:formatCode>0.000E+00</c:formatCode>
                <c:ptCount val="22"/>
                <c:pt idx="0">
                  <c:v>-0.246165212682428</c:v>
                </c:pt>
                <c:pt idx="1">
                  <c:v>-0.24354631174397201</c:v>
                </c:pt>
                <c:pt idx="2">
                  <c:v>-0.25786746994286103</c:v>
                </c:pt>
                <c:pt idx="3">
                  <c:v>-0.24354631174397201</c:v>
                </c:pt>
                <c:pt idx="4">
                  <c:v>-0.25974091288141399</c:v>
                </c:pt>
                <c:pt idx="5">
                  <c:v>-0.248657939914042</c:v>
                </c:pt>
                <c:pt idx="6">
                  <c:v>-0.25287544847226501</c:v>
                </c:pt>
                <c:pt idx="7">
                  <c:v>-0.24875213046195699</c:v>
                </c:pt>
                <c:pt idx="8">
                  <c:v>-0.291809990494942</c:v>
                </c:pt>
                <c:pt idx="9">
                  <c:v>-0.24790446959206699</c:v>
                </c:pt>
                <c:pt idx="10">
                  <c:v>-0.25261458194629199</c:v>
                </c:pt>
                <c:pt idx="11">
                  <c:v>-0.26586950544680299</c:v>
                </c:pt>
                <c:pt idx="12">
                  <c:v>-0.25166818927785101</c:v>
                </c:pt>
                <c:pt idx="13">
                  <c:v>-0.24228866254655099</c:v>
                </c:pt>
                <c:pt idx="14">
                  <c:v>-0.25526883637956199</c:v>
                </c:pt>
                <c:pt idx="15">
                  <c:v>-0.24935607276009</c:v>
                </c:pt>
                <c:pt idx="16">
                  <c:v>-0.28483489582532001</c:v>
                </c:pt>
                <c:pt idx="17">
                  <c:v>-0.42518541948019001</c:v>
                </c:pt>
                <c:pt idx="18">
                  <c:v>-0.242361014413909</c:v>
                </c:pt>
                <c:pt idx="19">
                  <c:v>-0.24439999076339</c:v>
                </c:pt>
                <c:pt idx="20">
                  <c:v>-0.32694559365341103</c:v>
                </c:pt>
                <c:pt idx="21">
                  <c:v>-0.294924690951331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8-4751-B1D3-D9C6C65BE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107839"/>
        <c:axId val="982117407"/>
      </c:lineChart>
      <c:catAx>
        <c:axId val="98210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2117407"/>
        <c:crosses val="autoZero"/>
        <c:auto val="1"/>
        <c:lblAlgn val="ctr"/>
        <c:lblOffset val="100"/>
        <c:noMultiLvlLbl val="0"/>
      </c:catAx>
      <c:valAx>
        <c:axId val="982117407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210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Integrated Normal Sextupole [T/m]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Comparacao!$B$3:$B$24</c:f>
              <c:strCache>
                <c:ptCount val="22"/>
                <c:pt idx="0">
                  <c:v>Model 8</c:v>
                </c:pt>
                <c:pt idx="1">
                  <c:v>59turns/layer</c:v>
                </c:pt>
                <c:pt idx="2">
                  <c:v>gap-0.2mm</c:v>
                </c:pt>
                <c:pt idx="3">
                  <c:v>gap+0.2mm</c:v>
                </c:pt>
                <c:pt idx="4">
                  <c:v>gapside-0.2mm</c:v>
                </c:pt>
                <c:pt idx="5">
                  <c:v>gapside+0.2mm</c:v>
                </c:pt>
                <c:pt idx="6">
                  <c:v>w0-0.2mm</c:v>
                </c:pt>
                <c:pt idx="7">
                  <c:v>w0+0.2mm</c:v>
                </c:pt>
                <c:pt idx="8">
                  <c:v>h0-0.2mm</c:v>
                </c:pt>
                <c:pt idx="9">
                  <c:v>h0+0.2mm</c:v>
                </c:pt>
                <c:pt idx="10">
                  <c:v>dcp-0.2mm</c:v>
                </c:pt>
                <c:pt idx="11">
                  <c:v>dcp+0.2mm</c:v>
                </c:pt>
                <c:pt idx="12">
                  <c:v>dcc-0.2mm</c:v>
                </c:pt>
                <c:pt idx="13">
                  <c:v>dcc+0.2mm</c:v>
                </c:pt>
                <c:pt idx="14">
                  <c:v>r0-0.2mm</c:v>
                </c:pt>
                <c:pt idx="15">
                  <c:v>r0+0.2mm</c:v>
                </c:pt>
                <c:pt idx="16">
                  <c:v>transvshift</c:v>
                </c:pt>
                <c:pt idx="17">
                  <c:v>longshift</c:v>
                </c:pt>
                <c:pt idx="18">
                  <c:v>rotation_x</c:v>
                </c:pt>
                <c:pt idx="19">
                  <c:v>rotation_y</c:v>
                </c:pt>
                <c:pt idx="20">
                  <c:v>rotation_z</c:v>
                </c:pt>
                <c:pt idx="21">
                  <c:v>standard</c:v>
                </c:pt>
              </c:strCache>
            </c:strRef>
          </c:cat>
          <c:val>
            <c:numRef>
              <c:f>Comparacao!$H$3:$H$24</c:f>
              <c:numCache>
                <c:formatCode>0.000E+00</c:formatCode>
                <c:ptCount val="22"/>
                <c:pt idx="0">
                  <c:v>-32.153912607171897</c:v>
                </c:pt>
                <c:pt idx="1">
                  <c:v>-35.780172268583101</c:v>
                </c:pt>
                <c:pt idx="2">
                  <c:v>-27.620748083269699</c:v>
                </c:pt>
                <c:pt idx="3">
                  <c:v>-35.780172268583101</c:v>
                </c:pt>
                <c:pt idx="4">
                  <c:v>-25.288583144251302</c:v>
                </c:pt>
                <c:pt idx="5">
                  <c:v>-33.488008458764398</c:v>
                </c:pt>
                <c:pt idx="6">
                  <c:v>-28.4233464502156</c:v>
                </c:pt>
                <c:pt idx="7">
                  <c:v>-31.988649229856499</c:v>
                </c:pt>
                <c:pt idx="8">
                  <c:v>-23.107215673449701</c:v>
                </c:pt>
                <c:pt idx="9">
                  <c:v>-33.8974504518118</c:v>
                </c:pt>
                <c:pt idx="10">
                  <c:v>-27.532138699178599</c:v>
                </c:pt>
                <c:pt idx="11">
                  <c:v>-24.6527258083281</c:v>
                </c:pt>
                <c:pt idx="12">
                  <c:v>-32.4271251573862</c:v>
                </c:pt>
                <c:pt idx="13">
                  <c:v>-33.484586940397797</c:v>
                </c:pt>
                <c:pt idx="14">
                  <c:v>-6.6237898626733998</c:v>
                </c:pt>
                <c:pt idx="15">
                  <c:v>-38.300432551135202</c:v>
                </c:pt>
                <c:pt idx="16">
                  <c:v>-14.704169975839401</c:v>
                </c:pt>
                <c:pt idx="17">
                  <c:v>30.651224392679399</c:v>
                </c:pt>
                <c:pt idx="18">
                  <c:v>-54.0549220220284</c:v>
                </c:pt>
                <c:pt idx="19">
                  <c:v>-29.802342221372101</c:v>
                </c:pt>
                <c:pt idx="20">
                  <c:v>-12.9280059290647</c:v>
                </c:pt>
                <c:pt idx="21">
                  <c:v>4.4446126701686198E-2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D-40A2-8FAE-BCE041EA7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445199"/>
        <c:axId val="979454767"/>
      </c:lineChart>
      <c:catAx>
        <c:axId val="97944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9454767"/>
        <c:crosses val="autoZero"/>
        <c:auto val="1"/>
        <c:lblAlgn val="ctr"/>
        <c:lblOffset val="100"/>
        <c:noMultiLvlLbl val="0"/>
      </c:catAx>
      <c:valAx>
        <c:axId val="9794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944519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1st Integral</c:v>
          </c:tx>
          <c:marker>
            <c:symbol val="none"/>
          </c:marker>
          <c:cat>
            <c:strRef>
              <c:f>Comparacao!$B$3:$B$24</c:f>
              <c:strCache>
                <c:ptCount val="22"/>
                <c:pt idx="0">
                  <c:v>Model 8</c:v>
                </c:pt>
                <c:pt idx="1">
                  <c:v>59turns/layer</c:v>
                </c:pt>
                <c:pt idx="2">
                  <c:v>gap-0.2mm</c:v>
                </c:pt>
                <c:pt idx="3">
                  <c:v>gap+0.2mm</c:v>
                </c:pt>
                <c:pt idx="4">
                  <c:v>gapside-0.2mm</c:v>
                </c:pt>
                <c:pt idx="5">
                  <c:v>gapside+0.2mm</c:v>
                </c:pt>
                <c:pt idx="6">
                  <c:v>w0-0.2mm</c:v>
                </c:pt>
                <c:pt idx="7">
                  <c:v>w0+0.2mm</c:v>
                </c:pt>
                <c:pt idx="8">
                  <c:v>h0-0.2mm</c:v>
                </c:pt>
                <c:pt idx="9">
                  <c:v>h0+0.2mm</c:v>
                </c:pt>
                <c:pt idx="10">
                  <c:v>dcp-0.2mm</c:v>
                </c:pt>
                <c:pt idx="11">
                  <c:v>dcp+0.2mm</c:v>
                </c:pt>
                <c:pt idx="12">
                  <c:v>dcc-0.2mm</c:v>
                </c:pt>
                <c:pt idx="13">
                  <c:v>dcc+0.2mm</c:v>
                </c:pt>
                <c:pt idx="14">
                  <c:v>r0-0.2mm</c:v>
                </c:pt>
                <c:pt idx="15">
                  <c:v>r0+0.2mm</c:v>
                </c:pt>
                <c:pt idx="16">
                  <c:v>transvshift</c:v>
                </c:pt>
                <c:pt idx="17">
                  <c:v>longshift</c:v>
                </c:pt>
                <c:pt idx="18">
                  <c:v>rotation_x</c:v>
                </c:pt>
                <c:pt idx="19">
                  <c:v>rotation_y</c:v>
                </c:pt>
                <c:pt idx="20">
                  <c:v>rotation_z</c:v>
                </c:pt>
                <c:pt idx="21">
                  <c:v>standard</c:v>
                </c:pt>
              </c:strCache>
            </c:strRef>
          </c:cat>
          <c:val>
            <c:numRef>
              <c:f>Comparacao!$J$3:$J$24</c:f>
              <c:numCache>
                <c:formatCode>0.000E+00</c:formatCode>
                <c:ptCount val="22"/>
                <c:pt idx="0">
                  <c:v>1.3281972662021401E-4</c:v>
                </c:pt>
                <c:pt idx="1">
                  <c:v>2.0942836748801502E-3</c:v>
                </c:pt>
                <c:pt idx="2">
                  <c:v>4.6493412021179599E-4</c:v>
                </c:pt>
                <c:pt idx="3">
                  <c:v>2.2808334776244199E-4</c:v>
                </c:pt>
                <c:pt idx="4">
                  <c:v>3.5706971049293001E-4</c:v>
                </c:pt>
                <c:pt idx="5">
                  <c:v>5.7371879357940702E-4</c:v>
                </c:pt>
                <c:pt idx="6">
                  <c:v>5.4258901160624895E-4</c:v>
                </c:pt>
                <c:pt idx="7">
                  <c:v>8.1575153190169899E-4</c:v>
                </c:pt>
                <c:pt idx="8">
                  <c:v>1.8804230343878899E-4</c:v>
                </c:pt>
                <c:pt idx="9">
                  <c:v>1.0325499670402601E-4</c:v>
                </c:pt>
                <c:pt idx="10">
                  <c:v>6.6641030552659695E-4</c:v>
                </c:pt>
                <c:pt idx="11">
                  <c:v>8.4942669919944305E-4</c:v>
                </c:pt>
                <c:pt idx="12">
                  <c:v>1.578913072368E-4</c:v>
                </c:pt>
                <c:pt idx="13">
                  <c:v>1.72738956145158E-4</c:v>
                </c:pt>
                <c:pt idx="14">
                  <c:v>2.0893090589831601E-3</c:v>
                </c:pt>
                <c:pt idx="15">
                  <c:v>2.3144259229653701E-3</c:v>
                </c:pt>
                <c:pt idx="16">
                  <c:v>8.1734656180211404E-5</c:v>
                </c:pt>
                <c:pt idx="17">
                  <c:v>1.9902326749370001E-4</c:v>
                </c:pt>
                <c:pt idx="18">
                  <c:v>4.84678179676169E-5</c:v>
                </c:pt>
                <c:pt idx="19">
                  <c:v>1.8702601753556501E-4</c:v>
                </c:pt>
                <c:pt idx="20">
                  <c:v>1.12782035386258E-4</c:v>
                </c:pt>
                <c:pt idx="21">
                  <c:v>1.91787321497341E-3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7-413C-988F-980EB5CA86CC}"/>
            </c:ext>
          </c:extLst>
        </c:ser>
        <c:ser>
          <c:idx val="0"/>
          <c:order val="1"/>
          <c:tx>
            <c:v>2nd Integral</c:v>
          </c:tx>
          <c:marker>
            <c:symbol val="none"/>
          </c:marker>
          <c:cat>
            <c:strRef>
              <c:f>Comparacao!$B$3:$B$24</c:f>
              <c:strCache>
                <c:ptCount val="22"/>
                <c:pt idx="0">
                  <c:v>Model 8</c:v>
                </c:pt>
                <c:pt idx="1">
                  <c:v>59turns/layer</c:v>
                </c:pt>
                <c:pt idx="2">
                  <c:v>gap-0.2mm</c:v>
                </c:pt>
                <c:pt idx="3">
                  <c:v>gap+0.2mm</c:v>
                </c:pt>
                <c:pt idx="4">
                  <c:v>gapside-0.2mm</c:v>
                </c:pt>
                <c:pt idx="5">
                  <c:v>gapside+0.2mm</c:v>
                </c:pt>
                <c:pt idx="6">
                  <c:v>w0-0.2mm</c:v>
                </c:pt>
                <c:pt idx="7">
                  <c:v>w0+0.2mm</c:v>
                </c:pt>
                <c:pt idx="8">
                  <c:v>h0-0.2mm</c:v>
                </c:pt>
                <c:pt idx="9">
                  <c:v>h0+0.2mm</c:v>
                </c:pt>
                <c:pt idx="10">
                  <c:v>dcp-0.2mm</c:v>
                </c:pt>
                <c:pt idx="11">
                  <c:v>dcp+0.2mm</c:v>
                </c:pt>
                <c:pt idx="12">
                  <c:v>dcc-0.2mm</c:v>
                </c:pt>
                <c:pt idx="13">
                  <c:v>dcc+0.2mm</c:v>
                </c:pt>
                <c:pt idx="14">
                  <c:v>r0-0.2mm</c:v>
                </c:pt>
                <c:pt idx="15">
                  <c:v>r0+0.2mm</c:v>
                </c:pt>
                <c:pt idx="16">
                  <c:v>transvshift</c:v>
                </c:pt>
                <c:pt idx="17">
                  <c:v>longshift</c:v>
                </c:pt>
                <c:pt idx="18">
                  <c:v>rotation_x</c:v>
                </c:pt>
                <c:pt idx="19">
                  <c:v>rotation_y</c:v>
                </c:pt>
                <c:pt idx="20">
                  <c:v>rotation_z</c:v>
                </c:pt>
                <c:pt idx="21">
                  <c:v>standard</c:v>
                </c:pt>
              </c:strCache>
            </c:strRef>
          </c:cat>
          <c:val>
            <c:numRef>
              <c:f>Comparacao!$L$3:$L$24</c:f>
              <c:numCache>
                <c:formatCode>0.000E+00</c:formatCode>
                <c:ptCount val="22"/>
                <c:pt idx="0">
                  <c:v>7.9250807643855699E-5</c:v>
                </c:pt>
                <c:pt idx="1">
                  <c:v>1.3221472645258401E-4</c:v>
                </c:pt>
                <c:pt idx="2">
                  <c:v>2.8121997363587698E-4</c:v>
                </c:pt>
                <c:pt idx="3">
                  <c:v>1.3221472645258401E-4</c:v>
                </c:pt>
                <c:pt idx="4">
                  <c:v>2.0936617645978499E-4</c:v>
                </c:pt>
                <c:pt idx="5">
                  <c:v>3.46370135152693E-4</c:v>
                </c:pt>
                <c:pt idx="6">
                  <c:v>3.2323294266984199E-4</c:v>
                </c:pt>
                <c:pt idx="7">
                  <c:v>4.9179489271492102E-4</c:v>
                </c:pt>
                <c:pt idx="8">
                  <c:v>1.13801512302616E-4</c:v>
                </c:pt>
                <c:pt idx="9">
                  <c:v>6.4471666740349102E-5</c:v>
                </c:pt>
                <c:pt idx="10">
                  <c:v>3.9872604621504499E-4</c:v>
                </c:pt>
                <c:pt idx="11">
                  <c:v>5.1157219630243802E-4</c:v>
                </c:pt>
                <c:pt idx="12">
                  <c:v>9.6942524107575706E-5</c:v>
                </c:pt>
                <c:pt idx="13">
                  <c:v>1.06161685876673E-4</c:v>
                </c:pt>
                <c:pt idx="14">
                  <c:v>1.2510171110210601E-3</c:v>
                </c:pt>
                <c:pt idx="15">
                  <c:v>1.39073310390825E-3</c:v>
                </c:pt>
                <c:pt idx="16">
                  <c:v>4.3725772694583399E-5</c:v>
                </c:pt>
                <c:pt idx="17">
                  <c:v>1.18191377952731E-4</c:v>
                </c:pt>
                <c:pt idx="18">
                  <c:v>4.2976091185595598E-4</c:v>
                </c:pt>
                <c:pt idx="19">
                  <c:v>1.16315620429558E-4</c:v>
                </c:pt>
                <c:pt idx="20">
                  <c:v>6.96498176691618E-5</c:v>
                </c:pt>
                <c:pt idx="21">
                  <c:v>1.1515094798545101E-3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47-413C-988F-980EB5CA8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446943"/>
        <c:axId val="909426559"/>
      </c:lineChart>
      <c:catAx>
        <c:axId val="90944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9426559"/>
        <c:crosses val="autoZero"/>
        <c:auto val="1"/>
        <c:lblAlgn val="ctr"/>
        <c:lblOffset val="100"/>
        <c:noMultiLvlLbl val="0"/>
      </c:catAx>
      <c:valAx>
        <c:axId val="909426559"/>
        <c:scaling>
          <c:logBase val="10"/>
          <c:orientation val="minMax"/>
          <c:max val="2.0000000000000004E-2"/>
          <c:min val="2.0000000000000008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944694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9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4" Type="http://schemas.openxmlformats.org/officeDocument/2006/relationships/chart" Target="../charts/chart8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chart" Target="../charts/chart88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6" Type="http://schemas.openxmlformats.org/officeDocument/2006/relationships/chart" Target="../charts/chart94.xml"/><Relationship Id="rId5" Type="http://schemas.openxmlformats.org/officeDocument/2006/relationships/chart" Target="../charts/chart93.xml"/><Relationship Id="rId4" Type="http://schemas.openxmlformats.org/officeDocument/2006/relationships/chart" Target="../charts/chart9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103718</xdr:colOff>
      <xdr:row>1</xdr:row>
      <xdr:rowOff>28226</xdr:rowOff>
    </xdr:from>
    <xdr:to>
      <xdr:col>19</xdr:col>
      <xdr:colOff>414868</xdr:colOff>
      <xdr:row>10</xdr:row>
      <xdr:rowOff>70383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DAB10B-7FDF-4E79-A554-D24F21FEA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96577</xdr:rowOff>
    </xdr:from>
    <xdr:to>
      <xdr:col>8</xdr:col>
      <xdr:colOff>541075</xdr:colOff>
      <xdr:row>34</xdr:row>
      <xdr:rowOff>105398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F809CD-B42C-4690-A982-892D5350E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635530</xdr:colOff>
      <xdr:row>23</xdr:row>
      <xdr:rowOff>87670</xdr:rowOff>
    </xdr:from>
    <xdr:to>
      <xdr:col>12</xdr:col>
      <xdr:colOff>83344</xdr:colOff>
      <xdr:row>34</xdr:row>
      <xdr:rowOff>130371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115B12B-2B3C-4731-9B4A-8927F5FFA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110863</xdr:colOff>
      <xdr:row>10</xdr:row>
      <xdr:rowOff>154874</xdr:rowOff>
    </xdr:from>
    <xdr:to>
      <xdr:col>19</xdr:col>
      <xdr:colOff>503238</xdr:colOff>
      <xdr:row>22</xdr:row>
      <xdr:rowOff>3969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42D5E83-9835-48C5-B4C6-3633A895D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103718</xdr:colOff>
      <xdr:row>1</xdr:row>
      <xdr:rowOff>28226</xdr:rowOff>
    </xdr:from>
    <xdr:to>
      <xdr:col>19</xdr:col>
      <xdr:colOff>414868</xdr:colOff>
      <xdr:row>10</xdr:row>
      <xdr:rowOff>70383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1D5FF6-6C3E-4E66-9ECE-AF1632D9A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96577</xdr:rowOff>
    </xdr:from>
    <xdr:to>
      <xdr:col>8</xdr:col>
      <xdr:colOff>541075</xdr:colOff>
      <xdr:row>34</xdr:row>
      <xdr:rowOff>105398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A54418-D3E4-4441-80E8-AAE6CDA894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635530</xdr:colOff>
      <xdr:row>23</xdr:row>
      <xdr:rowOff>87670</xdr:rowOff>
    </xdr:from>
    <xdr:to>
      <xdr:col>12</xdr:col>
      <xdr:colOff>83344</xdr:colOff>
      <xdr:row>34</xdr:row>
      <xdr:rowOff>130371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F11AB21-AA3E-4603-B814-5FE13D0CA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110863</xdr:colOff>
      <xdr:row>10</xdr:row>
      <xdr:rowOff>154874</xdr:rowOff>
    </xdr:from>
    <xdr:to>
      <xdr:col>19</xdr:col>
      <xdr:colOff>503238</xdr:colOff>
      <xdr:row>22</xdr:row>
      <xdr:rowOff>3969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D6D5C33-0281-4EA0-A31C-1ACBFF76A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103718</xdr:colOff>
      <xdr:row>1</xdr:row>
      <xdr:rowOff>28226</xdr:rowOff>
    </xdr:from>
    <xdr:to>
      <xdr:col>19</xdr:col>
      <xdr:colOff>414868</xdr:colOff>
      <xdr:row>10</xdr:row>
      <xdr:rowOff>70383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1B512E-6327-4FDF-8082-A728543FC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96577</xdr:rowOff>
    </xdr:from>
    <xdr:to>
      <xdr:col>8</xdr:col>
      <xdr:colOff>541075</xdr:colOff>
      <xdr:row>34</xdr:row>
      <xdr:rowOff>105398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E80627-39D9-4EAB-9552-E8BBE10E5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635530</xdr:colOff>
      <xdr:row>23</xdr:row>
      <xdr:rowOff>87670</xdr:rowOff>
    </xdr:from>
    <xdr:to>
      <xdr:col>12</xdr:col>
      <xdr:colOff>83344</xdr:colOff>
      <xdr:row>34</xdr:row>
      <xdr:rowOff>130371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87FFF9B-9849-4017-B97C-CBE4D4980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110863</xdr:colOff>
      <xdr:row>10</xdr:row>
      <xdr:rowOff>154874</xdr:rowOff>
    </xdr:from>
    <xdr:to>
      <xdr:col>19</xdr:col>
      <xdr:colOff>503238</xdr:colOff>
      <xdr:row>22</xdr:row>
      <xdr:rowOff>3969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9C83A55-8C31-41E9-A0DE-86F988629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103718</xdr:colOff>
      <xdr:row>1</xdr:row>
      <xdr:rowOff>28226</xdr:rowOff>
    </xdr:from>
    <xdr:to>
      <xdr:col>19</xdr:col>
      <xdr:colOff>414868</xdr:colOff>
      <xdr:row>10</xdr:row>
      <xdr:rowOff>70383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EC2A1F-982E-458E-9DBA-F72412603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96577</xdr:rowOff>
    </xdr:from>
    <xdr:to>
      <xdr:col>8</xdr:col>
      <xdr:colOff>541075</xdr:colOff>
      <xdr:row>34</xdr:row>
      <xdr:rowOff>105398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F5EFE9-C953-4E39-8480-1CD6B4367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635530</xdr:colOff>
      <xdr:row>23</xdr:row>
      <xdr:rowOff>87670</xdr:rowOff>
    </xdr:from>
    <xdr:to>
      <xdr:col>12</xdr:col>
      <xdr:colOff>83344</xdr:colOff>
      <xdr:row>34</xdr:row>
      <xdr:rowOff>130371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7820EC4-EAAD-4C9D-B564-7ABE2B1F7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110863</xdr:colOff>
      <xdr:row>10</xdr:row>
      <xdr:rowOff>154874</xdr:rowOff>
    </xdr:from>
    <xdr:to>
      <xdr:col>19</xdr:col>
      <xdr:colOff>503238</xdr:colOff>
      <xdr:row>22</xdr:row>
      <xdr:rowOff>3969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321FE7D-01C0-483C-A7C6-36896AAD6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103718</xdr:colOff>
      <xdr:row>1</xdr:row>
      <xdr:rowOff>28226</xdr:rowOff>
    </xdr:from>
    <xdr:to>
      <xdr:col>19</xdr:col>
      <xdr:colOff>414868</xdr:colOff>
      <xdr:row>10</xdr:row>
      <xdr:rowOff>70383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4234D8-0422-46EE-848E-B6A1D400D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96577</xdr:rowOff>
    </xdr:from>
    <xdr:to>
      <xdr:col>8</xdr:col>
      <xdr:colOff>541075</xdr:colOff>
      <xdr:row>34</xdr:row>
      <xdr:rowOff>105398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E04759-1F69-43F6-9F31-179D244D1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635530</xdr:colOff>
      <xdr:row>23</xdr:row>
      <xdr:rowOff>87670</xdr:rowOff>
    </xdr:from>
    <xdr:to>
      <xdr:col>12</xdr:col>
      <xdr:colOff>83344</xdr:colOff>
      <xdr:row>34</xdr:row>
      <xdr:rowOff>130371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7CA254-A592-4614-9239-15D8C8D81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110863</xdr:colOff>
      <xdr:row>10</xdr:row>
      <xdr:rowOff>154874</xdr:rowOff>
    </xdr:from>
    <xdr:to>
      <xdr:col>19</xdr:col>
      <xdr:colOff>503238</xdr:colOff>
      <xdr:row>22</xdr:row>
      <xdr:rowOff>3969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838862B-9570-40CA-B7A7-B61238B49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103718</xdr:colOff>
      <xdr:row>1</xdr:row>
      <xdr:rowOff>28226</xdr:rowOff>
    </xdr:from>
    <xdr:to>
      <xdr:col>19</xdr:col>
      <xdr:colOff>414868</xdr:colOff>
      <xdr:row>10</xdr:row>
      <xdr:rowOff>70383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C5ADA6-AAC0-4096-B795-A4214BA63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96577</xdr:rowOff>
    </xdr:from>
    <xdr:to>
      <xdr:col>8</xdr:col>
      <xdr:colOff>541075</xdr:colOff>
      <xdr:row>34</xdr:row>
      <xdr:rowOff>105398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2C0885-3402-48EB-9575-0A9141F7E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635530</xdr:colOff>
      <xdr:row>23</xdr:row>
      <xdr:rowOff>87670</xdr:rowOff>
    </xdr:from>
    <xdr:to>
      <xdr:col>12</xdr:col>
      <xdr:colOff>83344</xdr:colOff>
      <xdr:row>34</xdr:row>
      <xdr:rowOff>130371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42B2C6-AC71-4DA6-AF98-A26F99C34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110863</xdr:colOff>
      <xdr:row>10</xdr:row>
      <xdr:rowOff>154874</xdr:rowOff>
    </xdr:from>
    <xdr:to>
      <xdr:col>19</xdr:col>
      <xdr:colOff>503238</xdr:colOff>
      <xdr:row>22</xdr:row>
      <xdr:rowOff>3969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C8C8D2B-A0CE-468C-B12B-AC59C614B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103718</xdr:colOff>
      <xdr:row>1</xdr:row>
      <xdr:rowOff>28226</xdr:rowOff>
    </xdr:from>
    <xdr:to>
      <xdr:col>19</xdr:col>
      <xdr:colOff>414868</xdr:colOff>
      <xdr:row>10</xdr:row>
      <xdr:rowOff>70383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6C1D92-C34F-4F2D-8606-6555617C5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96577</xdr:rowOff>
    </xdr:from>
    <xdr:to>
      <xdr:col>8</xdr:col>
      <xdr:colOff>541075</xdr:colOff>
      <xdr:row>34</xdr:row>
      <xdr:rowOff>105398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8D7AE4-ADE2-4447-AA17-0FA72591E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635530</xdr:colOff>
      <xdr:row>23</xdr:row>
      <xdr:rowOff>87670</xdr:rowOff>
    </xdr:from>
    <xdr:to>
      <xdr:col>12</xdr:col>
      <xdr:colOff>83344</xdr:colOff>
      <xdr:row>34</xdr:row>
      <xdr:rowOff>130371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FC1520D-CAEB-46BB-B60B-60B7E7C84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110863</xdr:colOff>
      <xdr:row>10</xdr:row>
      <xdr:rowOff>154874</xdr:rowOff>
    </xdr:from>
    <xdr:to>
      <xdr:col>19</xdr:col>
      <xdr:colOff>503238</xdr:colOff>
      <xdr:row>22</xdr:row>
      <xdr:rowOff>3969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12DF260-9673-43FB-8981-739D68915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103718</xdr:colOff>
      <xdr:row>1</xdr:row>
      <xdr:rowOff>28226</xdr:rowOff>
    </xdr:from>
    <xdr:to>
      <xdr:col>19</xdr:col>
      <xdr:colOff>414868</xdr:colOff>
      <xdr:row>10</xdr:row>
      <xdr:rowOff>70383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8B421E-876C-44CB-9E88-0763BCA12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96577</xdr:rowOff>
    </xdr:from>
    <xdr:to>
      <xdr:col>8</xdr:col>
      <xdr:colOff>541075</xdr:colOff>
      <xdr:row>34</xdr:row>
      <xdr:rowOff>105398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5380F9-F784-4981-9CCA-4C5DAB142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635530</xdr:colOff>
      <xdr:row>23</xdr:row>
      <xdr:rowOff>87670</xdr:rowOff>
    </xdr:from>
    <xdr:to>
      <xdr:col>12</xdr:col>
      <xdr:colOff>83344</xdr:colOff>
      <xdr:row>34</xdr:row>
      <xdr:rowOff>130371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9EA33B-59D8-478D-BD73-4A95C01B7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110863</xdr:colOff>
      <xdr:row>10</xdr:row>
      <xdr:rowOff>154874</xdr:rowOff>
    </xdr:from>
    <xdr:to>
      <xdr:col>19</xdr:col>
      <xdr:colOff>503238</xdr:colOff>
      <xdr:row>22</xdr:row>
      <xdr:rowOff>3969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740FA8-F94A-41AD-A4E0-3F38CC8EE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103718</xdr:colOff>
      <xdr:row>1</xdr:row>
      <xdr:rowOff>28226</xdr:rowOff>
    </xdr:from>
    <xdr:to>
      <xdr:col>19</xdr:col>
      <xdr:colOff>414868</xdr:colOff>
      <xdr:row>10</xdr:row>
      <xdr:rowOff>70383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3A7181-23A0-40E6-9020-1B0FFA276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96577</xdr:rowOff>
    </xdr:from>
    <xdr:to>
      <xdr:col>8</xdr:col>
      <xdr:colOff>541075</xdr:colOff>
      <xdr:row>34</xdr:row>
      <xdr:rowOff>105398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F41ADF-4BF3-4466-9DBC-9AF19677B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635530</xdr:colOff>
      <xdr:row>23</xdr:row>
      <xdr:rowOff>87670</xdr:rowOff>
    </xdr:from>
    <xdr:to>
      <xdr:col>12</xdr:col>
      <xdr:colOff>83344</xdr:colOff>
      <xdr:row>34</xdr:row>
      <xdr:rowOff>130371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145FD57-2F16-4F74-9483-9CFC7E325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110863</xdr:colOff>
      <xdr:row>10</xdr:row>
      <xdr:rowOff>154874</xdr:rowOff>
    </xdr:from>
    <xdr:to>
      <xdr:col>19</xdr:col>
      <xdr:colOff>503238</xdr:colOff>
      <xdr:row>22</xdr:row>
      <xdr:rowOff>3969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6645976-DC2A-4BD2-A96F-FA5484A94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103718</xdr:colOff>
      <xdr:row>1</xdr:row>
      <xdr:rowOff>28226</xdr:rowOff>
    </xdr:from>
    <xdr:to>
      <xdr:col>19</xdr:col>
      <xdr:colOff>414868</xdr:colOff>
      <xdr:row>10</xdr:row>
      <xdr:rowOff>70383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E320F7-18C6-46CA-A0CA-8FAEB32D3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96577</xdr:rowOff>
    </xdr:from>
    <xdr:to>
      <xdr:col>8</xdr:col>
      <xdr:colOff>541075</xdr:colOff>
      <xdr:row>34</xdr:row>
      <xdr:rowOff>105398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F8A45B-C80C-4303-BF53-C11E0CF29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635530</xdr:colOff>
      <xdr:row>23</xdr:row>
      <xdr:rowOff>87670</xdr:rowOff>
    </xdr:from>
    <xdr:to>
      <xdr:col>12</xdr:col>
      <xdr:colOff>83344</xdr:colOff>
      <xdr:row>34</xdr:row>
      <xdr:rowOff>130371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1D13B6-EC0C-45E2-B9CB-354A2A052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110863</xdr:colOff>
      <xdr:row>10</xdr:row>
      <xdr:rowOff>154874</xdr:rowOff>
    </xdr:from>
    <xdr:to>
      <xdr:col>19</xdr:col>
      <xdr:colOff>503238</xdr:colOff>
      <xdr:row>22</xdr:row>
      <xdr:rowOff>3969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09B3492-EC9E-4E2A-83E1-D97EAD233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103718</xdr:colOff>
      <xdr:row>1</xdr:row>
      <xdr:rowOff>28226</xdr:rowOff>
    </xdr:from>
    <xdr:to>
      <xdr:col>19</xdr:col>
      <xdr:colOff>414868</xdr:colOff>
      <xdr:row>10</xdr:row>
      <xdr:rowOff>70383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7024FC-EF01-4717-AC74-BEEF915EF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96577</xdr:rowOff>
    </xdr:from>
    <xdr:to>
      <xdr:col>8</xdr:col>
      <xdr:colOff>541075</xdr:colOff>
      <xdr:row>34</xdr:row>
      <xdr:rowOff>105398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486633-951A-4828-B478-E3A022F5F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635530</xdr:colOff>
      <xdr:row>23</xdr:row>
      <xdr:rowOff>87670</xdr:rowOff>
    </xdr:from>
    <xdr:to>
      <xdr:col>12</xdr:col>
      <xdr:colOff>83344</xdr:colOff>
      <xdr:row>34</xdr:row>
      <xdr:rowOff>130371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FB3B5A-75C1-4AF6-AF06-D62592F3F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110863</xdr:colOff>
      <xdr:row>10</xdr:row>
      <xdr:rowOff>154874</xdr:rowOff>
    </xdr:from>
    <xdr:to>
      <xdr:col>19</xdr:col>
      <xdr:colOff>503238</xdr:colOff>
      <xdr:row>22</xdr:row>
      <xdr:rowOff>3969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8AC65CF-57EC-42CD-85E7-E7B1F62FF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103718</xdr:colOff>
      <xdr:row>1</xdr:row>
      <xdr:rowOff>28226</xdr:rowOff>
    </xdr:from>
    <xdr:to>
      <xdr:col>19</xdr:col>
      <xdr:colOff>414868</xdr:colOff>
      <xdr:row>10</xdr:row>
      <xdr:rowOff>70383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C20699-6BE6-455A-8A2A-2E9717360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96577</xdr:rowOff>
    </xdr:from>
    <xdr:to>
      <xdr:col>8</xdr:col>
      <xdr:colOff>541075</xdr:colOff>
      <xdr:row>34</xdr:row>
      <xdr:rowOff>105398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116E4B-EAF6-4AB7-9AB4-2477CCE60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635530</xdr:colOff>
      <xdr:row>23</xdr:row>
      <xdr:rowOff>87670</xdr:rowOff>
    </xdr:from>
    <xdr:to>
      <xdr:col>12</xdr:col>
      <xdr:colOff>83344</xdr:colOff>
      <xdr:row>34</xdr:row>
      <xdr:rowOff>130371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ACB443-2FA0-4D88-8D12-B6780F413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110863</xdr:colOff>
      <xdr:row>10</xdr:row>
      <xdr:rowOff>154874</xdr:rowOff>
    </xdr:from>
    <xdr:to>
      <xdr:col>19</xdr:col>
      <xdr:colOff>503238</xdr:colOff>
      <xdr:row>22</xdr:row>
      <xdr:rowOff>3969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C35836D-F4C2-49CE-A665-6F1B5FF64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103718</xdr:colOff>
      <xdr:row>1</xdr:row>
      <xdr:rowOff>28226</xdr:rowOff>
    </xdr:from>
    <xdr:to>
      <xdr:col>19</xdr:col>
      <xdr:colOff>414868</xdr:colOff>
      <xdr:row>10</xdr:row>
      <xdr:rowOff>70383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211F5B-5DB0-4109-9BBB-4919959B2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96577</xdr:rowOff>
    </xdr:from>
    <xdr:to>
      <xdr:col>8</xdr:col>
      <xdr:colOff>541075</xdr:colOff>
      <xdr:row>34</xdr:row>
      <xdr:rowOff>105398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DD9C92-CA3F-43D3-A8DF-623282FDA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635530</xdr:colOff>
      <xdr:row>23</xdr:row>
      <xdr:rowOff>87670</xdr:rowOff>
    </xdr:from>
    <xdr:to>
      <xdr:col>12</xdr:col>
      <xdr:colOff>83344</xdr:colOff>
      <xdr:row>34</xdr:row>
      <xdr:rowOff>130371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10F15F7-11FD-4BA0-9D2B-1A8609F40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110863</xdr:colOff>
      <xdr:row>10</xdr:row>
      <xdr:rowOff>154874</xdr:rowOff>
    </xdr:from>
    <xdr:to>
      <xdr:col>19</xdr:col>
      <xdr:colOff>503238</xdr:colOff>
      <xdr:row>22</xdr:row>
      <xdr:rowOff>3969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96B1647-A778-4CF0-BF45-125E60159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103718</xdr:colOff>
      <xdr:row>1</xdr:row>
      <xdr:rowOff>28226</xdr:rowOff>
    </xdr:from>
    <xdr:to>
      <xdr:col>19</xdr:col>
      <xdr:colOff>414868</xdr:colOff>
      <xdr:row>10</xdr:row>
      <xdr:rowOff>70383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F1787C-AE1B-4384-908A-FDA69D6FF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96577</xdr:rowOff>
    </xdr:from>
    <xdr:to>
      <xdr:col>8</xdr:col>
      <xdr:colOff>541075</xdr:colOff>
      <xdr:row>34</xdr:row>
      <xdr:rowOff>105398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4FE7F4-DE67-4407-BC28-2CDA1BC68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635530</xdr:colOff>
      <xdr:row>23</xdr:row>
      <xdr:rowOff>87670</xdr:rowOff>
    </xdr:from>
    <xdr:to>
      <xdr:col>12</xdr:col>
      <xdr:colOff>83344</xdr:colOff>
      <xdr:row>34</xdr:row>
      <xdr:rowOff>130371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6D7F74-616B-4DAF-BC37-278D867B3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110863</xdr:colOff>
      <xdr:row>10</xdr:row>
      <xdr:rowOff>154874</xdr:rowOff>
    </xdr:from>
    <xdr:to>
      <xdr:col>19</xdr:col>
      <xdr:colOff>503238</xdr:colOff>
      <xdr:row>22</xdr:row>
      <xdr:rowOff>3969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A24C8A-765F-43C7-A8B1-364BFFC59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103718</xdr:colOff>
      <xdr:row>1</xdr:row>
      <xdr:rowOff>28226</xdr:rowOff>
    </xdr:from>
    <xdr:to>
      <xdr:col>19</xdr:col>
      <xdr:colOff>414868</xdr:colOff>
      <xdr:row>10</xdr:row>
      <xdr:rowOff>70383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4362F3-8D92-40AF-9448-FC69CA19D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96577</xdr:rowOff>
    </xdr:from>
    <xdr:to>
      <xdr:col>8</xdr:col>
      <xdr:colOff>541075</xdr:colOff>
      <xdr:row>34</xdr:row>
      <xdr:rowOff>105398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C836D0-2E90-4CB4-B0BE-F26D2E196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635530</xdr:colOff>
      <xdr:row>23</xdr:row>
      <xdr:rowOff>87670</xdr:rowOff>
    </xdr:from>
    <xdr:to>
      <xdr:col>12</xdr:col>
      <xdr:colOff>83344</xdr:colOff>
      <xdr:row>34</xdr:row>
      <xdr:rowOff>130371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657CE06-BECC-4E65-80C7-5A67341E6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110863</xdr:colOff>
      <xdr:row>10</xdr:row>
      <xdr:rowOff>154874</xdr:rowOff>
    </xdr:from>
    <xdr:to>
      <xdr:col>19</xdr:col>
      <xdr:colOff>503238</xdr:colOff>
      <xdr:row>22</xdr:row>
      <xdr:rowOff>3969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3940DBD-75C6-4E47-B89E-FD2CEFE15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24</xdr:row>
      <xdr:rowOff>185737</xdr:rowOff>
    </xdr:from>
    <xdr:to>
      <xdr:col>5</xdr:col>
      <xdr:colOff>485775</xdr:colOff>
      <xdr:row>39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2BFE09D-6B45-5CA8-8D03-1693C4050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576262</xdr:colOff>
      <xdr:row>25</xdr:row>
      <xdr:rowOff>23812</xdr:rowOff>
    </xdr:from>
    <xdr:to>
      <xdr:col>9</xdr:col>
      <xdr:colOff>528637</xdr:colOff>
      <xdr:row>39</xdr:row>
      <xdr:rowOff>100012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1C744B8-C2C8-C63D-A643-2E414D9C8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652462</xdr:colOff>
      <xdr:row>25</xdr:row>
      <xdr:rowOff>33337</xdr:rowOff>
    </xdr:from>
    <xdr:to>
      <xdr:col>11</xdr:col>
      <xdr:colOff>314325</xdr:colOff>
      <xdr:row>39</xdr:row>
      <xdr:rowOff>109537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062A160-8113-C840-765E-98B668EBD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61912</xdr:colOff>
      <xdr:row>39</xdr:row>
      <xdr:rowOff>176212</xdr:rowOff>
    </xdr:from>
    <xdr:to>
      <xdr:col>5</xdr:col>
      <xdr:colOff>461962</xdr:colOff>
      <xdr:row>54</xdr:row>
      <xdr:rowOff>61912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F6F661C-A31C-D36B-E50B-E9257ED6E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604837</xdr:colOff>
      <xdr:row>40</xdr:row>
      <xdr:rowOff>14287</xdr:rowOff>
    </xdr:from>
    <xdr:to>
      <xdr:col>9</xdr:col>
      <xdr:colOff>442912</xdr:colOff>
      <xdr:row>54</xdr:row>
      <xdr:rowOff>90487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78F2DA2-926A-F8AD-400C-D9CF943E1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647700</xdr:colOff>
      <xdr:row>40</xdr:row>
      <xdr:rowOff>19050</xdr:rowOff>
    </xdr:from>
    <xdr:to>
      <xdr:col>12</xdr:col>
      <xdr:colOff>361950</xdr:colOff>
      <xdr:row>54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61C3E5-AEF4-403B-858C-E7382FE57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103718</xdr:colOff>
      <xdr:row>1</xdr:row>
      <xdr:rowOff>28226</xdr:rowOff>
    </xdr:from>
    <xdr:to>
      <xdr:col>19</xdr:col>
      <xdr:colOff>414868</xdr:colOff>
      <xdr:row>10</xdr:row>
      <xdr:rowOff>70383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133E4F-BF0B-4729-942B-C5EA26AEC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96577</xdr:rowOff>
    </xdr:from>
    <xdr:to>
      <xdr:col>8</xdr:col>
      <xdr:colOff>541075</xdr:colOff>
      <xdr:row>34</xdr:row>
      <xdr:rowOff>105398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3A0D2F-B05C-416E-8796-0E8BFB672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635530</xdr:colOff>
      <xdr:row>23</xdr:row>
      <xdr:rowOff>87670</xdr:rowOff>
    </xdr:from>
    <xdr:to>
      <xdr:col>12</xdr:col>
      <xdr:colOff>83344</xdr:colOff>
      <xdr:row>34</xdr:row>
      <xdr:rowOff>130371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AE05B0-AB70-4070-A5F3-9CBE0F168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110863</xdr:colOff>
      <xdr:row>10</xdr:row>
      <xdr:rowOff>154874</xdr:rowOff>
    </xdr:from>
    <xdr:to>
      <xdr:col>19</xdr:col>
      <xdr:colOff>503238</xdr:colOff>
      <xdr:row>22</xdr:row>
      <xdr:rowOff>3969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B5E6CA5-43A6-4BFE-9A08-9487ED0EC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103718</xdr:colOff>
      <xdr:row>1</xdr:row>
      <xdr:rowOff>28226</xdr:rowOff>
    </xdr:from>
    <xdr:to>
      <xdr:col>19</xdr:col>
      <xdr:colOff>414868</xdr:colOff>
      <xdr:row>10</xdr:row>
      <xdr:rowOff>70383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F4B6A7-6350-4FEF-8B9C-CF854ADFF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96577</xdr:rowOff>
    </xdr:from>
    <xdr:to>
      <xdr:col>8</xdr:col>
      <xdr:colOff>541075</xdr:colOff>
      <xdr:row>34</xdr:row>
      <xdr:rowOff>105398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3040C19-BAA1-494C-AC5E-05F19941B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635530</xdr:colOff>
      <xdr:row>23</xdr:row>
      <xdr:rowOff>87670</xdr:rowOff>
    </xdr:from>
    <xdr:to>
      <xdr:col>12</xdr:col>
      <xdr:colOff>83344</xdr:colOff>
      <xdr:row>34</xdr:row>
      <xdr:rowOff>130371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D758166-0CE8-410F-88CF-116BEB00A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110863</xdr:colOff>
      <xdr:row>10</xdr:row>
      <xdr:rowOff>154874</xdr:rowOff>
    </xdr:from>
    <xdr:to>
      <xdr:col>19</xdr:col>
      <xdr:colOff>503238</xdr:colOff>
      <xdr:row>22</xdr:row>
      <xdr:rowOff>3969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09BD08E-E23E-4762-BE0A-C3124426D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103718</xdr:colOff>
      <xdr:row>1</xdr:row>
      <xdr:rowOff>28226</xdr:rowOff>
    </xdr:from>
    <xdr:to>
      <xdr:col>19</xdr:col>
      <xdr:colOff>414868</xdr:colOff>
      <xdr:row>10</xdr:row>
      <xdr:rowOff>70383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0D6402-982B-432F-9AEC-4683BB315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96577</xdr:rowOff>
    </xdr:from>
    <xdr:to>
      <xdr:col>8</xdr:col>
      <xdr:colOff>541075</xdr:colOff>
      <xdr:row>34</xdr:row>
      <xdr:rowOff>105398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292855-736D-482B-A7D4-27DA30F1A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635530</xdr:colOff>
      <xdr:row>23</xdr:row>
      <xdr:rowOff>87670</xdr:rowOff>
    </xdr:from>
    <xdr:to>
      <xdr:col>12</xdr:col>
      <xdr:colOff>83344</xdr:colOff>
      <xdr:row>34</xdr:row>
      <xdr:rowOff>130371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166EAB4-07CA-44B6-8A7A-1292B61A4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110863</xdr:colOff>
      <xdr:row>10</xdr:row>
      <xdr:rowOff>154874</xdr:rowOff>
    </xdr:from>
    <xdr:to>
      <xdr:col>19</xdr:col>
      <xdr:colOff>503238</xdr:colOff>
      <xdr:row>22</xdr:row>
      <xdr:rowOff>3969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CEE92FD-BA0E-4229-A8A1-17C87B2AA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103718</xdr:colOff>
      <xdr:row>1</xdr:row>
      <xdr:rowOff>28226</xdr:rowOff>
    </xdr:from>
    <xdr:to>
      <xdr:col>19</xdr:col>
      <xdr:colOff>414868</xdr:colOff>
      <xdr:row>10</xdr:row>
      <xdr:rowOff>70383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8AED57-538C-4AB8-B2B4-DB3953680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96577</xdr:rowOff>
    </xdr:from>
    <xdr:to>
      <xdr:col>8</xdr:col>
      <xdr:colOff>541075</xdr:colOff>
      <xdr:row>34</xdr:row>
      <xdr:rowOff>105398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707337-C4A5-404A-AE1B-77614464E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635530</xdr:colOff>
      <xdr:row>23</xdr:row>
      <xdr:rowOff>87670</xdr:rowOff>
    </xdr:from>
    <xdr:to>
      <xdr:col>12</xdr:col>
      <xdr:colOff>83344</xdr:colOff>
      <xdr:row>34</xdr:row>
      <xdr:rowOff>130371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C85907-1D36-4885-B4A4-8BDA094E3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110863</xdr:colOff>
      <xdr:row>10</xdr:row>
      <xdr:rowOff>154874</xdr:rowOff>
    </xdr:from>
    <xdr:to>
      <xdr:col>19</xdr:col>
      <xdr:colOff>503238</xdr:colOff>
      <xdr:row>22</xdr:row>
      <xdr:rowOff>3969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70D44A8-4924-41E1-A533-82C69D64F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103718</xdr:colOff>
      <xdr:row>1</xdr:row>
      <xdr:rowOff>28226</xdr:rowOff>
    </xdr:from>
    <xdr:to>
      <xdr:col>19</xdr:col>
      <xdr:colOff>414868</xdr:colOff>
      <xdr:row>10</xdr:row>
      <xdr:rowOff>70383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0FC6DB-5C64-452F-8B78-871DD02F0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96577</xdr:rowOff>
    </xdr:from>
    <xdr:to>
      <xdr:col>8</xdr:col>
      <xdr:colOff>541075</xdr:colOff>
      <xdr:row>34</xdr:row>
      <xdr:rowOff>105398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9FEF99-5162-4D70-803D-2AB1B66D4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635530</xdr:colOff>
      <xdr:row>23</xdr:row>
      <xdr:rowOff>87670</xdr:rowOff>
    </xdr:from>
    <xdr:to>
      <xdr:col>12</xdr:col>
      <xdr:colOff>83344</xdr:colOff>
      <xdr:row>34</xdr:row>
      <xdr:rowOff>130371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147CE15-A3D0-4516-B491-447797092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110863</xdr:colOff>
      <xdr:row>10</xdr:row>
      <xdr:rowOff>154874</xdr:rowOff>
    </xdr:from>
    <xdr:to>
      <xdr:col>19</xdr:col>
      <xdr:colOff>503238</xdr:colOff>
      <xdr:row>22</xdr:row>
      <xdr:rowOff>3969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B811B9-5C57-409C-A3EC-A78EC4473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103718</xdr:colOff>
      <xdr:row>1</xdr:row>
      <xdr:rowOff>28226</xdr:rowOff>
    </xdr:from>
    <xdr:to>
      <xdr:col>19</xdr:col>
      <xdr:colOff>414868</xdr:colOff>
      <xdr:row>10</xdr:row>
      <xdr:rowOff>70383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40FD8E-A780-4F03-B68A-21F544265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96577</xdr:rowOff>
    </xdr:from>
    <xdr:to>
      <xdr:col>8</xdr:col>
      <xdr:colOff>541075</xdr:colOff>
      <xdr:row>34</xdr:row>
      <xdr:rowOff>105398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33A414-8348-4976-80BF-2424DF2D9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635530</xdr:colOff>
      <xdr:row>23</xdr:row>
      <xdr:rowOff>87670</xdr:rowOff>
    </xdr:from>
    <xdr:to>
      <xdr:col>12</xdr:col>
      <xdr:colOff>83344</xdr:colOff>
      <xdr:row>34</xdr:row>
      <xdr:rowOff>130371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3B9F608-9CF1-46D6-899D-38A2385B0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110863</xdr:colOff>
      <xdr:row>10</xdr:row>
      <xdr:rowOff>154874</xdr:rowOff>
    </xdr:from>
    <xdr:to>
      <xdr:col>19</xdr:col>
      <xdr:colOff>503238</xdr:colOff>
      <xdr:row>22</xdr:row>
      <xdr:rowOff>3969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014F7D-B560-4DB9-8E38-9AA7BF6CE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103718</xdr:colOff>
      <xdr:row>1</xdr:row>
      <xdr:rowOff>28226</xdr:rowOff>
    </xdr:from>
    <xdr:to>
      <xdr:col>19</xdr:col>
      <xdr:colOff>414868</xdr:colOff>
      <xdr:row>10</xdr:row>
      <xdr:rowOff>70383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45C7E4-DC61-4B43-B489-E2CE2F84B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96577</xdr:rowOff>
    </xdr:from>
    <xdr:to>
      <xdr:col>8</xdr:col>
      <xdr:colOff>541075</xdr:colOff>
      <xdr:row>34</xdr:row>
      <xdr:rowOff>105398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3CB48E-A685-4589-812D-25D68BE42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635530</xdr:colOff>
      <xdr:row>23</xdr:row>
      <xdr:rowOff>87670</xdr:rowOff>
    </xdr:from>
    <xdr:to>
      <xdr:col>12</xdr:col>
      <xdr:colOff>83344</xdr:colOff>
      <xdr:row>34</xdr:row>
      <xdr:rowOff>130371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4D9C26C-A901-4828-9555-8985A7A9B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110863</xdr:colOff>
      <xdr:row>10</xdr:row>
      <xdr:rowOff>154874</xdr:rowOff>
    </xdr:from>
    <xdr:to>
      <xdr:col>19</xdr:col>
      <xdr:colOff>503238</xdr:colOff>
      <xdr:row>22</xdr:row>
      <xdr:rowOff>3969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5C10CF9-922B-44FD-8204-E32B65FD0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inha Palet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FFC000"/>
      </a:accent2>
      <a:accent3>
        <a:srgbClr val="00B050"/>
      </a:accent3>
      <a:accent4>
        <a:srgbClr val="00B0F0"/>
      </a:accent4>
      <a:accent5>
        <a:srgbClr val="0070C0"/>
      </a:accent5>
      <a:accent6>
        <a:srgbClr val="7030A0"/>
      </a:accent6>
      <a:hlink>
        <a:srgbClr val="F56BE5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F235E-E7DB-4C0D-85F1-3F8A346E7FF0}">
  <dimension ref="B2:N49"/>
  <sheetViews>
    <sheetView zoomScale="90" zoomScaleNormal="90" workbookViewId="0">
      <selection activeCell="O28" sqref="O28"/>
    </sheetView>
  </sheetViews>
  <sheetFormatPr defaultRowHeight="15" x14ac:dyDescent="0.25"/>
  <cols>
    <col min="1" max="1" width="2.140625" customWidth="1"/>
    <col min="2" max="2" width="12.42578125" customWidth="1"/>
    <col min="3" max="4" width="13.5703125" customWidth="1"/>
    <col min="5" max="5" width="2.7109375" customWidth="1"/>
    <col min="7" max="7" width="19.5703125" customWidth="1"/>
    <col min="8" max="8" width="12.5703125" customWidth="1"/>
    <col min="9" max="9" width="15.5703125" customWidth="1"/>
    <col min="10" max="10" width="14.42578125" customWidth="1"/>
    <col min="11" max="11" width="16.85546875" customWidth="1"/>
    <col min="12" max="13" width="16.5703125" customWidth="1"/>
    <col min="14" max="14" width="10.140625" bestFit="1" customWidth="1"/>
  </cols>
  <sheetData>
    <row r="2" spans="2:13" ht="60" x14ac:dyDescent="0.25">
      <c r="B2" s="48" t="s">
        <v>0</v>
      </c>
      <c r="C2" s="48"/>
      <c r="D2" s="48"/>
      <c r="F2" s="1" t="s">
        <v>9</v>
      </c>
      <c r="G2" s="2" t="s">
        <v>12</v>
      </c>
      <c r="H2" s="2" t="s">
        <v>1</v>
      </c>
      <c r="I2" s="2" t="s">
        <v>2</v>
      </c>
      <c r="J2" s="2" t="s">
        <v>10</v>
      </c>
      <c r="K2" s="2" t="s">
        <v>3</v>
      </c>
      <c r="L2" s="2" t="s">
        <v>11</v>
      </c>
      <c r="M2" s="2" t="s">
        <v>4</v>
      </c>
    </row>
    <row r="3" spans="2:13" x14ac:dyDescent="0.25">
      <c r="F3" s="3">
        <v>-10</v>
      </c>
      <c r="G3" s="17">
        <v>-6.2817008654058704</v>
      </c>
      <c r="H3" s="4">
        <f>(G3-$G$13)*100/$G$13</f>
        <v>-0.60641754234574752</v>
      </c>
      <c r="I3" s="5">
        <v>-1.1678982809646299E-3</v>
      </c>
      <c r="J3" s="6">
        <f>(1000000/10.0069)*I3</f>
        <v>-116.70929868037354</v>
      </c>
      <c r="K3" s="5">
        <v>-6.9874146010941596E-4</v>
      </c>
      <c r="L3" s="6">
        <f>(1000000/10.0069)*K3</f>
        <v>-69.825966094336508</v>
      </c>
      <c r="M3" s="4">
        <v>2.8120620087238399</v>
      </c>
    </row>
    <row r="4" spans="2:13" x14ac:dyDescent="0.25">
      <c r="B4" s="49" t="s">
        <v>8</v>
      </c>
      <c r="C4" s="50"/>
      <c r="D4" s="51"/>
      <c r="F4" s="3">
        <v>-8.9999999999999911</v>
      </c>
      <c r="G4" s="17">
        <v>-6.2903269230699896</v>
      </c>
      <c r="H4" s="4">
        <f t="shared" ref="H4:H23" si="0">(G4-$G$13)*100/$G$13</f>
        <v>-0.46992986295865785</v>
      </c>
      <c r="I4" s="5">
        <v>-1.00547775787049E-3</v>
      </c>
      <c r="J4" s="6">
        <f t="shared" ref="J4:J23" si="1">(1000000/10.0069)*I4</f>
        <v>-100.47844565954391</v>
      </c>
      <c r="K4" s="5">
        <v>-6.0124333945799503E-4</v>
      </c>
      <c r="L4" s="6">
        <f t="shared" ref="L4:L23" si="2">(1000000/10.0069)*K4</f>
        <v>-60.082876760834523</v>
      </c>
      <c r="M4" s="4">
        <v>2.5738941275537202</v>
      </c>
    </row>
    <row r="5" spans="2:13" x14ac:dyDescent="0.25">
      <c r="B5" s="7" t="s">
        <v>5</v>
      </c>
      <c r="C5" s="7" t="s">
        <v>6</v>
      </c>
      <c r="D5" s="7" t="s">
        <v>7</v>
      </c>
      <c r="F5" s="3">
        <v>-8</v>
      </c>
      <c r="G5" s="17">
        <v>-6.2975717657204804</v>
      </c>
      <c r="H5" s="4">
        <f t="shared" si="0"/>
        <v>-0.35529675947232109</v>
      </c>
      <c r="I5" s="5">
        <v>-8.4507690299915803E-4</v>
      </c>
      <c r="J5" s="6">
        <f t="shared" si="1"/>
        <v>-84.449420199977808</v>
      </c>
      <c r="K5" s="5">
        <v>-5.0511241061098103E-4</v>
      </c>
      <c r="L5" s="6">
        <f t="shared" si="2"/>
        <v>-50.476412336585859</v>
      </c>
      <c r="M5" s="4">
        <v>2.3101931610301198</v>
      </c>
    </row>
    <row r="6" spans="2:13" x14ac:dyDescent="0.25">
      <c r="B6" s="8">
        <v>0</v>
      </c>
      <c r="C6" s="9">
        <v>-4.8566607725768999E-4</v>
      </c>
      <c r="D6" s="9">
        <v>1.7755045496524199E-13</v>
      </c>
      <c r="F6" s="3">
        <v>-7</v>
      </c>
      <c r="G6" s="17">
        <v>-6.3036371833479201</v>
      </c>
      <c r="H6" s="4">
        <f t="shared" si="0"/>
        <v>-0.25932536573514281</v>
      </c>
      <c r="I6" s="5">
        <v>-6.9502479427894105E-4</v>
      </c>
      <c r="J6" s="6">
        <f t="shared" si="1"/>
        <v>-69.454555784402856</v>
      </c>
      <c r="K6" s="5">
        <v>-4.15349100353395E-4</v>
      </c>
      <c r="L6" s="6">
        <f t="shared" si="2"/>
        <v>-41.506270708550595</v>
      </c>
      <c r="M6" s="4">
        <v>2.1210143639425301</v>
      </c>
    </row>
    <row r="7" spans="2:13" x14ac:dyDescent="0.25">
      <c r="B7" s="8">
        <v>1</v>
      </c>
      <c r="C7" s="9">
        <v>-0.246165212682428</v>
      </c>
      <c r="D7" s="9">
        <v>-1.1545113969239E-9</v>
      </c>
      <c r="F7" s="3">
        <v>-6</v>
      </c>
      <c r="G7" s="17">
        <v>-6.3086290668844702</v>
      </c>
      <c r="H7" s="4">
        <f t="shared" si="0"/>
        <v>-0.18034019937016618</v>
      </c>
      <c r="I7" s="5">
        <v>-5.5816524826295697E-4</v>
      </c>
      <c r="J7" s="6">
        <f t="shared" si="1"/>
        <v>-55.778037980089429</v>
      </c>
      <c r="K7" s="5">
        <v>-3.3360743905654701E-4</v>
      </c>
      <c r="L7" s="6">
        <f t="shared" si="2"/>
        <v>-33.337740864458226</v>
      </c>
      <c r="M7" s="4">
        <v>1.8124546879512999</v>
      </c>
    </row>
    <row r="8" spans="2:13" x14ac:dyDescent="0.25">
      <c r="B8" s="8">
        <v>2</v>
      </c>
      <c r="C8" s="9">
        <v>-32.153912607171897</v>
      </c>
      <c r="D8" s="9">
        <v>-7.8333293029971297E-7</v>
      </c>
      <c r="F8" s="12">
        <v>-5</v>
      </c>
      <c r="G8" s="18">
        <v>-6.3125807503541704</v>
      </c>
      <c r="H8" s="13">
        <f t="shared" si="0"/>
        <v>-0.11781382550934733</v>
      </c>
      <c r="I8" s="14">
        <v>-4.3742866457518E-4</v>
      </c>
      <c r="J8" s="13">
        <f t="shared" si="1"/>
        <v>-43.712704691281012</v>
      </c>
      <c r="K8" s="14">
        <v>-2.6148468527034002E-4</v>
      </c>
      <c r="L8" s="13">
        <f t="shared" si="2"/>
        <v>-26.130438524452128</v>
      </c>
      <c r="M8" s="13">
        <v>1.5752624293665201</v>
      </c>
    </row>
    <row r="9" spans="2:13" x14ac:dyDescent="0.25">
      <c r="B9" s="8">
        <v>3</v>
      </c>
      <c r="C9" s="9">
        <v>51605.396768862898</v>
      </c>
      <c r="D9" s="9">
        <v>1.7246863668411399E-4</v>
      </c>
      <c r="F9" s="12">
        <v>-4</v>
      </c>
      <c r="G9" s="18">
        <v>-6.3155271228850696</v>
      </c>
      <c r="H9" s="13">
        <f t="shared" si="0"/>
        <v>-7.1194203312172091E-2</v>
      </c>
      <c r="I9" s="14">
        <v>-3.3533904709404501E-4</v>
      </c>
      <c r="J9" s="13">
        <f t="shared" si="1"/>
        <v>-33.510782269638447</v>
      </c>
      <c r="K9" s="14">
        <v>-2.0046949073739901E-4</v>
      </c>
      <c r="L9" s="13">
        <f t="shared" si="2"/>
        <v>-20.033126216650412</v>
      </c>
      <c r="M9" s="13">
        <v>1.4184773757223901</v>
      </c>
    </row>
    <row r="10" spans="2:13" x14ac:dyDescent="0.25">
      <c r="B10" s="10">
        <v>4</v>
      </c>
      <c r="C10" s="11">
        <v>6334830.6503843097</v>
      </c>
      <c r="D10" s="11">
        <v>0.12579545940430301</v>
      </c>
      <c r="F10" s="12">
        <v>-3</v>
      </c>
      <c r="G10" s="18">
        <v>-6.3175950675403998</v>
      </c>
      <c r="H10" s="13">
        <f t="shared" si="0"/>
        <v>-3.8473697827842636E-2</v>
      </c>
      <c r="I10" s="14">
        <v>-2.5338827170656199E-4</v>
      </c>
      <c r="J10" s="13">
        <f t="shared" si="1"/>
        <v>-25.321355435405767</v>
      </c>
      <c r="K10" s="14">
        <v>-1.5143563369467199E-4</v>
      </c>
      <c r="L10" s="13">
        <f t="shared" si="2"/>
        <v>-15.133121515621418</v>
      </c>
      <c r="M10" s="13">
        <v>1.1312264514738699</v>
      </c>
    </row>
    <row r="11" spans="2:13" x14ac:dyDescent="0.25">
      <c r="B11" s="10">
        <v>5</v>
      </c>
      <c r="C11" s="11">
        <v>-3146941506.04737</v>
      </c>
      <c r="D11" s="11">
        <v>-9.6425529549167308</v>
      </c>
      <c r="F11" s="12">
        <v>-2</v>
      </c>
      <c r="G11" s="18">
        <v>-6.3189609574016004</v>
      </c>
      <c r="H11" s="13">
        <f t="shared" si="0"/>
        <v>-1.6861607494957846E-2</v>
      </c>
      <c r="I11" s="14">
        <v>-1.91480452606042E-4</v>
      </c>
      <c r="J11" s="13">
        <f t="shared" si="1"/>
        <v>-19.134842219472763</v>
      </c>
      <c r="K11" s="14">
        <v>-1.14297063980003E-4</v>
      </c>
      <c r="L11" s="13">
        <f t="shared" si="2"/>
        <v>-11.421825338516722</v>
      </c>
      <c r="M11" s="13">
        <v>0.75381613893879895</v>
      </c>
    </row>
    <row r="12" spans="2:13" x14ac:dyDescent="0.25">
      <c r="B12" s="10">
        <v>6</v>
      </c>
      <c r="C12" s="11">
        <v>-383553321724.23199</v>
      </c>
      <c r="D12" s="11">
        <v>-7586.9861791222102</v>
      </c>
      <c r="F12" s="12">
        <v>-1</v>
      </c>
      <c r="G12" s="18">
        <v>-6.3197510173965004</v>
      </c>
      <c r="H12" s="13">
        <f t="shared" si="0"/>
        <v>-4.3607108537240657E-3</v>
      </c>
      <c r="I12" s="14">
        <v>-1.5013106239938E-4</v>
      </c>
      <c r="J12" s="13">
        <f t="shared" si="1"/>
        <v>-15.002754339443783</v>
      </c>
      <c r="K12" s="14">
        <v>-8.9501025202454594E-5</v>
      </c>
      <c r="L12" s="13">
        <f t="shared" si="2"/>
        <v>-8.9439312077121382</v>
      </c>
      <c r="M12" s="13">
        <v>0.64703985700588795</v>
      </c>
    </row>
    <row r="13" spans="2:13" x14ac:dyDescent="0.25">
      <c r="B13" s="10">
        <v>7</v>
      </c>
      <c r="C13" s="11">
        <v>95909204006933.906</v>
      </c>
      <c r="D13" s="11">
        <v>264464.92973291402</v>
      </c>
      <c r="F13" s="19">
        <v>0</v>
      </c>
      <c r="G13" s="20">
        <v>-6.32002661548308</v>
      </c>
      <c r="H13" s="21">
        <f t="shared" si="0"/>
        <v>0</v>
      </c>
      <c r="I13" s="22">
        <v>-1.3281972662021401E-4</v>
      </c>
      <c r="J13" s="21">
        <f t="shared" si="1"/>
        <v>-13.272814420071551</v>
      </c>
      <c r="K13" s="22">
        <v>-7.9250807643855699E-5</v>
      </c>
      <c r="L13" s="21">
        <f t="shared" si="2"/>
        <v>-7.9196162291874304</v>
      </c>
      <c r="M13" s="21">
        <v>1</v>
      </c>
    </row>
    <row r="14" spans="2:13" x14ac:dyDescent="0.25">
      <c r="B14" s="10">
        <v>8</v>
      </c>
      <c r="C14" s="11">
        <v>1.12160149451661E+16</v>
      </c>
      <c r="D14" s="11">
        <v>222502529.766913</v>
      </c>
      <c r="F14" s="12">
        <v>1</v>
      </c>
      <c r="G14" s="18">
        <v>-6.3198224422616898</v>
      </c>
      <c r="H14" s="13">
        <f t="shared" si="0"/>
        <v>-3.2305753410914614E-3</v>
      </c>
      <c r="I14" s="14">
        <v>-1.4133061867951699E-4</v>
      </c>
      <c r="J14" s="13">
        <f t="shared" si="1"/>
        <v>-14.12331677937393</v>
      </c>
      <c r="K14" s="14">
        <v>-8.4525798819912502E-5</v>
      </c>
      <c r="L14" s="13">
        <f t="shared" si="2"/>
        <v>-8.4467516233711244</v>
      </c>
      <c r="M14" s="13">
        <v>1.4608185672321501</v>
      </c>
    </row>
    <row r="15" spans="2:13" x14ac:dyDescent="0.25">
      <c r="B15" s="15">
        <v>9</v>
      </c>
      <c r="C15" s="16">
        <v>-1.52068824894495E+18</v>
      </c>
      <c r="D15" s="16">
        <v>-3812675376.1195302</v>
      </c>
      <c r="F15" s="12">
        <v>2</v>
      </c>
      <c r="G15" s="18">
        <v>-6.3191337074876799</v>
      </c>
      <c r="H15" s="13">
        <f t="shared" si="0"/>
        <v>-1.4128231568085625E-2</v>
      </c>
      <c r="I15" s="14">
        <v>-1.7177771815922099E-4</v>
      </c>
      <c r="J15" s="13">
        <f>(1000000/10.0069)*I15</f>
        <v>-17.165927326067113</v>
      </c>
      <c r="K15" s="14">
        <v>-1.0291631766046099E-4</v>
      </c>
      <c r="L15" s="13">
        <f t="shared" si="2"/>
        <v>-10.284535436594849</v>
      </c>
      <c r="M15" s="13">
        <v>1.44839786467748</v>
      </c>
    </row>
    <row r="16" spans="2:13" x14ac:dyDescent="0.25">
      <c r="B16" s="15">
        <v>10</v>
      </c>
      <c r="C16" s="16">
        <v>-1.70933704937905E+20</v>
      </c>
      <c r="D16" s="16">
        <v>-3395390292917.5498</v>
      </c>
      <c r="F16" s="12">
        <v>3</v>
      </c>
      <c r="G16" s="18">
        <v>-6.3178927350956497</v>
      </c>
      <c r="H16" s="13">
        <f t="shared" si="0"/>
        <v>-3.3763787991059363E-2</v>
      </c>
      <c r="I16" s="14">
        <v>-2.20062927222917E-4</v>
      </c>
      <c r="J16" s="13">
        <f t="shared" si="1"/>
        <v>-21.991118850285002</v>
      </c>
      <c r="K16" s="14">
        <v>-1.3193574066439401E-4</v>
      </c>
      <c r="L16" s="13">
        <f t="shared" si="2"/>
        <v>-13.184476777462951</v>
      </c>
      <c r="M16" s="13">
        <v>0.83461990120330198</v>
      </c>
    </row>
    <row r="17" spans="2:14" x14ac:dyDescent="0.25">
      <c r="B17" s="15">
        <v>11</v>
      </c>
      <c r="C17" s="16">
        <v>1.19649658123197E+22</v>
      </c>
      <c r="D17" s="16">
        <v>27694880196507</v>
      </c>
      <c r="F17" s="12">
        <v>4</v>
      </c>
      <c r="G17" s="18">
        <v>-6.3159390613864099</v>
      </c>
      <c r="H17" s="13">
        <f t="shared" si="0"/>
        <v>-6.4676216499724604E-2</v>
      </c>
      <c r="I17" s="14">
        <v>-2.85637312727942E-4</v>
      </c>
      <c r="J17" s="13">
        <f t="shared" si="1"/>
        <v>-28.544035888031456</v>
      </c>
      <c r="K17" s="14">
        <v>-1.7126930357481699E-4</v>
      </c>
      <c r="L17" s="13">
        <f t="shared" si="2"/>
        <v>-17.11512092404411</v>
      </c>
      <c r="M17" s="13">
        <v>0.11689394158867999</v>
      </c>
    </row>
    <row r="18" spans="2:14" x14ac:dyDescent="0.25">
      <c r="B18" s="15">
        <v>12</v>
      </c>
      <c r="C18" s="16">
        <v>1.3017316846463E+24</v>
      </c>
      <c r="D18" s="16">
        <v>2.58618080084249E+16</v>
      </c>
      <c r="F18" s="12">
        <v>5</v>
      </c>
      <c r="G18" s="18">
        <v>-6.3130099285178103</v>
      </c>
      <c r="H18" s="13">
        <f t="shared" si="0"/>
        <v>-0.1110230603788899</v>
      </c>
      <c r="I18" s="14">
        <v>-3.6658628566194399E-4</v>
      </c>
      <c r="J18" s="13">
        <f t="shared" si="1"/>
        <v>-36.633351553622397</v>
      </c>
      <c r="K18" s="14">
        <v>-2.19790716549341E-4</v>
      </c>
      <c r="L18" s="13">
        <f t="shared" si="2"/>
        <v>-21.963916552512867</v>
      </c>
      <c r="M18" s="13">
        <v>-0.26860625769989899</v>
      </c>
    </row>
    <row r="19" spans="2:14" x14ac:dyDescent="0.25">
      <c r="B19" s="15">
        <v>13</v>
      </c>
      <c r="C19" s="16">
        <v>-3.68175213039988E+25</v>
      </c>
      <c r="D19" s="16">
        <v>-7.98129686761012E+16</v>
      </c>
      <c r="F19" s="3">
        <v>6</v>
      </c>
      <c r="G19" s="17">
        <v>-6.3089306745470504</v>
      </c>
      <c r="H19" s="4">
        <f t="shared" si="0"/>
        <v>-0.17556794632551528</v>
      </c>
      <c r="I19" s="5">
        <v>-4.5994579459222602E-4</v>
      </c>
      <c r="J19" s="6">
        <f t="shared" si="1"/>
        <v>-45.962865082315801</v>
      </c>
      <c r="K19" s="5">
        <v>-2.7578060172223599E-4</v>
      </c>
      <c r="L19" s="6">
        <f t="shared" si="2"/>
        <v>-27.559044431565816</v>
      </c>
      <c r="M19" s="4">
        <v>-0.58653648376688305</v>
      </c>
    </row>
    <row r="20" spans="2:14" x14ac:dyDescent="0.25">
      <c r="B20" s="15">
        <v>14</v>
      </c>
      <c r="C20" s="16">
        <v>-3.9028102699660498E+27</v>
      </c>
      <c r="D20" s="16">
        <v>-7.7509716572835201E+19</v>
      </c>
      <c r="F20" s="3">
        <v>7</v>
      </c>
      <c r="G20" s="17">
        <v>-6.3037573480868101</v>
      </c>
      <c r="H20" s="4">
        <f t="shared" si="0"/>
        <v>-0.25742403293702454</v>
      </c>
      <c r="I20" s="5">
        <v>-5.6443922548691996E-4</v>
      </c>
      <c r="J20" s="6">
        <f t="shared" si="1"/>
        <v>-56.405003096555369</v>
      </c>
      <c r="K20" s="5">
        <v>-3.38581437901241E-4</v>
      </c>
      <c r="L20" s="6">
        <f t="shared" si="2"/>
        <v>-33.834797779656135</v>
      </c>
      <c r="M20" s="4">
        <v>-1.16675907228266</v>
      </c>
    </row>
    <row r="21" spans="2:14" x14ac:dyDescent="0.25">
      <c r="F21" s="3">
        <v>8</v>
      </c>
      <c r="G21" s="17">
        <v>-6.2975621594449702</v>
      </c>
      <c r="H21" s="4">
        <f t="shared" si="0"/>
        <v>-0.35544875686243699</v>
      </c>
      <c r="I21" s="5">
        <v>-6.7809428253627396E-4</v>
      </c>
      <c r="J21" s="6">
        <f t="shared" si="1"/>
        <v>-67.76267200994053</v>
      </c>
      <c r="K21" s="5">
        <v>-4.0696731790186401E-4</v>
      </c>
      <c r="L21" s="6">
        <f t="shared" si="2"/>
        <v>-40.668670407605148</v>
      </c>
      <c r="M21" s="4">
        <v>-1.4131335515400201</v>
      </c>
    </row>
    <row r="22" spans="2:14" x14ac:dyDescent="0.25">
      <c r="B22" s="49" t="s">
        <v>13</v>
      </c>
      <c r="C22" s="50"/>
      <c r="D22" s="51"/>
      <c r="F22" s="3">
        <v>8.9999999999999911</v>
      </c>
      <c r="G22" s="17">
        <v>-6.2902623679960596</v>
      </c>
      <c r="H22" s="4">
        <f t="shared" si="0"/>
        <v>-0.47095129970026656</v>
      </c>
      <c r="I22" s="5">
        <v>-7.9490413666651201E-4</v>
      </c>
      <c r="J22" s="6">
        <f t="shared" si="1"/>
        <v>-79.435603100511841</v>
      </c>
      <c r="K22" s="5">
        <v>-4.7716884550741802E-4</v>
      </c>
      <c r="L22" s="6">
        <f t="shared" si="2"/>
        <v>-47.683982602745907</v>
      </c>
      <c r="M22" s="4">
        <v>-1.7672325675440499</v>
      </c>
    </row>
    <row r="23" spans="2:14" x14ac:dyDescent="0.25">
      <c r="B23" s="7" t="s">
        <v>5</v>
      </c>
      <c r="C23" s="7" t="s">
        <v>6</v>
      </c>
      <c r="D23" s="7" t="s">
        <v>7</v>
      </c>
      <c r="F23" s="3">
        <v>10</v>
      </c>
      <c r="G23" s="17">
        <v>-6.2816373828035896</v>
      </c>
      <c r="H23" s="4">
        <f t="shared" si="0"/>
        <v>-0.60742200967069837</v>
      </c>
      <c r="I23" s="5">
        <v>-1.04790041788257E-3</v>
      </c>
      <c r="J23" s="6">
        <f t="shared" si="1"/>
        <v>-104.71778651556126</v>
      </c>
      <c r="K23" s="5">
        <v>-6.2897419905234798E-4</v>
      </c>
      <c r="L23" s="6">
        <f t="shared" si="2"/>
        <v>-62.854050610313678</v>
      </c>
      <c r="M23" s="4">
        <v>-2.0256378376545801</v>
      </c>
    </row>
    <row r="24" spans="2:14" x14ac:dyDescent="0.25">
      <c r="B24" s="8">
        <v>0</v>
      </c>
      <c r="C24" s="9">
        <v>-6.3200291999999996</v>
      </c>
      <c r="D24" s="9">
        <v>8.9544481999999993E-16</v>
      </c>
    </row>
    <row r="25" spans="2:14" x14ac:dyDescent="0.25">
      <c r="B25" s="8">
        <v>1</v>
      </c>
      <c r="C25" s="9">
        <v>-3.0484105000000001E-2</v>
      </c>
      <c r="D25" s="9">
        <v>3.7582358999999998E-13</v>
      </c>
      <c r="N25" s="23"/>
    </row>
    <row r="26" spans="2:14" x14ac:dyDescent="0.25">
      <c r="B26" s="8">
        <v>2</v>
      </c>
      <c r="C26" s="9">
        <v>242.89841000000001</v>
      </c>
      <c r="D26" s="9">
        <v>-2.6171849999999999E-10</v>
      </c>
    </row>
    <row r="27" spans="2:14" x14ac:dyDescent="0.25">
      <c r="B27" s="8">
        <v>3</v>
      </c>
      <c r="C27" s="9">
        <v>-3796.6030000000001</v>
      </c>
      <c r="D27" s="9">
        <v>-6.3725374999999994E-8</v>
      </c>
      <c r="N27" s="27"/>
    </row>
    <row r="28" spans="2:14" x14ac:dyDescent="0.25">
      <c r="B28" s="10">
        <v>4</v>
      </c>
      <c r="C28" s="11">
        <v>286897.75</v>
      </c>
      <c r="D28" s="11">
        <v>1.6119209000000001E-5</v>
      </c>
      <c r="N28" s="27"/>
    </row>
    <row r="29" spans="2:14" x14ac:dyDescent="0.25">
      <c r="B29" s="10">
        <v>5</v>
      </c>
      <c r="C29" s="11">
        <v>201524030</v>
      </c>
      <c r="D29" s="11">
        <v>3.8718567000000001E-3</v>
      </c>
      <c r="N29" s="27"/>
    </row>
    <row r="30" spans="2:14" x14ac:dyDescent="0.25">
      <c r="B30" s="10">
        <v>6</v>
      </c>
      <c r="C30" s="11">
        <v>130988270000</v>
      </c>
      <c r="D30" s="11">
        <v>-0.2826901</v>
      </c>
      <c r="N30" s="27"/>
    </row>
    <row r="31" spans="2:14" x14ac:dyDescent="0.25">
      <c r="B31" s="10">
        <v>7</v>
      </c>
      <c r="C31" s="11">
        <v>-3122498700000</v>
      </c>
      <c r="D31" s="11">
        <v>-105.74611</v>
      </c>
      <c r="N31" s="27"/>
    </row>
    <row r="32" spans="2:14" x14ac:dyDescent="0.25">
      <c r="B32" s="10">
        <v>8</v>
      </c>
      <c r="C32" s="11">
        <v>-3745748100000000</v>
      </c>
      <c r="D32" s="11">
        <v>-2445.8416000000002</v>
      </c>
      <c r="N32" s="27"/>
    </row>
    <row r="33" spans="2:14" x14ac:dyDescent="0.25">
      <c r="B33" s="15">
        <v>9</v>
      </c>
      <c r="C33" s="16">
        <v>1.3888774E+16</v>
      </c>
      <c r="D33" s="16">
        <v>1402496</v>
      </c>
      <c r="N33" s="27"/>
    </row>
    <row r="34" spans="2:14" x14ac:dyDescent="0.25">
      <c r="B34" s="15">
        <v>10</v>
      </c>
      <c r="C34" s="16">
        <v>4.8061927000000004E+19</v>
      </c>
      <c r="D34" s="16">
        <v>126741270</v>
      </c>
      <c r="N34" s="27"/>
    </row>
    <row r="35" spans="2:14" x14ac:dyDescent="0.25">
      <c r="B35" s="15">
        <v>11</v>
      </c>
      <c r="C35" s="16">
        <v>6.5728012999999996E+19</v>
      </c>
      <c r="D35" s="16">
        <v>-8750622700</v>
      </c>
      <c r="N35" s="27"/>
    </row>
    <row r="36" spans="2:14" x14ac:dyDescent="0.25">
      <c r="B36" s="15">
        <v>12</v>
      </c>
      <c r="C36" s="16">
        <v>-3.0022973E+23</v>
      </c>
      <c r="D36" s="16">
        <v>-1324756700000</v>
      </c>
      <c r="N36" s="27"/>
    </row>
    <row r="37" spans="2:14" x14ac:dyDescent="0.25">
      <c r="B37" s="15">
        <v>13</v>
      </c>
      <c r="C37" s="16">
        <v>-5.2580551000000002E+23</v>
      </c>
      <c r="D37" s="16">
        <v>20256620000000</v>
      </c>
      <c r="N37" s="27"/>
    </row>
    <row r="38" spans="2:14" x14ac:dyDescent="0.25">
      <c r="B38" s="15">
        <v>14</v>
      </c>
      <c r="C38" s="16">
        <v>7.4399599999999998E+26</v>
      </c>
      <c r="D38" s="16">
        <v>4477636900000000</v>
      </c>
      <c r="N38" s="27"/>
    </row>
    <row r="39" spans="2:14" x14ac:dyDescent="0.25">
      <c r="N39" s="27"/>
    </row>
    <row r="40" spans="2:14" x14ac:dyDescent="0.25">
      <c r="N40" s="27"/>
    </row>
    <row r="41" spans="2:14" x14ac:dyDescent="0.25">
      <c r="N41" s="27"/>
    </row>
    <row r="42" spans="2:14" x14ac:dyDescent="0.25">
      <c r="N42" s="27"/>
    </row>
    <row r="43" spans="2:14" x14ac:dyDescent="0.25">
      <c r="N43" s="27"/>
    </row>
    <row r="44" spans="2:14" x14ac:dyDescent="0.25">
      <c r="N44" s="27"/>
    </row>
    <row r="45" spans="2:14" x14ac:dyDescent="0.25">
      <c r="N45" s="27"/>
    </row>
    <row r="46" spans="2:14" x14ac:dyDescent="0.25">
      <c r="N46" s="27"/>
    </row>
    <row r="47" spans="2:14" x14ac:dyDescent="0.25">
      <c r="N47" s="27"/>
    </row>
    <row r="48" spans="2:14" x14ac:dyDescent="0.25">
      <c r="N48" s="26"/>
    </row>
    <row r="49" spans="14:14" x14ac:dyDescent="0.25">
      <c r="N49" s="26"/>
    </row>
  </sheetData>
  <mergeCells count="3">
    <mergeCell ref="B2:D2"/>
    <mergeCell ref="B4:D4"/>
    <mergeCell ref="B22:D2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7BFB2-9ABF-4D5A-AFF1-058D8A360EEC}">
  <dimension ref="B2:M38"/>
  <sheetViews>
    <sheetView zoomScale="90" zoomScaleNormal="90" workbookViewId="0">
      <selection activeCell="C6" sqref="C6:C8"/>
    </sheetView>
  </sheetViews>
  <sheetFormatPr defaultRowHeight="15" x14ac:dyDescent="0.25"/>
  <cols>
    <col min="1" max="1" width="2.140625" customWidth="1"/>
    <col min="2" max="2" width="12.42578125" customWidth="1"/>
    <col min="3" max="4" width="13.5703125" customWidth="1"/>
    <col min="5" max="5" width="2.7109375" customWidth="1"/>
    <col min="7" max="7" width="19.5703125" customWidth="1"/>
    <col min="8" max="8" width="12.5703125" customWidth="1"/>
    <col min="9" max="9" width="15.5703125" customWidth="1"/>
    <col min="10" max="10" width="14.42578125" customWidth="1"/>
    <col min="11" max="11" width="16.85546875" customWidth="1"/>
    <col min="12" max="13" width="16.5703125" customWidth="1"/>
  </cols>
  <sheetData>
    <row r="2" spans="2:13" ht="60" x14ac:dyDescent="0.25">
      <c r="B2" s="48" t="s">
        <v>0</v>
      </c>
      <c r="C2" s="48"/>
      <c r="D2" s="48"/>
      <c r="F2" s="1" t="s">
        <v>9</v>
      </c>
      <c r="G2" s="2" t="s">
        <v>12</v>
      </c>
      <c r="H2" s="2" t="s">
        <v>1</v>
      </c>
      <c r="I2" s="2" t="s">
        <v>2</v>
      </c>
      <c r="J2" s="2" t="s">
        <v>10</v>
      </c>
      <c r="K2" s="2" t="s">
        <v>3</v>
      </c>
      <c r="L2" s="2" t="s">
        <v>11</v>
      </c>
      <c r="M2" s="2" t="s">
        <v>4</v>
      </c>
    </row>
    <row r="3" spans="2:13" x14ac:dyDescent="0.25">
      <c r="F3" s="3">
        <v>-10</v>
      </c>
      <c r="G3" s="17">
        <v>-6.3007416243751297</v>
      </c>
      <c r="H3" s="4">
        <f>(G3-$G$13)*100/$G$13</f>
        <v>-0.59937299664437782</v>
      </c>
      <c r="I3" s="5">
        <v>-1.3001210063045799E-3</v>
      </c>
      <c r="J3" s="6">
        <f>(1000000/10.0069)*I3</f>
        <v>-129.92245413710339</v>
      </c>
      <c r="K3" s="5">
        <v>-7.8449176634676503E-4</v>
      </c>
      <c r="L3" s="6">
        <f>(1000000/10.0069)*K3</f>
        <v>-78.395084026698072</v>
      </c>
      <c r="M3" s="4">
        <v>2.4086265721140299</v>
      </c>
    </row>
    <row r="4" spans="2:13" x14ac:dyDescent="0.25">
      <c r="B4" s="49" t="s">
        <v>8</v>
      </c>
      <c r="C4" s="50"/>
      <c r="D4" s="51"/>
      <c r="F4" s="3">
        <v>-8.9999999999999911</v>
      </c>
      <c r="G4" s="17">
        <v>-6.3092222059509897</v>
      </c>
      <c r="H4" s="4">
        <f t="shared" ref="H4:H23" si="0">(G4-$G$13)*100/$G$13</f>
        <v>-0.46558317058129323</v>
      </c>
      <c r="I4" s="5">
        <v>-1.1245845032387099E-3</v>
      </c>
      <c r="J4" s="6">
        <f t="shared" ref="J4:J23" si="1">(1000000/10.0069)*I4</f>
        <v>-112.38090749769758</v>
      </c>
      <c r="K4" s="5">
        <v>-6.7849481918954299E-4</v>
      </c>
      <c r="L4" s="6">
        <f t="shared" ref="L4:L23" si="2">(1000000/10.0069)*K4</f>
        <v>-67.802698057294762</v>
      </c>
      <c r="M4" s="4">
        <v>2.2083025807084402</v>
      </c>
    </row>
    <row r="5" spans="2:13" x14ac:dyDescent="0.25">
      <c r="B5" s="7" t="s">
        <v>5</v>
      </c>
      <c r="C5" s="7" t="s">
        <v>6</v>
      </c>
      <c r="D5" s="7" t="s">
        <v>7</v>
      </c>
      <c r="F5" s="3">
        <v>-8</v>
      </c>
      <c r="G5" s="17">
        <v>-6.3162869627441101</v>
      </c>
      <c r="H5" s="4">
        <f t="shared" si="0"/>
        <v>-0.35412942485941196</v>
      </c>
      <c r="I5" s="5">
        <v>-9.5079270207101103E-4</v>
      </c>
      <c r="J5" s="6">
        <f t="shared" si="1"/>
        <v>-95.013710746685888</v>
      </c>
      <c r="K5" s="5">
        <v>-5.73850964846916E-4</v>
      </c>
      <c r="L5" s="6">
        <f t="shared" si="2"/>
        <v>-57.345528070323077</v>
      </c>
      <c r="M5" s="4">
        <v>1.9816497281213401</v>
      </c>
    </row>
    <row r="6" spans="2:13" x14ac:dyDescent="0.25">
      <c r="B6" s="8">
        <v>0</v>
      </c>
      <c r="C6" s="9">
        <v>-5.6895004404383003E-4</v>
      </c>
      <c r="D6" s="9">
        <v>2.1903543124716599E-18</v>
      </c>
      <c r="F6" s="3">
        <v>-7</v>
      </c>
      <c r="G6" s="17">
        <v>-6.3221591991957498</v>
      </c>
      <c r="H6" s="4">
        <f t="shared" si="0"/>
        <v>-0.26148890410756559</v>
      </c>
      <c r="I6" s="5">
        <v>-7.8888612259890296E-4</v>
      </c>
      <c r="J6" s="6">
        <f t="shared" si="1"/>
        <v>-78.834216650401515</v>
      </c>
      <c r="K6" s="5">
        <v>-4.7636946880223502E-4</v>
      </c>
      <c r="L6" s="6">
        <f t="shared" si="2"/>
        <v>-47.604100051188183</v>
      </c>
      <c r="M6" s="4">
        <v>1.83318961686551</v>
      </c>
    </row>
    <row r="7" spans="2:13" x14ac:dyDescent="0.25">
      <c r="B7" s="8">
        <v>1</v>
      </c>
      <c r="C7" s="9">
        <v>-0.291809990494942</v>
      </c>
      <c r="D7" s="9">
        <v>1.18080453550205E-15</v>
      </c>
      <c r="F7" s="3">
        <v>-6</v>
      </c>
      <c r="G7" s="17">
        <v>-6.3269945940100403</v>
      </c>
      <c r="H7" s="4">
        <f t="shared" si="0"/>
        <v>-0.18520561794807022</v>
      </c>
      <c r="I7" s="5">
        <v>-6.4229513214860703E-4</v>
      </c>
      <c r="J7" s="6">
        <f t="shared" si="1"/>
        <v>-64.185225409328268</v>
      </c>
      <c r="K7" s="5">
        <v>-3.8803559675636601E-4</v>
      </c>
      <c r="L7" s="6">
        <f t="shared" si="2"/>
        <v>-38.776803681096645</v>
      </c>
      <c r="M7" s="4">
        <v>1.5543907358456901</v>
      </c>
    </row>
    <row r="8" spans="2:13" x14ac:dyDescent="0.25">
      <c r="B8" s="8">
        <v>2</v>
      </c>
      <c r="C8" s="9">
        <v>-23.107215673449701</v>
      </c>
      <c r="D8" s="9">
        <v>-9.8788456964939194E-13</v>
      </c>
      <c r="F8" s="12">
        <v>-5</v>
      </c>
      <c r="G8" s="18">
        <v>-6.3308718896362697</v>
      </c>
      <c r="H8" s="13">
        <f t="shared" si="0"/>
        <v>-0.12403732391208148</v>
      </c>
      <c r="I8" s="14">
        <v>-5.1316487071309503E-4</v>
      </c>
      <c r="J8" s="13">
        <f t="shared" si="1"/>
        <v>-51.281103110163485</v>
      </c>
      <c r="K8" s="14">
        <v>-3.1016721825802502E-4</v>
      </c>
      <c r="L8" s="13">
        <f t="shared" si="2"/>
        <v>-30.995335044621712</v>
      </c>
      <c r="M8" s="13">
        <v>1.3661456760010799</v>
      </c>
    </row>
    <row r="9" spans="2:13" x14ac:dyDescent="0.25">
      <c r="B9" s="8">
        <v>3</v>
      </c>
      <c r="C9" s="9">
        <v>57599.194964644797</v>
      </c>
      <c r="D9" s="9">
        <v>-1.6151754900946E-10</v>
      </c>
      <c r="F9" s="12">
        <v>-4</v>
      </c>
      <c r="G9" s="18">
        <v>-6.3338436002781604</v>
      </c>
      <c r="H9" s="13">
        <f t="shared" si="0"/>
        <v>-7.7155556862035637E-2</v>
      </c>
      <c r="I9" s="14">
        <v>-4.0351226711836402E-4</v>
      </c>
      <c r="J9" s="13">
        <f t="shared" si="1"/>
        <v>-40.323403563377667</v>
      </c>
      <c r="K9" s="14">
        <v>-2.43985442975168E-4</v>
      </c>
      <c r="L9" s="13">
        <f t="shared" si="2"/>
        <v>-24.381720910088838</v>
      </c>
      <c r="M9" s="13">
        <v>1.2431693006247899</v>
      </c>
    </row>
    <row r="10" spans="2:13" x14ac:dyDescent="0.25">
      <c r="B10" s="10">
        <v>4</v>
      </c>
      <c r="C10" s="11">
        <v>5355924.5819811402</v>
      </c>
      <c r="D10" s="11">
        <v>1.2511335477645499E-7</v>
      </c>
      <c r="F10" s="12">
        <v>-3</v>
      </c>
      <c r="G10" s="18">
        <v>-6.3360278910500698</v>
      </c>
      <c r="H10" s="13">
        <f t="shared" si="0"/>
        <v>-4.2696141569479346E-2</v>
      </c>
      <c r="I10" s="14">
        <v>-3.1269910326618802E-4</v>
      </c>
      <c r="J10" s="13">
        <f t="shared" si="1"/>
        <v>-31.248348965832378</v>
      </c>
      <c r="K10" s="14">
        <v>-1.8910538703983501E-4</v>
      </c>
      <c r="L10" s="13">
        <f t="shared" si="2"/>
        <v>-18.89749942937723</v>
      </c>
      <c r="M10" s="13">
        <v>0.98045076940165299</v>
      </c>
    </row>
    <row r="11" spans="2:13" x14ac:dyDescent="0.25">
      <c r="B11" s="10">
        <v>5</v>
      </c>
      <c r="C11" s="11">
        <v>-3514489501.6730599</v>
      </c>
      <c r="D11" s="11">
        <v>9.4734044231357398E-6</v>
      </c>
      <c r="F11" s="12">
        <v>-2</v>
      </c>
      <c r="G11" s="18">
        <v>-6.3375597576055904</v>
      </c>
      <c r="H11" s="13">
        <f t="shared" si="0"/>
        <v>-1.8529383879376218E-2</v>
      </c>
      <c r="I11" s="14">
        <v>-2.43986759272384E-4</v>
      </c>
      <c r="J11" s="13">
        <f t="shared" si="1"/>
        <v>-24.381852449048555</v>
      </c>
      <c r="K11" s="14">
        <v>-1.47587690076844E-4</v>
      </c>
      <c r="L11" s="13">
        <f t="shared" si="2"/>
        <v>-14.748592478873976</v>
      </c>
      <c r="M11" s="13">
        <v>0.65407059986379201</v>
      </c>
    </row>
    <row r="12" spans="2:13" x14ac:dyDescent="0.25">
      <c r="B12" s="10">
        <v>6</v>
      </c>
      <c r="C12" s="11">
        <v>-331597143423.33502</v>
      </c>
      <c r="D12" s="11">
        <v>-7.1796920729240397E-3</v>
      </c>
      <c r="F12" s="12">
        <v>-1</v>
      </c>
      <c r="G12" s="18">
        <v>-6.3384550820647299</v>
      </c>
      <c r="H12" s="13">
        <f t="shared" si="0"/>
        <v>-4.4047271460150791E-3</v>
      </c>
      <c r="I12" s="14">
        <v>-2.0238977569385599E-4</v>
      </c>
      <c r="J12" s="13">
        <f t="shared" si="1"/>
        <v>-20.225022303995843</v>
      </c>
      <c r="K12" s="14">
        <v>-1.2249004749971499E-4</v>
      </c>
      <c r="L12" s="13">
        <f t="shared" si="2"/>
        <v>-12.240558764424046</v>
      </c>
      <c r="M12" s="13">
        <v>0.61411978413492097</v>
      </c>
    </row>
    <row r="13" spans="2:13" x14ac:dyDescent="0.25">
      <c r="B13" s="10">
        <v>7</v>
      </c>
      <c r="C13" s="11">
        <v>107146887734797</v>
      </c>
      <c r="D13" s="11">
        <v>-0.26848916076529999</v>
      </c>
      <c r="F13" s="19">
        <v>0</v>
      </c>
      <c r="G13" s="20">
        <v>-6.3387342860145397</v>
      </c>
      <c r="H13" s="21">
        <f t="shared" si="0"/>
        <v>0</v>
      </c>
      <c r="I13" s="22">
        <v>-1.8804230343878899E-4</v>
      </c>
      <c r="J13" s="21">
        <f t="shared" si="1"/>
        <v>-18.791264371462589</v>
      </c>
      <c r="K13" s="22">
        <v>-1.13801512302616E-4</v>
      </c>
      <c r="L13" s="21">
        <f t="shared" si="2"/>
        <v>-11.372304340266815</v>
      </c>
      <c r="M13" s="21">
        <v>1</v>
      </c>
    </row>
    <row r="14" spans="2:13" x14ac:dyDescent="0.25">
      <c r="B14" s="10">
        <v>8</v>
      </c>
      <c r="C14" s="11">
        <v>9778878842264630</v>
      </c>
      <c r="D14" s="11">
        <v>210.13367608838601</v>
      </c>
      <c r="F14" s="12">
        <v>1</v>
      </c>
      <c r="G14" s="18">
        <v>-6.3384146713379899</v>
      </c>
      <c r="H14" s="13">
        <f t="shared" si="0"/>
        <v>-5.0422475864782866E-3</v>
      </c>
      <c r="I14" s="14">
        <v>-1.99222876557316E-4</v>
      </c>
      <c r="J14" s="13">
        <f t="shared" si="1"/>
        <v>-19.908550755710159</v>
      </c>
      <c r="K14" s="14">
        <v>-1.20267300243588E-4</v>
      </c>
      <c r="L14" s="13">
        <f t="shared" si="2"/>
        <v>-12.018437302619992</v>
      </c>
      <c r="M14" s="13">
        <v>1.44941218345171</v>
      </c>
    </row>
    <row r="15" spans="2:13" x14ac:dyDescent="0.25">
      <c r="B15" s="15">
        <v>9</v>
      </c>
      <c r="C15" s="16">
        <v>-1.6988696190134999E+18</v>
      </c>
      <c r="D15" s="16">
        <v>3945.6575846219498</v>
      </c>
      <c r="F15" s="12">
        <v>2</v>
      </c>
      <c r="G15" s="18">
        <v>-6.3375300004676802</v>
      </c>
      <c r="H15" s="13">
        <f t="shared" si="0"/>
        <v>-1.8998833087491111E-2</v>
      </c>
      <c r="I15" s="14">
        <v>-2.2974775012399499E-4</v>
      </c>
      <c r="J15" s="13">
        <f t="shared" si="1"/>
        <v>-22.95893334838911</v>
      </c>
      <c r="K15" s="14">
        <v>-1.38123751656392E-4</v>
      </c>
      <c r="L15" s="13">
        <f t="shared" si="2"/>
        <v>-13.802851198312364</v>
      </c>
      <c r="M15" s="13">
        <v>1.4359250821999201</v>
      </c>
    </row>
    <row r="16" spans="2:13" x14ac:dyDescent="0.25">
      <c r="B16" s="15">
        <v>10</v>
      </c>
      <c r="C16" s="16">
        <v>-1.4966121158049599E+20</v>
      </c>
      <c r="D16" s="16">
        <v>-3243882.6211144398</v>
      </c>
      <c r="F16" s="12">
        <v>3</v>
      </c>
      <c r="G16" s="18">
        <v>-6.3359864428151802</v>
      </c>
      <c r="H16" s="13">
        <f t="shared" si="0"/>
        <v>-4.3350029759445859E-2</v>
      </c>
      <c r="I16" s="14">
        <v>-2.77412517545238E-4</v>
      </c>
      <c r="J16" s="13">
        <f t="shared" si="1"/>
        <v>-27.722123489316171</v>
      </c>
      <c r="K16" s="14">
        <v>-1.66264585053554E-4</v>
      </c>
      <c r="L16" s="13">
        <f t="shared" si="2"/>
        <v>-16.614994159385425</v>
      </c>
      <c r="M16" s="13">
        <v>0.878787422754152</v>
      </c>
    </row>
    <row r="17" spans="2:13" x14ac:dyDescent="0.25">
      <c r="B17" s="15">
        <v>11</v>
      </c>
      <c r="C17" s="16">
        <v>1.33645854283149E+22</v>
      </c>
      <c r="D17" s="16">
        <v>-29011564.642011601</v>
      </c>
      <c r="F17" s="12">
        <v>4</v>
      </c>
      <c r="G17" s="18">
        <v>-6.3336130091061298</v>
      </c>
      <c r="H17" s="13">
        <f t="shared" si="0"/>
        <v>-8.0793367844890343E-2</v>
      </c>
      <c r="I17" s="14">
        <v>-3.4422396359402602E-4</v>
      </c>
      <c r="J17" s="13">
        <f t="shared" si="1"/>
        <v>-34.398661283117249</v>
      </c>
      <c r="K17" s="14">
        <v>-2.06037021483155E-4</v>
      </c>
      <c r="L17" s="13">
        <f t="shared" si="2"/>
        <v>-20.58949539649192</v>
      </c>
      <c r="M17" s="13">
        <v>0.24584665597139199</v>
      </c>
    </row>
    <row r="18" spans="2:13" x14ac:dyDescent="0.25">
      <c r="B18" s="15">
        <v>12</v>
      </c>
      <c r="C18" s="16">
        <v>1.14238611119872E+24</v>
      </c>
      <c r="D18" s="16">
        <v>25061673731.358101</v>
      </c>
      <c r="F18" s="12">
        <v>5</v>
      </c>
      <c r="G18" s="18">
        <v>-6.3304170035136904</v>
      </c>
      <c r="H18" s="13">
        <f t="shared" si="0"/>
        <v>-0.13121361656064548</v>
      </c>
      <c r="I18" s="14">
        <v>-4.2779262856981097E-4</v>
      </c>
      <c r="J18" s="13">
        <f t="shared" si="1"/>
        <v>-42.749765518773145</v>
      </c>
      <c r="K18" s="14">
        <v>-2.5585043680447297E-4</v>
      </c>
      <c r="L18" s="13">
        <f t="shared" si="2"/>
        <v>-25.567402172947961</v>
      </c>
      <c r="M18" s="13">
        <v>-8.63354660378296E-2</v>
      </c>
    </row>
    <row r="19" spans="2:13" x14ac:dyDescent="0.25">
      <c r="B19" s="15">
        <v>13</v>
      </c>
      <c r="C19" s="16">
        <v>-4.1114540459503703E+25</v>
      </c>
      <c r="D19" s="16">
        <v>84362353338.592102</v>
      </c>
      <c r="F19" s="3">
        <v>6</v>
      </c>
      <c r="G19" s="17">
        <v>-6.3263360613439596</v>
      </c>
      <c r="H19" s="4">
        <f t="shared" si="0"/>
        <v>-0.19559464257611903</v>
      </c>
      <c r="I19" s="5">
        <v>-5.3174978708433898E-4</v>
      </c>
      <c r="J19" s="6">
        <f t="shared" si="1"/>
        <v>-53.138313272276022</v>
      </c>
      <c r="K19" s="5">
        <v>-3.1785659393856E-4</v>
      </c>
      <c r="L19" s="6">
        <f t="shared" si="2"/>
        <v>-31.763742411591998</v>
      </c>
      <c r="M19" s="4">
        <v>-0.36888258661530998</v>
      </c>
    </row>
    <row r="20" spans="2:13" x14ac:dyDescent="0.25">
      <c r="B20" s="15">
        <v>14</v>
      </c>
      <c r="C20" s="16">
        <v>-3.4297015713628801E+27</v>
      </c>
      <c r="D20" s="16">
        <v>-76119923922436.797</v>
      </c>
      <c r="F20" s="3">
        <v>7</v>
      </c>
      <c r="G20" s="17">
        <v>-6.3213678964552003</v>
      </c>
      <c r="H20" s="4">
        <f t="shared" si="0"/>
        <v>-0.27397251210948792</v>
      </c>
      <c r="I20" s="5">
        <v>-6.5218176946213002E-4</v>
      </c>
      <c r="J20" s="6">
        <f t="shared" si="1"/>
        <v>-65.173207433084173</v>
      </c>
      <c r="K20" s="5">
        <v>-3.8971197463706701E-4</v>
      </c>
      <c r="L20" s="6">
        <f t="shared" si="2"/>
        <v>-38.944325878850293</v>
      </c>
      <c r="M20" s="4">
        <v>-0.88404837899779398</v>
      </c>
    </row>
    <row r="21" spans="2:13" x14ac:dyDescent="0.25">
      <c r="F21" s="3">
        <v>8</v>
      </c>
      <c r="G21" s="17">
        <v>-6.31539858474836</v>
      </c>
      <c r="H21" s="4">
        <f t="shared" si="0"/>
        <v>-0.36814449404617539</v>
      </c>
      <c r="I21" s="5">
        <v>-7.8250003537458303E-4</v>
      </c>
      <c r="J21" s="6">
        <f t="shared" si="1"/>
        <v>-78.196048264156033</v>
      </c>
      <c r="K21" s="5">
        <v>-4.6744734634247099E-4</v>
      </c>
      <c r="L21" s="6">
        <f t="shared" si="2"/>
        <v>-46.712503007172145</v>
      </c>
      <c r="M21" s="4">
        <v>-1.09898069401409</v>
      </c>
    </row>
    <row r="22" spans="2:13" x14ac:dyDescent="0.25">
      <c r="B22" s="49" t="s">
        <v>13</v>
      </c>
      <c r="C22" s="50"/>
      <c r="D22" s="51"/>
      <c r="F22" s="3">
        <v>8.9999999999999911</v>
      </c>
      <c r="G22" s="17">
        <v>-6.3082792202270799</v>
      </c>
      <c r="H22" s="4">
        <f t="shared" si="0"/>
        <v>-0.48045973238938772</v>
      </c>
      <c r="I22" s="5">
        <v>-9.1579936257046596E-4</v>
      </c>
      <c r="J22" s="6">
        <f t="shared" si="1"/>
        <v>-91.516789672172791</v>
      </c>
      <c r="K22" s="5">
        <v>-5.4685228821522199E-4</v>
      </c>
      <c r="L22" s="6">
        <f t="shared" si="2"/>
        <v>-54.647522031320584</v>
      </c>
      <c r="M22" s="4">
        <v>-1.40179680094709</v>
      </c>
    </row>
    <row r="23" spans="2:13" x14ac:dyDescent="0.25">
      <c r="B23" s="7" t="s">
        <v>5</v>
      </c>
      <c r="C23" s="7" t="s">
        <v>6</v>
      </c>
      <c r="D23" s="7" t="s">
        <v>7</v>
      </c>
      <c r="F23" s="3">
        <v>10</v>
      </c>
      <c r="G23" s="17">
        <v>-6.2997861384462501</v>
      </c>
      <c r="H23" s="4">
        <f t="shared" si="0"/>
        <v>-0.6144467619383065</v>
      </c>
      <c r="I23" s="5">
        <v>-1.17958266547283E-3</v>
      </c>
      <c r="J23" s="6">
        <f t="shared" si="1"/>
        <v>-117.87693146457244</v>
      </c>
      <c r="K23" s="5">
        <v>-7.0451944416070899E-4</v>
      </c>
      <c r="L23" s="6">
        <f t="shared" si="2"/>
        <v>-70.403366093466403</v>
      </c>
      <c r="M23" s="4">
        <v>-1.61471950295674</v>
      </c>
    </row>
    <row r="24" spans="2:13" x14ac:dyDescent="0.25">
      <c r="B24" s="8">
        <v>0</v>
      </c>
      <c r="C24" s="9">
        <v>-6.3387200999999997</v>
      </c>
      <c r="D24" s="9">
        <v>-1.1174622000000001E-17</v>
      </c>
    </row>
    <row r="25" spans="2:13" x14ac:dyDescent="0.25">
      <c r="B25" s="8">
        <v>1</v>
      </c>
      <c r="C25" s="9">
        <v>3.1639772000000002E-3</v>
      </c>
      <c r="D25" s="9">
        <v>1.5471012E-15</v>
      </c>
    </row>
    <row r="26" spans="2:13" x14ac:dyDescent="0.25">
      <c r="B26" s="8">
        <v>2</v>
      </c>
      <c r="C26" s="9">
        <v>286.13842</v>
      </c>
      <c r="D26" s="9">
        <v>1.4691752E-11</v>
      </c>
    </row>
    <row r="27" spans="2:13" x14ac:dyDescent="0.25">
      <c r="B27" s="8">
        <v>3</v>
      </c>
      <c r="C27" s="9">
        <v>-158.07396</v>
      </c>
      <c r="D27" s="9">
        <v>-1.3811070000000001E-9</v>
      </c>
    </row>
    <row r="28" spans="2:13" x14ac:dyDescent="0.25">
      <c r="B28" s="10">
        <v>4</v>
      </c>
      <c r="C28" s="11">
        <v>1801793.3</v>
      </c>
      <c r="D28" s="11">
        <v>-3.0743122000000002E-6</v>
      </c>
    </row>
    <row r="29" spans="2:13" x14ac:dyDescent="0.25">
      <c r="B29" s="10">
        <v>5</v>
      </c>
      <c r="C29" s="11">
        <v>210719710</v>
      </c>
      <c r="D29" s="11">
        <v>2.0375212000000001E-4</v>
      </c>
    </row>
    <row r="30" spans="2:13" x14ac:dyDescent="0.25">
      <c r="B30" s="10">
        <v>6</v>
      </c>
      <c r="C30" s="11">
        <v>-11356406000</v>
      </c>
      <c r="D30" s="11">
        <v>0.23446188000000001</v>
      </c>
    </row>
    <row r="31" spans="2:13" x14ac:dyDescent="0.25">
      <c r="B31" s="10">
        <v>7</v>
      </c>
      <c r="C31" s="11">
        <v>-8339966800000</v>
      </c>
      <c r="D31" s="11">
        <v>-10.4316</v>
      </c>
    </row>
    <row r="32" spans="2:13" x14ac:dyDescent="0.25">
      <c r="B32" s="10">
        <v>8</v>
      </c>
      <c r="C32" s="11">
        <v>-152492810000000</v>
      </c>
      <c r="D32" s="11">
        <v>-8245.3948999999993</v>
      </c>
    </row>
    <row r="33" spans="2:4" x14ac:dyDescent="0.25">
      <c r="B33" s="15">
        <v>9</v>
      </c>
      <c r="C33" s="16">
        <v>1.3739072E+17</v>
      </c>
      <c r="D33" s="16">
        <v>229482.09</v>
      </c>
    </row>
    <row r="34" spans="2:4" x14ac:dyDescent="0.25">
      <c r="B34" s="15">
        <v>10</v>
      </c>
      <c r="C34" s="16">
        <v>4.4818161E+18</v>
      </c>
      <c r="D34" s="16">
        <v>144017910</v>
      </c>
    </row>
    <row r="35" spans="2:4" x14ac:dyDescent="0.25">
      <c r="B35" s="15">
        <v>11</v>
      </c>
      <c r="C35" s="16">
        <v>-1.0554988000000001E+21</v>
      </c>
      <c r="D35" s="16">
        <v>-2255851200</v>
      </c>
    </row>
    <row r="36" spans="2:4" x14ac:dyDescent="0.25">
      <c r="B36" s="15">
        <v>12</v>
      </c>
      <c r="C36" s="16">
        <v>-3.7633484000000001E+22</v>
      </c>
      <c r="D36" s="16">
        <v>-1213463500000</v>
      </c>
    </row>
    <row r="37" spans="2:4" x14ac:dyDescent="0.25">
      <c r="B37" s="15">
        <v>13</v>
      </c>
      <c r="C37" s="16">
        <v>3.1094725E+24</v>
      </c>
      <c r="D37" s="16">
        <v>8122913000000</v>
      </c>
    </row>
    <row r="38" spans="2:4" x14ac:dyDescent="0.25">
      <c r="B38" s="15">
        <v>14</v>
      </c>
      <c r="C38" s="16">
        <v>1.1247054000000001E+26</v>
      </c>
      <c r="D38" s="16">
        <v>3929479500000000</v>
      </c>
    </row>
  </sheetData>
  <mergeCells count="3">
    <mergeCell ref="B2:D2"/>
    <mergeCell ref="B4:D4"/>
    <mergeCell ref="B22:D22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6771-E2C6-4D5F-BE70-8F3B9917CE38}">
  <dimension ref="B2:M38"/>
  <sheetViews>
    <sheetView zoomScale="90" zoomScaleNormal="90" workbookViewId="0">
      <selection activeCell="C6" sqref="C6:C8"/>
    </sheetView>
  </sheetViews>
  <sheetFormatPr defaultRowHeight="15" x14ac:dyDescent="0.25"/>
  <cols>
    <col min="1" max="1" width="2.140625" customWidth="1"/>
    <col min="2" max="2" width="12.42578125" customWidth="1"/>
    <col min="3" max="4" width="13.5703125" customWidth="1"/>
    <col min="5" max="5" width="2.7109375" customWidth="1"/>
    <col min="7" max="7" width="19.5703125" customWidth="1"/>
    <col min="8" max="8" width="12.5703125" customWidth="1"/>
    <col min="9" max="9" width="15.5703125" customWidth="1"/>
    <col min="10" max="10" width="14.42578125" customWidth="1"/>
    <col min="11" max="11" width="16.85546875" customWidth="1"/>
    <col min="12" max="13" width="16.5703125" customWidth="1"/>
  </cols>
  <sheetData>
    <row r="2" spans="2:13" ht="60" x14ac:dyDescent="0.25">
      <c r="B2" s="48" t="s">
        <v>0</v>
      </c>
      <c r="C2" s="48"/>
      <c r="D2" s="48"/>
      <c r="F2" s="1" t="s">
        <v>9</v>
      </c>
      <c r="G2" s="2" t="s">
        <v>12</v>
      </c>
      <c r="H2" s="2" t="s">
        <v>1</v>
      </c>
      <c r="I2" s="2" t="s">
        <v>2</v>
      </c>
      <c r="J2" s="2" t="s">
        <v>10</v>
      </c>
      <c r="K2" s="2" t="s">
        <v>3</v>
      </c>
      <c r="L2" s="2" t="s">
        <v>11</v>
      </c>
      <c r="M2" s="2" t="s">
        <v>4</v>
      </c>
    </row>
    <row r="3" spans="2:13" x14ac:dyDescent="0.25">
      <c r="F3" s="3">
        <v>-10</v>
      </c>
      <c r="G3" s="17">
        <v>-6.2825127649998302</v>
      </c>
      <c r="H3" s="4">
        <f>(G3-$G$13)*100/$G$13</f>
        <v>-0.59159921520024084</v>
      </c>
      <c r="I3" s="5">
        <v>-1.9218379415287001E-3</v>
      </c>
      <c r="J3" s="6">
        <f>(1000000/10.0069)*I3</f>
        <v>-192.05127877051834</v>
      </c>
      <c r="K3" s="5">
        <v>-1.1539384724368301E-3</v>
      </c>
      <c r="L3" s="6">
        <f>(1000000/10.0069)*K3</f>
        <v>-115.31428039021375</v>
      </c>
      <c r="M3" s="4">
        <v>1.6973511585068699</v>
      </c>
    </row>
    <row r="4" spans="2:13" x14ac:dyDescent="0.25">
      <c r="B4" s="49" t="s">
        <v>8</v>
      </c>
      <c r="C4" s="50"/>
      <c r="D4" s="51"/>
      <c r="F4" s="3">
        <v>-8.9999999999999911</v>
      </c>
      <c r="G4" s="17">
        <v>-6.2909800899790298</v>
      </c>
      <c r="H4" s="4">
        <f t="shared" ref="H4:H23" si="0">(G4-$G$13)*100/$G$13</f>
        <v>-0.45762046074442908</v>
      </c>
      <c r="I4" s="5">
        <v>-1.75020774526862E-3</v>
      </c>
      <c r="J4" s="6">
        <f t="shared" ref="J4:J23" si="1">(1000000/10.0069)*I4</f>
        <v>-174.90009346237295</v>
      </c>
      <c r="K4" s="5">
        <v>-1.05093188078063E-3</v>
      </c>
      <c r="L4" s="6">
        <f t="shared" ref="L4:L23" si="2">(1000000/10.0069)*K4</f>
        <v>-105.02072377865572</v>
      </c>
      <c r="M4" s="4">
        <v>1.6021538585619299</v>
      </c>
    </row>
    <row r="5" spans="2:13" x14ac:dyDescent="0.25">
      <c r="B5" s="7" t="s">
        <v>5</v>
      </c>
      <c r="C5" s="7" t="s">
        <v>6</v>
      </c>
      <c r="D5" s="7" t="s">
        <v>7</v>
      </c>
      <c r="F5" s="3">
        <v>-8</v>
      </c>
      <c r="G5" s="17">
        <v>-6.29806564915169</v>
      </c>
      <c r="H5" s="4">
        <f t="shared" si="0"/>
        <v>-0.34550543092001507</v>
      </c>
      <c r="I5" s="5">
        <v>-1.5780571972302899E-3</v>
      </c>
      <c r="J5" s="6">
        <f t="shared" si="1"/>
        <v>-157.69690885591839</v>
      </c>
      <c r="K5" s="5">
        <v>-9.47785776906446E-4</v>
      </c>
      <c r="L5" s="6">
        <f t="shared" si="2"/>
        <v>-94.713225565004748</v>
      </c>
      <c r="M5" s="4">
        <v>1.4955498287629601</v>
      </c>
    </row>
    <row r="6" spans="2:13" x14ac:dyDescent="0.25">
      <c r="B6" s="8">
        <v>0</v>
      </c>
      <c r="C6" s="9">
        <v>-1.2200999827802501E-3</v>
      </c>
      <c r="D6" s="9">
        <v>4.0920039258466399E-19</v>
      </c>
      <c r="F6" s="3">
        <v>-7</v>
      </c>
      <c r="G6" s="17">
        <v>-6.3040020214201098</v>
      </c>
      <c r="H6" s="4">
        <f t="shared" si="0"/>
        <v>-0.25157402230363113</v>
      </c>
      <c r="I6" s="5">
        <v>-1.42073113825228E-3</v>
      </c>
      <c r="J6" s="6">
        <f t="shared" si="1"/>
        <v>-141.97515097105796</v>
      </c>
      <c r="K6" s="5">
        <v>-8.5349803266486697E-4</v>
      </c>
      <c r="L6" s="6">
        <f t="shared" si="2"/>
        <v>-85.290952509255305</v>
      </c>
      <c r="M6" s="4">
        <v>1.4226361326616099</v>
      </c>
    </row>
    <row r="7" spans="2:13" x14ac:dyDescent="0.25">
      <c r="B7" s="8">
        <v>1</v>
      </c>
      <c r="C7" s="9">
        <v>-0.26586950544680299</v>
      </c>
      <c r="D7" s="9">
        <v>3.0237724089067601E-15</v>
      </c>
      <c r="F7" s="3">
        <v>-6</v>
      </c>
      <c r="G7" s="17">
        <v>-6.3089497086142199</v>
      </c>
      <c r="H7" s="4">
        <f t="shared" si="0"/>
        <v>-0.17328660929748643</v>
      </c>
      <c r="I7" s="5">
        <v>-1.2839023079900601E-3</v>
      </c>
      <c r="J7" s="6">
        <f t="shared" si="1"/>
        <v>-128.30170262419531</v>
      </c>
      <c r="K7" s="5">
        <v>-7.71500529006863E-4</v>
      </c>
      <c r="L7" s="6">
        <f t="shared" si="2"/>
        <v>-77.096856069997997</v>
      </c>
      <c r="M7" s="4">
        <v>1.29416981106019</v>
      </c>
    </row>
    <row r="8" spans="2:13" x14ac:dyDescent="0.25">
      <c r="B8" s="8">
        <v>2</v>
      </c>
      <c r="C8" s="9">
        <v>-24.6527258083281</v>
      </c>
      <c r="D8" s="9">
        <v>-1.0587603739242101E-12</v>
      </c>
      <c r="F8" s="12">
        <v>-5</v>
      </c>
      <c r="G8" s="18">
        <v>-6.3128829745582404</v>
      </c>
      <c r="H8" s="13">
        <f t="shared" si="0"/>
        <v>-0.11105041623558361</v>
      </c>
      <c r="I8" s="14">
        <v>-1.16772703754851E-3</v>
      </c>
      <c r="J8" s="13">
        <f t="shared" si="1"/>
        <v>-116.69218614640997</v>
      </c>
      <c r="K8" s="14">
        <v>-7.0185391378233897E-4</v>
      </c>
      <c r="L8" s="13">
        <f t="shared" si="2"/>
        <v>-70.136996850407115</v>
      </c>
      <c r="M8" s="13">
        <v>1.2028613551871301</v>
      </c>
    </row>
    <row r="9" spans="2:13" x14ac:dyDescent="0.25">
      <c r="B9" s="8">
        <v>3</v>
      </c>
      <c r="C9" s="9">
        <v>54592.185112743602</v>
      </c>
      <c r="D9" s="9">
        <v>-3.2237270312354202E-10</v>
      </c>
      <c r="F9" s="12">
        <v>-4</v>
      </c>
      <c r="G9" s="18">
        <v>-6.3158193225828398</v>
      </c>
      <c r="H9" s="13">
        <f t="shared" si="0"/>
        <v>-6.4588487355914839E-2</v>
      </c>
      <c r="I9" s="14">
        <v>-1.06966384086415E-3</v>
      </c>
      <c r="J9" s="13">
        <f t="shared" si="1"/>
        <v>-106.89262817297565</v>
      </c>
      <c r="K9" s="14">
        <v>-6.4317694781208801E-4</v>
      </c>
      <c r="L9" s="13">
        <f t="shared" si="2"/>
        <v>-64.273346172349875</v>
      </c>
      <c r="M9" s="13">
        <v>1.14190634941159</v>
      </c>
    </row>
    <row r="10" spans="2:13" x14ac:dyDescent="0.25">
      <c r="B10" s="10">
        <v>4</v>
      </c>
      <c r="C10" s="11">
        <v>5477274.0709432401</v>
      </c>
      <c r="D10" s="11">
        <v>1.2928556025585099E-7</v>
      </c>
      <c r="F10" s="12">
        <v>-3</v>
      </c>
      <c r="G10" s="18">
        <v>-6.3178763277288699</v>
      </c>
      <c r="H10" s="13">
        <f t="shared" si="0"/>
        <v>-3.2040429019744708E-2</v>
      </c>
      <c r="I10" s="14">
        <v>-9.8463826854752008E-4</v>
      </c>
      <c r="J10" s="13">
        <f t="shared" si="1"/>
        <v>-98.395933660526239</v>
      </c>
      <c r="K10" s="14">
        <v>-5.9240753505440701E-4</v>
      </c>
      <c r="L10" s="13">
        <f t="shared" si="2"/>
        <v>-59.199905570596989</v>
      </c>
      <c r="M10" s="13">
        <v>1.02113802985546</v>
      </c>
    </row>
    <row r="11" spans="2:13" x14ac:dyDescent="0.25">
      <c r="B11" s="10">
        <v>5</v>
      </c>
      <c r="C11" s="11">
        <v>-3343728747.3440399</v>
      </c>
      <c r="D11" s="11">
        <v>1.8524209200786202E-5</v>
      </c>
      <c r="F11" s="12">
        <v>-2</v>
      </c>
      <c r="G11" s="18">
        <v>-6.3191674084869698</v>
      </c>
      <c r="H11" s="13">
        <f t="shared" si="0"/>
        <v>-1.1611616815533765E-2</v>
      </c>
      <c r="I11" s="14">
        <v>-9.1458275531861098E-4</v>
      </c>
      <c r="J11" s="13">
        <f t="shared" si="1"/>
        <v>-91.395212835004941</v>
      </c>
      <c r="K11" s="14">
        <v>-5.5048150034076797E-4</v>
      </c>
      <c r="L11" s="13">
        <f t="shared" si="2"/>
        <v>-55.01019300090617</v>
      </c>
      <c r="M11" s="13">
        <v>0.86931332016741603</v>
      </c>
    </row>
    <row r="12" spans="2:13" x14ac:dyDescent="0.25">
      <c r="B12" s="10">
        <v>6</v>
      </c>
      <c r="C12" s="11">
        <v>-339524168029.39697</v>
      </c>
      <c r="D12" s="11">
        <v>-7.3774184954985E-3</v>
      </c>
      <c r="F12" s="12">
        <v>-1</v>
      </c>
      <c r="G12" s="18">
        <v>-6.3198342211978504</v>
      </c>
      <c r="H12" s="13">
        <f t="shared" si="0"/>
        <v>-1.0606179252634434E-3</v>
      </c>
      <c r="I12" s="14">
        <v>-8.6692133141346795E-4</v>
      </c>
      <c r="J12" s="13">
        <f t="shared" si="1"/>
        <v>-86.632356815144334</v>
      </c>
      <c r="K12" s="14">
        <v>-5.2189283045841301E-4</v>
      </c>
      <c r="L12" s="13">
        <f t="shared" si="2"/>
        <v>-52.153297270724501</v>
      </c>
      <c r="M12" s="13">
        <v>0.84016433193435303</v>
      </c>
    </row>
    <row r="13" spans="2:13" x14ac:dyDescent="0.25">
      <c r="B13" s="10">
        <v>7</v>
      </c>
      <c r="C13" s="11">
        <v>102058544693536</v>
      </c>
      <c r="D13" s="11">
        <v>-0.55074623016375901</v>
      </c>
      <c r="F13" s="19">
        <v>0</v>
      </c>
      <c r="G13" s="20">
        <v>-6.3199012512033796</v>
      </c>
      <c r="H13" s="21">
        <f t="shared" si="0"/>
        <v>0</v>
      </c>
      <c r="I13" s="22">
        <v>-8.4942669919944305E-4</v>
      </c>
      <c r="J13" s="21">
        <f t="shared" si="1"/>
        <v>-84.884099891019503</v>
      </c>
      <c r="K13" s="22">
        <v>-5.1157219630243802E-4</v>
      </c>
      <c r="L13" s="21">
        <f t="shared" si="2"/>
        <v>-51.121945487857175</v>
      </c>
      <c r="M13" s="21">
        <v>1</v>
      </c>
    </row>
    <row r="14" spans="2:13" x14ac:dyDescent="0.25">
      <c r="B14" s="10">
        <v>8</v>
      </c>
      <c r="C14" s="11">
        <v>1.00278238271539E+16</v>
      </c>
      <c r="D14" s="11">
        <v>213.03871608364699</v>
      </c>
      <c r="F14" s="12">
        <v>1</v>
      </c>
      <c r="G14" s="18">
        <v>-6.3194114821977099</v>
      </c>
      <c r="H14" s="13">
        <f t="shared" si="0"/>
        <v>-7.7496306698860802E-3</v>
      </c>
      <c r="I14" s="14">
        <v>-8.6472580232451303E-4</v>
      </c>
      <c r="J14" s="13">
        <f t="shared" si="1"/>
        <v>-86.412955293298921</v>
      </c>
      <c r="K14" s="14">
        <v>-5.2083279354068698E-4</v>
      </c>
      <c r="L14" s="13">
        <f t="shared" si="2"/>
        <v>-52.04736667106566</v>
      </c>
      <c r="M14" s="13">
        <v>1.1918086223540501</v>
      </c>
    </row>
    <row r="15" spans="2:13" x14ac:dyDescent="0.25">
      <c r="B15" s="15">
        <v>9</v>
      </c>
      <c r="C15" s="16">
        <v>-1.6184985141029499E+18</v>
      </c>
      <c r="D15" s="16">
        <v>8678.6777899948192</v>
      </c>
      <c r="F15" s="12">
        <v>2</v>
      </c>
      <c r="G15" s="18">
        <v>-6.3183783647380896</v>
      </c>
      <c r="H15" s="13">
        <f t="shared" si="0"/>
        <v>-2.4096681336597005E-2</v>
      </c>
      <c r="I15" s="14">
        <v>-9.0406454018229299E-4</v>
      </c>
      <c r="J15" s="13">
        <f t="shared" si="1"/>
        <v>-90.344116577790615</v>
      </c>
      <c r="K15" s="14">
        <v>-5.4432379344578302E-4</v>
      </c>
      <c r="L15" s="13">
        <f t="shared" si="2"/>
        <v>-54.394846900217146</v>
      </c>
      <c r="M15" s="13">
        <v>1.1803374606444901</v>
      </c>
    </row>
    <row r="16" spans="2:13" x14ac:dyDescent="0.25">
      <c r="B16" s="15">
        <v>10</v>
      </c>
      <c r="C16" s="16">
        <v>-1.5357583381860201E+20</v>
      </c>
      <c r="D16" s="16">
        <v>-3231779.4875782002</v>
      </c>
      <c r="F16" s="12">
        <v>3</v>
      </c>
      <c r="G16" s="18">
        <v>-6.3167940164441099</v>
      </c>
      <c r="H16" s="13">
        <f t="shared" si="0"/>
        <v>-4.9165875157908843E-2</v>
      </c>
      <c r="I16" s="14">
        <v>-9.6262851634176501E-4</v>
      </c>
      <c r="J16" s="13">
        <f t="shared" si="1"/>
        <v>-96.196476065691172</v>
      </c>
      <c r="K16" s="14">
        <v>-5.7938835642801299E-4</v>
      </c>
      <c r="L16" s="13">
        <f t="shared" si="2"/>
        <v>-57.898885411867106</v>
      </c>
      <c r="M16" s="13">
        <v>0.92705979147432804</v>
      </c>
    </row>
    <row r="17" spans="2:13" x14ac:dyDescent="0.25">
      <c r="B17" s="15">
        <v>11</v>
      </c>
      <c r="C17" s="16">
        <v>1.27314586132104E+22</v>
      </c>
      <c r="D17" s="16">
        <v>-68483789.885955006</v>
      </c>
      <c r="F17" s="12">
        <v>4</v>
      </c>
      <c r="G17" s="18">
        <v>-6.3145817425253403</v>
      </c>
      <c r="H17" s="13">
        <f t="shared" si="0"/>
        <v>-8.4170756260256857E-2</v>
      </c>
      <c r="I17" s="14">
        <v>-1.0365412870863E-3</v>
      </c>
      <c r="J17" s="13">
        <f t="shared" si="1"/>
        <v>-103.58265667552389</v>
      </c>
      <c r="K17" s="14">
        <v>-6.2379600545353501E-4</v>
      </c>
      <c r="L17" s="13">
        <f t="shared" si="2"/>
        <v>-62.336588299426893</v>
      </c>
      <c r="M17" s="13">
        <v>0.64184480389349396</v>
      </c>
    </row>
    <row r="18" spans="2:13" x14ac:dyDescent="0.25">
      <c r="B18" s="15">
        <v>12</v>
      </c>
      <c r="C18" s="16">
        <v>1.17257883274348E+24</v>
      </c>
      <c r="D18" s="16">
        <v>24531200733.451401</v>
      </c>
      <c r="F18" s="12">
        <v>5</v>
      </c>
      <c r="G18" s="18">
        <v>-6.3115382594391498</v>
      </c>
      <c r="H18" s="13">
        <f t="shared" si="0"/>
        <v>-0.13232788665230213</v>
      </c>
      <c r="I18" s="14">
        <v>-1.12375891985217E-3</v>
      </c>
      <c r="J18" s="13">
        <f t="shared" si="1"/>
        <v>-112.29840608501833</v>
      </c>
      <c r="K18" s="14">
        <v>-6.7607749067559399E-4</v>
      </c>
      <c r="L18" s="13">
        <f t="shared" si="2"/>
        <v>-67.561131886557675</v>
      </c>
      <c r="M18" s="13">
        <v>0.49543707392000502</v>
      </c>
    </row>
    <row r="19" spans="2:13" x14ac:dyDescent="0.25">
      <c r="B19" s="15">
        <v>13</v>
      </c>
      <c r="C19" s="16">
        <v>-3.9162876834590403E+25</v>
      </c>
      <c r="D19" s="16">
        <v>212173599466.491</v>
      </c>
      <c r="F19" s="3">
        <v>6</v>
      </c>
      <c r="G19" s="17">
        <v>-6.3075897697445198</v>
      </c>
      <c r="H19" s="4">
        <f t="shared" si="0"/>
        <v>-0.1948049656078979</v>
      </c>
      <c r="I19" s="5">
        <v>-1.2262767008390399E-3</v>
      </c>
      <c r="J19" s="6">
        <f t="shared" si="1"/>
        <v>-122.5431153343233</v>
      </c>
      <c r="K19" s="5">
        <v>-7.3741206828583695E-4</v>
      </c>
      <c r="L19" s="6">
        <f t="shared" si="2"/>
        <v>-73.6903604798526</v>
      </c>
      <c r="M19" s="4">
        <v>0.37223498875635203</v>
      </c>
    </row>
    <row r="20" spans="2:13" x14ac:dyDescent="0.25">
      <c r="B20" s="15">
        <v>14</v>
      </c>
      <c r="C20" s="16">
        <v>-3.5207237437712798E+27</v>
      </c>
      <c r="D20" s="16">
        <v>-73319154098729.203</v>
      </c>
      <c r="F20" s="3">
        <v>7</v>
      </c>
      <c r="G20" s="17">
        <v>-6.3026840487803897</v>
      </c>
      <c r="H20" s="4">
        <f t="shared" si="0"/>
        <v>-0.27242834561238777</v>
      </c>
      <c r="I20" s="5">
        <v>-1.3437220808463499E-3</v>
      </c>
      <c r="J20" s="6">
        <f t="shared" si="1"/>
        <v>-134.27955519155282</v>
      </c>
      <c r="K20" s="5">
        <v>-8.0769671625705605E-4</v>
      </c>
      <c r="L20" s="6">
        <f t="shared" si="2"/>
        <v>-80.713978980209262</v>
      </c>
      <c r="M20" s="4">
        <v>0.13891803341869199</v>
      </c>
    </row>
    <row r="21" spans="2:13" x14ac:dyDescent="0.25">
      <c r="F21" s="3">
        <v>8</v>
      </c>
      <c r="G21" s="17">
        <v>-6.2967752192562303</v>
      </c>
      <c r="H21" s="4">
        <f t="shared" si="0"/>
        <v>-0.36592394450381477</v>
      </c>
      <c r="I21" s="5">
        <v>-1.46962917966456E-3</v>
      </c>
      <c r="J21" s="6">
        <f t="shared" si="1"/>
        <v>-146.86158347385904</v>
      </c>
      <c r="K21" s="5">
        <v>-8.8317550578187801E-4</v>
      </c>
      <c r="L21" s="6">
        <f t="shared" si="2"/>
        <v>-88.256653487281568</v>
      </c>
      <c r="M21" s="4">
        <v>3.5990021454052702E-2</v>
      </c>
    </row>
    <row r="22" spans="2:13" x14ac:dyDescent="0.25">
      <c r="B22" s="49" t="s">
        <v>13</v>
      </c>
      <c r="C22" s="50"/>
      <c r="D22" s="51"/>
      <c r="F22" s="3">
        <v>8.9999999999999911</v>
      </c>
      <c r="G22" s="17">
        <v>-6.28975128154255</v>
      </c>
      <c r="H22" s="4">
        <f t="shared" si="0"/>
        <v>-0.47706393600831537</v>
      </c>
      <c r="I22" s="5">
        <v>-1.60169060016036E-3</v>
      </c>
      <c r="J22" s="6">
        <f t="shared" si="1"/>
        <v>-160.05861956853371</v>
      </c>
      <c r="K22" s="5">
        <v>-9.6242792262673301E-4</v>
      </c>
      <c r="L22" s="6">
        <f t="shared" si="2"/>
        <v>-96.176430525610627</v>
      </c>
      <c r="M22" s="4">
        <v>-0.109659224821157</v>
      </c>
    </row>
    <row r="23" spans="2:13" x14ac:dyDescent="0.25">
      <c r="B23" s="7" t="s">
        <v>5</v>
      </c>
      <c r="C23" s="7" t="s">
        <v>6</v>
      </c>
      <c r="D23" s="7" t="s">
        <v>7</v>
      </c>
      <c r="F23" s="3">
        <v>10</v>
      </c>
      <c r="G23" s="17">
        <v>-6.2813812691230302</v>
      </c>
      <c r="H23" s="4">
        <f t="shared" si="0"/>
        <v>-0.60950291071422713</v>
      </c>
      <c r="I23" s="5">
        <v>-1.8646196988545E-3</v>
      </c>
      <c r="J23" s="6">
        <f t="shared" si="1"/>
        <v>-186.33339983956068</v>
      </c>
      <c r="K23" s="5">
        <v>-1.12022174965533E-3</v>
      </c>
      <c r="L23" s="6">
        <f t="shared" si="2"/>
        <v>-111.94493296178936</v>
      </c>
      <c r="M23" s="4">
        <v>-0.21174014196969801</v>
      </c>
    </row>
    <row r="24" spans="2:13" x14ac:dyDescent="0.25">
      <c r="B24" s="8">
        <v>0</v>
      </c>
      <c r="C24" s="9">
        <v>-6.3199008000000001</v>
      </c>
      <c r="D24" s="9">
        <v>-9.9212350000000007E-18</v>
      </c>
    </row>
    <row r="25" spans="2:13" x14ac:dyDescent="0.25">
      <c r="B25" s="8">
        <v>1</v>
      </c>
      <c r="C25" s="9">
        <v>0.21797999000000001</v>
      </c>
      <c r="D25" s="9">
        <v>8.1772462E-14</v>
      </c>
    </row>
    <row r="26" spans="2:13" x14ac:dyDescent="0.25">
      <c r="B26" s="8">
        <v>2</v>
      </c>
      <c r="C26" s="9">
        <v>282.27791999999999</v>
      </c>
      <c r="D26" s="9">
        <v>-3.5738408000000003E-11</v>
      </c>
    </row>
    <row r="27" spans="2:13" x14ac:dyDescent="0.25">
      <c r="B27" s="8">
        <v>3</v>
      </c>
      <c r="C27" s="9">
        <v>-5649.9845999999998</v>
      </c>
      <c r="D27" s="9">
        <v>-1.4437636E-8</v>
      </c>
    </row>
    <row r="28" spans="2:13" x14ac:dyDescent="0.25">
      <c r="B28" s="10">
        <v>4</v>
      </c>
      <c r="C28" s="11">
        <v>-536010.5</v>
      </c>
      <c r="D28" s="11">
        <v>5.9827893000000003E-6</v>
      </c>
    </row>
    <row r="29" spans="2:13" x14ac:dyDescent="0.25">
      <c r="B29" s="10">
        <v>5</v>
      </c>
      <c r="C29" s="11">
        <v>154565710</v>
      </c>
      <c r="D29" s="11">
        <v>9.3445932999999999E-4</v>
      </c>
    </row>
    <row r="30" spans="2:13" x14ac:dyDescent="0.25">
      <c r="B30" s="10">
        <v>6</v>
      </c>
      <c r="C30" s="11">
        <v>121939700000</v>
      </c>
      <c r="D30" s="11">
        <v>-0.34871050999999997</v>
      </c>
    </row>
    <row r="31" spans="2:13" x14ac:dyDescent="0.25">
      <c r="B31" s="10">
        <v>7</v>
      </c>
      <c r="C31" s="11">
        <v>-3702250000000</v>
      </c>
      <c r="D31" s="11">
        <v>-28.567360999999998</v>
      </c>
    </row>
    <row r="32" spans="2:13" x14ac:dyDescent="0.25">
      <c r="B32" s="10">
        <v>8</v>
      </c>
      <c r="C32" s="11">
        <v>-3320521600000000</v>
      </c>
      <c r="D32" s="11">
        <v>9475.9876999999997</v>
      </c>
    </row>
    <row r="33" spans="2:4" x14ac:dyDescent="0.25">
      <c r="B33" s="15">
        <v>9</v>
      </c>
      <c r="C33" s="16">
        <v>5.6057292E+16</v>
      </c>
      <c r="D33" s="16">
        <v>436271.16</v>
      </c>
    </row>
    <row r="34" spans="2:4" x14ac:dyDescent="0.25">
      <c r="B34" s="15">
        <v>10</v>
      </c>
      <c r="C34" s="16">
        <v>4.2899267000000004E+19</v>
      </c>
      <c r="D34" s="16">
        <v>-130586430</v>
      </c>
    </row>
    <row r="35" spans="2:4" x14ac:dyDescent="0.25">
      <c r="B35" s="15">
        <v>11</v>
      </c>
      <c r="C35" s="16">
        <v>-4.39764E+20</v>
      </c>
      <c r="D35" s="16">
        <v>-3229481600</v>
      </c>
    </row>
    <row r="36" spans="2:4" x14ac:dyDescent="0.25">
      <c r="B36" s="15">
        <v>12</v>
      </c>
      <c r="C36" s="16">
        <v>-2.7273446000000001E+23</v>
      </c>
      <c r="D36" s="16">
        <v>886495430000</v>
      </c>
    </row>
    <row r="37" spans="2:4" x14ac:dyDescent="0.25">
      <c r="B37" s="15">
        <v>13</v>
      </c>
      <c r="C37" s="16">
        <v>1.3523413E+24</v>
      </c>
      <c r="D37" s="16">
        <v>9283459800000</v>
      </c>
    </row>
    <row r="38" spans="2:4" x14ac:dyDescent="0.25">
      <c r="B38" s="15">
        <v>14</v>
      </c>
      <c r="C38" s="16">
        <v>6.8942743000000002E+26</v>
      </c>
      <c r="D38" s="16">
        <v>-2360555400000000</v>
      </c>
    </row>
  </sheetData>
  <mergeCells count="3">
    <mergeCell ref="B2:D2"/>
    <mergeCell ref="B4:D4"/>
    <mergeCell ref="B22:D22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9A78-A696-4035-9373-CA52523D38D2}">
  <dimension ref="B2:M38"/>
  <sheetViews>
    <sheetView zoomScale="90" zoomScaleNormal="90" workbookViewId="0">
      <selection activeCell="C6" sqref="C6:C8"/>
    </sheetView>
  </sheetViews>
  <sheetFormatPr defaultRowHeight="15" x14ac:dyDescent="0.25"/>
  <cols>
    <col min="1" max="1" width="2.140625" customWidth="1"/>
    <col min="2" max="2" width="12.42578125" customWidth="1"/>
    <col min="3" max="4" width="13.5703125" customWidth="1"/>
    <col min="5" max="5" width="2.7109375" customWidth="1"/>
    <col min="7" max="7" width="19.5703125" customWidth="1"/>
    <col min="8" max="8" width="12.5703125" customWidth="1"/>
    <col min="9" max="9" width="15.5703125" customWidth="1"/>
    <col min="10" max="10" width="14.42578125" customWidth="1"/>
    <col min="11" max="11" width="16.85546875" customWidth="1"/>
    <col min="12" max="13" width="16.5703125" customWidth="1"/>
  </cols>
  <sheetData>
    <row r="2" spans="2:13" ht="60" x14ac:dyDescent="0.25">
      <c r="B2" s="48" t="s">
        <v>0</v>
      </c>
      <c r="C2" s="48"/>
      <c r="D2" s="48"/>
      <c r="F2" s="1" t="s">
        <v>9</v>
      </c>
      <c r="G2" s="2" t="s">
        <v>12</v>
      </c>
      <c r="H2" s="2" t="s">
        <v>1</v>
      </c>
      <c r="I2" s="2" t="s">
        <v>2</v>
      </c>
      <c r="J2" s="2" t="s">
        <v>10</v>
      </c>
      <c r="K2" s="2" t="s">
        <v>3</v>
      </c>
      <c r="L2" s="2" t="s">
        <v>11</v>
      </c>
      <c r="M2" s="2" t="s">
        <v>4</v>
      </c>
    </row>
    <row r="3" spans="2:13" x14ac:dyDescent="0.25">
      <c r="F3" s="3">
        <v>-10</v>
      </c>
      <c r="G3" s="17">
        <v>-6.2815077632079399</v>
      </c>
      <c r="H3" s="4">
        <f>(G3-$G$13)*100/$G$13</f>
        <v>-0.63325728722873442</v>
      </c>
      <c r="I3" s="5">
        <v>-3.8314713198735201E-4</v>
      </c>
      <c r="J3" s="6">
        <f>(1000000/10.0069)*I3</f>
        <v>-38.288294275684976</v>
      </c>
      <c r="K3" s="5">
        <v>-2.3488680324620001E-4</v>
      </c>
      <c r="L3" s="6">
        <f>(1000000/10.0069)*K3</f>
        <v>-23.472484310445793</v>
      </c>
      <c r="M3" s="4">
        <v>-1.92993360243417</v>
      </c>
    </row>
    <row r="4" spans="2:13" x14ac:dyDescent="0.25">
      <c r="B4" s="49" t="s">
        <v>8</v>
      </c>
      <c r="C4" s="50"/>
      <c r="D4" s="51"/>
      <c r="F4" s="3">
        <v>-8.9999999999999911</v>
      </c>
      <c r="G4" s="17">
        <v>-6.2902649518921798</v>
      </c>
      <c r="H4" s="4">
        <f t="shared" ref="H4:H23" si="0">(G4-$G$13)*100/$G$13</f>
        <v>-0.49472791694428764</v>
      </c>
      <c r="I4" s="5">
        <v>-2.1960309806512001E-4</v>
      </c>
      <c r="J4" s="6">
        <f t="shared" ref="J4:J23" si="1">(1000000/10.0069)*I4</f>
        <v>-21.94516764083982</v>
      </c>
      <c r="K4" s="5">
        <v>-1.3599667300610201E-4</v>
      </c>
      <c r="L4" s="6">
        <f t="shared" ref="L4:L23" si="2">(1000000/10.0069)*K4</f>
        <v>-13.590290000509848</v>
      </c>
      <c r="M4" s="4">
        <v>-1.5382398689523</v>
      </c>
    </row>
    <row r="5" spans="2:13" x14ac:dyDescent="0.25">
      <c r="B5" s="7" t="s">
        <v>5</v>
      </c>
      <c r="C5" s="7" t="s">
        <v>6</v>
      </c>
      <c r="D5" s="7" t="s">
        <v>7</v>
      </c>
      <c r="F5" s="3">
        <v>-8</v>
      </c>
      <c r="G5" s="17">
        <v>-6.2975865535633204</v>
      </c>
      <c r="H5" s="4">
        <f t="shared" si="0"/>
        <v>-0.37890799966855371</v>
      </c>
      <c r="I5" s="5">
        <v>-5.5963981239991203E-5</v>
      </c>
      <c r="J5" s="6">
        <f t="shared" si="1"/>
        <v>-5.5925392719015079</v>
      </c>
      <c r="K5" s="5">
        <v>-3.7270279809881503E-5</v>
      </c>
      <c r="L5" s="6">
        <f t="shared" si="2"/>
        <v>-3.7244581048957719</v>
      </c>
      <c r="M5" s="4">
        <v>-1.1022878324470899</v>
      </c>
    </row>
    <row r="6" spans="2:13" x14ac:dyDescent="0.25">
      <c r="B6" s="8">
        <v>0</v>
      </c>
      <c r="C6" s="9">
        <v>2.9716113032956999E-4</v>
      </c>
      <c r="D6" s="9">
        <v>4.3224747492033602E-18</v>
      </c>
      <c r="F6" s="3">
        <v>-7</v>
      </c>
      <c r="G6" s="17">
        <v>-6.3036980925050097</v>
      </c>
      <c r="H6" s="4">
        <f t="shared" si="0"/>
        <v>-0.28222998214624773</v>
      </c>
      <c r="I6" s="5">
        <v>9.64151805543521E-5</v>
      </c>
      <c r="J6" s="6">
        <f t="shared" si="1"/>
        <v>9.6348699951385637</v>
      </c>
      <c r="K6" s="5">
        <v>5.449778438736E-5</v>
      </c>
      <c r="L6" s="6">
        <f t="shared" si="2"/>
        <v>5.4460206844637193</v>
      </c>
      <c r="M6" s="4">
        <v>-0.79641040174502198</v>
      </c>
    </row>
    <row r="7" spans="2:13" x14ac:dyDescent="0.25">
      <c r="B7" s="8">
        <v>1</v>
      </c>
      <c r="C7" s="9">
        <v>-0.25261458194629199</v>
      </c>
      <c r="D7" s="9">
        <v>-5.3810480946351799E-15</v>
      </c>
      <c r="F7" s="3">
        <v>-6</v>
      </c>
      <c r="G7" s="17">
        <v>-6.3087829789332597</v>
      </c>
      <c r="H7" s="4">
        <f t="shared" si="0"/>
        <v>-0.20179251068453263</v>
      </c>
      <c r="I7" s="5">
        <v>2.3278410931909299E-4</v>
      </c>
      <c r="J7" s="6">
        <f t="shared" si="1"/>
        <v>23.262359903575831</v>
      </c>
      <c r="K7" s="5">
        <v>1.3663835917703999E-4</v>
      </c>
      <c r="L7" s="6">
        <f t="shared" si="2"/>
        <v>13.654414371787464</v>
      </c>
      <c r="M7" s="4">
        <v>-0.27806932971970699</v>
      </c>
    </row>
    <row r="8" spans="2:13" x14ac:dyDescent="0.25">
      <c r="B8" s="8">
        <v>2</v>
      </c>
      <c r="C8" s="9">
        <v>-27.532138699178599</v>
      </c>
      <c r="D8" s="9">
        <v>1.2333527101343199E-12</v>
      </c>
      <c r="F8" s="12">
        <v>-5</v>
      </c>
      <c r="G8" s="18">
        <v>-6.3128568880831599</v>
      </c>
      <c r="H8" s="13">
        <f t="shared" si="0"/>
        <v>-0.13734761980906438</v>
      </c>
      <c r="I8" s="14">
        <v>3.5456803042090802E-4</v>
      </c>
      <c r="J8" s="13">
        <f t="shared" si="1"/>
        <v>35.432354717335841</v>
      </c>
      <c r="K8" s="14">
        <v>2.1011428663690601E-4</v>
      </c>
      <c r="L8" s="13">
        <f t="shared" si="2"/>
        <v>20.996940774556155</v>
      </c>
      <c r="M8" s="13">
        <v>0.103068072658261</v>
      </c>
    </row>
    <row r="9" spans="2:13" x14ac:dyDescent="0.25">
      <c r="B9" s="8">
        <v>3</v>
      </c>
      <c r="C9" s="9">
        <v>52434.855272989698</v>
      </c>
      <c r="D9" s="9">
        <v>5.5788503566234702E-10</v>
      </c>
      <c r="F9" s="12">
        <v>-4</v>
      </c>
      <c r="G9" s="18">
        <v>-6.3160854467669498</v>
      </c>
      <c r="H9" s="13">
        <f t="shared" si="0"/>
        <v>-8.6275270277906907E-2</v>
      </c>
      <c r="I9" s="14">
        <v>4.5995279050184499E-4</v>
      </c>
      <c r="J9" s="13">
        <f t="shared" si="1"/>
        <v>45.963564190892782</v>
      </c>
      <c r="K9" s="14">
        <v>2.7375146889291102E-4</v>
      </c>
      <c r="L9" s="13">
        <f t="shared" si="2"/>
        <v>27.356271062258141</v>
      </c>
      <c r="M9" s="13">
        <v>0.35940705723979999</v>
      </c>
    </row>
    <row r="10" spans="2:13" x14ac:dyDescent="0.25">
      <c r="B10" s="10">
        <v>4</v>
      </c>
      <c r="C10" s="11">
        <v>5711702.5964026498</v>
      </c>
      <c r="D10" s="11">
        <v>-1.38179743585538E-7</v>
      </c>
      <c r="F10" s="12">
        <v>-3</v>
      </c>
      <c r="G10" s="18">
        <v>-6.3184940886265899</v>
      </c>
      <c r="H10" s="13">
        <f t="shared" si="0"/>
        <v>-4.8173129044249273E-2</v>
      </c>
      <c r="I10" s="14">
        <v>5.4551798418614396E-4</v>
      </c>
      <c r="J10" s="13">
        <f t="shared" si="1"/>
        <v>54.514183631908374</v>
      </c>
      <c r="K10" s="14">
        <v>3.2539525993469299E-4</v>
      </c>
      <c r="L10" s="13">
        <f t="shared" si="2"/>
        <v>32.517089201919973</v>
      </c>
      <c r="M10" s="13">
        <v>0.845488026358305</v>
      </c>
    </row>
    <row r="11" spans="2:13" x14ac:dyDescent="0.25">
      <c r="B11" s="10">
        <v>5</v>
      </c>
      <c r="C11" s="11">
        <v>-3202037541.7841702</v>
      </c>
      <c r="D11" s="11">
        <v>-3.4349275710199401E-5</v>
      </c>
      <c r="F11" s="12">
        <v>-2</v>
      </c>
      <c r="G11" s="18">
        <v>-6.3201608478460303</v>
      </c>
      <c r="H11" s="13">
        <f t="shared" si="0"/>
        <v>-2.1806778676532895E-2</v>
      </c>
      <c r="I11" s="14">
        <v>6.0953308034972903E-4</v>
      </c>
      <c r="J11" s="13">
        <f t="shared" si="1"/>
        <v>60.911279252288821</v>
      </c>
      <c r="K11" s="14">
        <v>3.6402727227223699E-4</v>
      </c>
      <c r="L11" s="13">
        <f t="shared" si="2"/>
        <v>36.377626664824966</v>
      </c>
      <c r="M11" s="13">
        <v>1.4639905623090099</v>
      </c>
    </row>
    <row r="12" spans="2:13" x14ac:dyDescent="0.25">
      <c r="B12" s="10">
        <v>6</v>
      </c>
      <c r="C12" s="11">
        <v>-348817193939.43201</v>
      </c>
      <c r="D12" s="11">
        <v>7.3551477916086296E-3</v>
      </c>
      <c r="F12" s="12">
        <v>-1</v>
      </c>
      <c r="G12" s="18">
        <v>-6.3211924684638898</v>
      </c>
      <c r="H12" s="13">
        <f t="shared" si="0"/>
        <v>-5.4876425110958514E-3</v>
      </c>
      <c r="I12" s="14">
        <v>6.5024748440462E-4</v>
      </c>
      <c r="J12" s="13">
        <f t="shared" si="1"/>
        <v>64.97991230097432</v>
      </c>
      <c r="K12" s="14">
        <v>3.8871448767182899E-4</v>
      </c>
      <c r="L12" s="13">
        <f t="shared" si="2"/>
        <v>38.844645961469482</v>
      </c>
      <c r="M12" s="13">
        <v>1.6095226409655301</v>
      </c>
    </row>
    <row r="13" spans="2:13" x14ac:dyDescent="0.25">
      <c r="B13" s="10">
        <v>7</v>
      </c>
      <c r="C13" s="11">
        <v>97698021425502.797</v>
      </c>
      <c r="D13" s="11">
        <v>1.0591600306686799</v>
      </c>
      <c r="F13" s="19">
        <v>0</v>
      </c>
      <c r="G13" s="20">
        <v>-6.3215393719458204</v>
      </c>
      <c r="H13" s="21">
        <f t="shared" si="0"/>
        <v>0</v>
      </c>
      <c r="I13" s="22">
        <v>6.6641030552659695E-4</v>
      </c>
      <c r="J13" s="21">
        <f t="shared" si="1"/>
        <v>66.595079947495918</v>
      </c>
      <c r="K13" s="22">
        <v>3.9872604621504499E-4</v>
      </c>
      <c r="L13" s="21">
        <f t="shared" si="2"/>
        <v>39.845111494573239</v>
      </c>
      <c r="M13" s="21">
        <v>1</v>
      </c>
    </row>
    <row r="14" spans="2:13" x14ac:dyDescent="0.25">
      <c r="B14" s="10">
        <v>8</v>
      </c>
      <c r="C14" s="11">
        <v>1.02413190701417E+16</v>
      </c>
      <c r="D14" s="11">
        <v>-201.91344095525699</v>
      </c>
      <c r="F14" s="12">
        <v>1</v>
      </c>
      <c r="G14" s="18">
        <v>-6.3213100496995001</v>
      </c>
      <c r="H14" s="13">
        <f t="shared" si="0"/>
        <v>-3.6276329676602497E-3</v>
      </c>
      <c r="I14" s="14">
        <v>6.5843786381173102E-4</v>
      </c>
      <c r="J14" s="13">
        <f t="shared" si="1"/>
        <v>65.798385495181421</v>
      </c>
      <c r="K14" s="14">
        <v>3.9426251363612998E-4</v>
      </c>
      <c r="L14" s="13">
        <f t="shared" si="2"/>
        <v>39.399066008067429</v>
      </c>
      <c r="M14" s="13">
        <v>0.241338289456169</v>
      </c>
    </row>
    <row r="15" spans="2:13" x14ac:dyDescent="0.25">
      <c r="B15" s="15">
        <v>9</v>
      </c>
      <c r="C15" s="16">
        <v>-1.5501678561259799E+18</v>
      </c>
      <c r="D15" s="16">
        <v>-16895.898803534099</v>
      </c>
      <c r="F15" s="12">
        <v>2</v>
      </c>
      <c r="G15" s="18">
        <v>-6.3205057132600997</v>
      </c>
      <c r="H15" s="13">
        <f t="shared" si="0"/>
        <v>-1.6351376221873104E-2</v>
      </c>
      <c r="I15" s="14">
        <v>6.2869317700160201E-4</v>
      </c>
      <c r="J15" s="13">
        <f t="shared" si="1"/>
        <v>62.82596778239035</v>
      </c>
      <c r="K15" s="14">
        <v>3.7683153802191098E-4</v>
      </c>
      <c r="L15" s="13">
        <f t="shared" si="2"/>
        <v>37.657170354646389</v>
      </c>
      <c r="M15" s="13">
        <v>0.27622297226846398</v>
      </c>
    </row>
    <row r="16" spans="2:13" x14ac:dyDescent="0.25">
      <c r="B16" s="15">
        <v>10</v>
      </c>
      <c r="C16" s="16">
        <v>-1.5645823729384201E+20</v>
      </c>
      <c r="D16" s="16">
        <v>2961704.4603856402</v>
      </c>
      <c r="F16" s="12">
        <v>3</v>
      </c>
      <c r="G16" s="18">
        <v>-6.3189954802270396</v>
      </c>
      <c r="H16" s="13">
        <f t="shared" si="0"/>
        <v>-4.0241649527174378E-2</v>
      </c>
      <c r="I16" s="14">
        <v>5.7756732661600602E-4</v>
      </c>
      <c r="J16" s="13">
        <f t="shared" si="1"/>
        <v>57.716907995083993</v>
      </c>
      <c r="K16" s="14">
        <v>3.4661587820334001E-4</v>
      </c>
      <c r="L16" s="13">
        <f t="shared" si="2"/>
        <v>34.637687815741138</v>
      </c>
      <c r="M16" s="13">
        <v>1.2833484376433499</v>
      </c>
    </row>
    <row r="17" spans="2:13" x14ac:dyDescent="0.25">
      <c r="B17" s="15">
        <v>11</v>
      </c>
      <c r="C17" s="16">
        <v>1.22021976694636E+22</v>
      </c>
      <c r="D17" s="16">
        <v>133209430.876699</v>
      </c>
      <c r="F17" s="12">
        <v>4</v>
      </c>
      <c r="G17" s="18">
        <v>-6.3166512110097299</v>
      </c>
      <c r="H17" s="13">
        <f t="shared" si="0"/>
        <v>-7.7325484324015883E-2</v>
      </c>
      <c r="I17" s="14">
        <v>5.0574436379303305E-4</v>
      </c>
      <c r="J17" s="13">
        <f t="shared" si="1"/>
        <v>50.539564080088041</v>
      </c>
      <c r="K17" s="14">
        <v>3.0396403063033398E-4</v>
      </c>
      <c r="L17" s="13">
        <f t="shared" si="2"/>
        <v>30.375444006668797</v>
      </c>
      <c r="M17" s="13">
        <v>2.4421993706655001</v>
      </c>
    </row>
    <row r="18" spans="2:13" x14ac:dyDescent="0.25">
      <c r="B18" s="15">
        <v>12</v>
      </c>
      <c r="C18" s="16">
        <v>1.19337101113612E+24</v>
      </c>
      <c r="D18" s="16">
        <v>-22004596166.9589</v>
      </c>
      <c r="F18" s="12">
        <v>5</v>
      </c>
      <c r="G18" s="18">
        <v>-6.3134733329212596</v>
      </c>
      <c r="H18" s="13">
        <f t="shared" si="0"/>
        <v>-0.12759612097580009</v>
      </c>
      <c r="I18" s="14">
        <v>4.1998308742008698E-4</v>
      </c>
      <c r="J18" s="13">
        <f t="shared" si="1"/>
        <v>41.969349890584191</v>
      </c>
      <c r="K18" s="14">
        <v>2.5296140123532898E-4</v>
      </c>
      <c r="L18" s="13">
        <f t="shared" si="2"/>
        <v>25.278697822035692</v>
      </c>
      <c r="M18" s="13">
        <v>3.0635317361115502</v>
      </c>
    </row>
    <row r="19" spans="2:13" x14ac:dyDescent="0.25">
      <c r="B19" s="15">
        <v>13</v>
      </c>
      <c r="C19" s="16">
        <v>-3.7557108737334498E+25</v>
      </c>
      <c r="D19" s="16">
        <v>-409846623331.30402</v>
      </c>
      <c r="F19" s="3">
        <v>6</v>
      </c>
      <c r="G19" s="17">
        <v>-6.3093923451695</v>
      </c>
      <c r="H19" s="4">
        <f t="shared" si="0"/>
        <v>-0.19215298777110124</v>
      </c>
      <c r="I19" s="5">
        <v>3.1864454215002998E-4</v>
      </c>
      <c r="J19" s="6">
        <f t="shared" si="1"/>
        <v>31.842482901800754</v>
      </c>
      <c r="K19" s="5">
        <v>1.9261499719131799E-4</v>
      </c>
      <c r="L19" s="6">
        <f t="shared" si="2"/>
        <v>19.248218448402401</v>
      </c>
      <c r="M19" s="4">
        <v>3.5896621623806202</v>
      </c>
    </row>
    <row r="20" spans="2:13" x14ac:dyDescent="0.25">
      <c r="B20" s="15">
        <v>14</v>
      </c>
      <c r="C20" s="16">
        <v>-3.5817183277047199E+27</v>
      </c>
      <c r="D20" s="16">
        <v>64893257844774.898</v>
      </c>
      <c r="F20" s="3">
        <v>7</v>
      </c>
      <c r="G20" s="17">
        <v>-6.30440470375685</v>
      </c>
      <c r="H20" s="4">
        <f t="shared" si="0"/>
        <v>-0.2710521469661617</v>
      </c>
      <c r="I20" s="5">
        <v>2.04480363217109E-4</v>
      </c>
      <c r="J20" s="6">
        <f t="shared" si="1"/>
        <v>20.433936905246277</v>
      </c>
      <c r="K20" s="5">
        <v>1.2455863031891301E-4</v>
      </c>
      <c r="L20" s="6">
        <f t="shared" si="2"/>
        <v>12.447274412546644</v>
      </c>
      <c r="M20" s="4">
        <v>4.53891864308771</v>
      </c>
    </row>
    <row r="21" spans="2:13" x14ac:dyDescent="0.25">
      <c r="F21" s="3">
        <v>8</v>
      </c>
      <c r="G21" s="17">
        <v>-6.2984176598003998</v>
      </c>
      <c r="H21" s="4">
        <f t="shared" si="0"/>
        <v>-0.36576078681138596</v>
      </c>
      <c r="I21" s="5">
        <v>8.19149925108246E-5</v>
      </c>
      <c r="J21" s="6">
        <f t="shared" si="1"/>
        <v>8.1858510138828802</v>
      </c>
      <c r="K21" s="5">
        <v>5.1432378217826102E-5</v>
      </c>
      <c r="L21" s="6">
        <f t="shared" si="2"/>
        <v>5.1396914346926721</v>
      </c>
      <c r="M21" s="4">
        <v>4.9402077851337003</v>
      </c>
    </row>
    <row r="22" spans="2:13" x14ac:dyDescent="0.25">
      <c r="B22" s="49" t="s">
        <v>13</v>
      </c>
      <c r="C22" s="50"/>
      <c r="D22" s="51"/>
      <c r="F22" s="3">
        <v>8.9999999999999911</v>
      </c>
      <c r="G22" s="17">
        <v>-6.2912470474377304</v>
      </c>
      <c r="H22" s="4">
        <f t="shared" si="0"/>
        <v>-0.47919221451856148</v>
      </c>
      <c r="I22" s="5">
        <v>-4.3608239116316299E-5</v>
      </c>
      <c r="J22" s="6">
        <f t="shared" si="1"/>
        <v>-4.3578170178892863</v>
      </c>
      <c r="K22" s="5">
        <v>-2.33735149284039E-5</v>
      </c>
      <c r="L22" s="6">
        <f t="shared" si="2"/>
        <v>-2.3357398323560643</v>
      </c>
      <c r="M22" s="4">
        <v>5.5080622742298102</v>
      </c>
    </row>
    <row r="23" spans="2:13" x14ac:dyDescent="0.25">
      <c r="B23" s="7" t="s">
        <v>5</v>
      </c>
      <c r="C23" s="7" t="s">
        <v>6</v>
      </c>
      <c r="D23" s="7" t="s">
        <v>7</v>
      </c>
      <c r="F23" s="3">
        <v>10</v>
      </c>
      <c r="G23" s="17">
        <v>-6.2826516926140501</v>
      </c>
      <c r="H23" s="4">
        <f t="shared" si="0"/>
        <v>-0.61516154600489892</v>
      </c>
      <c r="I23" s="5">
        <v>-3.0149380061642099E-4</v>
      </c>
      <c r="J23" s="6">
        <f t="shared" si="1"/>
        <v>-30.128591333621898</v>
      </c>
      <c r="K23" s="5">
        <v>-1.7746578915523299E-4</v>
      </c>
      <c r="L23" s="6">
        <f t="shared" si="2"/>
        <v>-17.73434221939192</v>
      </c>
      <c r="M23" s="4">
        <v>5.9176134564813703</v>
      </c>
    </row>
    <row r="24" spans="2:13" x14ac:dyDescent="0.25">
      <c r="B24" s="8">
        <v>0</v>
      </c>
      <c r="C24" s="9">
        <v>-6.3215386000000002</v>
      </c>
      <c r="D24" s="9">
        <v>6.8774997999999997E-18</v>
      </c>
    </row>
    <row r="25" spans="2:13" x14ac:dyDescent="0.25">
      <c r="B25" s="8">
        <v>1</v>
      </c>
      <c r="C25" s="9">
        <v>-7.9093278000000003E-2</v>
      </c>
      <c r="D25" s="9">
        <v>1.2890112E-14</v>
      </c>
    </row>
    <row r="26" spans="2:13" x14ac:dyDescent="0.25">
      <c r="B26" s="8">
        <v>2</v>
      </c>
      <c r="C26" s="9">
        <v>291.79566999999997</v>
      </c>
      <c r="D26" s="9">
        <v>-8.4900412000000007E-12</v>
      </c>
    </row>
    <row r="27" spans="2:13" x14ac:dyDescent="0.25">
      <c r="B27" s="8">
        <v>3</v>
      </c>
      <c r="C27" s="9">
        <v>-1984.7346</v>
      </c>
      <c r="D27" s="9">
        <v>-4.4429422000000003E-9</v>
      </c>
    </row>
    <row r="28" spans="2:13" x14ac:dyDescent="0.25">
      <c r="B28" s="10">
        <v>4</v>
      </c>
      <c r="C28" s="11">
        <v>2493037</v>
      </c>
      <c r="D28" s="11">
        <v>1.6657910999999999E-6</v>
      </c>
    </row>
    <row r="29" spans="2:13" x14ac:dyDescent="0.25">
      <c r="B29" s="10">
        <v>5</v>
      </c>
      <c r="C29" s="11">
        <v>271148820</v>
      </c>
      <c r="D29" s="11">
        <v>4.2554204E-4</v>
      </c>
    </row>
    <row r="30" spans="2:13" x14ac:dyDescent="0.25">
      <c r="B30" s="10">
        <v>6</v>
      </c>
      <c r="C30" s="11">
        <v>-40620859000</v>
      </c>
      <c r="D30" s="11">
        <v>-0.11978464</v>
      </c>
    </row>
    <row r="31" spans="2:13" x14ac:dyDescent="0.25">
      <c r="B31" s="10">
        <v>7</v>
      </c>
      <c r="C31" s="11">
        <v>-9437969500000</v>
      </c>
      <c r="D31" s="11">
        <v>-17.047471999999999</v>
      </c>
    </row>
    <row r="32" spans="2:13" x14ac:dyDescent="0.25">
      <c r="B32" s="10">
        <v>8</v>
      </c>
      <c r="C32" s="11">
        <v>448061460000000</v>
      </c>
      <c r="D32" s="11">
        <v>4018.5248999999999</v>
      </c>
    </row>
    <row r="33" spans="2:4" x14ac:dyDescent="0.25">
      <c r="B33" s="15">
        <v>9</v>
      </c>
      <c r="C33" s="16">
        <v>1.4819076E+17</v>
      </c>
      <c r="D33" s="16">
        <v>324578.65000000002</v>
      </c>
    </row>
    <row r="34" spans="2:4" x14ac:dyDescent="0.25">
      <c r="B34" s="15">
        <v>10</v>
      </c>
      <c r="C34" s="16">
        <v>-2.3311098E+18</v>
      </c>
      <c r="D34" s="16">
        <v>-67894267</v>
      </c>
    </row>
    <row r="35" spans="2:4" x14ac:dyDescent="0.25">
      <c r="B35" s="15">
        <v>11</v>
      </c>
      <c r="C35" s="16">
        <v>-1.1070925E+21</v>
      </c>
      <c r="D35" s="16">
        <v>-2901571100</v>
      </c>
    </row>
    <row r="36" spans="2:4" x14ac:dyDescent="0.25">
      <c r="B36" s="15">
        <v>12</v>
      </c>
      <c r="C36" s="16">
        <v>3.6452495999999997E+21</v>
      </c>
      <c r="D36" s="16">
        <v>558302590000</v>
      </c>
    </row>
    <row r="37" spans="2:4" x14ac:dyDescent="0.25">
      <c r="B37" s="15">
        <v>13</v>
      </c>
      <c r="C37" s="16">
        <v>3.1989895000000002E+24</v>
      </c>
      <c r="D37" s="16">
        <v>9750814400000</v>
      </c>
    </row>
    <row r="38" spans="2:4" x14ac:dyDescent="0.25">
      <c r="B38" s="15">
        <v>14</v>
      </c>
      <c r="C38" s="16">
        <v>8.2991163999999995E+24</v>
      </c>
      <c r="D38" s="16">
        <v>-1769506300000000</v>
      </c>
    </row>
  </sheetData>
  <mergeCells count="3">
    <mergeCell ref="B2:D2"/>
    <mergeCell ref="B4:D4"/>
    <mergeCell ref="B22:D22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0718F-4C67-4CF6-A251-527CBB2955CD}">
  <dimension ref="B2:M38"/>
  <sheetViews>
    <sheetView zoomScale="90" zoomScaleNormal="90" workbookViewId="0">
      <selection activeCell="C6" sqref="C6:C8"/>
    </sheetView>
  </sheetViews>
  <sheetFormatPr defaultRowHeight="15" x14ac:dyDescent="0.25"/>
  <cols>
    <col min="1" max="1" width="2.140625" customWidth="1"/>
    <col min="2" max="2" width="12.42578125" customWidth="1"/>
    <col min="3" max="4" width="13.5703125" customWidth="1"/>
    <col min="5" max="5" width="2.7109375" customWidth="1"/>
    <col min="7" max="7" width="19.5703125" customWidth="1"/>
    <col min="8" max="8" width="12.5703125" customWidth="1"/>
    <col min="9" max="9" width="15.5703125" customWidth="1"/>
    <col min="10" max="10" width="14.42578125" customWidth="1"/>
    <col min="11" max="11" width="16.85546875" customWidth="1"/>
    <col min="12" max="13" width="16.5703125" customWidth="1"/>
  </cols>
  <sheetData>
    <row r="2" spans="2:13" ht="60" x14ac:dyDescent="0.25">
      <c r="B2" s="48" t="s">
        <v>0</v>
      </c>
      <c r="C2" s="48"/>
      <c r="D2" s="48"/>
      <c r="F2" s="1" t="s">
        <v>9</v>
      </c>
      <c r="G2" s="2" t="s">
        <v>12</v>
      </c>
      <c r="H2" s="2" t="s">
        <v>1</v>
      </c>
      <c r="I2" s="2" t="s">
        <v>2</v>
      </c>
      <c r="J2" s="2" t="s">
        <v>10</v>
      </c>
      <c r="K2" s="2" t="s">
        <v>3</v>
      </c>
      <c r="L2" s="2" t="s">
        <v>11</v>
      </c>
      <c r="M2" s="2" t="s">
        <v>4</v>
      </c>
    </row>
    <row r="3" spans="2:13" x14ac:dyDescent="0.25">
      <c r="F3" s="3">
        <v>-10</v>
      </c>
      <c r="G3" s="17">
        <v>-6.2821144701510399</v>
      </c>
      <c r="H3" s="4">
        <f>(G3-$G$13)*100/$G$13</f>
        <v>-0.59804216284922207</v>
      </c>
      <c r="I3" s="5">
        <v>-1.22800472884557E-3</v>
      </c>
      <c r="J3" s="6">
        <f>(1000000/10.0069)*I3</f>
        <v>-122.71579898325855</v>
      </c>
      <c r="K3" s="5">
        <v>-7.3812949760920495E-4</v>
      </c>
      <c r="L3" s="6">
        <f>(1000000/10.0069)*K3</f>
        <v>-73.762053943699343</v>
      </c>
      <c r="M3" s="4">
        <v>2.6985150366870099</v>
      </c>
    </row>
    <row r="4" spans="2:13" x14ac:dyDescent="0.25">
      <c r="B4" s="49" t="s">
        <v>8</v>
      </c>
      <c r="C4" s="50"/>
      <c r="D4" s="51"/>
      <c r="F4" s="3">
        <v>-8.9999999999999911</v>
      </c>
      <c r="G4" s="17">
        <v>-6.2905836961269701</v>
      </c>
      <c r="H4" s="4">
        <f t="shared" ref="H4:H23" si="0">(G4-$G$13)*100/$G$13</f>
        <v>-0.46403351856667369</v>
      </c>
      <c r="I4" s="5">
        <v>-1.06114011296128E-3</v>
      </c>
      <c r="J4" s="6">
        <f t="shared" ref="J4:J23" si="1">(1000000/10.0069)*I4</f>
        <v>-106.04084311437907</v>
      </c>
      <c r="K4" s="5">
        <v>-6.3804217964663298E-4</v>
      </c>
      <c r="L4" s="6">
        <f t="shared" ref="L4:L23" si="2">(1000000/10.0069)*K4</f>
        <v>-63.760223410510044</v>
      </c>
      <c r="M4" s="4">
        <v>2.4781810141437801</v>
      </c>
    </row>
    <row r="5" spans="2:13" x14ac:dyDescent="0.25">
      <c r="B5" s="7" t="s">
        <v>5</v>
      </c>
      <c r="C5" s="7" t="s">
        <v>6</v>
      </c>
      <c r="D5" s="7" t="s">
        <v>7</v>
      </c>
      <c r="F5" s="3">
        <v>-8</v>
      </c>
      <c r="G5" s="17">
        <v>-6.2976879013976603</v>
      </c>
      <c r="H5" s="4">
        <f t="shared" si="0"/>
        <v>-0.35162361006549425</v>
      </c>
      <c r="I5" s="5">
        <v>-8.9601015633156405E-4</v>
      </c>
      <c r="J5" s="6">
        <f t="shared" si="1"/>
        <v>-89.539233561998628</v>
      </c>
      <c r="K5" s="5">
        <v>-5.3920715886469895E-4</v>
      </c>
      <c r="L5" s="6">
        <f t="shared" si="2"/>
        <v>-53.883536246459833</v>
      </c>
      <c r="M5" s="4">
        <v>2.2351423069090099</v>
      </c>
    </row>
    <row r="6" spans="2:13" x14ac:dyDescent="0.25">
      <c r="B6" s="8">
        <v>0</v>
      </c>
      <c r="C6" s="9">
        <v>-5.4215020636057699E-4</v>
      </c>
      <c r="D6" s="9">
        <v>1.47608763765426E-18</v>
      </c>
      <c r="F6" s="3">
        <v>-7</v>
      </c>
      <c r="G6" s="17">
        <v>-6.3036333746964299</v>
      </c>
      <c r="H6" s="4">
        <f t="shared" si="0"/>
        <v>-0.25754832872920996</v>
      </c>
      <c r="I6" s="5">
        <v>-7.4338936803723503E-4</v>
      </c>
      <c r="J6" s="6">
        <f t="shared" si="1"/>
        <v>-74.287678305692566</v>
      </c>
      <c r="K6" s="5">
        <v>-4.4781996180709199E-4</v>
      </c>
      <c r="L6" s="6">
        <f t="shared" si="2"/>
        <v>-44.751117909351741</v>
      </c>
      <c r="M6" s="4">
        <v>2.0580847281633301</v>
      </c>
    </row>
    <row r="7" spans="2:13" x14ac:dyDescent="0.25">
      <c r="B7" s="8">
        <v>1</v>
      </c>
      <c r="C7" s="9">
        <v>-0.24228866254655099</v>
      </c>
      <c r="D7" s="9">
        <v>9.6059305505337999E-16</v>
      </c>
      <c r="F7" s="3">
        <v>-6</v>
      </c>
      <c r="G7" s="17">
        <v>-6.3085168758086603</v>
      </c>
      <c r="H7" s="4">
        <f t="shared" si="0"/>
        <v>-0.18027664354071501</v>
      </c>
      <c r="I7" s="5">
        <v>-6.0605936561604801E-4</v>
      </c>
      <c r="J7" s="6">
        <f t="shared" si="1"/>
        <v>-60.564147299967821</v>
      </c>
      <c r="K7" s="5">
        <v>-3.6561074967514601E-4</v>
      </c>
      <c r="L7" s="6">
        <f t="shared" si="2"/>
        <v>-36.535865220512449</v>
      </c>
      <c r="M7" s="4">
        <v>1.77583087010234</v>
      </c>
    </row>
    <row r="8" spans="2:13" x14ac:dyDescent="0.25">
      <c r="B8" s="8">
        <v>2</v>
      </c>
      <c r="C8" s="9">
        <v>-33.484586940397797</v>
      </c>
      <c r="D8" s="9">
        <v>-6.10648853104076E-13</v>
      </c>
      <c r="F8" s="12">
        <v>-5</v>
      </c>
      <c r="G8" s="18">
        <v>-6.3123507894328403</v>
      </c>
      <c r="H8" s="13">
        <f t="shared" si="0"/>
        <v>-0.11961259129639767</v>
      </c>
      <c r="I8" s="14">
        <v>-4.8650490950165402E-4</v>
      </c>
      <c r="J8" s="13">
        <f t="shared" si="1"/>
        <v>-48.616945257937424</v>
      </c>
      <c r="K8" s="14">
        <v>-2.9410554992931499E-4</v>
      </c>
      <c r="L8" s="13">
        <f t="shared" si="2"/>
        <v>-29.390275702696638</v>
      </c>
      <c r="M8" s="13">
        <v>1.55523285760122</v>
      </c>
    </row>
    <row r="9" spans="2:13" x14ac:dyDescent="0.25">
      <c r="B9" s="8">
        <v>3</v>
      </c>
      <c r="C9" s="9">
        <v>51526.103810746397</v>
      </c>
      <c r="D9" s="9">
        <v>-1.4117627972199299E-10</v>
      </c>
      <c r="F9" s="12">
        <v>-4</v>
      </c>
      <c r="G9" s="18">
        <v>-6.3151914152242403</v>
      </c>
      <c r="H9" s="13">
        <f t="shared" si="0"/>
        <v>-7.4665342008042104E-2</v>
      </c>
      <c r="I9" s="14">
        <v>-3.8579225755219797E-4</v>
      </c>
      <c r="J9" s="13">
        <f t="shared" si="1"/>
        <v>-38.552624444353192</v>
      </c>
      <c r="K9" s="14">
        <v>-2.3390414478494901E-4</v>
      </c>
      <c r="L9" s="13">
        <f t="shared" si="2"/>
        <v>-23.374286221002407</v>
      </c>
      <c r="M9" s="13">
        <v>1.4077164898299299</v>
      </c>
    </row>
    <row r="10" spans="2:13" x14ac:dyDescent="0.25">
      <c r="B10" s="10">
        <v>4</v>
      </c>
      <c r="C10" s="11">
        <v>6475123.7223428302</v>
      </c>
      <c r="D10" s="11">
        <v>7.5229868491931699E-8</v>
      </c>
      <c r="F10" s="12">
        <v>-3</v>
      </c>
      <c r="G10" s="18">
        <v>-6.3172701775551801</v>
      </c>
      <c r="H10" s="13">
        <f t="shared" si="0"/>
        <v>-4.1773065600897864E-2</v>
      </c>
      <c r="I10" s="14">
        <v>-3.0176325163564199E-4</v>
      </c>
      <c r="J10" s="13">
        <f t="shared" si="1"/>
        <v>-30.155517856243389</v>
      </c>
      <c r="K10" s="14">
        <v>-1.8364046071966001E-4</v>
      </c>
      <c r="L10" s="13">
        <f t="shared" si="2"/>
        <v>-18.351383617270084</v>
      </c>
      <c r="M10" s="13">
        <v>1.1448738281956901</v>
      </c>
    </row>
    <row r="11" spans="2:13" x14ac:dyDescent="0.25">
      <c r="B11" s="10">
        <v>5</v>
      </c>
      <c r="C11" s="11">
        <v>-3147809132.89855</v>
      </c>
      <c r="D11" s="11">
        <v>9.3644892501499507E-6</v>
      </c>
      <c r="F11" s="12">
        <v>-2</v>
      </c>
      <c r="G11" s="18">
        <v>-6.3187489107279298</v>
      </c>
      <c r="H11" s="13">
        <f t="shared" si="0"/>
        <v>-1.8375056349638687E-2</v>
      </c>
      <c r="I11" s="14">
        <v>-2.3613593422319701E-4</v>
      </c>
      <c r="J11" s="13">
        <f t="shared" si="1"/>
        <v>-23.5973112775382</v>
      </c>
      <c r="K11" s="14">
        <v>-1.44247382766776E-4</v>
      </c>
      <c r="L11" s="13">
        <f t="shared" si="2"/>
        <v>-14.414792070149197</v>
      </c>
      <c r="M11" s="13">
        <v>0.799135364485271</v>
      </c>
    </row>
    <row r="12" spans="2:13" x14ac:dyDescent="0.25">
      <c r="B12" s="10">
        <v>6</v>
      </c>
      <c r="C12" s="11">
        <v>-392111860409.495</v>
      </c>
      <c r="D12" s="11">
        <v>-4.1474634414035098E-3</v>
      </c>
      <c r="F12" s="12">
        <v>-1</v>
      </c>
      <c r="G12" s="18">
        <v>-6.31963409890575</v>
      </c>
      <c r="H12" s="13">
        <f t="shared" si="0"/>
        <v>-4.3687152764687346E-3</v>
      </c>
      <c r="I12" s="14">
        <v>-1.9198399939302299E-4</v>
      </c>
      <c r="J12" s="13">
        <f t="shared" si="1"/>
        <v>-19.185162177399892</v>
      </c>
      <c r="K12" s="14">
        <v>-1.1765906563954001E-4</v>
      </c>
      <c r="L12" s="13">
        <f t="shared" si="2"/>
        <v>-11.757793686310446</v>
      </c>
      <c r="M12" s="13">
        <v>0.69302674284404597</v>
      </c>
    </row>
    <row r="13" spans="2:13" x14ac:dyDescent="0.25">
      <c r="B13" s="10">
        <v>7</v>
      </c>
      <c r="C13" s="11">
        <v>95987004503396.906</v>
      </c>
      <c r="D13" s="11">
        <v>-0.29590917796657201</v>
      </c>
      <c r="F13" s="19">
        <v>0</v>
      </c>
      <c r="G13" s="20">
        <v>-6.3199101977880199</v>
      </c>
      <c r="H13" s="21">
        <f t="shared" si="0"/>
        <v>0</v>
      </c>
      <c r="I13" s="22">
        <v>-1.72738956145158E-4</v>
      </c>
      <c r="J13" s="21">
        <f t="shared" si="1"/>
        <v>-17.261984844972769</v>
      </c>
      <c r="K13" s="22">
        <v>-1.06161685876673E-4</v>
      </c>
      <c r="L13" s="21">
        <f t="shared" si="2"/>
        <v>-10.608848482214572</v>
      </c>
      <c r="M13" s="21">
        <v>1</v>
      </c>
    </row>
    <row r="14" spans="2:13" x14ac:dyDescent="0.25">
      <c r="B14" s="10">
        <v>8</v>
      </c>
      <c r="C14" s="11">
        <v>1.1472481841475E+16</v>
      </c>
      <c r="D14" s="11">
        <v>117.016356758103</v>
      </c>
      <c r="F14" s="12">
        <v>1</v>
      </c>
      <c r="G14" s="18">
        <v>-6.31955132438872</v>
      </c>
      <c r="H14" s="13">
        <f t="shared" si="0"/>
        <v>-5.6784572575961454E-3</v>
      </c>
      <c r="I14" s="14">
        <v>-1.80937764306624E-4</v>
      </c>
      <c r="J14" s="13">
        <f t="shared" si="1"/>
        <v>-18.081300333432331</v>
      </c>
      <c r="K14" s="14">
        <v>-1.11170109803533E-4</v>
      </c>
      <c r="L14" s="13">
        <f t="shared" si="2"/>
        <v>-11.109345531936263</v>
      </c>
      <c r="M14" s="13">
        <v>1.40801638441558</v>
      </c>
    </row>
    <row r="15" spans="2:13" x14ac:dyDescent="0.25">
      <c r="B15" s="15">
        <v>9</v>
      </c>
      <c r="C15" s="16">
        <v>-1.52193356162478E+18</v>
      </c>
      <c r="D15" s="16">
        <v>4719.1001093607601</v>
      </c>
      <c r="F15" s="12">
        <v>2</v>
      </c>
      <c r="G15" s="18">
        <v>-6.3186216090436798</v>
      </c>
      <c r="H15" s="13">
        <f t="shared" si="0"/>
        <v>-2.0389352127046567E-2</v>
      </c>
      <c r="I15" s="14">
        <v>-2.1112833263187101E-4</v>
      </c>
      <c r="J15" s="13">
        <f t="shared" si="1"/>
        <v>-21.098275453124444</v>
      </c>
      <c r="K15" s="14">
        <v>-1.2929821908836501E-4</v>
      </c>
      <c r="L15" s="13">
        <f t="shared" si="2"/>
        <v>-12.92090648336298</v>
      </c>
      <c r="M15" s="13">
        <v>1.39515860645046</v>
      </c>
    </row>
    <row r="16" spans="2:13" x14ac:dyDescent="0.25">
      <c r="B16" s="15">
        <v>10</v>
      </c>
      <c r="C16" s="16">
        <v>-1.7487871549914998E+20</v>
      </c>
      <c r="D16" s="16">
        <v>-1758850.43183126</v>
      </c>
      <c r="F16" s="12">
        <v>3</v>
      </c>
      <c r="G16" s="18">
        <v>-6.3170624591475102</v>
      </c>
      <c r="H16" s="13">
        <f t="shared" si="0"/>
        <v>-4.5059795968404794E-2</v>
      </c>
      <c r="I16" s="14">
        <v>-2.6128581639509399E-4</v>
      </c>
      <c r="J16" s="13">
        <f t="shared" si="1"/>
        <v>-26.110565349418298</v>
      </c>
      <c r="K16" s="14">
        <v>-1.59373610548584E-4</v>
      </c>
      <c r="L16" s="13">
        <f t="shared" si="2"/>
        <v>-15.926371858276189</v>
      </c>
      <c r="M16" s="13">
        <v>0.84440075796926894</v>
      </c>
    </row>
    <row r="17" spans="2:13" x14ac:dyDescent="0.25">
      <c r="B17" s="15">
        <v>11</v>
      </c>
      <c r="C17" s="16">
        <v>1.1972752398500401E+22</v>
      </c>
      <c r="D17" s="16">
        <v>-36756706.799447499</v>
      </c>
      <c r="F17" s="12">
        <v>4</v>
      </c>
      <c r="G17" s="18">
        <v>-6.3147933069744298</v>
      </c>
      <c r="H17" s="13">
        <f t="shared" si="0"/>
        <v>-8.0964612683595505E-2</v>
      </c>
      <c r="I17" s="14">
        <v>-3.3138323508964901E-4</v>
      </c>
      <c r="J17" s="13">
        <f t="shared" si="1"/>
        <v>-33.115473832020804</v>
      </c>
      <c r="K17" s="14">
        <v>-2.01401161837377E-4</v>
      </c>
      <c r="L17" s="13">
        <f t="shared" si="2"/>
        <v>-20.126229085668587</v>
      </c>
      <c r="M17" s="13">
        <v>0.202920296013331</v>
      </c>
    </row>
    <row r="18" spans="2:13" x14ac:dyDescent="0.25">
      <c r="B18" s="15">
        <v>12</v>
      </c>
      <c r="C18" s="16">
        <v>1.33176687789619E+24</v>
      </c>
      <c r="D18" s="16">
        <v>13354512459.6234</v>
      </c>
      <c r="F18" s="12">
        <v>5</v>
      </c>
      <c r="G18" s="18">
        <v>-6.3117268235566897</v>
      </c>
      <c r="H18" s="13">
        <f t="shared" si="0"/>
        <v>-0.12948560937138623</v>
      </c>
      <c r="I18" s="14">
        <v>-4.14648652932988E-4</v>
      </c>
      <c r="J18" s="13">
        <f t="shared" si="1"/>
        <v>-41.4362742640566</v>
      </c>
      <c r="K18" s="14">
        <v>-2.51314014368519E-4</v>
      </c>
      <c r="L18" s="13">
        <f t="shared" si="2"/>
        <v>-25.114072726670496</v>
      </c>
      <c r="M18" s="13">
        <v>-0.136247202196671</v>
      </c>
    </row>
    <row r="19" spans="2:13" x14ac:dyDescent="0.25">
      <c r="B19" s="15">
        <v>13</v>
      </c>
      <c r="C19" s="16">
        <v>-3.6833920248183501E+25</v>
      </c>
      <c r="D19" s="16">
        <v>111154404681.62801</v>
      </c>
      <c r="F19" s="3">
        <v>6</v>
      </c>
      <c r="G19" s="17">
        <v>-6.3077387725453802</v>
      </c>
      <c r="H19" s="4">
        <f t="shared" si="0"/>
        <v>-0.19258857897853865</v>
      </c>
      <c r="I19" s="5">
        <v>-5.1224974696515303E-4</v>
      </c>
      <c r="J19" s="6">
        <f t="shared" si="1"/>
        <v>-51.189653835368894</v>
      </c>
      <c r="K19" s="5">
        <v>-3.0988189915998098E-4</v>
      </c>
      <c r="L19" s="6">
        <f t="shared" si="2"/>
        <v>-30.966822808260396</v>
      </c>
      <c r="M19" s="4">
        <v>-0.41463114757890301</v>
      </c>
    </row>
    <row r="20" spans="2:13" x14ac:dyDescent="0.25">
      <c r="B20" s="15">
        <v>14</v>
      </c>
      <c r="C20" s="16">
        <v>-3.9924485077691198E+27</v>
      </c>
      <c r="D20" s="16">
        <v>-40134949568482.797</v>
      </c>
      <c r="F20" s="3">
        <v>7</v>
      </c>
      <c r="G20" s="17">
        <v>-6.3027968423687399</v>
      </c>
      <c r="H20" s="4">
        <f t="shared" si="0"/>
        <v>-0.27078478781659976</v>
      </c>
      <c r="I20" s="5">
        <v>-6.2189736607086302E-4</v>
      </c>
      <c r="J20" s="6">
        <f t="shared" si="1"/>
        <v>-62.14685527694521</v>
      </c>
      <c r="K20" s="5">
        <v>-3.7574392722216802E-4</v>
      </c>
      <c r="L20" s="6">
        <f t="shared" si="2"/>
        <v>-37.548484268071832</v>
      </c>
      <c r="M20" s="4">
        <v>-0.93504562410685299</v>
      </c>
    </row>
    <row r="21" spans="2:13" x14ac:dyDescent="0.25">
      <c r="F21" s="3">
        <v>8</v>
      </c>
      <c r="G21" s="17">
        <v>-6.2967896922242304</v>
      </c>
      <c r="H21" s="4">
        <f t="shared" si="0"/>
        <v>-0.36583598247775334</v>
      </c>
      <c r="I21" s="5">
        <v>-7.41542787317483E-4</v>
      </c>
      <c r="J21" s="6">
        <f t="shared" si="1"/>
        <v>-74.103147559931941</v>
      </c>
      <c r="K21" s="5">
        <v>-4.4764379941997202E-4</v>
      </c>
      <c r="L21" s="6">
        <f t="shared" si="2"/>
        <v>-44.733513817463148</v>
      </c>
      <c r="M21" s="4">
        <v>-1.15881758760409</v>
      </c>
    </row>
    <row r="22" spans="2:13" x14ac:dyDescent="0.25">
      <c r="B22" s="49" t="s">
        <v>13</v>
      </c>
      <c r="C22" s="50"/>
      <c r="D22" s="51"/>
      <c r="F22" s="3">
        <v>8.9999999999999911</v>
      </c>
      <c r="G22" s="17">
        <v>-6.2896137808786801</v>
      </c>
      <c r="H22" s="4">
        <f t="shared" si="0"/>
        <v>-0.47938049689287704</v>
      </c>
      <c r="I22" s="5">
        <v>-8.6708119061190399E-4</v>
      </c>
      <c r="J22" s="6">
        <f t="shared" si="1"/>
        <v>-86.648331712308902</v>
      </c>
      <c r="K22" s="5">
        <v>-5.2293980320291405E-4</v>
      </c>
      <c r="L22" s="6">
        <f t="shared" si="2"/>
        <v>-52.257922353867237</v>
      </c>
      <c r="M22" s="4">
        <v>-1.4777189756195499</v>
      </c>
    </row>
    <row r="23" spans="2:13" x14ac:dyDescent="0.25">
      <c r="B23" s="7" t="s">
        <v>5</v>
      </c>
      <c r="C23" s="7" t="s">
        <v>6</v>
      </c>
      <c r="D23" s="7" t="s">
        <v>7</v>
      </c>
      <c r="F23" s="3">
        <v>10</v>
      </c>
      <c r="G23" s="17">
        <v>-6.2811148135552699</v>
      </c>
      <c r="H23" s="4">
        <f t="shared" si="0"/>
        <v>-0.61385973880338407</v>
      </c>
      <c r="I23" s="5">
        <v>-1.12488357652745E-3</v>
      </c>
      <c r="J23" s="6">
        <f t="shared" si="1"/>
        <v>-112.41079420474372</v>
      </c>
      <c r="K23" s="5">
        <v>-6.7747212880894098E-4</v>
      </c>
      <c r="L23" s="6">
        <f t="shared" si="2"/>
        <v>-67.70049953621411</v>
      </c>
      <c r="M23" s="4">
        <v>-1.70921056701968</v>
      </c>
    </row>
    <row r="24" spans="2:13" x14ac:dyDescent="0.25">
      <c r="B24" s="8">
        <v>0</v>
      </c>
      <c r="C24" s="9">
        <v>-6.3198971999999998</v>
      </c>
      <c r="D24" s="9">
        <v>1.1939498E-17</v>
      </c>
    </row>
    <row r="25" spans="2:13" x14ac:dyDescent="0.25">
      <c r="B25" s="8">
        <v>1</v>
      </c>
      <c r="C25" s="9">
        <v>2.7725117000000001E-2</v>
      </c>
      <c r="D25" s="9">
        <v>5.9354705000000001E-15</v>
      </c>
    </row>
    <row r="26" spans="2:13" x14ac:dyDescent="0.25">
      <c r="B26" s="8">
        <v>2</v>
      </c>
      <c r="C26" s="9">
        <v>305.71132</v>
      </c>
      <c r="D26" s="9">
        <v>-1.5121403000000001E-11</v>
      </c>
    </row>
    <row r="27" spans="2:13" x14ac:dyDescent="0.25">
      <c r="B27" s="8">
        <v>3</v>
      </c>
      <c r="C27" s="9">
        <v>90.576173999999995</v>
      </c>
      <c r="D27" s="9">
        <v>-2.1288534E-9</v>
      </c>
    </row>
    <row r="28" spans="2:13" x14ac:dyDescent="0.25">
      <c r="B28" s="10">
        <v>4</v>
      </c>
      <c r="C28" s="11">
        <v>-1031999.5</v>
      </c>
      <c r="D28" s="11">
        <v>3.0343929000000002E-6</v>
      </c>
    </row>
    <row r="29" spans="2:13" x14ac:dyDescent="0.25">
      <c r="B29" s="10">
        <v>5</v>
      </c>
      <c r="C29" s="11">
        <v>180115520</v>
      </c>
      <c r="D29" s="11">
        <v>2.0883967999999999E-4</v>
      </c>
    </row>
    <row r="30" spans="2:13" x14ac:dyDescent="0.25">
      <c r="B30" s="10">
        <v>6</v>
      </c>
      <c r="C30" s="11">
        <v>92762702000</v>
      </c>
      <c r="D30" s="11">
        <v>-0.22350640999999999</v>
      </c>
    </row>
    <row r="31" spans="2:13" x14ac:dyDescent="0.25">
      <c r="B31" s="10">
        <v>7</v>
      </c>
      <c r="C31" s="11">
        <v>-8085215300000</v>
      </c>
      <c r="D31" s="11">
        <v>-8.3372838999999992</v>
      </c>
    </row>
    <row r="32" spans="2:13" x14ac:dyDescent="0.25">
      <c r="B32" s="10">
        <v>8</v>
      </c>
      <c r="C32" s="11">
        <v>-1941085500000000</v>
      </c>
      <c r="D32" s="11">
        <v>7729.0343000000003</v>
      </c>
    </row>
    <row r="33" spans="2:4" x14ac:dyDescent="0.25">
      <c r="B33" s="15">
        <v>9</v>
      </c>
      <c r="C33" s="16">
        <v>1.4223696E+17</v>
      </c>
      <c r="D33" s="16">
        <v>153217.15</v>
      </c>
    </row>
    <row r="34" spans="2:4" x14ac:dyDescent="0.25">
      <c r="B34" s="15">
        <v>10</v>
      </c>
      <c r="C34" s="16">
        <v>2.0635977E+19</v>
      </c>
      <c r="D34" s="16">
        <v>-135825380</v>
      </c>
    </row>
    <row r="35" spans="2:4" x14ac:dyDescent="0.25">
      <c r="B35" s="15">
        <v>11</v>
      </c>
      <c r="C35" s="16">
        <v>-1.1319843E+21</v>
      </c>
      <c r="D35" s="16">
        <v>-1292732100</v>
      </c>
    </row>
    <row r="36" spans="2:4" x14ac:dyDescent="0.25">
      <c r="B36" s="15">
        <v>12</v>
      </c>
      <c r="C36" s="16">
        <v>-1.1159472999999999E+23</v>
      </c>
      <c r="D36" s="16">
        <v>1170509400000</v>
      </c>
    </row>
    <row r="37" spans="2:4" x14ac:dyDescent="0.25">
      <c r="B37" s="15">
        <v>13</v>
      </c>
      <c r="C37" s="16">
        <v>3.3937378000000001E+24</v>
      </c>
      <c r="D37" s="16">
        <v>4019862000000</v>
      </c>
    </row>
    <row r="38" spans="2:4" x14ac:dyDescent="0.25">
      <c r="B38" s="15">
        <v>14</v>
      </c>
      <c r="C38" s="16">
        <v>2.4612870999999999E+26</v>
      </c>
      <c r="D38" s="16">
        <v>-3909035500000000</v>
      </c>
    </row>
  </sheetData>
  <mergeCells count="3">
    <mergeCell ref="B2:D2"/>
    <mergeCell ref="B4:D4"/>
    <mergeCell ref="B22:D22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81DD-B437-490A-A57F-E15B990063FF}">
  <dimension ref="B2:M38"/>
  <sheetViews>
    <sheetView zoomScale="90" zoomScaleNormal="90" workbookViewId="0">
      <selection activeCell="C6" sqref="C6:C8"/>
    </sheetView>
  </sheetViews>
  <sheetFormatPr defaultRowHeight="15" x14ac:dyDescent="0.25"/>
  <cols>
    <col min="1" max="1" width="2.140625" customWidth="1"/>
    <col min="2" max="2" width="12.42578125" customWidth="1"/>
    <col min="3" max="4" width="13.5703125" customWidth="1"/>
    <col min="5" max="5" width="2.7109375" customWidth="1"/>
    <col min="7" max="7" width="19.5703125" customWidth="1"/>
    <col min="8" max="8" width="12.5703125" customWidth="1"/>
    <col min="9" max="9" width="15.5703125" customWidth="1"/>
    <col min="10" max="10" width="14.42578125" customWidth="1"/>
    <col min="11" max="11" width="16.85546875" customWidth="1"/>
    <col min="12" max="13" width="16.5703125" customWidth="1"/>
  </cols>
  <sheetData>
    <row r="2" spans="2:13" ht="60" x14ac:dyDescent="0.25">
      <c r="B2" s="48" t="s">
        <v>0</v>
      </c>
      <c r="C2" s="48"/>
      <c r="D2" s="48"/>
      <c r="F2" s="1" t="s">
        <v>9</v>
      </c>
      <c r="G2" s="2" t="s">
        <v>12</v>
      </c>
      <c r="H2" s="2" t="s">
        <v>1</v>
      </c>
      <c r="I2" s="2" t="s">
        <v>2</v>
      </c>
      <c r="J2" s="2" t="s">
        <v>10</v>
      </c>
      <c r="K2" s="2" t="s">
        <v>3</v>
      </c>
      <c r="L2" s="2" t="s">
        <v>11</v>
      </c>
      <c r="M2" s="2" t="s">
        <v>4</v>
      </c>
    </row>
    <row r="3" spans="2:13" x14ac:dyDescent="0.25">
      <c r="F3" s="3">
        <v>-10</v>
      </c>
      <c r="G3" s="17">
        <v>-6.2853100937678299</v>
      </c>
      <c r="H3" s="4">
        <f>(G3-$G$13)*100/$G$13</f>
        <v>-0.59764407750957704</v>
      </c>
      <c r="I3" s="5">
        <v>-1.21665785356038E-3</v>
      </c>
      <c r="J3" s="6">
        <f>(1000000/10.0069)*I3</f>
        <v>-121.581893849282</v>
      </c>
      <c r="K3" s="5">
        <v>-7.3102725795439502E-4</v>
      </c>
      <c r="L3" s="6">
        <f>(1000000/10.0069)*K3</f>
        <v>-73.052319694850055</v>
      </c>
      <c r="M3" s="4">
        <v>2.7154408748895</v>
      </c>
    </row>
    <row r="4" spans="2:13" x14ac:dyDescent="0.25">
      <c r="B4" s="49" t="s">
        <v>8</v>
      </c>
      <c r="C4" s="50"/>
      <c r="D4" s="51"/>
      <c r="F4" s="3">
        <v>-8.9999999999999911</v>
      </c>
      <c r="G4" s="17">
        <v>-6.2937862289206397</v>
      </c>
      <c r="H4" s="4">
        <f t="shared" ref="H4:H23" si="0">(G4-$G$13)*100/$G$13</f>
        <v>-0.46359376165608357</v>
      </c>
      <c r="I4" s="5">
        <v>-1.05016852771334E-3</v>
      </c>
      <c r="J4" s="6">
        <f t="shared" ref="J4:J23" si="1">(1000000/10.0069)*I4</f>
        <v>-104.94444110697019</v>
      </c>
      <c r="K4" s="5">
        <v>-6.31072361531909E-4</v>
      </c>
      <c r="L4" s="6">
        <f t="shared" ref="L4:L23" si="2">(1000000/10.0069)*K4</f>
        <v>-63.063722184883325</v>
      </c>
      <c r="M4" s="4">
        <v>2.4895844731458601</v>
      </c>
    </row>
    <row r="5" spans="2:13" x14ac:dyDescent="0.25">
      <c r="B5" s="7" t="s">
        <v>5</v>
      </c>
      <c r="C5" s="7" t="s">
        <v>6</v>
      </c>
      <c r="D5" s="7" t="s">
        <v>7</v>
      </c>
      <c r="F5" s="3">
        <v>-8</v>
      </c>
      <c r="G5" s="17">
        <v>-6.3008957090782696</v>
      </c>
      <c r="H5" s="4">
        <f t="shared" si="0"/>
        <v>-0.35115713299183743</v>
      </c>
      <c r="I5" s="5">
        <v>-8.8486484385481498E-4</v>
      </c>
      <c r="J5" s="6">
        <f t="shared" si="1"/>
        <v>-88.425470810622159</v>
      </c>
      <c r="K5" s="5">
        <v>-5.3198185117656397E-4</v>
      </c>
      <c r="L5" s="6">
        <f t="shared" si="2"/>
        <v>-53.161503680117114</v>
      </c>
      <c r="M5" s="4">
        <v>2.2393989787186999</v>
      </c>
    </row>
    <row r="6" spans="2:13" x14ac:dyDescent="0.25">
      <c r="B6" s="8">
        <v>0</v>
      </c>
      <c r="C6" s="9">
        <v>-5.2251404863387304E-4</v>
      </c>
      <c r="D6" s="9">
        <v>1.53766487946573E-18</v>
      </c>
      <c r="F6" s="3">
        <v>-7</v>
      </c>
      <c r="G6" s="17">
        <v>-6.3068446282827102</v>
      </c>
      <c r="H6" s="4">
        <f t="shared" si="0"/>
        <v>-0.25707480844586428</v>
      </c>
      <c r="I6" s="5">
        <v>-7.3240578576963002E-4</v>
      </c>
      <c r="J6" s="6">
        <f t="shared" si="1"/>
        <v>-73.190077423540757</v>
      </c>
      <c r="K6" s="5">
        <v>-4.4063110250356198E-4</v>
      </c>
      <c r="L6" s="6">
        <f t="shared" si="2"/>
        <v>-44.032727668265096</v>
      </c>
      <c r="M6" s="4">
        <v>2.0601557966906801</v>
      </c>
    </row>
    <row r="7" spans="2:13" x14ac:dyDescent="0.25">
      <c r="B7" s="8">
        <v>1</v>
      </c>
      <c r="C7" s="9">
        <v>-0.25166818927785101</v>
      </c>
      <c r="D7" s="9">
        <v>-4.8954347842515598E-16</v>
      </c>
      <c r="F7" s="3">
        <v>-6</v>
      </c>
      <c r="G7" s="17">
        <v>-6.3117304564329997</v>
      </c>
      <c r="H7" s="4">
        <f t="shared" si="0"/>
        <v>-0.17980529882329926</v>
      </c>
      <c r="I7" s="5">
        <v>-5.9626597860302697E-4</v>
      </c>
      <c r="J7" s="6">
        <f t="shared" si="1"/>
        <v>-59.585483876427958</v>
      </c>
      <c r="K7" s="5">
        <v>-3.5916944588315598E-4</v>
      </c>
      <c r="L7" s="6">
        <f t="shared" si="2"/>
        <v>-35.89217898481607</v>
      </c>
      <c r="M7" s="4">
        <v>1.76703735656496</v>
      </c>
    </row>
    <row r="8" spans="2:13" x14ac:dyDescent="0.25">
      <c r="B8" s="8">
        <v>2</v>
      </c>
      <c r="C8" s="9">
        <v>-32.4271251573862</v>
      </c>
      <c r="D8" s="9">
        <v>-3.25600147520698E-13</v>
      </c>
      <c r="F8" s="12">
        <v>-5</v>
      </c>
      <c r="G8" s="18">
        <v>-6.3155645983892503</v>
      </c>
      <c r="H8" s="13">
        <f t="shared" si="0"/>
        <v>-0.11916823594067695</v>
      </c>
      <c r="I8" s="14">
        <v>-4.7773121581617798E-4</v>
      </c>
      <c r="J8" s="13">
        <f t="shared" si="1"/>
        <v>-47.740180856826584</v>
      </c>
      <c r="K8" s="14">
        <v>-2.8835936533094E-4</v>
      </c>
      <c r="L8" s="13">
        <f t="shared" si="2"/>
        <v>-28.816053456209215</v>
      </c>
      <c r="M8" s="13">
        <v>1.5425963224505801</v>
      </c>
    </row>
    <row r="9" spans="2:13" x14ac:dyDescent="0.25">
      <c r="B9" s="8">
        <v>3</v>
      </c>
      <c r="C9" s="9">
        <v>52585.578082991298</v>
      </c>
      <c r="D9" s="9">
        <v>4.6890900916650001E-11</v>
      </c>
      <c r="F9" s="12">
        <v>-4</v>
      </c>
      <c r="G9" s="18">
        <v>-6.3184037907142301</v>
      </c>
      <c r="H9" s="13">
        <f t="shared" si="0"/>
        <v>-7.4266329461969233E-2</v>
      </c>
      <c r="I9" s="14">
        <v>-3.7580609427258303E-4</v>
      </c>
      <c r="J9" s="13">
        <f t="shared" si="1"/>
        <v>-37.554696686544588</v>
      </c>
      <c r="K9" s="14">
        <v>-2.2753432590911799E-4</v>
      </c>
      <c r="L9" s="13">
        <f t="shared" si="2"/>
        <v>-22.737743547863772</v>
      </c>
      <c r="M9" s="13">
        <v>1.3938432693506</v>
      </c>
    </row>
    <row r="10" spans="2:13" x14ac:dyDescent="0.25">
      <c r="B10" s="10">
        <v>4</v>
      </c>
      <c r="C10" s="11">
        <v>6362174.5969594698</v>
      </c>
      <c r="D10" s="11">
        <v>4.60689145845092E-8</v>
      </c>
      <c r="F10" s="12">
        <v>-3</v>
      </c>
      <c r="G10" s="18">
        <v>-6.3204794189536297</v>
      </c>
      <c r="H10" s="13">
        <f t="shared" si="0"/>
        <v>-4.1440210473797839E-2</v>
      </c>
      <c r="I10" s="14">
        <v>-2.8812491299745803E-4</v>
      </c>
      <c r="J10" s="13">
        <f t="shared" si="1"/>
        <v>-28.792624388917449</v>
      </c>
      <c r="K10" s="14">
        <v>-1.7507239368984401E-4</v>
      </c>
      <c r="L10" s="13">
        <f t="shared" si="2"/>
        <v>-17.495167703269143</v>
      </c>
      <c r="M10" s="13">
        <v>1.12062076471831</v>
      </c>
    </row>
    <row r="11" spans="2:13" x14ac:dyDescent="0.25">
      <c r="B11" s="10">
        <v>5</v>
      </c>
      <c r="C11" s="11">
        <v>-3215320550.5542002</v>
      </c>
      <c r="D11" s="11">
        <v>-2.5728257627728898E-6</v>
      </c>
      <c r="F11" s="12">
        <v>-2</v>
      </c>
      <c r="G11" s="18">
        <v>-6.3219532536960603</v>
      </c>
      <c r="H11" s="13">
        <f t="shared" si="0"/>
        <v>-1.8131472567090676E-2</v>
      </c>
      <c r="I11" s="14">
        <v>-2.1955217167757599E-4</v>
      </c>
      <c r="J11" s="13">
        <f t="shared" si="1"/>
        <v>-21.940078513583227</v>
      </c>
      <c r="K11" s="14">
        <v>-1.3387577972941099E-4</v>
      </c>
      <c r="L11" s="13">
        <f t="shared" si="2"/>
        <v>-13.378346913570734</v>
      </c>
      <c r="M11" s="13">
        <v>0.76300859201160098</v>
      </c>
    </row>
    <row r="12" spans="2:13" x14ac:dyDescent="0.25">
      <c r="B12" s="10">
        <v>6</v>
      </c>
      <c r="C12" s="11">
        <v>-386553563157.242</v>
      </c>
      <c r="D12" s="11">
        <v>-2.6531194955406599E-3</v>
      </c>
      <c r="F12" s="12">
        <v>-1</v>
      </c>
      <c r="G12" s="18">
        <v>-6.32283208426011</v>
      </c>
      <c r="H12" s="13">
        <f t="shared" si="0"/>
        <v>-4.2327424774090483E-3</v>
      </c>
      <c r="I12" s="14">
        <v>-1.75648588086208E-4</v>
      </c>
      <c r="J12" s="13">
        <f t="shared" si="1"/>
        <v>-17.552747412905894</v>
      </c>
      <c r="K12" s="14">
        <v>-1.07487993580495E-4</v>
      </c>
      <c r="L12" s="13">
        <f t="shared" si="2"/>
        <v>-10.741387800467177</v>
      </c>
      <c r="M12" s="13">
        <v>0.663624324244802</v>
      </c>
    </row>
    <row r="13" spans="2:13" x14ac:dyDescent="0.25">
      <c r="B13" s="10">
        <v>7</v>
      </c>
      <c r="C13" s="11">
        <v>98116135161839</v>
      </c>
      <c r="D13" s="11">
        <v>7.5497555431947E-2</v>
      </c>
      <c r="F13" s="19">
        <v>0</v>
      </c>
      <c r="G13" s="20">
        <v>-6.32309972478805</v>
      </c>
      <c r="H13" s="21">
        <f t="shared" si="0"/>
        <v>0</v>
      </c>
      <c r="I13" s="22">
        <v>-1.578913072368E-4</v>
      </c>
      <c r="J13" s="21">
        <f t="shared" si="1"/>
        <v>-15.778243735502503</v>
      </c>
      <c r="K13" s="22">
        <v>-9.6942524107575706E-5</v>
      </c>
      <c r="L13" s="21">
        <f t="shared" si="2"/>
        <v>-9.6875679888452666</v>
      </c>
      <c r="M13" s="21">
        <v>1</v>
      </c>
    </row>
    <row r="14" spans="2:13" x14ac:dyDescent="0.25">
      <c r="B14" s="10">
        <v>8</v>
      </c>
      <c r="C14" s="11">
        <v>1.13323303222355E+16</v>
      </c>
      <c r="D14" s="11">
        <v>76.565823190160401</v>
      </c>
      <c r="F14" s="12">
        <v>1</v>
      </c>
      <c r="G14" s="18">
        <v>-6.3227325446872999</v>
      </c>
      <c r="H14" s="13">
        <f t="shared" si="0"/>
        <v>-5.8069636211914291E-3</v>
      </c>
      <c r="I14" s="14">
        <v>-1.6722617162178799E-4</v>
      </c>
      <c r="J14" s="13">
        <f t="shared" si="1"/>
        <v>-16.711086512485185</v>
      </c>
      <c r="K14" s="14">
        <v>-1.02690736822863E-4</v>
      </c>
      <c r="L14" s="13">
        <f t="shared" si="2"/>
        <v>-10.261992907180344</v>
      </c>
      <c r="M14" s="13">
        <v>1.4375800108396799</v>
      </c>
    </row>
    <row r="15" spans="2:13" x14ac:dyDescent="0.25">
      <c r="B15" s="15">
        <v>9</v>
      </c>
      <c r="C15" s="16">
        <v>-1.55622893741135E+18</v>
      </c>
      <c r="D15" s="16">
        <v>-1235.5596928314401</v>
      </c>
      <c r="F15" s="12">
        <v>2</v>
      </c>
      <c r="G15" s="18">
        <v>-6.3217912712555897</v>
      </c>
      <c r="H15" s="13">
        <f t="shared" si="0"/>
        <v>-2.0693229419281381E-2</v>
      </c>
      <c r="I15" s="14">
        <v>-1.99905362151271E-4</v>
      </c>
      <c r="J15" s="13">
        <f t="shared" si="1"/>
        <v>-19.976752256070409</v>
      </c>
      <c r="K15" s="14">
        <v>-1.2237476354176599E-4</v>
      </c>
      <c r="L15" s="13">
        <f t="shared" si="2"/>
        <v>-12.229038317737359</v>
      </c>
      <c r="M15" s="13">
        <v>1.4280822639428801</v>
      </c>
    </row>
    <row r="16" spans="2:13" x14ac:dyDescent="0.25">
      <c r="B16" s="15">
        <v>10</v>
      </c>
      <c r="C16" s="16">
        <v>-1.72952998550841E+20</v>
      </c>
      <c r="D16" s="16">
        <v>-1168851.18143231</v>
      </c>
      <c r="F16" s="12">
        <v>3</v>
      </c>
      <c r="G16" s="18">
        <v>-6.3202210410697299</v>
      </c>
      <c r="H16" s="13">
        <f t="shared" si="0"/>
        <v>-4.552646397517654E-2</v>
      </c>
      <c r="I16" s="14">
        <v>-2.52301209177077E-4</v>
      </c>
      <c r="J16" s="13">
        <f t="shared" si="1"/>
        <v>-25.212724138052444</v>
      </c>
      <c r="K16" s="14">
        <v>-1.5383015125442401E-4</v>
      </c>
      <c r="L16" s="13">
        <f t="shared" si="2"/>
        <v>-15.372408163809371</v>
      </c>
      <c r="M16" s="13">
        <v>0.85444305452514602</v>
      </c>
    </row>
    <row r="17" spans="2:13" x14ac:dyDescent="0.25">
      <c r="B17" s="15">
        <v>11</v>
      </c>
      <c r="C17" s="16">
        <v>1.2243906154965399E+22</v>
      </c>
      <c r="D17" s="16">
        <v>10391681.513790101</v>
      </c>
      <c r="F17" s="12">
        <v>4</v>
      </c>
      <c r="G17" s="18">
        <v>-6.3179377336557803</v>
      </c>
      <c r="H17" s="13">
        <f t="shared" si="0"/>
        <v>-8.1637034950335419E-2</v>
      </c>
      <c r="I17" s="14">
        <v>-3.2177160766286501E-4</v>
      </c>
      <c r="J17" s="13">
        <f t="shared" si="1"/>
        <v>-32.154973834340801</v>
      </c>
      <c r="K17" s="14">
        <v>-1.9558307366083499E-4</v>
      </c>
      <c r="L17" s="13">
        <f t="shared" si="2"/>
        <v>-19.544821439290388</v>
      </c>
      <c r="M17" s="13">
        <v>0.18920009336639601</v>
      </c>
    </row>
    <row r="18" spans="2:13" x14ac:dyDescent="0.25">
      <c r="B18" s="15">
        <v>12</v>
      </c>
      <c r="C18" s="16">
        <v>1.3180651539431699E+24</v>
      </c>
      <c r="D18" s="16">
        <v>8982495833.9897003</v>
      </c>
      <c r="F18" s="12">
        <v>5</v>
      </c>
      <c r="G18" s="18">
        <v>-6.31485623311446</v>
      </c>
      <c r="H18" s="13">
        <f t="shared" si="0"/>
        <v>-0.13037105268597335</v>
      </c>
      <c r="I18" s="14">
        <v>-4.0333509592360402E-4</v>
      </c>
      <c r="J18" s="13">
        <f t="shared" si="1"/>
        <v>-40.305698660284804</v>
      </c>
      <c r="K18" s="14">
        <v>-2.4456907380880801E-4</v>
      </c>
      <c r="L18" s="13">
        <f t="shared" si="2"/>
        <v>-24.440043750692823</v>
      </c>
      <c r="M18" s="13">
        <v>-0.159400699009005</v>
      </c>
    </row>
    <row r="19" spans="2:13" x14ac:dyDescent="0.25">
      <c r="B19" s="15">
        <v>13</v>
      </c>
      <c r="C19" s="16">
        <v>-3.76678913146921E+25</v>
      </c>
      <c r="D19" s="16">
        <v>-34445577382.209297</v>
      </c>
      <c r="F19" s="3">
        <v>6</v>
      </c>
      <c r="G19" s="17">
        <v>-6.31085145780186</v>
      </c>
      <c r="H19" s="4">
        <f t="shared" si="0"/>
        <v>-0.19370668689873688</v>
      </c>
      <c r="I19" s="5">
        <v>-5.0008037146524796E-4</v>
      </c>
      <c r="J19" s="6">
        <f t="shared" si="1"/>
        <v>-49.973555393303414</v>
      </c>
      <c r="K19" s="5">
        <v>-3.0263842512031101E-4</v>
      </c>
      <c r="L19" s="6">
        <f t="shared" si="2"/>
        <v>-30.24297485937813</v>
      </c>
      <c r="M19" s="4">
        <v>-0.45018038127992899</v>
      </c>
    </row>
    <row r="20" spans="2:13" x14ac:dyDescent="0.25">
      <c r="B20" s="15">
        <v>14</v>
      </c>
      <c r="C20" s="16">
        <v>-3.9530905522020998E+27</v>
      </c>
      <c r="D20" s="16">
        <v>-27258234285543.5</v>
      </c>
      <c r="F20" s="3">
        <v>7</v>
      </c>
      <c r="G20" s="17">
        <v>-6.3058911644083899</v>
      </c>
      <c r="H20" s="4">
        <f t="shared" si="0"/>
        <v>-0.27215386643671746</v>
      </c>
      <c r="I20" s="5">
        <v>-6.1017639620061402E-4</v>
      </c>
      <c r="J20" s="6">
        <f t="shared" si="1"/>
        <v>-60.975566479190761</v>
      </c>
      <c r="K20" s="5">
        <v>-3.68676637741703E-4</v>
      </c>
      <c r="L20" s="6">
        <f t="shared" si="2"/>
        <v>-36.842242626757837</v>
      </c>
      <c r="M20" s="4">
        <v>-0.99923443063060802</v>
      </c>
    </row>
    <row r="21" spans="2:13" x14ac:dyDescent="0.25">
      <c r="F21" s="3">
        <v>8</v>
      </c>
      <c r="G21" s="17">
        <v>-6.2998640562735604</v>
      </c>
      <c r="H21" s="4">
        <f t="shared" si="0"/>
        <v>-0.36747275111604411</v>
      </c>
      <c r="I21" s="5">
        <v>-7.3025113405308104E-4</v>
      </c>
      <c r="J21" s="6">
        <f t="shared" si="1"/>
        <v>-72.97476082034207</v>
      </c>
      <c r="K21" s="5">
        <v>-4.4067994267323702E-4</v>
      </c>
      <c r="L21" s="6">
        <f t="shared" si="2"/>
        <v>-44.037608317584564</v>
      </c>
      <c r="M21" s="4">
        <v>-1.23608383512761</v>
      </c>
    </row>
    <row r="22" spans="2:13" x14ac:dyDescent="0.25">
      <c r="B22" s="49" t="s">
        <v>13</v>
      </c>
      <c r="C22" s="50"/>
      <c r="D22" s="51"/>
      <c r="F22" s="3">
        <v>8.9999999999999911</v>
      </c>
      <c r="G22" s="17">
        <v>-6.2926670417641004</v>
      </c>
      <c r="H22" s="4">
        <f t="shared" si="0"/>
        <v>-0.48129373801659814</v>
      </c>
      <c r="I22" s="5">
        <v>-8.5513817789355305E-4</v>
      </c>
      <c r="J22" s="6">
        <f t="shared" si="1"/>
        <v>-85.454853940136601</v>
      </c>
      <c r="K22" s="5">
        <v>-5.1549072013332402E-4</v>
      </c>
      <c r="L22" s="6">
        <f t="shared" si="2"/>
        <v>-51.513527679233725</v>
      </c>
      <c r="M22" s="4">
        <v>-1.5673002022897999</v>
      </c>
    </row>
    <row r="23" spans="2:13" x14ac:dyDescent="0.25">
      <c r="B23" s="7" t="s">
        <v>5</v>
      </c>
      <c r="C23" s="7" t="s">
        <v>6</v>
      </c>
      <c r="D23" s="7" t="s">
        <v>7</v>
      </c>
      <c r="F23" s="3">
        <v>10</v>
      </c>
      <c r="G23" s="17">
        <v>-6.2841453448571301</v>
      </c>
      <c r="H23" s="4">
        <f t="shared" si="0"/>
        <v>-0.61606461429367598</v>
      </c>
      <c r="I23" s="5">
        <v>-1.11262659022567E-3</v>
      </c>
      <c r="J23" s="6">
        <f t="shared" si="1"/>
        <v>-111.18594072346781</v>
      </c>
      <c r="K23" s="5">
        <v>-6.6978810748879298E-4</v>
      </c>
      <c r="L23" s="6">
        <f t="shared" si="2"/>
        <v>-66.93262723608639</v>
      </c>
      <c r="M23" s="4">
        <v>-1.80484980263099</v>
      </c>
    </row>
    <row r="24" spans="2:13" x14ac:dyDescent="0.25">
      <c r="B24" s="8">
        <v>0</v>
      </c>
      <c r="C24" s="9">
        <v>-6.3230871000000004</v>
      </c>
      <c r="D24" s="9">
        <v>8.5647138999999993E-18</v>
      </c>
    </row>
    <row r="25" spans="2:13" x14ac:dyDescent="0.25">
      <c r="B25" s="8">
        <v>1</v>
      </c>
      <c r="C25" s="9">
        <v>3.6396431999999999E-2</v>
      </c>
      <c r="D25" s="9">
        <v>4.020069E-15</v>
      </c>
    </row>
    <row r="26" spans="2:13" x14ac:dyDescent="0.25">
      <c r="B26" s="8">
        <v>2</v>
      </c>
      <c r="C26" s="9">
        <v>306.44668999999999</v>
      </c>
      <c r="D26" s="9">
        <v>-1.1899405E-11</v>
      </c>
    </row>
    <row r="27" spans="2:13" x14ac:dyDescent="0.25">
      <c r="B27" s="8">
        <v>3</v>
      </c>
      <c r="C27" s="9">
        <v>66.803428999999994</v>
      </c>
      <c r="D27" s="9">
        <v>-1.106045E-9</v>
      </c>
    </row>
    <row r="28" spans="2:13" x14ac:dyDescent="0.25">
      <c r="B28" s="10">
        <v>4</v>
      </c>
      <c r="C28" s="11">
        <v>-1035889.3</v>
      </c>
      <c r="D28" s="11">
        <v>2.5943911999999999E-6</v>
      </c>
    </row>
    <row r="29" spans="2:13" x14ac:dyDescent="0.25">
      <c r="B29" s="10">
        <v>5</v>
      </c>
      <c r="C29" s="11">
        <v>180979110</v>
      </c>
      <c r="D29" s="11">
        <v>8.2526244000000003E-5</v>
      </c>
    </row>
    <row r="30" spans="2:13" x14ac:dyDescent="0.25">
      <c r="B30" s="10">
        <v>6</v>
      </c>
      <c r="C30" s="11">
        <v>93042172000</v>
      </c>
      <c r="D30" s="11">
        <v>-0.20494561</v>
      </c>
    </row>
    <row r="31" spans="2:13" x14ac:dyDescent="0.25">
      <c r="B31" s="10">
        <v>7</v>
      </c>
      <c r="C31" s="11">
        <v>-8102037700000</v>
      </c>
      <c r="D31" s="11">
        <v>-2.5458021</v>
      </c>
    </row>
    <row r="32" spans="2:13" x14ac:dyDescent="0.25">
      <c r="B32" s="10">
        <v>8</v>
      </c>
      <c r="C32" s="11">
        <v>-1948204400000000</v>
      </c>
      <c r="D32" s="11">
        <v>7473.66</v>
      </c>
    </row>
    <row r="33" spans="2:4" x14ac:dyDescent="0.25">
      <c r="B33" s="15">
        <v>9</v>
      </c>
      <c r="C33" s="16">
        <v>1.4240488E+17</v>
      </c>
      <c r="D33" s="16">
        <v>37314.33</v>
      </c>
    </row>
    <row r="34" spans="2:4" x14ac:dyDescent="0.25">
      <c r="B34" s="15">
        <v>10</v>
      </c>
      <c r="C34" s="16">
        <v>2.0727215E+19</v>
      </c>
      <c r="D34" s="16">
        <v>-136017380</v>
      </c>
    </row>
    <row r="35" spans="2:4" x14ac:dyDescent="0.25">
      <c r="B35" s="15">
        <v>11</v>
      </c>
      <c r="C35" s="16">
        <v>-1.1327827E+21</v>
      </c>
      <c r="D35" s="16">
        <v>-248137060</v>
      </c>
    </row>
    <row r="36" spans="2:4" x14ac:dyDescent="0.25">
      <c r="B36" s="15">
        <v>12</v>
      </c>
      <c r="C36" s="16">
        <v>-1.121914E+23</v>
      </c>
      <c r="D36" s="16">
        <v>1197540800000</v>
      </c>
    </row>
    <row r="37" spans="2:4" x14ac:dyDescent="0.25">
      <c r="B37" s="15">
        <v>13</v>
      </c>
      <c r="C37" s="16">
        <v>3.3950779999999999E+24</v>
      </c>
      <c r="D37" s="16">
        <v>534551330000</v>
      </c>
    </row>
    <row r="38" spans="2:4" x14ac:dyDescent="0.25">
      <c r="B38" s="15">
        <v>14</v>
      </c>
      <c r="C38" s="16">
        <v>2.4771423999999999E+26</v>
      </c>
      <c r="D38" s="16">
        <v>-4049646100000000</v>
      </c>
    </row>
  </sheetData>
  <mergeCells count="3">
    <mergeCell ref="B2:D2"/>
    <mergeCell ref="B4:D4"/>
    <mergeCell ref="B22:D22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81A29-5D8E-468A-93D6-552D20409058}">
  <dimension ref="B2:M38"/>
  <sheetViews>
    <sheetView zoomScale="90" zoomScaleNormal="90" workbookViewId="0">
      <selection activeCell="C6" sqref="C6:C8"/>
    </sheetView>
  </sheetViews>
  <sheetFormatPr defaultRowHeight="15" x14ac:dyDescent="0.25"/>
  <cols>
    <col min="1" max="1" width="2.140625" customWidth="1"/>
    <col min="2" max="2" width="12.42578125" customWidth="1"/>
    <col min="3" max="4" width="13.5703125" customWidth="1"/>
    <col min="5" max="5" width="2.7109375" customWidth="1"/>
    <col min="7" max="7" width="19.5703125" customWidth="1"/>
    <col min="8" max="8" width="12.5703125" customWidth="1"/>
    <col min="9" max="9" width="15.5703125" customWidth="1"/>
    <col min="10" max="10" width="14.42578125" customWidth="1"/>
    <col min="11" max="11" width="16.85546875" customWidth="1"/>
    <col min="12" max="13" width="16.5703125" customWidth="1"/>
  </cols>
  <sheetData>
    <row r="2" spans="2:13" ht="60" x14ac:dyDescent="0.25">
      <c r="B2" s="48" t="s">
        <v>0</v>
      </c>
      <c r="C2" s="48"/>
      <c r="D2" s="48"/>
      <c r="F2" s="1" t="s">
        <v>9</v>
      </c>
      <c r="G2" s="2" t="s">
        <v>12</v>
      </c>
      <c r="H2" s="2" t="s">
        <v>1</v>
      </c>
      <c r="I2" s="2" t="s">
        <v>2</v>
      </c>
      <c r="J2" s="2" t="s">
        <v>10</v>
      </c>
      <c r="K2" s="2" t="s">
        <v>3</v>
      </c>
      <c r="L2" s="2" t="s">
        <v>11</v>
      </c>
      <c r="M2" s="2" t="s">
        <v>4</v>
      </c>
    </row>
    <row r="3" spans="2:13" x14ac:dyDescent="0.25">
      <c r="F3" s="3">
        <v>-10</v>
      </c>
      <c r="G3" s="17">
        <v>-6.3107504453542296</v>
      </c>
      <c r="H3" s="4">
        <f>(G3-$G$13)*100/$G$13</f>
        <v>-0.60375728829566944</v>
      </c>
      <c r="I3" s="5">
        <v>-3.3410626817396002E-3</v>
      </c>
      <c r="J3" s="6">
        <f>(1000000/10.0069)*I3</f>
        <v>-333.87589380723301</v>
      </c>
      <c r="K3" s="5">
        <v>-2.00521493215598E-3</v>
      </c>
      <c r="L3" s="6">
        <f>(1000000/10.0069)*K3</f>
        <v>-200.38322878773445</v>
      </c>
      <c r="M3" s="4">
        <v>1.3434113405052099</v>
      </c>
    </row>
    <row r="4" spans="2:13" x14ac:dyDescent="0.25">
      <c r="B4" s="49" t="s">
        <v>8</v>
      </c>
      <c r="C4" s="50"/>
      <c r="D4" s="51"/>
      <c r="F4" s="3">
        <v>-8.9999999999999911</v>
      </c>
      <c r="G4" s="17">
        <v>-6.31923769483633</v>
      </c>
      <c r="H4" s="4">
        <f t="shared" ref="H4:H23" si="0">(G4-$G$13)*100/$G$13</f>
        <v>-0.47008052246844922</v>
      </c>
      <c r="I4" s="5">
        <v>-3.1783245910954601E-3</v>
      </c>
      <c r="J4" s="6">
        <f t="shared" ref="J4:J23" si="1">(1000000/10.0069)*I4</f>
        <v>-317.61330592845536</v>
      </c>
      <c r="K4" s="5">
        <v>-1.9073559485367701E-3</v>
      </c>
      <c r="L4" s="6">
        <f t="shared" ref="L4:L23" si="2">(1000000/10.0069)*K4</f>
        <v>-190.60407803982952</v>
      </c>
      <c r="M4" s="4">
        <v>1.29888219558873</v>
      </c>
    </row>
    <row r="5" spans="2:13" x14ac:dyDescent="0.25">
      <c r="B5" s="7" t="s">
        <v>5</v>
      </c>
      <c r="C5" s="7" t="s">
        <v>6</v>
      </c>
      <c r="D5" s="7" t="s">
        <v>7</v>
      </c>
      <c r="F5" s="3">
        <v>-8</v>
      </c>
      <c r="G5" s="17">
        <v>-6.3263263944900601</v>
      </c>
      <c r="H5" s="4">
        <f t="shared" si="0"/>
        <v>-0.35843134264527582</v>
      </c>
      <c r="I5" s="5">
        <v>-3.01665233600576E-3</v>
      </c>
      <c r="J5" s="6">
        <f t="shared" si="1"/>
        <v>-301.45722811317791</v>
      </c>
      <c r="K5" s="5">
        <v>-1.8105504315501801E-3</v>
      </c>
      <c r="L5" s="6">
        <f t="shared" si="2"/>
        <v>-180.93020131610987</v>
      </c>
      <c r="M5" s="4">
        <v>1.2497470143615701</v>
      </c>
    </row>
    <row r="6" spans="2:13" x14ac:dyDescent="0.25">
      <c r="B6" s="8">
        <v>0</v>
      </c>
      <c r="C6" s="9">
        <v>-2.6386722672995001E-3</v>
      </c>
      <c r="D6" s="9">
        <v>2.3816003596725402E-18</v>
      </c>
      <c r="F6" s="3">
        <v>-7</v>
      </c>
      <c r="G6" s="17">
        <v>-6.3322844672026903</v>
      </c>
      <c r="H6" s="4">
        <f t="shared" si="0"/>
        <v>-0.26458988170229925</v>
      </c>
      <c r="I6" s="5">
        <v>-2.8673842943198699E-3</v>
      </c>
      <c r="J6" s="6">
        <f t="shared" si="1"/>
        <v>-286.54071633771395</v>
      </c>
      <c r="K6" s="5">
        <v>-1.7211093888003599E-3</v>
      </c>
      <c r="L6" s="6">
        <f t="shared" si="2"/>
        <v>-171.99226421772576</v>
      </c>
      <c r="M6" s="4">
        <v>1.2138966346307301</v>
      </c>
    </row>
    <row r="7" spans="2:13" x14ac:dyDescent="0.25">
      <c r="B7" s="8">
        <v>1</v>
      </c>
      <c r="C7" s="9">
        <v>-0.24935607276009</v>
      </c>
      <c r="D7" s="9">
        <v>-4.8252532351067497E-15</v>
      </c>
      <c r="F7" s="3">
        <v>-6</v>
      </c>
      <c r="G7" s="17">
        <v>-6.3373430397817598</v>
      </c>
      <c r="H7" s="4">
        <f t="shared" si="0"/>
        <v>-0.18491582198502565</v>
      </c>
      <c r="I7" s="5">
        <v>-2.7311412294504199E-3</v>
      </c>
      <c r="J7" s="6">
        <f t="shared" si="1"/>
        <v>-272.92580414018522</v>
      </c>
      <c r="K7" s="5">
        <v>-1.63955921326564E-3</v>
      </c>
      <c r="L7" s="6">
        <f t="shared" si="2"/>
        <v>-163.84286974643896</v>
      </c>
      <c r="M7" s="4">
        <v>1.1571847244954101</v>
      </c>
    </row>
    <row r="8" spans="2:13" x14ac:dyDescent="0.25">
      <c r="B8" s="8">
        <v>2</v>
      </c>
      <c r="C8" s="9">
        <v>-38.300432551135202</v>
      </c>
      <c r="D8" s="9">
        <v>2.1481783210395199E-12</v>
      </c>
      <c r="F8" s="12">
        <v>-5</v>
      </c>
      <c r="G8" s="18">
        <v>-6.3415323282877702</v>
      </c>
      <c r="H8" s="13">
        <f t="shared" si="0"/>
        <v>-0.11893325133222728</v>
      </c>
      <c r="I8" s="14">
        <v>-2.6093765533305698E-3</v>
      </c>
      <c r="J8" s="13">
        <f t="shared" si="1"/>
        <v>-260.75773249763358</v>
      </c>
      <c r="K8" s="14">
        <v>-1.5667618941988301E-3</v>
      </c>
      <c r="L8" s="13">
        <f t="shared" si="2"/>
        <v>-156.56815739128302</v>
      </c>
      <c r="M8" s="13">
        <v>1.1118915738770101</v>
      </c>
    </row>
    <row r="9" spans="2:13" x14ac:dyDescent="0.25">
      <c r="B9" s="8">
        <v>3</v>
      </c>
      <c r="C9" s="9">
        <v>52084.326479126801</v>
      </c>
      <c r="D9" s="9">
        <v>4.3268221592919601E-10</v>
      </c>
      <c r="F9" s="12">
        <v>-4</v>
      </c>
      <c r="G9" s="18">
        <v>-6.3448053263039501</v>
      </c>
      <c r="H9" s="13">
        <f t="shared" si="0"/>
        <v>-6.7382535133231766E-2</v>
      </c>
      <c r="I9" s="14">
        <v>-2.5070762559246599E-3</v>
      </c>
      <c r="J9" s="13">
        <f t="shared" si="1"/>
        <v>-250.5347566104048</v>
      </c>
      <c r="K9" s="14">
        <v>-1.5056273228760499E-3</v>
      </c>
      <c r="L9" s="13">
        <f t="shared" si="2"/>
        <v>-150.45891563581628</v>
      </c>
      <c r="M9" s="13">
        <v>1.0825191394239499</v>
      </c>
    </row>
    <row r="10" spans="2:13" x14ac:dyDescent="0.25">
      <c r="B10" s="10">
        <v>4</v>
      </c>
      <c r="C10" s="11">
        <v>7091384.2686715396</v>
      </c>
      <c r="D10" s="11">
        <v>-2.7128816040162902E-7</v>
      </c>
      <c r="F10" s="12">
        <v>-3</v>
      </c>
      <c r="G10" s="18">
        <v>-6.3470565030439801</v>
      </c>
      <c r="H10" s="13">
        <f t="shared" si="0"/>
        <v>-3.1925815433012317E-2</v>
      </c>
      <c r="I10" s="14">
        <v>-2.4254132000788701E-3</v>
      </c>
      <c r="J10" s="13">
        <f t="shared" si="1"/>
        <v>-242.37408189138193</v>
      </c>
      <c r="K10" s="14">
        <v>-1.45678272733882E-3</v>
      </c>
      <c r="L10" s="13">
        <f t="shared" si="2"/>
        <v>-145.57782403529765</v>
      </c>
      <c r="M10" s="13">
        <v>1.0301164927575599</v>
      </c>
    </row>
    <row r="11" spans="2:13" x14ac:dyDescent="0.25">
      <c r="B11" s="10">
        <v>5</v>
      </c>
      <c r="C11" s="11">
        <v>-3176263683.39359</v>
      </c>
      <c r="D11" s="11">
        <v>-2.3157918122203202E-5</v>
      </c>
      <c r="F11" s="12">
        <v>-2</v>
      </c>
      <c r="G11" s="18">
        <v>-6.3483318828782798</v>
      </c>
      <c r="H11" s="13">
        <f t="shared" si="0"/>
        <v>-1.1838194371560064E-2</v>
      </c>
      <c r="I11" s="14">
        <v>-2.3659550555609702E-3</v>
      </c>
      <c r="J11" s="13">
        <f t="shared" si="1"/>
        <v>-236.43236722271334</v>
      </c>
      <c r="K11" s="14">
        <v>-1.4211919686180599E-3</v>
      </c>
      <c r="L11" s="13">
        <f t="shared" si="2"/>
        <v>-142.02120223226572</v>
      </c>
      <c r="M11" s="13">
        <v>0.95904503772245397</v>
      </c>
    </row>
    <row r="12" spans="2:13" x14ac:dyDescent="0.25">
      <c r="B12" s="10">
        <v>6</v>
      </c>
      <c r="C12" s="11">
        <v>-425415034903.31702</v>
      </c>
      <c r="D12" s="11">
        <v>1.5654520368276002E-2</v>
      </c>
      <c r="F12" s="12">
        <v>-1</v>
      </c>
      <c r="G12" s="18">
        <v>-6.3489481342307199</v>
      </c>
      <c r="H12" s="13">
        <f t="shared" si="0"/>
        <v>-2.1320477684014481E-3</v>
      </c>
      <c r="I12" s="14">
        <v>-2.3286295782653202E-3</v>
      </c>
      <c r="J12" s="13">
        <f t="shared" si="1"/>
        <v>-232.7023931752411</v>
      </c>
      <c r="K12" s="14">
        <v>-1.39893821144709E-3</v>
      </c>
      <c r="L12" s="13">
        <f t="shared" si="2"/>
        <v>-139.7973609656427</v>
      </c>
      <c r="M12" s="13">
        <v>0.93605478835224798</v>
      </c>
    </row>
    <row r="13" spans="2:13" x14ac:dyDescent="0.25">
      <c r="B13" s="10">
        <v>7</v>
      </c>
      <c r="C13" s="11">
        <v>96825381861338.797</v>
      </c>
      <c r="D13" s="11">
        <v>0.62885846515078503</v>
      </c>
      <c r="F13" s="19">
        <v>0</v>
      </c>
      <c r="G13" s="20">
        <v>-6.3490834997237897</v>
      </c>
      <c r="H13" s="21">
        <f t="shared" si="0"/>
        <v>0</v>
      </c>
      <c r="I13" s="22">
        <v>-2.3144259229653701E-3</v>
      </c>
      <c r="J13" s="21">
        <f t="shared" si="1"/>
        <v>-231.28300702169204</v>
      </c>
      <c r="K13" s="22">
        <v>-1.39073310390825E-3</v>
      </c>
      <c r="L13" s="21">
        <f t="shared" si="2"/>
        <v>-138.97741597380306</v>
      </c>
      <c r="M13" s="21">
        <v>1</v>
      </c>
    </row>
    <row r="14" spans="2:13" x14ac:dyDescent="0.25">
      <c r="B14" s="10">
        <v>8</v>
      </c>
      <c r="C14" s="11">
        <v>1.23990292063893E+16</v>
      </c>
      <c r="D14" s="11">
        <v>-458.87068983360001</v>
      </c>
      <c r="F14" s="12">
        <v>1</v>
      </c>
      <c r="G14" s="18">
        <v>-6.3487690365341702</v>
      </c>
      <c r="H14" s="13">
        <f t="shared" si="0"/>
        <v>-4.9528910689732499E-3</v>
      </c>
      <c r="I14" s="14">
        <v>-2.3259820843791199E-3</v>
      </c>
      <c r="J14" s="13">
        <f t="shared" si="1"/>
        <v>-232.43782633773893</v>
      </c>
      <c r="K14" s="14">
        <v>-1.3978819614610799E-3</v>
      </c>
      <c r="L14" s="13">
        <f t="shared" si="2"/>
        <v>-139.69180879803733</v>
      </c>
      <c r="M14" s="13">
        <v>1.08791351715818</v>
      </c>
    </row>
    <row r="15" spans="2:13" x14ac:dyDescent="0.25">
      <c r="B15" s="15">
        <v>9</v>
      </c>
      <c r="C15" s="16">
        <v>-1.5355885068037901E+18</v>
      </c>
      <c r="D15" s="16">
        <v>-9060.4234432652993</v>
      </c>
      <c r="F15" s="12">
        <v>2</v>
      </c>
      <c r="G15" s="18">
        <v>-6.3479330345835896</v>
      </c>
      <c r="H15" s="13">
        <f t="shared" si="0"/>
        <v>-1.8120176561706402E-2</v>
      </c>
      <c r="I15" s="14">
        <v>-2.3583487179756799E-3</v>
      </c>
      <c r="J15" s="13">
        <f t="shared" si="1"/>
        <v>-235.67225793958966</v>
      </c>
      <c r="K15" s="14">
        <v>-1.4172598260500499E-3</v>
      </c>
      <c r="L15" s="13">
        <f t="shared" si="2"/>
        <v>-141.62825910622169</v>
      </c>
      <c r="M15" s="13">
        <v>1.0894485758332799</v>
      </c>
    </row>
    <row r="16" spans="2:13" x14ac:dyDescent="0.25">
      <c r="B16" s="15">
        <v>10</v>
      </c>
      <c r="C16" s="16">
        <v>-1.8866529982656499E+20</v>
      </c>
      <c r="D16" s="16">
        <v>7076872.9172287602</v>
      </c>
      <c r="F16" s="12">
        <v>3</v>
      </c>
      <c r="G16" s="18">
        <v>-6.3465077341365204</v>
      </c>
      <c r="H16" s="13">
        <f t="shared" si="0"/>
        <v>-4.0569092962494634E-2</v>
      </c>
      <c r="I16" s="14">
        <v>-2.4109707703115599E-3</v>
      </c>
      <c r="J16" s="13">
        <f t="shared" si="1"/>
        <v>-240.93083475517491</v>
      </c>
      <c r="K16" s="14">
        <v>-1.4487605907097E-3</v>
      </c>
      <c r="L16" s="13">
        <f t="shared" si="2"/>
        <v>-144.77616351814248</v>
      </c>
      <c r="M16" s="13">
        <v>0.97706703434437103</v>
      </c>
    </row>
    <row r="17" spans="2:13" x14ac:dyDescent="0.25">
      <c r="B17" s="15">
        <v>11</v>
      </c>
      <c r="C17" s="16">
        <v>1.2084406360295E+22</v>
      </c>
      <c r="D17" s="16">
        <v>66150119.048369899</v>
      </c>
      <c r="F17" s="12">
        <v>4</v>
      </c>
      <c r="G17" s="18">
        <v>-6.3443514580245299</v>
      </c>
      <c r="H17" s="13">
        <f t="shared" si="0"/>
        <v>-7.4531098850182775E-2</v>
      </c>
      <c r="I17" s="14">
        <v>-2.4820841998237902E-3</v>
      </c>
      <c r="J17" s="13">
        <f t="shared" si="1"/>
        <v>-248.03727426313745</v>
      </c>
      <c r="K17" s="14">
        <v>-1.49148376557146E-3</v>
      </c>
      <c r="L17" s="13">
        <f t="shared" si="2"/>
        <v>-149.04553513790083</v>
      </c>
      <c r="M17" s="13">
        <v>0.84337594189571297</v>
      </c>
    </row>
    <row r="18" spans="2:13" x14ac:dyDescent="0.25">
      <c r="B18" s="15">
        <v>12</v>
      </c>
      <c r="C18" s="16">
        <v>1.4354954740334801E+24</v>
      </c>
      <c r="D18" s="16">
        <v>-54559843530.358597</v>
      </c>
      <c r="F18" s="12">
        <v>5</v>
      </c>
      <c r="G18" s="18">
        <v>-6.3412935507943198</v>
      </c>
      <c r="H18" s="13">
        <f t="shared" si="0"/>
        <v>-0.12269406962136865</v>
      </c>
      <c r="I18" s="14">
        <v>-2.5682596560848299E-3</v>
      </c>
      <c r="J18" s="13">
        <f t="shared" si="1"/>
        <v>-256.64887788274388</v>
      </c>
      <c r="K18" s="14">
        <v>-1.54317868473392E-3</v>
      </c>
      <c r="L18" s="13">
        <f t="shared" si="2"/>
        <v>-154.21146256422267</v>
      </c>
      <c r="M18" s="13">
        <v>0.77241430966184299</v>
      </c>
    </row>
    <row r="19" spans="2:13" x14ac:dyDescent="0.25">
      <c r="B19" s="15">
        <v>13</v>
      </c>
      <c r="C19" s="16">
        <v>-3.7189528888109099E+25</v>
      </c>
      <c r="D19" s="16">
        <v>-192381051897.15399</v>
      </c>
      <c r="F19" s="3">
        <v>6</v>
      </c>
      <c r="G19" s="17">
        <v>-6.3373045708574001</v>
      </c>
      <c r="H19" s="4">
        <f t="shared" si="0"/>
        <v>-0.18552171926707342</v>
      </c>
      <c r="I19" s="5">
        <v>-2.6692046504213501E-3</v>
      </c>
      <c r="J19" s="6">
        <f t="shared" si="1"/>
        <v>-266.73641691446403</v>
      </c>
      <c r="K19" s="5">
        <v>-1.6037172188054199E-3</v>
      </c>
      <c r="L19" s="6">
        <f t="shared" si="2"/>
        <v>-160.26114169277398</v>
      </c>
      <c r="M19" s="4">
        <v>0.71481556347136699</v>
      </c>
    </row>
    <row r="20" spans="2:13" x14ac:dyDescent="0.25">
      <c r="B20" s="15">
        <v>14</v>
      </c>
      <c r="C20" s="16">
        <v>-4.3014525454534301E+27</v>
      </c>
      <c r="D20" s="16">
        <v>165305147958918</v>
      </c>
      <c r="F20" s="3">
        <v>7</v>
      </c>
      <c r="G20" s="17">
        <v>-6.3323444379484499</v>
      </c>
      <c r="H20" s="4">
        <f t="shared" si="0"/>
        <v>-0.26364532418053738</v>
      </c>
      <c r="I20" s="5">
        <v>-2.7831528821673302E-3</v>
      </c>
      <c r="J20" s="6">
        <f t="shared" si="1"/>
        <v>-278.12338308240612</v>
      </c>
      <c r="K20" s="5">
        <v>-1.6721009485534499E-3</v>
      </c>
      <c r="L20" s="6">
        <f t="shared" si="2"/>
        <v>-167.09479944372882</v>
      </c>
      <c r="M20" s="4">
        <v>0.60687824047601502</v>
      </c>
    </row>
    <row r="21" spans="2:13" x14ac:dyDescent="0.25">
      <c r="F21" s="3">
        <v>8</v>
      </c>
      <c r="G21" s="17">
        <v>-6.3263532320662303</v>
      </c>
      <c r="H21" s="4">
        <f t="shared" si="0"/>
        <v>-0.35800864264185883</v>
      </c>
      <c r="I21" s="5">
        <v>-2.9050333868135998E-3</v>
      </c>
      <c r="J21" s="6">
        <f t="shared" si="1"/>
        <v>-290.30302959094223</v>
      </c>
      <c r="K21" s="5">
        <v>-1.74522660678611E-3</v>
      </c>
      <c r="L21" s="6">
        <f t="shared" si="2"/>
        <v>-174.40232307568877</v>
      </c>
      <c r="M21" s="4">
        <v>0.56306727754068397</v>
      </c>
    </row>
    <row r="22" spans="2:13" x14ac:dyDescent="0.25">
      <c r="B22" s="49" t="s">
        <v>13</v>
      </c>
      <c r="C22" s="50"/>
      <c r="D22" s="51"/>
      <c r="F22" s="3">
        <v>8.9999999999999911</v>
      </c>
      <c r="G22" s="17">
        <v>-6.3192129191959996</v>
      </c>
      <c r="H22" s="4">
        <f t="shared" si="0"/>
        <v>-0.47047074635401492</v>
      </c>
      <c r="I22" s="5">
        <v>-3.03027620714245E-3</v>
      </c>
      <c r="J22" s="6">
        <f t="shared" si="1"/>
        <v>-302.8186758279237</v>
      </c>
      <c r="K22" s="5">
        <v>-1.82021839116804E-3</v>
      </c>
      <c r="L22" s="6">
        <f t="shared" si="2"/>
        <v>-181.8963306486564</v>
      </c>
      <c r="M22" s="4">
        <v>0.49915541821792397</v>
      </c>
    </row>
    <row r="23" spans="2:13" x14ac:dyDescent="0.25">
      <c r="B23" s="7" t="s">
        <v>5</v>
      </c>
      <c r="C23" s="7" t="s">
        <v>6</v>
      </c>
      <c r="D23" s="7" t="s">
        <v>7</v>
      </c>
      <c r="F23" s="3">
        <v>10</v>
      </c>
      <c r="G23" s="17">
        <v>-6.3106956288106399</v>
      </c>
      <c r="H23" s="4">
        <f t="shared" si="0"/>
        <v>-0.60462066556251459</v>
      </c>
      <c r="I23" s="5">
        <v>-3.2915063566108702E-3</v>
      </c>
      <c r="J23" s="6">
        <f t="shared" si="1"/>
        <v>-328.9236783230441</v>
      </c>
      <c r="K23" s="5">
        <v>-1.9766641268692399E-3</v>
      </c>
      <c r="L23" s="6">
        <f t="shared" si="2"/>
        <v>-197.53011690625866</v>
      </c>
      <c r="M23" s="4">
        <v>0.45276919086484202</v>
      </c>
    </row>
    <row r="24" spans="2:13" x14ac:dyDescent="0.25">
      <c r="B24" s="8">
        <v>0</v>
      </c>
      <c r="C24" s="9">
        <v>-6.3490735999999997</v>
      </c>
      <c r="D24" s="9">
        <v>2.3467880000000002E-18</v>
      </c>
    </row>
    <row r="25" spans="2:13" x14ac:dyDescent="0.25">
      <c r="B25" s="8">
        <v>1</v>
      </c>
      <c r="C25" s="9">
        <v>0.10081458</v>
      </c>
      <c r="D25" s="9">
        <v>5.6159836000000002E-14</v>
      </c>
    </row>
    <row r="26" spans="2:13" x14ac:dyDescent="0.25">
      <c r="B26" s="8">
        <v>2</v>
      </c>
      <c r="C26" s="9">
        <v>212.57102</v>
      </c>
      <c r="D26" s="9">
        <v>-5.2341653000000001E-11</v>
      </c>
    </row>
    <row r="27" spans="2:13" x14ac:dyDescent="0.25">
      <c r="B27" s="8">
        <v>3</v>
      </c>
      <c r="C27" s="9">
        <v>1158.6494</v>
      </c>
      <c r="D27" s="9">
        <v>-5.9384176999999999E-9</v>
      </c>
    </row>
    <row r="28" spans="2:13" x14ac:dyDescent="0.25">
      <c r="B28" s="10">
        <v>4</v>
      </c>
      <c r="C28" s="11">
        <v>5359232.8</v>
      </c>
      <c r="D28" s="11">
        <v>9.1976537999999993E-6</v>
      </c>
    </row>
    <row r="29" spans="2:13" x14ac:dyDescent="0.25">
      <c r="B29" s="10">
        <v>5</v>
      </c>
      <c r="C29" s="11">
        <v>-445979810</v>
      </c>
      <c r="D29" s="11">
        <v>2.0096383000000001E-4</v>
      </c>
    </row>
    <row r="30" spans="2:13" x14ac:dyDescent="0.25">
      <c r="B30" s="10">
        <v>6</v>
      </c>
      <c r="C30" s="11">
        <v>-66216681000</v>
      </c>
      <c r="D30" s="11">
        <v>-0.57020464000000004</v>
      </c>
    </row>
    <row r="31" spans="2:13" x14ac:dyDescent="0.25">
      <c r="B31" s="10">
        <v>7</v>
      </c>
      <c r="C31" s="11">
        <v>16447905000000</v>
      </c>
      <c r="D31" s="11">
        <v>-3.4310852999999999</v>
      </c>
    </row>
    <row r="32" spans="2:13" x14ac:dyDescent="0.25">
      <c r="B32" s="10">
        <v>8</v>
      </c>
      <c r="C32" s="11">
        <v>-255538470000000</v>
      </c>
      <c r="D32" s="11">
        <v>16412.394</v>
      </c>
    </row>
    <row r="33" spans="2:4" x14ac:dyDescent="0.25">
      <c r="B33" s="15">
        <v>9</v>
      </c>
      <c r="C33" s="16">
        <v>-2.5840924E+17</v>
      </c>
      <c r="D33" s="16">
        <v>44146.383000000002</v>
      </c>
    </row>
    <row r="34" spans="2:4" x14ac:dyDescent="0.25">
      <c r="B34" s="15">
        <v>10</v>
      </c>
      <c r="C34" s="16">
        <v>1.6132606E+19</v>
      </c>
      <c r="D34" s="16">
        <v>-237842910</v>
      </c>
    </row>
    <row r="35" spans="2:4" x14ac:dyDescent="0.25">
      <c r="B35" s="15">
        <v>11</v>
      </c>
      <c r="C35" s="16">
        <v>1.9063347000000001E+21</v>
      </c>
      <c r="D35" s="16">
        <v>-433513830</v>
      </c>
    </row>
    <row r="36" spans="2:4" x14ac:dyDescent="0.25">
      <c r="B36" s="15">
        <v>12</v>
      </c>
      <c r="C36" s="16">
        <v>-1.5515665E+23</v>
      </c>
      <c r="D36" s="16">
        <v>1685263000000</v>
      </c>
    </row>
    <row r="37" spans="2:4" x14ac:dyDescent="0.25">
      <c r="B37" s="15">
        <v>13</v>
      </c>
      <c r="C37" s="16">
        <v>-5.4249924999999996E+24</v>
      </c>
      <c r="D37" s="16">
        <v>1900780300000</v>
      </c>
    </row>
    <row r="38" spans="2:4" x14ac:dyDescent="0.25">
      <c r="B38" s="15">
        <v>14</v>
      </c>
      <c r="C38" s="16">
        <v>4.9106958999999998E+26</v>
      </c>
      <c r="D38" s="16">
        <v>-4644362700000000</v>
      </c>
    </row>
  </sheetData>
  <mergeCells count="3">
    <mergeCell ref="B2:D2"/>
    <mergeCell ref="B4:D4"/>
    <mergeCell ref="B22:D22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CF84-B7BD-4F58-B95D-9D0C0AB57BDE}">
  <dimension ref="B2:M38"/>
  <sheetViews>
    <sheetView zoomScale="90" zoomScaleNormal="90" workbookViewId="0">
      <selection activeCell="C6" sqref="C6:C8"/>
    </sheetView>
  </sheetViews>
  <sheetFormatPr defaultRowHeight="15" x14ac:dyDescent="0.25"/>
  <cols>
    <col min="1" max="1" width="2.140625" customWidth="1"/>
    <col min="2" max="2" width="12.42578125" customWidth="1"/>
    <col min="3" max="4" width="13.5703125" customWidth="1"/>
    <col min="5" max="5" width="2.7109375" customWidth="1"/>
    <col min="7" max="7" width="19.5703125" customWidth="1"/>
    <col min="8" max="8" width="12.5703125" customWidth="1"/>
    <col min="9" max="9" width="15.5703125" customWidth="1"/>
    <col min="10" max="10" width="14.42578125" customWidth="1"/>
    <col min="11" max="11" width="16.85546875" customWidth="1"/>
    <col min="12" max="13" width="16.5703125" customWidth="1"/>
  </cols>
  <sheetData>
    <row r="2" spans="2:13" ht="60" x14ac:dyDescent="0.25">
      <c r="B2" s="48" t="s">
        <v>0</v>
      </c>
      <c r="C2" s="48"/>
      <c r="D2" s="48"/>
      <c r="F2" s="1" t="s">
        <v>9</v>
      </c>
      <c r="G2" s="2" t="s">
        <v>12</v>
      </c>
      <c r="H2" s="2" t="s">
        <v>1</v>
      </c>
      <c r="I2" s="2" t="s">
        <v>2</v>
      </c>
      <c r="J2" s="2" t="s">
        <v>10</v>
      </c>
      <c r="K2" s="2" t="s">
        <v>3</v>
      </c>
      <c r="L2" s="2" t="s">
        <v>11</v>
      </c>
      <c r="M2" s="2" t="s">
        <v>4</v>
      </c>
    </row>
    <row r="3" spans="2:13" x14ac:dyDescent="0.25">
      <c r="F3" s="3">
        <v>-10</v>
      </c>
      <c r="G3" s="17">
        <v>-6.2511526392859098</v>
      </c>
      <c r="H3" s="4">
        <f>(G3-$G$13)*100/$G$13</f>
        <v>-0.62711537096459524</v>
      </c>
      <c r="I3" s="5">
        <v>1.06459026531697E-3</v>
      </c>
      <c r="J3" s="6">
        <f>(1000000/10.0069)*I3</f>
        <v>106.38562045358402</v>
      </c>
      <c r="K3" s="5">
        <v>6.3728261012585595E-4</v>
      </c>
      <c r="L3" s="6">
        <f>(1000000/10.0069)*K3</f>
        <v>63.684318832591103</v>
      </c>
      <c r="M3" s="4">
        <v>0.53620223658342003</v>
      </c>
    </row>
    <row r="4" spans="2:13" x14ac:dyDescent="0.25">
      <c r="B4" s="49" t="s">
        <v>8</v>
      </c>
      <c r="C4" s="50"/>
      <c r="D4" s="51"/>
      <c r="F4" s="3">
        <v>-8.9999999999999911</v>
      </c>
      <c r="G4" s="17">
        <v>-6.2597791383439301</v>
      </c>
      <c r="H4" s="4">
        <f t="shared" ref="H4:H23" si="0">(G4-$G$13)*100/$G$13</f>
        <v>-0.48998224606571966</v>
      </c>
      <c r="I4" s="5">
        <v>1.2284063499590301E-3</v>
      </c>
      <c r="J4" s="6">
        <f t="shared" ref="J4:J23" si="1">(1000000/10.0069)*I4</f>
        <v>122.75593340185573</v>
      </c>
      <c r="K4" s="5">
        <v>7.3535874971115197E-4</v>
      </c>
      <c r="L4" s="6">
        <f t="shared" ref="L4:L23" si="2">(1000000/10.0069)*K4</f>
        <v>73.485170203674656</v>
      </c>
      <c r="M4" s="4">
        <v>0.60239777737045896</v>
      </c>
    </row>
    <row r="5" spans="2:13" x14ac:dyDescent="0.25">
      <c r="B5" s="7" t="s">
        <v>5</v>
      </c>
      <c r="C5" s="7" t="s">
        <v>6</v>
      </c>
      <c r="D5" s="7" t="s">
        <v>7</v>
      </c>
      <c r="F5" s="3">
        <v>-8</v>
      </c>
      <c r="G5" s="17">
        <v>-6.2669614219658696</v>
      </c>
      <c r="H5" s="4">
        <f t="shared" si="0"/>
        <v>-0.3758074237696612</v>
      </c>
      <c r="I5" s="5">
        <v>1.3880422302049E-3</v>
      </c>
      <c r="J5" s="6">
        <f t="shared" si="1"/>
        <v>138.70851414572945</v>
      </c>
      <c r="K5" s="5">
        <v>8.3113376313399595E-4</v>
      </c>
      <c r="L5" s="6">
        <f t="shared" si="2"/>
        <v>83.056067626737146</v>
      </c>
      <c r="M5" s="4">
        <v>0.67728672474794305</v>
      </c>
    </row>
    <row r="6" spans="2:13" x14ac:dyDescent="0.25">
      <c r="B6" s="8">
        <v>0</v>
      </c>
      <c r="C6" s="9">
        <v>1.69918106172785E-3</v>
      </c>
      <c r="D6" s="9">
        <v>4.0825989998580997E-18</v>
      </c>
      <c r="F6" s="3">
        <v>-7</v>
      </c>
      <c r="G6" s="17">
        <v>-6.2729165045028896</v>
      </c>
      <c r="H6" s="4">
        <f t="shared" si="0"/>
        <v>-0.28114108556690753</v>
      </c>
      <c r="I6" s="5">
        <v>1.5377867191522E-3</v>
      </c>
      <c r="J6" s="6">
        <f t="shared" si="1"/>
        <v>153.67263779514136</v>
      </c>
      <c r="K6" s="5">
        <v>9.2086633365175098E-4</v>
      </c>
      <c r="L6" s="6">
        <f t="shared" si="2"/>
        <v>92.023137400368839</v>
      </c>
      <c r="M6" s="4">
        <v>0.72584769639751201</v>
      </c>
    </row>
    <row r="7" spans="2:13" x14ac:dyDescent="0.25">
      <c r="B7" s="8">
        <v>1</v>
      </c>
      <c r="C7" s="9">
        <v>-0.25526883637956199</v>
      </c>
      <c r="D7" s="9">
        <v>-4.0489620789636898E-15</v>
      </c>
      <c r="F7" s="3">
        <v>-6</v>
      </c>
      <c r="G7" s="17">
        <v>-6.2778817768328903</v>
      </c>
      <c r="H7" s="4">
        <f t="shared" si="0"/>
        <v>-0.20220949280751821</v>
      </c>
      <c r="I7" s="5">
        <v>1.67383011472925E-3</v>
      </c>
      <c r="J7" s="6">
        <f t="shared" si="1"/>
        <v>167.26759683111152</v>
      </c>
      <c r="K7" s="5">
        <v>1.00228305500147E-3</v>
      </c>
      <c r="L7" s="6">
        <f t="shared" si="2"/>
        <v>100.15919565514496</v>
      </c>
      <c r="M7" s="4">
        <v>0.81992300501612203</v>
      </c>
    </row>
    <row r="8" spans="2:13" x14ac:dyDescent="0.25">
      <c r="B8" s="8">
        <v>2</v>
      </c>
      <c r="C8" s="9">
        <v>-6.6237898626733998</v>
      </c>
      <c r="D8" s="9">
        <v>9.9283351515806607E-13</v>
      </c>
      <c r="F8" s="12">
        <v>-5</v>
      </c>
      <c r="G8" s="18">
        <v>-6.2819462095525802</v>
      </c>
      <c r="H8" s="13">
        <f t="shared" si="0"/>
        <v>-0.13759830395285577</v>
      </c>
      <c r="I8" s="14">
        <v>1.7939023933537101E-3</v>
      </c>
      <c r="J8" s="13">
        <f t="shared" si="1"/>
        <v>179.26654541903187</v>
      </c>
      <c r="K8" s="14">
        <v>1.07417274710456E-3</v>
      </c>
      <c r="L8" s="13">
        <f t="shared" si="2"/>
        <v>107.34320789700706</v>
      </c>
      <c r="M8" s="13">
        <v>0.87845030794819001</v>
      </c>
    </row>
    <row r="9" spans="2:13" x14ac:dyDescent="0.25">
      <c r="B9" s="8">
        <v>3</v>
      </c>
      <c r="C9" s="9">
        <v>52246.892738776703</v>
      </c>
      <c r="D9" s="9">
        <v>3.9418623365933398E-10</v>
      </c>
      <c r="F9" s="12">
        <v>-4</v>
      </c>
      <c r="G9" s="18">
        <v>-6.2852587791571901</v>
      </c>
      <c r="H9" s="13">
        <f t="shared" si="0"/>
        <v>-8.4939279907307444E-2</v>
      </c>
      <c r="I9" s="14">
        <v>1.89428080017129E-3</v>
      </c>
      <c r="J9" s="13">
        <f t="shared" si="1"/>
        <v>189.29746476644016</v>
      </c>
      <c r="K9" s="14">
        <v>1.1342851020655501E-3</v>
      </c>
      <c r="L9" s="13">
        <f t="shared" si="2"/>
        <v>113.3502985005896</v>
      </c>
      <c r="M9" s="13">
        <v>0.92119363151761702</v>
      </c>
    </row>
    <row r="10" spans="2:13" x14ac:dyDescent="0.25">
      <c r="B10" s="10">
        <v>4</v>
      </c>
      <c r="C10" s="11">
        <v>3021054.5843694401</v>
      </c>
      <c r="D10" s="11">
        <v>-1.1564421955139201E-7</v>
      </c>
      <c r="F10" s="12">
        <v>-3</v>
      </c>
      <c r="G10" s="18">
        <v>-6.2877379538959</v>
      </c>
      <c r="H10" s="13">
        <f t="shared" si="0"/>
        <v>-4.5528508886176988E-2</v>
      </c>
      <c r="I10" s="14">
        <v>1.9739266063855498E-3</v>
      </c>
      <c r="J10" s="13">
        <f t="shared" si="1"/>
        <v>197.25655361655956</v>
      </c>
      <c r="K10" s="14">
        <v>1.18194452409155E-3</v>
      </c>
      <c r="L10" s="13">
        <f t="shared" si="2"/>
        <v>118.1129544705703</v>
      </c>
      <c r="M10" s="13">
        <v>1.0118134687739599</v>
      </c>
    </row>
    <row r="11" spans="2:13" x14ac:dyDescent="0.25">
      <c r="B11" s="10">
        <v>5</v>
      </c>
      <c r="C11" s="11">
        <v>-3185275861.46277</v>
      </c>
      <c r="D11" s="11">
        <v>-2.3233985093582701E-5</v>
      </c>
      <c r="F11" s="12">
        <v>-2</v>
      </c>
      <c r="G11" s="18">
        <v>-6.2893997877668602</v>
      </c>
      <c r="H11" s="13">
        <f t="shared" si="0"/>
        <v>-1.9110784818185692E-2</v>
      </c>
      <c r="I11" s="14">
        <v>2.0336497001185701E-3</v>
      </c>
      <c r="J11" s="13">
        <f t="shared" si="1"/>
        <v>203.22474493784989</v>
      </c>
      <c r="K11" s="14">
        <v>1.2176646659351801E-3</v>
      </c>
      <c r="L11" s="13">
        <f t="shared" si="2"/>
        <v>121.68250566460942</v>
      </c>
      <c r="M11" s="13">
        <v>1.1138554785322801</v>
      </c>
    </row>
    <row r="12" spans="2:13" x14ac:dyDescent="0.25">
      <c r="B12" s="10">
        <v>6</v>
      </c>
      <c r="C12" s="11">
        <v>-197470595769.62299</v>
      </c>
      <c r="D12" s="11">
        <v>6.3832109502224704E-3</v>
      </c>
      <c r="F12" s="12">
        <v>-1</v>
      </c>
      <c r="G12" s="18">
        <v>-6.2903568780667003</v>
      </c>
      <c r="H12" s="13">
        <f t="shared" si="0"/>
        <v>-3.8961788992925685E-3</v>
      </c>
      <c r="I12" s="14">
        <v>2.0728733194433999E-3</v>
      </c>
      <c r="J12" s="13">
        <f t="shared" si="1"/>
        <v>207.14440230674833</v>
      </c>
      <c r="K12" s="14">
        <v>1.2411790324235001E-3</v>
      </c>
      <c r="L12" s="13">
        <f t="shared" si="2"/>
        <v>124.03232094090079</v>
      </c>
      <c r="M12" s="13">
        <v>1.11906754550628</v>
      </c>
    </row>
    <row r="13" spans="2:13" x14ac:dyDescent="0.25">
      <c r="B13" s="10">
        <v>7</v>
      </c>
      <c r="C13" s="11">
        <v>97055982328727.797</v>
      </c>
      <c r="D13" s="11">
        <v>0.68823564131656101</v>
      </c>
      <c r="F13" s="19">
        <v>0</v>
      </c>
      <c r="G13" s="20">
        <v>-6.2906019711733396</v>
      </c>
      <c r="H13" s="21">
        <f t="shared" si="0"/>
        <v>0</v>
      </c>
      <c r="I13" s="22">
        <v>2.0893090589831601E-3</v>
      </c>
      <c r="J13" s="21">
        <f t="shared" si="1"/>
        <v>208.78684297666209</v>
      </c>
      <c r="K13" s="22">
        <v>1.2510171110210601E-3</v>
      </c>
      <c r="L13" s="21">
        <f t="shared" si="2"/>
        <v>125.0154504413015</v>
      </c>
      <c r="M13" s="21">
        <v>1</v>
      </c>
    </row>
    <row r="14" spans="2:13" x14ac:dyDescent="0.25">
      <c r="B14" s="10">
        <v>8</v>
      </c>
      <c r="C14" s="11">
        <v>5924905974336460</v>
      </c>
      <c r="D14" s="11">
        <v>-181.626200525511</v>
      </c>
      <c r="F14" s="12">
        <v>1</v>
      </c>
      <c r="G14" s="18">
        <v>-6.2903106620955898</v>
      </c>
      <c r="H14" s="13">
        <f t="shared" si="0"/>
        <v>-4.6308617058399533E-3</v>
      </c>
      <c r="I14" s="14">
        <v>2.08010847384392E-3</v>
      </c>
      <c r="J14" s="13">
        <f t="shared" si="1"/>
        <v>207.86741886537487</v>
      </c>
      <c r="K14" s="14">
        <v>1.2454730787078701E-3</v>
      </c>
      <c r="L14" s="13">
        <f t="shared" si="2"/>
        <v>124.46142948444273</v>
      </c>
      <c r="M14" s="13">
        <v>0.87646633632934901</v>
      </c>
    </row>
    <row r="15" spans="2:13" x14ac:dyDescent="0.25">
      <c r="B15" s="15">
        <v>9</v>
      </c>
      <c r="C15" s="16">
        <v>-1.53864072158595E+18</v>
      </c>
      <c r="D15" s="16">
        <v>-10642.3738527185</v>
      </c>
      <c r="F15" s="12">
        <v>2</v>
      </c>
      <c r="G15" s="18">
        <v>-6.28948179441878</v>
      </c>
      <c r="H15" s="13">
        <f t="shared" si="0"/>
        <v>-1.7807147228403118E-2</v>
      </c>
      <c r="I15" s="14">
        <v>2.0466480024610898E-3</v>
      </c>
      <c r="J15" s="13">
        <f t="shared" si="1"/>
        <v>204.52367890766268</v>
      </c>
      <c r="K15" s="14">
        <v>1.22558129611733E-3</v>
      </c>
      <c r="L15" s="13">
        <f t="shared" si="2"/>
        <v>122.47362281199271</v>
      </c>
      <c r="M15" s="13">
        <v>0.89865593933279297</v>
      </c>
    </row>
    <row r="16" spans="2:13" x14ac:dyDescent="0.25">
      <c r="B16" s="15">
        <v>10</v>
      </c>
      <c r="C16" s="16">
        <v>-9.1433315851564892E+19</v>
      </c>
      <c r="D16" s="16">
        <v>2746168.6211417601</v>
      </c>
      <c r="F16" s="12">
        <v>3</v>
      </c>
      <c r="G16" s="18">
        <v>-6.2880173263141304</v>
      </c>
      <c r="H16" s="13">
        <f t="shared" si="0"/>
        <v>-4.1087401031783759E-2</v>
      </c>
      <c r="I16" s="14">
        <v>1.9920176221041898E-3</v>
      </c>
      <c r="J16" s="13">
        <f t="shared" si="1"/>
        <v>199.06440776905831</v>
      </c>
      <c r="K16" s="14">
        <v>1.1929881921125E-3</v>
      </c>
      <c r="L16" s="13">
        <f t="shared" si="2"/>
        <v>119.21655978499835</v>
      </c>
      <c r="M16" s="13">
        <v>1.0764315568042</v>
      </c>
    </row>
    <row r="17" spans="2:13" x14ac:dyDescent="0.25">
      <c r="B17" s="15">
        <v>11</v>
      </c>
      <c r="C17" s="16">
        <v>1.2105027092151301E+22</v>
      </c>
      <c r="D17" s="16">
        <v>82039367.276590303</v>
      </c>
      <c r="F17" s="12">
        <v>4</v>
      </c>
      <c r="G17" s="18">
        <v>-6.28583361462693</v>
      </c>
      <c r="H17" s="13">
        <f t="shared" si="0"/>
        <v>-7.5801275748498945E-2</v>
      </c>
      <c r="I17" s="14">
        <v>1.9179622872823E-3</v>
      </c>
      <c r="J17" s="13">
        <f t="shared" si="1"/>
        <v>191.66398058162866</v>
      </c>
      <c r="K17" s="14">
        <v>1.1485942820370599E-3</v>
      </c>
      <c r="L17" s="13">
        <f t="shared" si="2"/>
        <v>114.78022984511286</v>
      </c>
      <c r="M17" s="13">
        <v>1.2697094286182999</v>
      </c>
    </row>
    <row r="18" spans="2:13" x14ac:dyDescent="0.25">
      <c r="B18" s="15">
        <v>12</v>
      </c>
      <c r="C18" s="16">
        <v>7.0136080483033207E+23</v>
      </c>
      <c r="D18" s="16">
        <v>-20892528801.567902</v>
      </c>
      <c r="F18" s="12">
        <v>5</v>
      </c>
      <c r="G18" s="18">
        <v>-6.2828855122360503</v>
      </c>
      <c r="H18" s="13">
        <f t="shared" si="0"/>
        <v>-0.12266646296570635</v>
      </c>
      <c r="I18" s="14">
        <v>1.8302342938005601E-3</v>
      </c>
      <c r="J18" s="13">
        <f t="shared" si="1"/>
        <v>182.8972302911551</v>
      </c>
      <c r="K18" s="14">
        <v>1.09599951769458E-3</v>
      </c>
      <c r="L18" s="13">
        <f t="shared" si="2"/>
        <v>109.52437994729436</v>
      </c>
      <c r="M18" s="13">
        <v>1.37689144554764</v>
      </c>
    </row>
    <row r="19" spans="2:13" x14ac:dyDescent="0.25">
      <c r="B19" s="15">
        <v>13</v>
      </c>
      <c r="C19" s="16">
        <v>-3.7245918207045098E+25</v>
      </c>
      <c r="D19" s="16">
        <v>-248424943638.064</v>
      </c>
      <c r="F19" s="3">
        <v>6</v>
      </c>
      <c r="G19" s="17">
        <v>-6.27895873589536</v>
      </c>
      <c r="H19" s="4">
        <f t="shared" si="0"/>
        <v>-0.18508936555411862</v>
      </c>
      <c r="I19" s="5">
        <v>1.7276856989370099E-3</v>
      </c>
      <c r="J19" s="6">
        <f t="shared" si="1"/>
        <v>172.64944177887355</v>
      </c>
      <c r="K19" s="5">
        <v>1.03453917636473E-3</v>
      </c>
      <c r="L19" s="6">
        <f t="shared" si="2"/>
        <v>103.38258365375191</v>
      </c>
      <c r="M19" s="4">
        <v>1.47168567072907</v>
      </c>
    </row>
    <row r="20" spans="2:13" x14ac:dyDescent="0.25">
      <c r="B20" s="15">
        <v>14</v>
      </c>
      <c r="C20" s="16">
        <v>-2.1125464413748401E+27</v>
      </c>
      <c r="D20" s="16">
        <v>62729277738364.703</v>
      </c>
      <c r="F20" s="3">
        <v>7</v>
      </c>
      <c r="G20" s="17">
        <v>-6.2739881666505299</v>
      </c>
      <c r="H20" s="4">
        <f t="shared" si="0"/>
        <v>-0.26410516193748057</v>
      </c>
      <c r="I20" s="5">
        <v>1.61265330074901E-3</v>
      </c>
      <c r="J20" s="6">
        <f t="shared" si="1"/>
        <v>161.15413372263237</v>
      </c>
      <c r="K20" s="5">
        <v>9.6561200802534203E-4</v>
      </c>
      <c r="L20" s="6">
        <f t="shared" si="2"/>
        <v>96.494619515068806</v>
      </c>
      <c r="M20" s="4">
        <v>1.62724245358873</v>
      </c>
    </row>
    <row r="21" spans="2:13" x14ac:dyDescent="0.25">
      <c r="F21" s="3">
        <v>8</v>
      </c>
      <c r="G21" s="17">
        <v>-6.2679014979073502</v>
      </c>
      <c r="H21" s="4">
        <f t="shared" si="0"/>
        <v>-0.36086329050883026</v>
      </c>
      <c r="I21" s="5">
        <v>1.4891430217183E-3</v>
      </c>
      <c r="J21" s="6">
        <f t="shared" si="1"/>
        <v>148.81162215254474</v>
      </c>
      <c r="K21" s="5">
        <v>8.9169305437332197E-4</v>
      </c>
      <c r="L21" s="6">
        <f t="shared" si="2"/>
        <v>89.107821040814031</v>
      </c>
      <c r="M21" s="4">
        <v>1.6973727573469799</v>
      </c>
    </row>
    <row r="22" spans="2:13" x14ac:dyDescent="0.25">
      <c r="B22" s="49" t="s">
        <v>13</v>
      </c>
      <c r="C22" s="50"/>
      <c r="D22" s="51"/>
      <c r="F22" s="3">
        <v>8.9999999999999911</v>
      </c>
      <c r="G22" s="17">
        <v>-6.26055968019425</v>
      </c>
      <c r="H22" s="4">
        <f t="shared" si="0"/>
        <v>-0.47757418315064759</v>
      </c>
      <c r="I22" s="5">
        <v>1.36181883150813E-3</v>
      </c>
      <c r="J22" s="6">
        <f t="shared" si="1"/>
        <v>136.08798244292737</v>
      </c>
      <c r="K22" s="5">
        <v>8.15572121866735E-4</v>
      </c>
      <c r="L22" s="6">
        <f t="shared" si="2"/>
        <v>81.500976512879603</v>
      </c>
      <c r="M22" s="4">
        <v>1.7941188497036</v>
      </c>
    </row>
    <row r="23" spans="2:13" x14ac:dyDescent="0.25">
      <c r="B23" s="7" t="s">
        <v>5</v>
      </c>
      <c r="C23" s="7" t="s">
        <v>6</v>
      </c>
      <c r="D23" s="7" t="s">
        <v>7</v>
      </c>
      <c r="F23" s="3">
        <v>10</v>
      </c>
      <c r="G23" s="17">
        <v>-6.2517907254109399</v>
      </c>
      <c r="H23" s="4">
        <f t="shared" si="0"/>
        <v>-0.6169718882271058</v>
      </c>
      <c r="I23" s="5">
        <v>1.1057750111050501E-3</v>
      </c>
      <c r="J23" s="6">
        <f t="shared" si="1"/>
        <v>110.50125524438637</v>
      </c>
      <c r="K23" s="5">
        <v>6.6201601884126804E-4</v>
      </c>
      <c r="L23" s="6">
        <f t="shared" si="2"/>
        <v>66.155954275676578</v>
      </c>
      <c r="M23" s="4">
        <v>1.86536850397314</v>
      </c>
    </row>
    <row r="24" spans="2:13" x14ac:dyDescent="0.25">
      <c r="B24" s="8">
        <v>0</v>
      </c>
      <c r="C24" s="9">
        <v>-6.2906108999999999</v>
      </c>
      <c r="D24" s="9">
        <v>9.1770774999999997E-18</v>
      </c>
    </row>
    <row r="25" spans="2:13" x14ac:dyDescent="0.25">
      <c r="B25" s="8">
        <v>1</v>
      </c>
      <c r="C25" s="9">
        <v>1.1309204999999999E-2</v>
      </c>
      <c r="D25" s="9">
        <v>1.2207261E-14</v>
      </c>
    </row>
    <row r="26" spans="2:13" x14ac:dyDescent="0.25">
      <c r="B26" s="8">
        <v>2</v>
      </c>
      <c r="C26" s="9">
        <v>282.53017</v>
      </c>
      <c r="D26" s="9">
        <v>-1.0957428E-11</v>
      </c>
    </row>
    <row r="27" spans="2:13" x14ac:dyDescent="0.25">
      <c r="B27" s="8">
        <v>3</v>
      </c>
      <c r="C27" s="9">
        <v>-7579.5523000000003</v>
      </c>
      <c r="D27" s="9">
        <v>-4.4130390000000004E-9</v>
      </c>
    </row>
    <row r="28" spans="2:13" x14ac:dyDescent="0.25">
      <c r="B28" s="10">
        <v>4</v>
      </c>
      <c r="C28" s="11">
        <v>2987260.3</v>
      </c>
      <c r="D28" s="11">
        <v>2.0643583E-6</v>
      </c>
    </row>
    <row r="29" spans="2:13" x14ac:dyDescent="0.25">
      <c r="B29" s="10">
        <v>5</v>
      </c>
      <c r="C29" s="11">
        <v>135670880</v>
      </c>
      <c r="D29" s="11">
        <v>4.4080657000000002E-4</v>
      </c>
    </row>
    <row r="30" spans="2:13" x14ac:dyDescent="0.25">
      <c r="B30" s="10">
        <v>6</v>
      </c>
      <c r="C30" s="11">
        <v>-73423413000</v>
      </c>
      <c r="D30" s="11">
        <v>-0.14197851</v>
      </c>
    </row>
    <row r="31" spans="2:13" x14ac:dyDescent="0.25">
      <c r="B31" s="10">
        <v>7</v>
      </c>
      <c r="C31" s="11">
        <v>1353857300000</v>
      </c>
      <c r="D31" s="11">
        <v>-18.215952000000001</v>
      </c>
    </row>
    <row r="32" spans="2:13" x14ac:dyDescent="0.25">
      <c r="B32" s="10">
        <v>8</v>
      </c>
      <c r="C32" s="11">
        <v>1383811400000000</v>
      </c>
      <c r="D32" s="11">
        <v>4564.0536000000002</v>
      </c>
    </row>
    <row r="33" spans="2:4" x14ac:dyDescent="0.25">
      <c r="B33" s="15">
        <v>9</v>
      </c>
      <c r="C33" s="16">
        <v>-5.8376345E+16</v>
      </c>
      <c r="D33" s="16">
        <v>353099.16</v>
      </c>
    </row>
    <row r="34" spans="2:4" x14ac:dyDescent="0.25">
      <c r="B34" s="15">
        <v>10</v>
      </c>
      <c r="C34" s="16">
        <v>-1.5269727E+19</v>
      </c>
      <c r="D34" s="16">
        <v>-74459524</v>
      </c>
    </row>
    <row r="35" spans="2:4" x14ac:dyDescent="0.25">
      <c r="B35" s="15">
        <v>11</v>
      </c>
      <c r="C35" s="16">
        <v>5.6953043000000001E+20</v>
      </c>
      <c r="D35" s="16">
        <v>-3186806800</v>
      </c>
    </row>
    <row r="36" spans="2:4" x14ac:dyDescent="0.25">
      <c r="B36" s="15">
        <v>12</v>
      </c>
      <c r="C36" s="16">
        <v>9.1719049000000005E+22</v>
      </c>
      <c r="D36" s="16">
        <v>596089200000</v>
      </c>
    </row>
    <row r="37" spans="2:4" x14ac:dyDescent="0.25">
      <c r="B37" s="15">
        <v>13</v>
      </c>
      <c r="C37" s="16">
        <v>-1.8537668999999999E+24</v>
      </c>
      <c r="D37" s="16">
        <v>10765190000000</v>
      </c>
    </row>
    <row r="38" spans="2:4" x14ac:dyDescent="0.25">
      <c r="B38" s="15">
        <v>14</v>
      </c>
      <c r="C38" s="16">
        <v>-2.2967288E+26</v>
      </c>
      <c r="D38" s="16">
        <v>-1851843000000000</v>
      </c>
    </row>
  </sheetData>
  <mergeCells count="3">
    <mergeCell ref="B2:D2"/>
    <mergeCell ref="B4:D4"/>
    <mergeCell ref="B22:D22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EB72-C414-4375-9DCE-BEBE86DD960B}">
  <dimension ref="B2:N38"/>
  <sheetViews>
    <sheetView zoomScale="90" zoomScaleNormal="90" workbookViewId="0">
      <selection activeCell="N28" sqref="N28"/>
    </sheetView>
  </sheetViews>
  <sheetFormatPr defaultRowHeight="15" x14ac:dyDescent="0.25"/>
  <cols>
    <col min="1" max="1" width="2.140625" customWidth="1"/>
    <col min="2" max="2" width="12.42578125" customWidth="1"/>
    <col min="3" max="4" width="13.5703125" customWidth="1"/>
    <col min="5" max="5" width="2.7109375" customWidth="1"/>
    <col min="7" max="7" width="19.5703125" customWidth="1"/>
    <col min="8" max="8" width="12.5703125" customWidth="1"/>
    <col min="9" max="9" width="15.5703125" customWidth="1"/>
    <col min="10" max="10" width="14.42578125" customWidth="1"/>
    <col min="11" max="11" width="16.85546875" customWidth="1"/>
    <col min="12" max="13" width="16.5703125" customWidth="1"/>
  </cols>
  <sheetData>
    <row r="2" spans="2:13" ht="60" x14ac:dyDescent="0.25">
      <c r="B2" s="48" t="s">
        <v>0</v>
      </c>
      <c r="C2" s="48"/>
      <c r="D2" s="48"/>
      <c r="F2" s="1" t="s">
        <v>9</v>
      </c>
      <c r="G2" s="2" t="s">
        <v>12</v>
      </c>
      <c r="H2" s="2" t="s">
        <v>1</v>
      </c>
      <c r="I2" s="2" t="s">
        <v>2</v>
      </c>
      <c r="J2" s="2" t="s">
        <v>10</v>
      </c>
      <c r="K2" s="2" t="s">
        <v>3</v>
      </c>
      <c r="L2" s="2" t="s">
        <v>11</v>
      </c>
      <c r="M2" s="2" t="s">
        <v>4</v>
      </c>
    </row>
    <row r="3" spans="2:13" x14ac:dyDescent="0.25">
      <c r="F3" s="3">
        <v>-10</v>
      </c>
      <c r="G3" s="17">
        <v>-6.2849831006336103</v>
      </c>
      <c r="H3" s="4">
        <f>(G3-$G$13)*100/$G$13</f>
        <v>-0.60737434017209169</v>
      </c>
      <c r="I3" s="5">
        <v>-1.14759191722107E-3</v>
      </c>
      <c r="J3" s="6">
        <f>(1000000/10.0069)*I3</f>
        <v>-114.68006247899649</v>
      </c>
      <c r="K3" s="5">
        <v>-6.8335966339714996E-4</v>
      </c>
      <c r="L3" s="6">
        <f>(1000000/10.0069)*K3</f>
        <v>-68.288847035260659</v>
      </c>
      <c r="M3" s="4">
        <v>2.73187202815881</v>
      </c>
    </row>
    <row r="4" spans="2:13" x14ac:dyDescent="0.25">
      <c r="B4" s="49" t="s">
        <v>8</v>
      </c>
      <c r="C4" s="50"/>
      <c r="D4" s="51"/>
      <c r="F4" s="3">
        <v>-8.9999999999999911</v>
      </c>
      <c r="G4" s="17">
        <v>-6.2935128627801404</v>
      </c>
      <c r="H4" s="4">
        <f t="shared" ref="H4:H23" si="0">(G4-$G$13)*100/$G$13</f>
        <v>-0.47248209902796373</v>
      </c>
      <c r="I4" s="5">
        <v>-9.6971726679653705E-4</v>
      </c>
      <c r="J4" s="6">
        <f t="shared" ref="J4:J23" si="1">(1000000/10.0069)*I4</f>
        <v>-96.904862324649699</v>
      </c>
      <c r="K4" s="5">
        <v>-5.7637706381629599E-4</v>
      </c>
      <c r="L4" s="6">
        <f t="shared" ref="L4:L23" si="2">(1000000/10.0069)*K4</f>
        <v>-57.59796378661683</v>
      </c>
      <c r="M4" s="4">
        <v>2.4803077594785301</v>
      </c>
    </row>
    <row r="5" spans="2:13" x14ac:dyDescent="0.25">
      <c r="B5" s="7" t="s">
        <v>5</v>
      </c>
      <c r="C5" s="7" t="s">
        <v>6</v>
      </c>
      <c r="D5" s="7" t="s">
        <v>7</v>
      </c>
      <c r="F5" s="3">
        <v>-8</v>
      </c>
      <c r="G5" s="17">
        <v>-6.3010265446270903</v>
      </c>
      <c r="H5" s="4">
        <f t="shared" si="0"/>
        <v>-0.35365845938036516</v>
      </c>
      <c r="I5" s="5">
        <v>-7.9947325740503097E-4</v>
      </c>
      <c r="J5" s="6">
        <f t="shared" si="1"/>
        <v>-79.892200122418629</v>
      </c>
      <c r="K5" s="5">
        <v>-4.7447041506043302E-4</v>
      </c>
      <c r="L5" s="6">
        <f t="shared" si="2"/>
        <v>-47.414325621364561</v>
      </c>
      <c r="M5" s="4">
        <v>2.1931658008645099</v>
      </c>
    </row>
    <row r="6" spans="2:13" x14ac:dyDescent="0.25">
      <c r="B6" s="8">
        <v>0</v>
      </c>
      <c r="C6" s="9">
        <v>-4.38054124756028E-4</v>
      </c>
      <c r="D6" s="9">
        <v>-1.6252496999449001E-3</v>
      </c>
      <c r="F6" s="3">
        <v>-7</v>
      </c>
      <c r="G6" s="17">
        <v>-6.3067711866602503</v>
      </c>
      <c r="H6" s="4">
        <f t="shared" si="0"/>
        <v>-0.2628109509608092</v>
      </c>
      <c r="I6" s="5">
        <v>-6.4476234864270596E-4</v>
      </c>
      <c r="J6" s="6">
        <f t="shared" si="1"/>
        <v>-64.431776938183248</v>
      </c>
      <c r="K6" s="5">
        <v>-3.8138494564520799E-4</v>
      </c>
      <c r="L6" s="6">
        <f t="shared" si="2"/>
        <v>-38.112197148488342</v>
      </c>
      <c r="M6" s="4">
        <v>2.01264543622512</v>
      </c>
    </row>
    <row r="7" spans="2:13" x14ac:dyDescent="0.25">
      <c r="B7" s="8">
        <v>1</v>
      </c>
      <c r="C7" s="9">
        <v>-0.28483489582532001</v>
      </c>
      <c r="D7" s="9">
        <v>-0.14608173121288201</v>
      </c>
      <c r="F7" s="3">
        <v>-6</v>
      </c>
      <c r="G7" s="17">
        <v>-6.3113105468783202</v>
      </c>
      <c r="H7" s="4">
        <f t="shared" si="0"/>
        <v>-0.19102413408866037</v>
      </c>
      <c r="I7" s="5">
        <v>-5.1748512494396298E-4</v>
      </c>
      <c r="J7" s="6">
        <f t="shared" si="1"/>
        <v>-51.712830641253831</v>
      </c>
      <c r="K7" s="5">
        <v>-3.0465446138550799E-4</v>
      </c>
      <c r="L7" s="6">
        <f t="shared" si="2"/>
        <v>-30.444439475312834</v>
      </c>
      <c r="M7" s="4">
        <v>1.65111317402673</v>
      </c>
    </row>
    <row r="8" spans="2:13" x14ac:dyDescent="0.25">
      <c r="B8" s="8">
        <v>2</v>
      </c>
      <c r="C8" s="9">
        <v>-14.704169975839401</v>
      </c>
      <c r="D8" s="9">
        <v>73.432743408695202</v>
      </c>
      <c r="F8" s="12">
        <v>-5</v>
      </c>
      <c r="G8" s="18">
        <v>-6.3153217464111302</v>
      </c>
      <c r="H8" s="13">
        <f t="shared" si="0"/>
        <v>-0.12758981020459578</v>
      </c>
      <c r="I8" s="14">
        <v>-3.9910713763777601E-4</v>
      </c>
      <c r="J8" s="13">
        <f t="shared" si="1"/>
        <v>-39.883194359669425</v>
      </c>
      <c r="K8" s="14">
        <v>-2.3370792031463699E-4</v>
      </c>
      <c r="L8" s="13">
        <f t="shared" si="2"/>
        <v>-23.354677304123854</v>
      </c>
      <c r="M8" s="13">
        <v>1.4234320754227801</v>
      </c>
    </row>
    <row r="9" spans="2:13" x14ac:dyDescent="0.25">
      <c r="B9" s="8">
        <v>3</v>
      </c>
      <c r="C9" s="9">
        <v>56181.989684433698</v>
      </c>
      <c r="D9" s="9">
        <v>19839.4107186779</v>
      </c>
      <c r="F9" s="12">
        <v>-4</v>
      </c>
      <c r="G9" s="18">
        <v>-6.3183977124874398</v>
      </c>
      <c r="H9" s="13">
        <f t="shared" si="0"/>
        <v>-7.8945551362572211E-2</v>
      </c>
      <c r="I9" s="14">
        <v>-2.9079027673781298E-4</v>
      </c>
      <c r="J9" s="13">
        <f t="shared" si="1"/>
        <v>-29.058976979665328</v>
      </c>
      <c r="K9" s="14">
        <v>-1.6897953036443901E-4</v>
      </c>
      <c r="L9" s="13">
        <f t="shared" si="2"/>
        <v>-16.886301488416894</v>
      </c>
      <c r="M9" s="13">
        <v>1.2713234639809601</v>
      </c>
    </row>
    <row r="10" spans="2:13" x14ac:dyDescent="0.25">
      <c r="B10" s="10">
        <v>4</v>
      </c>
      <c r="C10" s="11">
        <v>4145677.3017097102</v>
      </c>
      <c r="D10" s="11">
        <v>-8520110.2770594098</v>
      </c>
      <c r="F10" s="12">
        <v>-3</v>
      </c>
      <c r="G10" s="18">
        <v>-6.3205602626347801</v>
      </c>
      <c r="H10" s="13">
        <f t="shared" si="0"/>
        <v>-4.4746328576510008E-2</v>
      </c>
      <c r="I10" s="14">
        <v>-2.0805876173479599E-4</v>
      </c>
      <c r="J10" s="13">
        <f t="shared" si="1"/>
        <v>-20.791530017767339</v>
      </c>
      <c r="K10" s="14">
        <v>-1.19491573613712E-4</v>
      </c>
      <c r="L10" s="13">
        <f t="shared" si="2"/>
        <v>-11.940918127862973</v>
      </c>
      <c r="M10" s="13">
        <v>0.92853604361884801</v>
      </c>
    </row>
    <row r="11" spans="2:13" x14ac:dyDescent="0.25">
      <c r="B11" s="10">
        <v>5</v>
      </c>
      <c r="C11" s="11">
        <v>-3445517433.9391198</v>
      </c>
      <c r="D11" s="11">
        <v>-1228099089.8171501</v>
      </c>
      <c r="F11" s="12">
        <v>-2</v>
      </c>
      <c r="G11" s="18">
        <v>-6.3224760796327804</v>
      </c>
      <c r="H11" s="13">
        <f t="shared" si="0"/>
        <v>-1.4449018517589136E-2</v>
      </c>
      <c r="I11" s="14">
        <v>-1.46360632097709E-4</v>
      </c>
      <c r="J11" s="13">
        <f t="shared" si="1"/>
        <v>-14.625971289581088</v>
      </c>
      <c r="K11" s="14">
        <v>-8.2667625379952996E-5</v>
      </c>
      <c r="L11" s="13">
        <f t="shared" si="2"/>
        <v>-8.2610624049358936</v>
      </c>
      <c r="M11" s="13">
        <v>0.51979913547498802</v>
      </c>
    </row>
    <row r="12" spans="2:13" x14ac:dyDescent="0.25">
      <c r="B12" s="10">
        <v>6</v>
      </c>
      <c r="C12" s="11">
        <v>-263319922760.59799</v>
      </c>
      <c r="D12" s="11">
        <v>461622885037.33099</v>
      </c>
      <c r="F12" s="12">
        <v>-1</v>
      </c>
      <c r="G12" s="18">
        <v>-6.3231493814078004</v>
      </c>
      <c r="H12" s="13">
        <f t="shared" si="0"/>
        <v>-3.8012203916220613E-3</v>
      </c>
      <c r="I12" s="14">
        <v>-9.8709548135861698E-5</v>
      </c>
      <c r="J12" s="13">
        <f t="shared" si="1"/>
        <v>-9.8641485510859201</v>
      </c>
      <c r="K12" s="14">
        <v>-5.3807272306369702E-5</v>
      </c>
      <c r="L12" s="13">
        <f t="shared" si="2"/>
        <v>-5.3770170888456663</v>
      </c>
      <c r="M12" s="13">
        <v>0.49508403147269398</v>
      </c>
    </row>
    <row r="13" spans="2:13" x14ac:dyDescent="0.25">
      <c r="B13" s="10">
        <v>7</v>
      </c>
      <c r="C13" s="11">
        <v>105499237418812</v>
      </c>
      <c r="D13" s="11">
        <v>37716818668705.797</v>
      </c>
      <c r="F13" s="19">
        <v>0</v>
      </c>
      <c r="G13" s="20">
        <v>-6.3233897473883198</v>
      </c>
      <c r="H13" s="21">
        <f t="shared" si="0"/>
        <v>0</v>
      </c>
      <c r="I13" s="22">
        <v>-8.1734656180211404E-5</v>
      </c>
      <c r="J13" s="21">
        <f t="shared" si="1"/>
        <v>-8.1678298154484814</v>
      </c>
      <c r="K13" s="22">
        <v>-4.3725772694583399E-5</v>
      </c>
      <c r="L13" s="21">
        <f t="shared" si="2"/>
        <v>-4.3695622714910112</v>
      </c>
      <c r="M13" s="21">
        <v>1</v>
      </c>
    </row>
    <row r="14" spans="2:13" x14ac:dyDescent="0.25">
      <c r="B14" s="10">
        <v>8</v>
      </c>
      <c r="C14" s="11">
        <v>7866087430353180</v>
      </c>
      <c r="D14" s="11">
        <v>-1.28856326421201E+16</v>
      </c>
      <c r="F14" s="12">
        <v>1</v>
      </c>
      <c r="G14" s="18">
        <v>-6.3232173026976604</v>
      </c>
      <c r="H14" s="13">
        <f t="shared" si="0"/>
        <v>-2.7270925492247386E-3</v>
      </c>
      <c r="I14" s="14">
        <v>-8.9352040586046806E-5</v>
      </c>
      <c r="J14" s="13">
        <f t="shared" si="1"/>
        <v>-8.9290430189216234</v>
      </c>
      <c r="K14" s="14">
        <v>-4.8471884775853301E-5</v>
      </c>
      <c r="L14" s="13">
        <f t="shared" si="2"/>
        <v>-4.8438462236909832</v>
      </c>
      <c r="M14" s="13">
        <v>1.5542891689576299</v>
      </c>
    </row>
    <row r="15" spans="2:13" x14ac:dyDescent="0.25">
      <c r="B15" s="15">
        <v>9</v>
      </c>
      <c r="C15" s="16">
        <v>-1.6785832097412101E+18</v>
      </c>
      <c r="D15" s="16">
        <v>-6.0039379492668698E+17</v>
      </c>
      <c r="F15" s="12">
        <v>2</v>
      </c>
      <c r="G15" s="18">
        <v>-6.3224078034798703</v>
      </c>
      <c r="H15" s="13">
        <f t="shared" si="0"/>
        <v>-1.5528758271702048E-2</v>
      </c>
      <c r="I15" s="14">
        <v>-1.2814005928391499E-4</v>
      </c>
      <c r="J15" s="13">
        <f t="shared" si="1"/>
        <v>-12.805170360842517</v>
      </c>
      <c r="K15" s="14">
        <v>-7.18354090574442E-5</v>
      </c>
      <c r="L15" s="13">
        <f t="shared" si="2"/>
        <v>-7.1785876802450508</v>
      </c>
      <c r="M15" s="13">
        <v>1.51419305159655</v>
      </c>
    </row>
    <row r="16" spans="2:13" x14ac:dyDescent="0.25">
      <c r="B16" s="15">
        <v>10</v>
      </c>
      <c r="C16" s="16">
        <v>-1.2147181850041899E+20</v>
      </c>
      <c r="D16" s="16">
        <v>1.91433477361745E+20</v>
      </c>
      <c r="F16" s="12">
        <v>3</v>
      </c>
      <c r="G16" s="18">
        <v>-6.3206828061589704</v>
      </c>
      <c r="H16" s="13">
        <f t="shared" si="0"/>
        <v>-4.2808388182421699E-2</v>
      </c>
      <c r="I16" s="14">
        <v>-1.6662048854718399E-4</v>
      </c>
      <c r="J16" s="13">
        <f t="shared" si="1"/>
        <v>-16.650559968340243</v>
      </c>
      <c r="K16" s="14">
        <v>-9.5338699938211599E-5</v>
      </c>
      <c r="L16" s="13">
        <f t="shared" si="2"/>
        <v>-9.5272961594711241</v>
      </c>
      <c r="M16" s="13">
        <v>0.81386376836017005</v>
      </c>
    </row>
    <row r="17" spans="2:14" x14ac:dyDescent="0.25">
      <c r="B17" s="15">
        <v>11</v>
      </c>
      <c r="C17" s="16">
        <v>1.32424220294928E+22</v>
      </c>
      <c r="D17" s="16">
        <v>4.7341314145962699E+21</v>
      </c>
      <c r="F17" s="12">
        <v>4</v>
      </c>
      <c r="G17" s="18">
        <v>-6.3185202820591702</v>
      </c>
      <c r="H17" s="13">
        <f t="shared" si="0"/>
        <v>-7.7007199044797942E-2</v>
      </c>
      <c r="I17" s="14">
        <v>-2.28949762757208E-4</v>
      </c>
      <c r="J17" s="13">
        <f t="shared" si="1"/>
        <v>-22.879189634872738</v>
      </c>
      <c r="K17" s="14">
        <v>-1.3271103437979099E-4</v>
      </c>
      <c r="L17" s="13">
        <f t="shared" si="2"/>
        <v>-13.261952690622568</v>
      </c>
      <c r="M17" s="13">
        <v>4.1478120118654899E-2</v>
      </c>
    </row>
    <row r="18" spans="2:14" x14ac:dyDescent="0.25">
      <c r="B18" s="15">
        <v>12</v>
      </c>
      <c r="C18" s="16">
        <v>9.3364077188444394E+23</v>
      </c>
      <c r="D18" s="16">
        <v>-1.43487718048325E+24</v>
      </c>
      <c r="F18" s="12">
        <v>5</v>
      </c>
      <c r="G18" s="18">
        <v>-6.3154400568313198</v>
      </c>
      <c r="H18" s="13">
        <f t="shared" si="0"/>
        <v>-0.12571881339883223</v>
      </c>
      <c r="I18" s="14">
        <v>-3.1552681276838298E-4</v>
      </c>
      <c r="J18" s="13">
        <f t="shared" si="1"/>
        <v>-31.53092493863064</v>
      </c>
      <c r="K18" s="14">
        <v>-1.8438208613518901E-4</v>
      </c>
      <c r="L18" s="13">
        <f t="shared" si="2"/>
        <v>-18.425495021953751</v>
      </c>
      <c r="M18" s="13">
        <v>-0.36509393241750299</v>
      </c>
    </row>
    <row r="19" spans="2:14" x14ac:dyDescent="0.25">
      <c r="B19" s="15">
        <v>13</v>
      </c>
      <c r="C19" s="16">
        <v>-4.0832518440255797E+25</v>
      </c>
      <c r="D19" s="16">
        <v>-1.45852773403542E+25</v>
      </c>
      <c r="F19" s="3">
        <v>6</v>
      </c>
      <c r="G19" s="17">
        <v>-6.3116841308693701</v>
      </c>
      <c r="H19" s="4">
        <f t="shared" si="0"/>
        <v>-0.18511616374404866</v>
      </c>
      <c r="I19" s="5">
        <v>-4.2205626398842397E-4</v>
      </c>
      <c r="J19" s="6">
        <f t="shared" si="1"/>
        <v>-42.176524596870557</v>
      </c>
      <c r="K19" s="5">
        <v>-2.4824261508224103E-4</v>
      </c>
      <c r="L19" s="6">
        <f t="shared" si="2"/>
        <v>-24.80714457846496</v>
      </c>
      <c r="M19" s="4">
        <v>-0.73101600154396895</v>
      </c>
    </row>
    <row r="20" spans="2:14" x14ac:dyDescent="0.25">
      <c r="B20" s="15">
        <v>14</v>
      </c>
      <c r="C20" s="16">
        <v>-2.8184833653406801E+27</v>
      </c>
      <c r="D20" s="16">
        <v>4.2564091385030798E+27</v>
      </c>
      <c r="F20" s="3">
        <v>7</v>
      </c>
      <c r="G20" s="17">
        <v>-6.3069313320395803</v>
      </c>
      <c r="H20" s="4">
        <f t="shared" si="0"/>
        <v>-0.26027836344481414</v>
      </c>
      <c r="I20" s="5">
        <v>-5.3333025961000303E-4</v>
      </c>
      <c r="J20" s="6">
        <f t="shared" si="1"/>
        <v>-53.296251547432568</v>
      </c>
      <c r="K20" s="5">
        <v>-3.1548902562811098E-4</v>
      </c>
      <c r="L20" s="6">
        <f t="shared" si="2"/>
        <v>-31.527148830118314</v>
      </c>
      <c r="M20" s="4">
        <v>-1.37693988040159</v>
      </c>
    </row>
    <row r="21" spans="2:14" x14ac:dyDescent="0.25">
      <c r="F21" s="3">
        <v>8</v>
      </c>
      <c r="G21" s="17">
        <v>-6.3012605059292701</v>
      </c>
      <c r="H21" s="4">
        <f t="shared" si="0"/>
        <v>-0.34995852451115333</v>
      </c>
      <c r="I21" s="5">
        <v>-6.5878825656626801E-4</v>
      </c>
      <c r="J21" s="6">
        <f t="shared" si="1"/>
        <v>-65.833400610205757</v>
      </c>
      <c r="K21" s="5">
        <v>-3.9074233672640898E-4</v>
      </c>
      <c r="L21" s="6">
        <f t="shared" si="2"/>
        <v>-39.047291041822042</v>
      </c>
      <c r="M21" s="4">
        <v>-1.6407030055743601</v>
      </c>
    </row>
    <row r="22" spans="2:14" x14ac:dyDescent="0.25">
      <c r="B22" s="49" t="s">
        <v>13</v>
      </c>
      <c r="C22" s="50"/>
      <c r="D22" s="51"/>
      <c r="F22" s="3">
        <v>8.9999999999999911</v>
      </c>
      <c r="G22" s="17">
        <v>-6.2939092962869401</v>
      </c>
      <c r="H22" s="4">
        <f t="shared" si="0"/>
        <v>-0.46621277952313067</v>
      </c>
      <c r="I22" s="5">
        <v>-7.9317911020848598E-4</v>
      </c>
      <c r="J22" s="6">
        <f t="shared" si="1"/>
        <v>-79.263219399462969</v>
      </c>
      <c r="K22" s="5">
        <v>-4.71499674976495E-4</v>
      </c>
      <c r="L22" s="6">
        <f t="shared" si="2"/>
        <v>-47.117456452697134</v>
      </c>
      <c r="M22" s="4">
        <v>-2.0456324139665001</v>
      </c>
    </row>
    <row r="23" spans="2:14" x14ac:dyDescent="0.25">
      <c r="B23" s="7" t="s">
        <v>5</v>
      </c>
      <c r="C23" s="7" t="s">
        <v>6</v>
      </c>
      <c r="D23" s="7" t="s">
        <v>7</v>
      </c>
      <c r="F23" s="3">
        <v>10</v>
      </c>
      <c r="G23" s="17">
        <v>-6.2853521123264002</v>
      </c>
      <c r="H23" s="4">
        <f t="shared" si="0"/>
        <v>-0.60153867753652002</v>
      </c>
      <c r="I23" s="5">
        <v>-1.0526505229319599E-3</v>
      </c>
      <c r="J23" s="6">
        <f t="shared" si="1"/>
        <v>-105.19246948924841</v>
      </c>
      <c r="K23" s="5">
        <v>-6.2748615662687501E-4</v>
      </c>
      <c r="L23" s="6">
        <f t="shared" si="2"/>
        <v>-62.705348971896889</v>
      </c>
      <c r="M23" s="4">
        <v>-2.3272303214083601</v>
      </c>
    </row>
    <row r="24" spans="2:14" x14ac:dyDescent="0.25">
      <c r="B24" s="8">
        <v>0</v>
      </c>
      <c r="C24" s="9">
        <v>-6.3234190000000003</v>
      </c>
      <c r="D24" s="9">
        <v>-5.1847424000000003E-2</v>
      </c>
    </row>
    <row r="25" spans="2:14" x14ac:dyDescent="0.25">
      <c r="B25" s="8">
        <v>1</v>
      </c>
      <c r="C25" s="9">
        <v>-5.2180448999999997E-3</v>
      </c>
      <c r="D25" s="9">
        <v>-1.3369750999999999E-2</v>
      </c>
      <c r="N25" s="30" t="s">
        <v>20</v>
      </c>
    </row>
    <row r="26" spans="2:14" x14ac:dyDescent="0.25">
      <c r="B26" s="8">
        <v>2</v>
      </c>
      <c r="C26" s="9">
        <v>248.71645000000001</v>
      </c>
      <c r="D26" s="9">
        <v>-119.41996</v>
      </c>
    </row>
    <row r="27" spans="2:14" x14ac:dyDescent="0.25">
      <c r="B27" s="8">
        <v>3</v>
      </c>
      <c r="C27" s="9">
        <v>-604.99378999999999</v>
      </c>
      <c r="D27" s="9">
        <v>2804.7139999999999</v>
      </c>
    </row>
    <row r="28" spans="2:14" x14ac:dyDescent="0.25">
      <c r="B28" s="10">
        <v>4</v>
      </c>
      <c r="C28" s="11">
        <v>5832006.5</v>
      </c>
      <c r="D28" s="11">
        <v>-2073737.6</v>
      </c>
    </row>
    <row r="29" spans="2:14" x14ac:dyDescent="0.25">
      <c r="B29" s="10">
        <v>5</v>
      </c>
      <c r="C29" s="11">
        <v>-6577029.7999999998</v>
      </c>
      <c r="D29" s="11">
        <v>-162091370</v>
      </c>
    </row>
    <row r="30" spans="2:14" x14ac:dyDescent="0.25">
      <c r="B30" s="10">
        <v>6</v>
      </c>
      <c r="C30" s="11">
        <v>-168503540000</v>
      </c>
      <c r="D30" s="11">
        <v>61699883000</v>
      </c>
    </row>
    <row r="31" spans="2:14" x14ac:dyDescent="0.25">
      <c r="B31" s="10">
        <v>7</v>
      </c>
      <c r="C31" s="11">
        <v>862445770000</v>
      </c>
      <c r="D31" s="11">
        <v>5282966100000</v>
      </c>
    </row>
    <row r="32" spans="2:14" x14ac:dyDescent="0.25">
      <c r="B32" s="10">
        <v>8</v>
      </c>
      <c r="C32" s="11">
        <v>2192216000000000</v>
      </c>
      <c r="D32" s="11">
        <v>-677021540000000</v>
      </c>
    </row>
    <row r="33" spans="2:4" x14ac:dyDescent="0.25">
      <c r="B33" s="15">
        <v>9</v>
      </c>
      <c r="C33" s="16">
        <v>-1.5967952E+16</v>
      </c>
      <c r="D33" s="16">
        <v>-9.3514349E+16</v>
      </c>
    </row>
    <row r="34" spans="2:4" x14ac:dyDescent="0.25">
      <c r="B34" s="15">
        <v>10</v>
      </c>
      <c r="C34" s="16">
        <v>-4.875648E+18</v>
      </c>
      <c r="D34" s="16">
        <v>-2.3512857E+18</v>
      </c>
    </row>
    <row r="35" spans="2:4" x14ac:dyDescent="0.25">
      <c r="B35" s="15">
        <v>11</v>
      </c>
      <c r="C35" s="16">
        <v>1.0274686E+20</v>
      </c>
      <c r="D35" s="16">
        <v>8.1546013999999995E+20</v>
      </c>
    </row>
    <row r="36" spans="2:4" x14ac:dyDescent="0.25">
      <c r="B36" s="15">
        <v>12</v>
      </c>
      <c r="C36" s="16">
        <v>-1.0862848E+23</v>
      </c>
      <c r="D36" s="16">
        <v>8.6956310999999994E+22</v>
      </c>
    </row>
    <row r="37" spans="2:4" x14ac:dyDescent="0.25">
      <c r="B37" s="15">
        <v>13</v>
      </c>
      <c r="C37" s="16">
        <v>-1.7927538999999999E+23</v>
      </c>
      <c r="D37" s="16">
        <v>-2.7265340999999999E+24</v>
      </c>
    </row>
    <row r="38" spans="2:4" x14ac:dyDescent="0.25">
      <c r="B38" s="15">
        <v>14</v>
      </c>
      <c r="C38" s="16">
        <v>6.1717787999999997E+26</v>
      </c>
      <c r="D38" s="16">
        <v>-4.0677305000000001E+26</v>
      </c>
    </row>
  </sheetData>
  <mergeCells count="3">
    <mergeCell ref="B2:D2"/>
    <mergeCell ref="B4:D4"/>
    <mergeCell ref="B22:D22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0C55-848B-4A84-B76D-BE5CADFF0BF7}">
  <dimension ref="B2:N38"/>
  <sheetViews>
    <sheetView zoomScale="90" zoomScaleNormal="90" workbookViewId="0">
      <selection activeCell="N25" sqref="N25"/>
    </sheetView>
  </sheetViews>
  <sheetFormatPr defaultRowHeight="15" x14ac:dyDescent="0.25"/>
  <cols>
    <col min="1" max="1" width="2.140625" customWidth="1"/>
    <col min="2" max="2" width="12.42578125" customWidth="1"/>
    <col min="3" max="4" width="13.5703125" customWidth="1"/>
    <col min="5" max="5" width="2.7109375" customWidth="1"/>
    <col min="7" max="7" width="19.5703125" customWidth="1"/>
    <col min="8" max="8" width="12.5703125" customWidth="1"/>
    <col min="9" max="9" width="15.5703125" customWidth="1"/>
    <col min="10" max="10" width="14.42578125" customWidth="1"/>
    <col min="11" max="11" width="16.85546875" customWidth="1"/>
    <col min="12" max="13" width="16.5703125" customWidth="1"/>
  </cols>
  <sheetData>
    <row r="2" spans="2:13" ht="60" x14ac:dyDescent="0.25">
      <c r="B2" s="48" t="s">
        <v>0</v>
      </c>
      <c r="C2" s="48"/>
      <c r="D2" s="48"/>
      <c r="F2" s="1" t="s">
        <v>9</v>
      </c>
      <c r="G2" s="2" t="s">
        <v>12</v>
      </c>
      <c r="H2" s="2" t="s">
        <v>1</v>
      </c>
      <c r="I2" s="2" t="s">
        <v>2</v>
      </c>
      <c r="J2" s="2" t="s">
        <v>10</v>
      </c>
      <c r="K2" s="2" t="s">
        <v>3</v>
      </c>
      <c r="L2" s="2" t="s">
        <v>11</v>
      </c>
      <c r="M2" s="2" t="s">
        <v>4</v>
      </c>
    </row>
    <row r="3" spans="2:13" x14ac:dyDescent="0.25">
      <c r="F3" s="3">
        <v>-10</v>
      </c>
      <c r="G3" s="17">
        <v>-6.2754114057152304</v>
      </c>
      <c r="H3" s="4">
        <f>(G3-$G$13)*100/$G$13</f>
        <v>-0.59622172871132562</v>
      </c>
      <c r="I3" s="5">
        <v>-1.25366291436268E-3</v>
      </c>
      <c r="J3" s="6">
        <f>(1000000/10.0069)*I3</f>
        <v>-125.27984834091276</v>
      </c>
      <c r="K3" s="5">
        <v>-7.50588601430942E-4</v>
      </c>
      <c r="L3" s="6">
        <f>(1000000/10.0069)*K3</f>
        <v>-75.007105240478268</v>
      </c>
      <c r="M3" s="4">
        <v>1.51440912983335</v>
      </c>
    </row>
    <row r="4" spans="2:13" x14ac:dyDescent="0.25">
      <c r="B4" s="49" t="s">
        <v>8</v>
      </c>
      <c r="C4" s="50"/>
      <c r="D4" s="51"/>
      <c r="F4" s="3">
        <v>-8.9999999999999911</v>
      </c>
      <c r="G4" s="17">
        <v>-6.2838239396505804</v>
      </c>
      <c r="H4" s="4">
        <f t="shared" ref="H4:H23" si="0">(G4-$G$13)*100/$G$13</f>
        <v>-0.46296549992485353</v>
      </c>
      <c r="I4" s="5">
        <v>-1.08124305808178E-3</v>
      </c>
      <c r="J4" s="6">
        <f t="shared" ref="J4:J23" si="1">(1000000/10.0069)*I4</f>
        <v>-108.04975147965703</v>
      </c>
      <c r="K4" s="5">
        <v>-6.4709662453105003E-4</v>
      </c>
      <c r="L4" s="6">
        <f t="shared" ref="L4:L23" si="2">(1000000/10.0069)*K4</f>
        <v>-64.665043573039597</v>
      </c>
      <c r="M4" s="4">
        <v>1.3530823423060401</v>
      </c>
    </row>
    <row r="5" spans="2:13" x14ac:dyDescent="0.25">
      <c r="B5" s="7" t="s">
        <v>5</v>
      </c>
      <c r="C5" s="7" t="s">
        <v>6</v>
      </c>
      <c r="D5" s="7" t="s">
        <v>7</v>
      </c>
      <c r="F5" s="3">
        <v>-8</v>
      </c>
      <c r="G5" s="17">
        <v>-6.2914193602870201</v>
      </c>
      <c r="H5" s="4">
        <f t="shared" si="0"/>
        <v>-0.34265251006506431</v>
      </c>
      <c r="I5" s="5">
        <v>-9.2235945674618296E-4</v>
      </c>
      <c r="J5" s="6">
        <f t="shared" si="1"/>
        <v>-92.172346755357097</v>
      </c>
      <c r="K5" s="5">
        <v>-5.5223741192959505E-4</v>
      </c>
      <c r="L5" s="6">
        <f t="shared" si="2"/>
        <v>-55.185663085430555</v>
      </c>
      <c r="M5" s="4">
        <v>1.14584681364744</v>
      </c>
    </row>
    <row r="6" spans="2:13" x14ac:dyDescent="0.25">
      <c r="B6" s="8">
        <v>0</v>
      </c>
      <c r="C6" s="9">
        <v>-5.0127960775668199E-4</v>
      </c>
      <c r="D6" s="9">
        <v>-3.9827425037748802E-5</v>
      </c>
      <c r="F6" s="3">
        <v>-7</v>
      </c>
      <c r="G6" s="17">
        <v>-6.2968065431435702</v>
      </c>
      <c r="H6" s="4">
        <f t="shared" si="0"/>
        <v>-0.25731845058145897</v>
      </c>
      <c r="I6" s="5">
        <v>-7.5954021544925702E-4</v>
      </c>
      <c r="J6" s="6">
        <f t="shared" si="1"/>
        <v>-75.901649406834977</v>
      </c>
      <c r="K6" s="5">
        <v>-4.54141173367908E-4</v>
      </c>
      <c r="L6" s="6">
        <f t="shared" si="2"/>
        <v>-45.382803202581016</v>
      </c>
      <c r="M6" s="4">
        <v>1.0818840373410701</v>
      </c>
    </row>
    <row r="7" spans="2:13" x14ac:dyDescent="0.25">
      <c r="B7" s="8">
        <v>1</v>
      </c>
      <c r="C7" s="9">
        <v>-0.42518541948019001</v>
      </c>
      <c r="D7" s="9">
        <v>-8.5355466182905002E-3</v>
      </c>
      <c r="F7" s="3">
        <v>-6</v>
      </c>
      <c r="G7" s="17">
        <v>-6.3013320236055197</v>
      </c>
      <c r="H7" s="4">
        <f t="shared" si="0"/>
        <v>-0.18563393026443581</v>
      </c>
      <c r="I7" s="5">
        <v>-6.16819142140469E-4</v>
      </c>
      <c r="J7" s="6">
        <f t="shared" si="1"/>
        <v>-61.639383039749468</v>
      </c>
      <c r="K7" s="5">
        <v>-3.68542142582116E-4</v>
      </c>
      <c r="L7" s="6">
        <f t="shared" si="2"/>
        <v>-36.828802384566245</v>
      </c>
      <c r="M7" s="4">
        <v>0.75574052825311699</v>
      </c>
    </row>
    <row r="8" spans="2:13" x14ac:dyDescent="0.25">
      <c r="B8" s="8">
        <v>2</v>
      </c>
      <c r="C8" s="9">
        <v>30.651224392679399</v>
      </c>
      <c r="D8" s="9">
        <v>3.82153012121855</v>
      </c>
      <c r="F8" s="12">
        <v>-5</v>
      </c>
      <c r="G8" s="18">
        <v>-6.3051269100016603</v>
      </c>
      <c r="H8" s="13">
        <f t="shared" si="0"/>
        <v>-0.12552216682799663</v>
      </c>
      <c r="I8" s="14">
        <v>-5.0441396115148696E-4</v>
      </c>
      <c r="J8" s="13">
        <f t="shared" si="1"/>
        <v>-50.406615550418906</v>
      </c>
      <c r="K8" s="14">
        <v>-3.01246535020336E-4</v>
      </c>
      <c r="L8" s="13">
        <f t="shared" si="2"/>
        <v>-30.103881823575332</v>
      </c>
      <c r="M8" s="13">
        <v>0.66700061603399996</v>
      </c>
    </row>
    <row r="9" spans="2:13" x14ac:dyDescent="0.25">
      <c r="B9" s="8">
        <v>3</v>
      </c>
      <c r="C9" s="9">
        <v>71429.931446363698</v>
      </c>
      <c r="D9" s="9">
        <v>756.72776818135696</v>
      </c>
      <c r="F9" s="12">
        <v>-4</v>
      </c>
      <c r="G9" s="18">
        <v>-6.3082854188004296</v>
      </c>
      <c r="H9" s="13">
        <f t="shared" si="0"/>
        <v>-7.5490752470869379E-2</v>
      </c>
      <c r="I9" s="14">
        <v>-3.9876124864446301E-4</v>
      </c>
      <c r="J9" s="13">
        <f t="shared" si="1"/>
        <v>-39.848629310222243</v>
      </c>
      <c r="K9" s="14">
        <v>-2.37992335605064E-4</v>
      </c>
      <c r="L9" s="13">
        <f t="shared" si="2"/>
        <v>-23.782823412351874</v>
      </c>
      <c r="M9" s="13">
        <v>0.61152245866850796</v>
      </c>
    </row>
    <row r="10" spans="2:13" x14ac:dyDescent="0.25">
      <c r="B10" s="10">
        <v>4</v>
      </c>
      <c r="C10" s="11">
        <v>-1072722.4174997499</v>
      </c>
      <c r="D10" s="11">
        <v>-480085.764461738</v>
      </c>
      <c r="F10" s="12">
        <v>-3</v>
      </c>
      <c r="G10" s="18">
        <v>-6.3107291726113797</v>
      </c>
      <c r="H10" s="13">
        <f t="shared" si="0"/>
        <v>-3.6781200814692036E-2</v>
      </c>
      <c r="I10" s="14">
        <v>-3.0276059886452401E-4</v>
      </c>
      <c r="J10" s="13">
        <f t="shared" si="1"/>
        <v>-30.255183809623759</v>
      </c>
      <c r="K10" s="14">
        <v>-1.8032053841616301E-4</v>
      </c>
      <c r="L10" s="13">
        <f t="shared" si="2"/>
        <v>-18.019620303606811</v>
      </c>
      <c r="M10" s="13">
        <v>0.285110804203491</v>
      </c>
    </row>
    <row r="11" spans="2:13" x14ac:dyDescent="0.25">
      <c r="B11" s="10">
        <v>5</v>
      </c>
      <c r="C11" s="11">
        <v>-4373769193.3065395</v>
      </c>
      <c r="D11" s="11">
        <v>-38312969.828236602</v>
      </c>
      <c r="F11" s="12">
        <v>-2</v>
      </c>
      <c r="G11" s="18">
        <v>-6.3120527666482102</v>
      </c>
      <c r="H11" s="13">
        <f t="shared" si="0"/>
        <v>-1.5815205176783555E-2</v>
      </c>
      <c r="I11" s="14">
        <v>-2.44049413787458E-4</v>
      </c>
      <c r="J11" s="13">
        <f t="shared" si="1"/>
        <v>-24.388113580375339</v>
      </c>
      <c r="K11" s="14">
        <v>-1.4524830393549201E-4</v>
      </c>
      <c r="L11" s="13">
        <f t="shared" si="2"/>
        <v>-14.514815171081155</v>
      </c>
      <c r="M11" s="13">
        <v>-1.6269046313992501E-2</v>
      </c>
    </row>
    <row r="12" spans="2:13" x14ac:dyDescent="0.25">
      <c r="B12" s="10">
        <v>6</v>
      </c>
      <c r="C12" s="11">
        <v>18284865855.708698</v>
      </c>
      <c r="D12" s="11">
        <v>27866975957.757099</v>
      </c>
      <c r="F12" s="12">
        <v>-1</v>
      </c>
      <c r="G12" s="18">
        <v>-6.3128685602805898</v>
      </c>
      <c r="H12" s="13">
        <f t="shared" si="0"/>
        <v>-2.89287003325224E-3</v>
      </c>
      <c r="I12" s="14">
        <v>-2.01974691461373E-4</v>
      </c>
      <c r="J12" s="13">
        <f t="shared" si="1"/>
        <v>-20.183542501811051</v>
      </c>
      <c r="K12" s="14">
        <v>-1.19888989374358E-4</v>
      </c>
      <c r="L12" s="13">
        <f t="shared" si="2"/>
        <v>-11.980632301148006</v>
      </c>
      <c r="M12" s="13">
        <v>0.22679006144196701</v>
      </c>
    </row>
    <row r="13" spans="2:13" x14ac:dyDescent="0.25">
      <c r="B13" s="10">
        <v>7</v>
      </c>
      <c r="C13" s="11">
        <v>133810994197158</v>
      </c>
      <c r="D13" s="11">
        <v>1014962020104.99</v>
      </c>
      <c r="F13" s="19">
        <v>0</v>
      </c>
      <c r="G13" s="20">
        <v>-6.3130511886466101</v>
      </c>
      <c r="H13" s="21">
        <f t="shared" si="0"/>
        <v>0</v>
      </c>
      <c r="I13" s="22">
        <v>-1.9902326749370001E-4</v>
      </c>
      <c r="J13" s="21">
        <f t="shared" si="1"/>
        <v>-19.888603612877116</v>
      </c>
      <c r="K13" s="22">
        <v>-1.18191377952731E-4</v>
      </c>
      <c r="L13" s="21">
        <f t="shared" si="2"/>
        <v>-11.810988213405849</v>
      </c>
      <c r="M13" s="21">
        <v>1</v>
      </c>
    </row>
    <row r="14" spans="2:13" x14ac:dyDescent="0.25">
      <c r="B14" s="10">
        <v>8</v>
      </c>
      <c r="C14" s="11">
        <v>36721138441017</v>
      </c>
      <c r="D14" s="11">
        <v>-818215005092383</v>
      </c>
      <c r="F14" s="12">
        <v>1</v>
      </c>
      <c r="G14" s="18">
        <v>-6.3131491979561201</v>
      </c>
      <c r="H14" s="13">
        <f t="shared" si="0"/>
        <v>1.5524871663680335E-3</v>
      </c>
      <c r="I14" s="14">
        <v>-2.0836731242177201E-4</v>
      </c>
      <c r="J14" s="13">
        <f t="shared" si="1"/>
        <v>-20.822363811147508</v>
      </c>
      <c r="K14" s="14">
        <v>-1.2345239541920901E-4</v>
      </c>
      <c r="L14" s="13">
        <f t="shared" si="2"/>
        <v>-12.336727200152795</v>
      </c>
      <c r="M14" s="13">
        <v>1.65512487116469</v>
      </c>
    </row>
    <row r="15" spans="2:13" x14ac:dyDescent="0.25">
      <c r="B15" s="15">
        <v>9</v>
      </c>
      <c r="C15" s="16">
        <v>-2.12706155151487E+18</v>
      </c>
      <c r="D15" s="16">
        <v>-1.46439596607282E+16</v>
      </c>
      <c r="F15" s="12">
        <v>2</v>
      </c>
      <c r="G15" s="18">
        <v>-6.31227017802704</v>
      </c>
      <c r="H15" s="13">
        <f t="shared" si="0"/>
        <v>-1.237136522787273E-2</v>
      </c>
      <c r="I15" s="14">
        <v>-2.4565415551726399E-4</v>
      </c>
      <c r="J15" s="13">
        <f t="shared" si="1"/>
        <v>-24.548477102525656</v>
      </c>
      <c r="K15" s="14">
        <v>-1.4610120506077399E-4</v>
      </c>
      <c r="L15" s="13">
        <f t="shared" si="2"/>
        <v>-14.60004647401033</v>
      </c>
      <c r="M15" s="13">
        <v>1.5908952298741299</v>
      </c>
    </row>
    <row r="16" spans="2:13" x14ac:dyDescent="0.25">
      <c r="B16" s="15">
        <v>10</v>
      </c>
      <c r="C16" s="16">
        <v>-5.4955404131320699E+18</v>
      </c>
      <c r="D16" s="16">
        <v>1.2591908214548099E+19</v>
      </c>
      <c r="F16" s="12">
        <v>3</v>
      </c>
      <c r="G16" s="18">
        <v>-6.3104399147044896</v>
      </c>
      <c r="H16" s="13">
        <f t="shared" si="0"/>
        <v>-4.136310421205798E-2</v>
      </c>
      <c r="I16" s="14">
        <v>-2.7660240140085101E-4</v>
      </c>
      <c r="J16" s="13">
        <f t="shared" si="1"/>
        <v>-27.6411677343484</v>
      </c>
      <c r="K16" s="14">
        <v>-1.6473156822203401E-4</v>
      </c>
      <c r="L16" s="13">
        <f t="shared" si="2"/>
        <v>-16.461798181458192</v>
      </c>
      <c r="M16" s="13">
        <v>0.90795230911678504</v>
      </c>
    </row>
    <row r="17" spans="2:14" x14ac:dyDescent="0.25">
      <c r="B17" s="15">
        <v>11</v>
      </c>
      <c r="C17" s="16">
        <v>1.6764624406288399E+22</v>
      </c>
      <c r="D17" s="16">
        <v>1.08719657268374E+20</v>
      </c>
      <c r="F17" s="12">
        <v>4</v>
      </c>
      <c r="G17" s="18">
        <v>-6.3081145696509697</v>
      </c>
      <c r="H17" s="13">
        <f t="shared" si="0"/>
        <v>-7.8197037345719075E-2</v>
      </c>
      <c r="I17" s="14">
        <v>-3.3760128878668303E-4</v>
      </c>
      <c r="J17" s="13">
        <f t="shared" si="1"/>
        <v>-33.736850451856519</v>
      </c>
      <c r="K17" s="14">
        <v>-2.0139397736359399E-4</v>
      </c>
      <c r="L17" s="13">
        <f t="shared" si="2"/>
        <v>-20.125511133677161</v>
      </c>
      <c r="M17" s="13">
        <v>0.23789041424228399</v>
      </c>
    </row>
    <row r="18" spans="2:14" x14ac:dyDescent="0.25">
      <c r="B18" s="15">
        <v>12</v>
      </c>
      <c r="C18" s="16">
        <v>6.6042185514347296E+22</v>
      </c>
      <c r="D18" s="16">
        <v>-9.6695860188130098E+22</v>
      </c>
      <c r="F18" s="12">
        <v>5</v>
      </c>
      <c r="G18" s="18">
        <v>-6.3052631483248804</v>
      </c>
      <c r="H18" s="13">
        <f t="shared" si="0"/>
        <v>-0.12336412439892218</v>
      </c>
      <c r="I18" s="14">
        <v>-4.30217457728838E-4</v>
      </c>
      <c r="J18" s="13">
        <f t="shared" si="1"/>
        <v>-42.992081236830387</v>
      </c>
      <c r="K18" s="14">
        <v>-2.5674683173822302E-4</v>
      </c>
      <c r="L18" s="13">
        <f t="shared" si="2"/>
        <v>-25.656979857720476</v>
      </c>
      <c r="M18" s="13">
        <v>-9.0622198423936706E-2</v>
      </c>
    </row>
    <row r="19" spans="2:14" x14ac:dyDescent="0.25">
      <c r="B19" s="15">
        <v>13</v>
      </c>
      <c r="C19" s="16">
        <v>-5.1648246268613803E+25</v>
      </c>
      <c r="D19" s="16">
        <v>-3.2363781598107697E+23</v>
      </c>
      <c r="F19" s="3">
        <v>6</v>
      </c>
      <c r="G19" s="17">
        <v>-6.3013731084897797</v>
      </c>
      <c r="H19" s="4">
        <f t="shared" si="0"/>
        <v>-0.18498313743807779</v>
      </c>
      <c r="I19" s="5">
        <v>-5.1890489314620895E-4</v>
      </c>
      <c r="J19" s="6">
        <f t="shared" si="1"/>
        <v>-51.854709565021025</v>
      </c>
      <c r="K19" s="5">
        <v>-3.0990881193495201E-4</v>
      </c>
      <c r="L19" s="6">
        <f t="shared" si="2"/>
        <v>-30.969512230056459</v>
      </c>
      <c r="M19" s="4">
        <v>-0.43143183809781099</v>
      </c>
    </row>
    <row r="20" spans="2:14" x14ac:dyDescent="0.25">
      <c r="B20" s="15">
        <v>14</v>
      </c>
      <c r="C20" s="16">
        <v>-2.4809995833613999E+26</v>
      </c>
      <c r="D20" s="16">
        <v>2.9166267967745898E+26</v>
      </c>
      <c r="F20" s="3">
        <v>7</v>
      </c>
      <c r="G20" s="17">
        <v>-6.2965376030410196</v>
      </c>
      <c r="H20" s="4">
        <f t="shared" si="0"/>
        <v>-0.26157851587340986</v>
      </c>
      <c r="I20" s="5">
        <v>-6.3187996732356902E-4</v>
      </c>
      <c r="J20" s="6">
        <f t="shared" si="1"/>
        <v>-63.144427077673306</v>
      </c>
      <c r="K20" s="5">
        <v>-3.7748742059816998E-4</v>
      </c>
      <c r="L20" s="6">
        <f t="shared" si="2"/>
        <v>-37.722713387579567</v>
      </c>
      <c r="M20" s="4">
        <v>-1.0076647649032899</v>
      </c>
    </row>
    <row r="21" spans="2:14" x14ac:dyDescent="0.25">
      <c r="F21" s="3">
        <v>8</v>
      </c>
      <c r="G21" s="17">
        <v>-6.2909229714478103</v>
      </c>
      <c r="H21" s="4">
        <f t="shared" si="0"/>
        <v>-0.35051540907184692</v>
      </c>
      <c r="I21" s="5">
        <v>-7.4908762884698496E-4</v>
      </c>
      <c r="J21" s="6">
        <f t="shared" si="1"/>
        <v>-74.85711147777883</v>
      </c>
      <c r="K21" s="5">
        <v>-4.4811789085333402E-4</v>
      </c>
      <c r="L21" s="6">
        <f t="shared" si="2"/>
        <v>-44.780890271046381</v>
      </c>
      <c r="M21" s="4">
        <v>-1.2348660557653499</v>
      </c>
    </row>
    <row r="22" spans="2:14" x14ac:dyDescent="0.25">
      <c r="B22" s="49" t="s">
        <v>13</v>
      </c>
      <c r="C22" s="50"/>
      <c r="D22" s="51"/>
      <c r="F22" s="3">
        <v>8.9999999999999911</v>
      </c>
      <c r="G22" s="17">
        <v>-6.2836580565734801</v>
      </c>
      <c r="H22" s="4">
        <f t="shared" si="0"/>
        <v>-0.46559312121515178</v>
      </c>
      <c r="I22" s="5">
        <v>-8.7359719127914405E-4</v>
      </c>
      <c r="J22" s="6">
        <f t="shared" si="1"/>
        <v>-87.299482484999757</v>
      </c>
      <c r="K22" s="5">
        <v>-5.2294436817818999E-4</v>
      </c>
      <c r="L22" s="6">
        <f t="shared" si="2"/>
        <v>-52.258378536628726</v>
      </c>
      <c r="M22" s="4">
        <v>-1.5771400656080501</v>
      </c>
    </row>
    <row r="23" spans="2:14" x14ac:dyDescent="0.25">
      <c r="B23" s="7" t="s">
        <v>5</v>
      </c>
      <c r="C23" s="7" t="s">
        <v>6</v>
      </c>
      <c r="D23" s="7" t="s">
        <v>7</v>
      </c>
      <c r="F23" s="3">
        <v>10</v>
      </c>
      <c r="G23" s="17">
        <v>-6.2751284767063096</v>
      </c>
      <c r="H23" s="4">
        <f t="shared" si="0"/>
        <v>-0.60070338109250088</v>
      </c>
      <c r="I23" s="5">
        <v>-1.1299756798273399E-3</v>
      </c>
      <c r="J23" s="6">
        <f t="shared" si="1"/>
        <v>-112.91965342187289</v>
      </c>
      <c r="K23" s="5">
        <v>-6.7666969662996104E-4</v>
      </c>
      <c r="L23" s="6">
        <f t="shared" si="2"/>
        <v>-67.620311647959014</v>
      </c>
      <c r="M23" s="4">
        <v>-1.79522608168062</v>
      </c>
    </row>
    <row r="24" spans="2:14" x14ac:dyDescent="0.25">
      <c r="B24" s="8">
        <v>0</v>
      </c>
      <c r="C24" s="9">
        <v>-6.3132489999999999</v>
      </c>
      <c r="D24" s="9">
        <v>-5.549808E-4</v>
      </c>
    </row>
    <row r="25" spans="2:14" x14ac:dyDescent="0.25">
      <c r="B25" s="8">
        <v>1</v>
      </c>
      <c r="C25" s="9">
        <v>-0.16744021000000001</v>
      </c>
      <c r="D25" s="9">
        <v>5.1074013000000001E-2</v>
      </c>
      <c r="N25" s="30" t="s">
        <v>21</v>
      </c>
    </row>
    <row r="26" spans="2:14" x14ac:dyDescent="0.25">
      <c r="B26" s="8">
        <v>2</v>
      </c>
      <c r="C26" s="9">
        <v>289.63499000000002</v>
      </c>
      <c r="D26" s="9">
        <v>40.570242</v>
      </c>
    </row>
    <row r="27" spans="2:14" x14ac:dyDescent="0.25">
      <c r="B27" s="8">
        <v>3</v>
      </c>
      <c r="C27" s="9">
        <v>38262.591</v>
      </c>
      <c r="D27" s="9">
        <v>-15130.593000000001</v>
      </c>
    </row>
    <row r="28" spans="2:14" x14ac:dyDescent="0.25">
      <c r="B28" s="10">
        <v>4</v>
      </c>
      <c r="C28" s="11">
        <v>-371262.5</v>
      </c>
      <c r="D28" s="11">
        <v>-4633027.5</v>
      </c>
    </row>
    <row r="29" spans="2:14" x14ac:dyDescent="0.25">
      <c r="B29" s="10">
        <v>5</v>
      </c>
      <c r="C29" s="11">
        <v>-2501579100</v>
      </c>
      <c r="D29" s="11">
        <v>1135247900</v>
      </c>
    </row>
    <row r="30" spans="2:14" x14ac:dyDescent="0.25">
      <c r="B30" s="10">
        <v>6</v>
      </c>
      <c r="C30" s="11">
        <v>174375930000</v>
      </c>
      <c r="D30" s="11">
        <v>189028640000</v>
      </c>
    </row>
    <row r="31" spans="2:14" x14ac:dyDescent="0.25">
      <c r="B31" s="10">
        <v>7</v>
      </c>
      <c r="C31" s="11">
        <v>72268738000000</v>
      </c>
      <c r="D31" s="11">
        <v>-35127527000000</v>
      </c>
    </row>
    <row r="32" spans="2:14" x14ac:dyDescent="0.25">
      <c r="B32" s="10">
        <v>8</v>
      </c>
      <c r="C32" s="11">
        <v>-6938113000000000</v>
      </c>
      <c r="D32" s="11">
        <v>-3601677500000000</v>
      </c>
    </row>
    <row r="33" spans="2:4" x14ac:dyDescent="0.25">
      <c r="B33" s="15">
        <v>9</v>
      </c>
      <c r="C33" s="16">
        <v>-1.0338747E+18</v>
      </c>
      <c r="D33" s="16">
        <v>5.2674608E+17</v>
      </c>
    </row>
    <row r="34" spans="2:4" x14ac:dyDescent="0.25">
      <c r="B34" s="15">
        <v>10</v>
      </c>
      <c r="C34" s="16">
        <v>1.2090108E+20</v>
      </c>
      <c r="D34" s="16">
        <v>3.313481E+19</v>
      </c>
    </row>
    <row r="35" spans="2:4" x14ac:dyDescent="0.25">
      <c r="B35" s="15">
        <v>11</v>
      </c>
      <c r="C35" s="16">
        <v>7.1941970999999998E+21</v>
      </c>
      <c r="D35" s="16">
        <v>-3.8160803999999999E+21</v>
      </c>
    </row>
    <row r="36" spans="2:4" x14ac:dyDescent="0.25">
      <c r="B36" s="15">
        <v>12</v>
      </c>
      <c r="C36" s="16">
        <v>-9.7371721999999994E+23</v>
      </c>
      <c r="D36" s="16">
        <v>-1.3154777999999999E+23</v>
      </c>
    </row>
    <row r="37" spans="2:4" x14ac:dyDescent="0.25">
      <c r="B37" s="15">
        <v>13</v>
      </c>
      <c r="C37" s="16">
        <v>-1.9450874000000001E+25</v>
      </c>
      <c r="D37" s="16">
        <v>1.0729696000000001E+25</v>
      </c>
    </row>
    <row r="38" spans="2:4" x14ac:dyDescent="0.25">
      <c r="B38" s="15">
        <v>14</v>
      </c>
      <c r="C38" s="16">
        <v>2.9686537E+27</v>
      </c>
      <c r="D38" s="16">
        <v>1.3274041E+26</v>
      </c>
    </row>
  </sheetData>
  <mergeCells count="3">
    <mergeCell ref="B2:D2"/>
    <mergeCell ref="B4:D4"/>
    <mergeCell ref="B22:D22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2F67-E964-4597-AA35-3E4D76F8BFB5}">
  <dimension ref="B2:N38"/>
  <sheetViews>
    <sheetView zoomScale="90" zoomScaleNormal="90" workbookViewId="0">
      <selection activeCell="N25" sqref="N25"/>
    </sheetView>
  </sheetViews>
  <sheetFormatPr defaultRowHeight="15" x14ac:dyDescent="0.25"/>
  <cols>
    <col min="1" max="1" width="2.140625" customWidth="1"/>
    <col min="2" max="2" width="12.42578125" customWidth="1"/>
    <col min="3" max="4" width="13.5703125" customWidth="1"/>
    <col min="5" max="5" width="2.7109375" customWidth="1"/>
    <col min="7" max="7" width="19.5703125" customWidth="1"/>
    <col min="8" max="8" width="12.5703125" customWidth="1"/>
    <col min="9" max="9" width="15.5703125" customWidth="1"/>
    <col min="10" max="10" width="14.42578125" customWidth="1"/>
    <col min="11" max="11" width="16.85546875" customWidth="1"/>
    <col min="12" max="13" width="16.5703125" customWidth="1"/>
  </cols>
  <sheetData>
    <row r="2" spans="2:13" ht="60" x14ac:dyDescent="0.25">
      <c r="B2" s="48" t="s">
        <v>0</v>
      </c>
      <c r="C2" s="48"/>
      <c r="D2" s="48"/>
      <c r="F2" s="1" t="s">
        <v>9</v>
      </c>
      <c r="G2" s="2" t="s">
        <v>12</v>
      </c>
      <c r="H2" s="2" t="s">
        <v>1</v>
      </c>
      <c r="I2" s="2" t="s">
        <v>2</v>
      </c>
      <c r="J2" s="2" t="s">
        <v>10</v>
      </c>
      <c r="K2" s="2" t="s">
        <v>3</v>
      </c>
      <c r="L2" s="2" t="s">
        <v>11</v>
      </c>
      <c r="M2" s="2" t="s">
        <v>4</v>
      </c>
    </row>
    <row r="3" spans="2:13" x14ac:dyDescent="0.25">
      <c r="F3" s="3">
        <v>-10</v>
      </c>
      <c r="G3" s="17">
        <v>-6.2830976522317403</v>
      </c>
      <c r="H3" s="4">
        <f>(G3-$G$13)*100/$G$13</f>
        <v>-0.60615511282891699</v>
      </c>
      <c r="I3" s="5">
        <v>-1.10715777213507E-3</v>
      </c>
      <c r="J3" s="6">
        <f>(1000000/10.0069)*I3</f>
        <v>-110.63943600266515</v>
      </c>
      <c r="K3" s="5">
        <v>-1.0597529214867599E-3</v>
      </c>
      <c r="L3" s="6">
        <f>(1000000/10.0069)*K3</f>
        <v>-105.90221961714016</v>
      </c>
      <c r="M3" s="4">
        <v>3.5595747676459202</v>
      </c>
    </row>
    <row r="4" spans="2:13" x14ac:dyDescent="0.25">
      <c r="B4" s="49" t="s">
        <v>8</v>
      </c>
      <c r="C4" s="50"/>
      <c r="D4" s="51"/>
      <c r="F4" s="3">
        <v>-8.9999999999999911</v>
      </c>
      <c r="G4" s="17">
        <v>-6.2917190941491796</v>
      </c>
      <c r="H4" s="4">
        <f t="shared" ref="H4:H23" si="0">(G4-$G$13)*100/$G$13</f>
        <v>-0.46977043315720424</v>
      </c>
      <c r="I4" s="5">
        <v>-9.4587693324051396E-4</v>
      </c>
      <c r="J4" s="6">
        <f t="shared" ref="J4:J23" si="1">(1000000/10.0069)*I4</f>
        <v>-94.522472817807099</v>
      </c>
      <c r="K4" s="5">
        <v>-9.6329437819534403E-4</v>
      </c>
      <c r="L4" s="6">
        <f t="shared" ref="L4:L23" si="2">(1000000/10.0069)*K4</f>
        <v>-96.263016338260996</v>
      </c>
      <c r="M4" s="4">
        <v>3.2428283526958199</v>
      </c>
    </row>
    <row r="5" spans="2:13" x14ac:dyDescent="0.25">
      <c r="B5" s="7" t="s">
        <v>5</v>
      </c>
      <c r="C5" s="7" t="s">
        <v>6</v>
      </c>
      <c r="D5" s="7" t="s">
        <v>7</v>
      </c>
      <c r="F5" s="3">
        <v>-8</v>
      </c>
      <c r="G5" s="17">
        <v>-6.2989301177915298</v>
      </c>
      <c r="H5" s="4">
        <f t="shared" si="0"/>
        <v>-0.35569750208778284</v>
      </c>
      <c r="I5" s="5">
        <v>-7.8043765874699796E-4</v>
      </c>
      <c r="J5" s="6">
        <f t="shared" si="1"/>
        <v>-77.989952807262782</v>
      </c>
      <c r="K5" s="5">
        <v>-8.6481503314688802E-4</v>
      </c>
      <c r="L5" s="6">
        <f t="shared" si="2"/>
        <v>-86.421872222855029</v>
      </c>
      <c r="M5" s="4">
        <v>2.8979707265452799</v>
      </c>
    </row>
    <row r="6" spans="2:13" x14ac:dyDescent="0.25">
      <c r="B6" s="8">
        <v>0</v>
      </c>
      <c r="C6" s="9">
        <v>-3.8066274894562398E-4</v>
      </c>
      <c r="D6" s="9">
        <v>5.5700855834502998E-18</v>
      </c>
      <c r="F6" s="3">
        <v>-7</v>
      </c>
      <c r="G6" s="17">
        <v>-6.3049509556262402</v>
      </c>
      <c r="H6" s="4">
        <f t="shared" si="0"/>
        <v>-0.26045240883008763</v>
      </c>
      <c r="I6" s="5">
        <v>-6.2814400541534002E-4</v>
      </c>
      <c r="J6" s="6">
        <f t="shared" si="1"/>
        <v>-62.77108849047557</v>
      </c>
      <c r="K6" s="5">
        <v>-7.73976725714039E-4</v>
      </c>
      <c r="L6" s="6">
        <f t="shared" si="2"/>
        <v>-77.344305000953241</v>
      </c>
      <c r="M6" s="4">
        <v>2.6312888091992699</v>
      </c>
    </row>
    <row r="7" spans="2:13" x14ac:dyDescent="0.25">
      <c r="B7" s="8">
        <v>1</v>
      </c>
      <c r="C7" s="9">
        <v>-0.242361014413909</v>
      </c>
      <c r="D7" s="9">
        <v>-3.90633581963785E-15</v>
      </c>
      <c r="F7" s="3">
        <v>-6</v>
      </c>
      <c r="G7" s="17">
        <v>-6.3099163068956203</v>
      </c>
      <c r="H7" s="4">
        <f t="shared" si="0"/>
        <v>-0.1819043134167069</v>
      </c>
      <c r="I7" s="5">
        <v>-4.9190175421282803E-4</v>
      </c>
      <c r="J7" s="6">
        <f t="shared" si="1"/>
        <v>-49.156257603536361</v>
      </c>
      <c r="K7" s="5">
        <v>-6.9271417087084502E-4</v>
      </c>
      <c r="L7" s="6">
        <f t="shared" si="2"/>
        <v>-69.223652766675485</v>
      </c>
      <c r="M7" s="4">
        <v>2.2514989026169001</v>
      </c>
    </row>
    <row r="8" spans="2:13" x14ac:dyDescent="0.25">
      <c r="B8" s="8">
        <v>2</v>
      </c>
      <c r="C8" s="9">
        <v>-54.0549220220284</v>
      </c>
      <c r="D8" s="9">
        <v>2.2493954232454901E-13</v>
      </c>
      <c r="F8" s="12">
        <v>-5</v>
      </c>
      <c r="G8" s="18">
        <v>-6.31386493350242</v>
      </c>
      <c r="H8" s="13">
        <f t="shared" si="0"/>
        <v>-0.11944003191151746</v>
      </c>
      <c r="I8" s="14">
        <v>-3.7056074020392601E-4</v>
      </c>
      <c r="J8" s="13">
        <f t="shared" si="1"/>
        <v>-37.03052295955051</v>
      </c>
      <c r="K8" s="14">
        <v>-6.20495816837584E-4</v>
      </c>
      <c r="L8" s="13">
        <f t="shared" si="2"/>
        <v>-62.006796993832651</v>
      </c>
      <c r="M8" s="13">
        <v>1.9090145084263801</v>
      </c>
    </row>
    <row r="9" spans="2:13" x14ac:dyDescent="0.25">
      <c r="B9" s="8">
        <v>3</v>
      </c>
      <c r="C9" s="9">
        <v>51598.050303113603</v>
      </c>
      <c r="D9" s="9">
        <v>3.7226636584282998E-10</v>
      </c>
      <c r="F9" s="12">
        <v>-4</v>
      </c>
      <c r="G9" s="18">
        <v>-6.3167984711274396</v>
      </c>
      <c r="H9" s="13">
        <f t="shared" si="0"/>
        <v>-7.3033689083418923E-2</v>
      </c>
      <c r="I9" s="14">
        <v>-2.63289300178238E-4</v>
      </c>
      <c r="J9" s="13">
        <f t="shared" si="1"/>
        <v>-26.310775582671756</v>
      </c>
      <c r="K9" s="14">
        <v>-5.5688365575259197E-4</v>
      </c>
      <c r="L9" s="13">
        <f t="shared" si="2"/>
        <v>-55.6499670979616</v>
      </c>
      <c r="M9" s="13">
        <v>1.69671234003376</v>
      </c>
    </row>
    <row r="10" spans="2:13" x14ac:dyDescent="0.25">
      <c r="B10" s="10">
        <v>4</v>
      </c>
      <c r="C10" s="11">
        <v>9099597.1129631996</v>
      </c>
      <c r="D10" s="11">
        <v>-1.96381981218537E-8</v>
      </c>
      <c r="F10" s="12">
        <v>-3</v>
      </c>
      <c r="G10" s="18">
        <v>-6.3188971483961298</v>
      </c>
      <c r="H10" s="13">
        <f t="shared" si="0"/>
        <v>-3.9834204616019241E-2</v>
      </c>
      <c r="I10" s="14">
        <v>-1.7301344074948299E-4</v>
      </c>
      <c r="J10" s="13">
        <f t="shared" si="1"/>
        <v>-17.28941437902677</v>
      </c>
      <c r="K10" s="14">
        <v>-5.0344933586107105E-4</v>
      </c>
      <c r="L10" s="13">
        <f t="shared" si="2"/>
        <v>-50.31021953462821</v>
      </c>
      <c r="M10" s="13">
        <v>1.3540053754046499</v>
      </c>
    </row>
    <row r="11" spans="2:13" x14ac:dyDescent="0.25">
      <c r="B11" s="10">
        <v>5</v>
      </c>
      <c r="C11" s="11">
        <v>-3155610141.0282402</v>
      </c>
      <c r="D11" s="11">
        <v>-2.2444148146759299E-5</v>
      </c>
      <c r="F11" s="12">
        <v>-2</v>
      </c>
      <c r="G11" s="18">
        <v>-6.3203501565120996</v>
      </c>
      <c r="H11" s="13">
        <f t="shared" si="0"/>
        <v>-1.684871699635641E-2</v>
      </c>
      <c r="I11" s="14">
        <v>-1.06169967822805E-4</v>
      </c>
      <c r="J11" s="13">
        <f t="shared" si="1"/>
        <v>-10.60967610576752</v>
      </c>
      <c r="K11" s="14">
        <v>-4.6386272998355098E-4</v>
      </c>
      <c r="L11" s="13">
        <f t="shared" si="2"/>
        <v>-46.354288539263003</v>
      </c>
      <c r="M11" s="13">
        <v>0.84241335573951504</v>
      </c>
    </row>
    <row r="12" spans="2:13" x14ac:dyDescent="0.25">
      <c r="B12" s="10">
        <v>6</v>
      </c>
      <c r="C12" s="11">
        <v>-539038765067.896</v>
      </c>
      <c r="D12" s="11">
        <v>9.7629225664972504E-4</v>
      </c>
      <c r="F12" s="12">
        <v>-1</v>
      </c>
      <c r="G12" s="18">
        <v>-6.3211786774542897</v>
      </c>
      <c r="H12" s="13">
        <f t="shared" si="0"/>
        <v>-3.7421433647074624E-3</v>
      </c>
      <c r="I12" s="14">
        <v>-6.5544457667175203E-5</v>
      </c>
      <c r="J12" s="13">
        <f t="shared" si="1"/>
        <v>-6.5499263175584046</v>
      </c>
      <c r="K12" s="14">
        <v>-4.39818548994133E-4</v>
      </c>
      <c r="L12" s="13">
        <f t="shared" si="2"/>
        <v>-43.951528344855348</v>
      </c>
      <c r="M12" s="13">
        <v>0.61029868639953799</v>
      </c>
    </row>
    <row r="13" spans="2:13" x14ac:dyDescent="0.25">
      <c r="B13" s="10">
        <v>7</v>
      </c>
      <c r="C13" s="11">
        <v>96377037665282.703</v>
      </c>
      <c r="D13" s="11">
        <v>0.68717163751630295</v>
      </c>
      <c r="F13" s="19">
        <v>0</v>
      </c>
      <c r="G13" s="20">
        <v>-6.3214152338750198</v>
      </c>
      <c r="H13" s="21">
        <f t="shared" si="0"/>
        <v>0</v>
      </c>
      <c r="I13" s="22">
        <v>-4.84678179676169E-5</v>
      </c>
      <c r="J13" s="21">
        <f t="shared" si="1"/>
        <v>-4.8434398232836244</v>
      </c>
      <c r="K13" s="22">
        <v>-4.2976091185595598E-4</v>
      </c>
      <c r="L13" s="21">
        <f t="shared" si="2"/>
        <v>-42.946458129486253</v>
      </c>
      <c r="M13" s="21">
        <v>1</v>
      </c>
    </row>
    <row r="14" spans="2:13" x14ac:dyDescent="0.25">
      <c r="B14" s="10">
        <v>8</v>
      </c>
      <c r="C14" s="11">
        <v>1.56578939090243E+16</v>
      </c>
      <c r="D14" s="11">
        <v>-25.2842731861499</v>
      </c>
      <c r="F14" s="12">
        <v>1</v>
      </c>
      <c r="G14" s="18">
        <v>-6.3210214349632698</v>
      </c>
      <c r="H14" s="13">
        <f t="shared" si="0"/>
        <v>-6.2296004483248573E-3</v>
      </c>
      <c r="I14" s="14">
        <v>-5.4702347818800799E-5</v>
      </c>
      <c r="J14" s="13">
        <f t="shared" si="1"/>
        <v>-5.4664629224635801</v>
      </c>
      <c r="K14" s="14">
        <v>-4.3342160938866E-4</v>
      </c>
      <c r="L14" s="13">
        <f t="shared" si="2"/>
        <v>-43.312275468792528</v>
      </c>
      <c r="M14" s="13">
        <v>1.62864742559095</v>
      </c>
    </row>
    <row r="15" spans="2:13" x14ac:dyDescent="0.25">
      <c r="B15" s="15">
        <v>9</v>
      </c>
      <c r="C15" s="16">
        <v>-1.53001808653043E+18</v>
      </c>
      <c r="D15" s="16">
        <v>-10971.9693973556</v>
      </c>
      <c r="F15" s="12">
        <v>2</v>
      </c>
      <c r="G15" s="18">
        <v>-6.32005478002087</v>
      </c>
      <c r="H15" s="13">
        <f t="shared" si="0"/>
        <v>-2.1521349315252767E-2</v>
      </c>
      <c r="I15" s="14">
        <v>-8.3895375521039796E-5</v>
      </c>
      <c r="J15" s="13">
        <f t="shared" si="1"/>
        <v>-8.3837527626977177</v>
      </c>
      <c r="K15" s="14">
        <v>-4.5061152956343001E-4</v>
      </c>
      <c r="L15" s="13">
        <f t="shared" si="2"/>
        <v>-45.030082199625255</v>
      </c>
      <c r="M15" s="13">
        <v>1.69009226626328</v>
      </c>
    </row>
    <row r="16" spans="2:13" x14ac:dyDescent="0.25">
      <c r="B16" s="15">
        <v>10</v>
      </c>
      <c r="C16" s="16">
        <v>-2.37943655974862E+20</v>
      </c>
      <c r="D16" s="16">
        <v>349703.793073915</v>
      </c>
      <c r="F16" s="12">
        <v>3</v>
      </c>
      <c r="G16" s="18">
        <v>-6.3184663688220803</v>
      </c>
      <c r="H16" s="13">
        <f t="shared" si="0"/>
        <v>-4.6648811125982667E-2</v>
      </c>
      <c r="I16" s="14">
        <v>-1.3394259261050899E-4</v>
      </c>
      <c r="J16" s="13">
        <f t="shared" si="1"/>
        <v>-13.385023594770507</v>
      </c>
      <c r="K16" s="14">
        <v>-4.8024047141537998E-4</v>
      </c>
      <c r="L16" s="13">
        <f t="shared" si="2"/>
        <v>-47.990933397493727</v>
      </c>
      <c r="M16" s="13">
        <v>0.92324535524298701</v>
      </c>
    </row>
    <row r="17" spans="2:14" x14ac:dyDescent="0.25">
      <c r="B17" s="15">
        <v>11</v>
      </c>
      <c r="C17" s="16">
        <v>1.2046368017845901E+22</v>
      </c>
      <c r="D17" s="16">
        <v>87014276.4822869</v>
      </c>
      <c r="F17" s="12">
        <v>4</v>
      </c>
      <c r="G17" s="18">
        <v>-6.3161438444017399</v>
      </c>
      <c r="H17" s="13">
        <f t="shared" si="0"/>
        <v>-8.3389387949579757E-2</v>
      </c>
      <c r="I17" s="14">
        <v>-2.0236604679553399E-4</v>
      </c>
      <c r="J17" s="13">
        <f t="shared" si="1"/>
        <v>-20.222651050328672</v>
      </c>
      <c r="K17" s="14">
        <v>-5.2092342561868598E-4</v>
      </c>
      <c r="L17" s="13">
        <f t="shared" si="2"/>
        <v>-52.056423629564193</v>
      </c>
      <c r="M17" s="13">
        <v>-2.3868112212913101E-2</v>
      </c>
    </row>
    <row r="18" spans="2:14" x14ac:dyDescent="0.25">
      <c r="B18" s="15">
        <v>12</v>
      </c>
      <c r="C18" s="16">
        <v>1.8092140845426499E+24</v>
      </c>
      <c r="D18" s="16">
        <v>-2443549265.77177</v>
      </c>
      <c r="F18" s="12">
        <v>5</v>
      </c>
      <c r="G18" s="18">
        <v>-6.3130242833889696</v>
      </c>
      <c r="H18" s="13">
        <f t="shared" si="0"/>
        <v>-0.13273847984364359</v>
      </c>
      <c r="I18" s="14">
        <v>-2.8410451898171001E-4</v>
      </c>
      <c r="J18" s="13">
        <f t="shared" si="1"/>
        <v>-28.390862203250755</v>
      </c>
      <c r="K18" s="14">
        <v>-5.6959810347930297E-4</v>
      </c>
      <c r="L18" s="13">
        <f t="shared" si="2"/>
        <v>-56.920535178657019</v>
      </c>
      <c r="M18" s="13">
        <v>-0.51174802498826</v>
      </c>
    </row>
    <row r="19" spans="2:14" x14ac:dyDescent="0.25">
      <c r="B19" s="15">
        <v>13</v>
      </c>
      <c r="C19" s="16">
        <v>-3.7079876047777501E+25</v>
      </c>
      <c r="D19" s="16">
        <v>-269973540058.31699</v>
      </c>
      <c r="F19" s="3">
        <v>6</v>
      </c>
      <c r="G19" s="17">
        <v>-6.3089960350995797</v>
      </c>
      <c r="H19" s="4">
        <f t="shared" si="0"/>
        <v>-0.19646231604733727</v>
      </c>
      <c r="I19" s="5">
        <v>-3.8234590234900999E-4</v>
      </c>
      <c r="J19" s="6">
        <f t="shared" si="1"/>
        <v>-38.208226558575582</v>
      </c>
      <c r="K19" s="5">
        <v>-6.2820564682392695E-4</v>
      </c>
      <c r="L19" s="6">
        <f t="shared" si="2"/>
        <v>-62.777248381009798</v>
      </c>
      <c r="M19" s="4">
        <v>-0.89791104875234395</v>
      </c>
    </row>
    <row r="20" spans="2:14" x14ac:dyDescent="0.25">
      <c r="B20" s="15">
        <v>14</v>
      </c>
      <c r="C20" s="16">
        <v>-5.4188920683781997E+27</v>
      </c>
      <c r="D20" s="16">
        <v>6762517004696.1504</v>
      </c>
      <c r="F20" s="3">
        <v>7</v>
      </c>
      <c r="G20" s="17">
        <v>-6.3040393467378601</v>
      </c>
      <c r="H20" s="4">
        <f t="shared" si="0"/>
        <v>-0.27487337082440405</v>
      </c>
      <c r="I20" s="5">
        <v>-4.9445043967700001E-4</v>
      </c>
      <c r="J20" s="6">
        <f t="shared" si="1"/>
        <v>-49.410950411915778</v>
      </c>
      <c r="K20" s="5">
        <v>-6.9511347793745602E-4</v>
      </c>
      <c r="L20" s="6">
        <f t="shared" si="2"/>
        <v>-69.463418035301245</v>
      </c>
      <c r="M20" s="4">
        <v>-1.6828912346604501</v>
      </c>
    </row>
    <row r="21" spans="2:14" x14ac:dyDescent="0.25">
      <c r="F21" s="3">
        <v>8</v>
      </c>
      <c r="G21" s="17">
        <v>-6.2980289250977401</v>
      </c>
      <c r="H21" s="4">
        <f t="shared" si="0"/>
        <v>-0.36995368777481608</v>
      </c>
      <c r="I21" s="5">
        <v>-6.1520539437964999E-4</v>
      </c>
      <c r="J21" s="6">
        <f t="shared" si="1"/>
        <v>-61.478119535485511</v>
      </c>
      <c r="K21" s="5">
        <v>-7.67106703049695E-4</v>
      </c>
      <c r="L21" s="6">
        <f t="shared" si="2"/>
        <v>-76.657776439226424</v>
      </c>
      <c r="M21" s="4">
        <v>-1.99172426458879</v>
      </c>
    </row>
    <row r="22" spans="2:14" x14ac:dyDescent="0.25">
      <c r="B22" s="49" t="s">
        <v>13</v>
      </c>
      <c r="C22" s="50"/>
      <c r="D22" s="51"/>
      <c r="F22" s="3">
        <v>8.9999999999999911</v>
      </c>
      <c r="G22" s="17">
        <v>-6.2908098219387902</v>
      </c>
      <c r="H22" s="4">
        <f t="shared" si="0"/>
        <v>-0.48415443067593716</v>
      </c>
      <c r="I22" s="5">
        <v>-7.3929600186710398E-4</v>
      </c>
      <c r="J22" s="6">
        <f t="shared" si="1"/>
        <v>-73.878623936194415</v>
      </c>
      <c r="K22" s="5">
        <v>-8.4091633890366504E-4</v>
      </c>
      <c r="L22" s="6">
        <f t="shared" si="2"/>
        <v>-84.033650671403237</v>
      </c>
      <c r="M22" s="4">
        <v>-2.4412451456058699</v>
      </c>
    </row>
    <row r="23" spans="2:14" x14ac:dyDescent="0.25">
      <c r="B23" s="7" t="s">
        <v>5</v>
      </c>
      <c r="C23" s="7" t="s">
        <v>6</v>
      </c>
      <c r="D23" s="7" t="s">
        <v>7</v>
      </c>
      <c r="F23" s="3">
        <v>10</v>
      </c>
      <c r="G23" s="17">
        <v>-6.2821944162253596</v>
      </c>
      <c r="H23" s="4">
        <f t="shared" si="0"/>
        <v>-0.62044362217316196</v>
      </c>
      <c r="I23" s="5">
        <v>-9.9519913147437002E-4</v>
      </c>
      <c r="J23" s="6">
        <f t="shared" si="1"/>
        <v>-99.451291756125272</v>
      </c>
      <c r="K23" s="5">
        <v>-9.9357229499130902E-4</v>
      </c>
      <c r="L23" s="6">
        <f t="shared" si="2"/>
        <v>-99.288720282136225</v>
      </c>
      <c r="M23" s="4">
        <v>-2.7649604735695399</v>
      </c>
    </row>
    <row r="24" spans="2:14" x14ac:dyDescent="0.25">
      <c r="B24" s="8">
        <v>0</v>
      </c>
      <c r="C24" s="9">
        <v>-6.3213993999999998</v>
      </c>
      <c r="D24" s="9">
        <v>1.150286E-17</v>
      </c>
    </row>
    <row r="25" spans="2:14" x14ac:dyDescent="0.25">
      <c r="B25" s="8">
        <v>1</v>
      </c>
      <c r="C25" s="9">
        <v>6.7344174000000007E-2</v>
      </c>
      <c r="D25" s="9">
        <v>-2.4662237000000002E-15</v>
      </c>
      <c r="N25" s="30" t="s">
        <v>22</v>
      </c>
    </row>
    <row r="26" spans="2:14" x14ac:dyDescent="0.25">
      <c r="B26" s="8">
        <v>2</v>
      </c>
      <c r="C26" s="9">
        <v>299.85872999999998</v>
      </c>
      <c r="D26" s="9">
        <v>-1.4205273E-11</v>
      </c>
    </row>
    <row r="27" spans="2:14" x14ac:dyDescent="0.25">
      <c r="B27" s="8">
        <v>3</v>
      </c>
      <c r="C27" s="9">
        <v>866.68710999999996</v>
      </c>
      <c r="D27" s="9">
        <v>2.9974497E-10</v>
      </c>
    </row>
    <row r="28" spans="2:14" x14ac:dyDescent="0.25">
      <c r="B28" s="10">
        <v>4</v>
      </c>
      <c r="C28" s="11">
        <v>-496773.75</v>
      </c>
      <c r="D28" s="11">
        <v>2.7897005999999998E-6</v>
      </c>
    </row>
    <row r="29" spans="2:14" x14ac:dyDescent="0.25">
      <c r="B29" s="10">
        <v>5</v>
      </c>
      <c r="C29" s="11">
        <v>45995408</v>
      </c>
      <c r="D29" s="11">
        <v>2.2140159E-5</v>
      </c>
    </row>
    <row r="30" spans="2:14" x14ac:dyDescent="0.25">
      <c r="B30" s="10">
        <v>6</v>
      </c>
      <c r="C30" s="11">
        <v>92982403000</v>
      </c>
      <c r="D30" s="11">
        <v>-0.20169324999999999</v>
      </c>
    </row>
    <row r="31" spans="2:14" x14ac:dyDescent="0.25">
      <c r="B31" s="10">
        <v>7</v>
      </c>
      <c r="C31" s="11">
        <v>-3776692100000</v>
      </c>
      <c r="D31" s="11">
        <v>-2.7522669999999998</v>
      </c>
    </row>
    <row r="32" spans="2:14" x14ac:dyDescent="0.25">
      <c r="B32" s="10">
        <v>8</v>
      </c>
      <c r="C32" s="11">
        <v>-2374311600000000</v>
      </c>
      <c r="D32" s="11">
        <v>6862.6529</v>
      </c>
    </row>
    <row r="33" spans="2:4" x14ac:dyDescent="0.25">
      <c r="B33" s="15">
        <v>9</v>
      </c>
      <c r="C33" s="16">
        <v>7.7942182E+16</v>
      </c>
      <c r="D33" s="16">
        <v>84196.448000000004</v>
      </c>
    </row>
    <row r="34" spans="2:4" x14ac:dyDescent="0.25">
      <c r="B34" s="15">
        <v>10</v>
      </c>
      <c r="C34" s="16">
        <v>2.976082E+19</v>
      </c>
      <c r="D34" s="16">
        <v>-118861070</v>
      </c>
    </row>
    <row r="35" spans="2:4" x14ac:dyDescent="0.25">
      <c r="B35" s="15">
        <v>11</v>
      </c>
      <c r="C35" s="16">
        <v>-6.6616979000000001E+20</v>
      </c>
      <c r="D35" s="16">
        <v>-1023132300</v>
      </c>
    </row>
    <row r="36" spans="2:4" x14ac:dyDescent="0.25">
      <c r="B36" s="15">
        <v>12</v>
      </c>
      <c r="C36" s="16">
        <v>-1.8590073999999998E+23</v>
      </c>
      <c r="D36" s="16">
        <v>1009802800000</v>
      </c>
    </row>
    <row r="37" spans="2:4" x14ac:dyDescent="0.25">
      <c r="B37" s="15">
        <v>13</v>
      </c>
      <c r="C37" s="16">
        <v>2.0756002999999999E+24</v>
      </c>
      <c r="D37" s="16">
        <v>4347449700000</v>
      </c>
    </row>
    <row r="38" spans="2:4" x14ac:dyDescent="0.25">
      <c r="B38" s="15">
        <v>14</v>
      </c>
      <c r="C38" s="16">
        <v>4.6477487000000001E+26</v>
      </c>
      <c r="D38" s="16">
        <v>-3319384600000000</v>
      </c>
    </row>
  </sheetData>
  <mergeCells count="3">
    <mergeCell ref="B2:D2"/>
    <mergeCell ref="B4:D4"/>
    <mergeCell ref="B22:D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8"/>
  <sheetViews>
    <sheetView zoomScale="90" zoomScaleNormal="90" workbookViewId="0">
      <selection activeCell="I13" sqref="I13"/>
    </sheetView>
  </sheetViews>
  <sheetFormatPr defaultRowHeight="15" x14ac:dyDescent="0.25"/>
  <cols>
    <col min="1" max="1" width="2.140625" customWidth="1"/>
    <col min="2" max="2" width="12.42578125" customWidth="1"/>
    <col min="3" max="4" width="13.5703125" customWidth="1"/>
    <col min="5" max="5" width="2.7109375" customWidth="1"/>
    <col min="7" max="7" width="19.5703125" customWidth="1"/>
    <col min="8" max="8" width="12.5703125" customWidth="1"/>
    <col min="9" max="9" width="15.5703125" customWidth="1"/>
    <col min="10" max="10" width="14.42578125" customWidth="1"/>
    <col min="11" max="11" width="16.85546875" customWidth="1"/>
    <col min="12" max="13" width="16.5703125" customWidth="1"/>
  </cols>
  <sheetData>
    <row r="2" spans="2:13" ht="60" x14ac:dyDescent="0.25">
      <c r="B2" s="48" t="s">
        <v>0</v>
      </c>
      <c r="C2" s="48"/>
      <c r="D2" s="48"/>
      <c r="F2" s="1" t="s">
        <v>9</v>
      </c>
      <c r="G2" s="2" t="s">
        <v>12</v>
      </c>
      <c r="H2" s="2" t="s">
        <v>1</v>
      </c>
      <c r="I2" s="2" t="s">
        <v>2</v>
      </c>
      <c r="J2" s="2" t="s">
        <v>10</v>
      </c>
      <c r="K2" s="2" t="s">
        <v>3</v>
      </c>
      <c r="L2" s="2" t="s">
        <v>11</v>
      </c>
      <c r="M2" s="2" t="s">
        <v>4</v>
      </c>
    </row>
    <row r="3" spans="2:13" x14ac:dyDescent="0.25">
      <c r="F3" s="3">
        <v>-10</v>
      </c>
      <c r="G3" s="17">
        <v>-6.2772555124975602</v>
      </c>
      <c r="H3" s="4">
        <f>(G3-$G$13)*100/$G$13</f>
        <v>-0.59730910511566859</v>
      </c>
      <c r="I3" s="5">
        <v>9.17527381336869E-4</v>
      </c>
      <c r="J3" s="6">
        <f>(1000000/10.0069)*I3</f>
        <v>91.689472397732459</v>
      </c>
      <c r="K3" s="5">
        <v>5.4981865643876997E-4</v>
      </c>
      <c r="L3" s="6">
        <f>(1000000/10.0069)*K3</f>
        <v>54.943954315399367</v>
      </c>
      <c r="M3" s="4">
        <v>0.58526490584597402</v>
      </c>
    </row>
    <row r="4" spans="2:13" x14ac:dyDescent="0.25">
      <c r="B4" s="49" t="s">
        <v>8</v>
      </c>
      <c r="C4" s="50"/>
      <c r="D4" s="51"/>
      <c r="F4" s="3">
        <v>-8.9999999999999911</v>
      </c>
      <c r="G4" s="17">
        <v>-6.2858670832815404</v>
      </c>
      <c r="H4" s="4">
        <f t="shared" ref="H4:H23" si="0">(G4-$G$13)*100/$G$13</f>
        <v>-0.4609416580593646</v>
      </c>
      <c r="I4" s="5">
        <v>1.1063143644962901E-3</v>
      </c>
      <c r="J4" s="6">
        <f t="shared" ref="J4:J23" si="1">(1000000/10.0069)*I4</f>
        <v>110.55515339378729</v>
      </c>
      <c r="K4" s="5">
        <v>6.6319805286864299E-4</v>
      </c>
      <c r="L4" s="6">
        <f t="shared" ref="L4:L23" si="2">(1000000/10.0069)*K4</f>
        <v>66.274076174304028</v>
      </c>
      <c r="M4" s="4">
        <v>0.65404812719837901</v>
      </c>
    </row>
    <row r="5" spans="2:13" x14ac:dyDescent="0.25">
      <c r="B5" s="7" t="s">
        <v>5</v>
      </c>
      <c r="C5" s="7" t="s">
        <v>6</v>
      </c>
      <c r="D5" s="7" t="s">
        <v>7</v>
      </c>
      <c r="F5" s="3">
        <v>-8</v>
      </c>
      <c r="G5" s="17">
        <v>-6.2930847598488704</v>
      </c>
      <c r="H5" s="4">
        <f t="shared" si="0"/>
        <v>-0.34664704771999788</v>
      </c>
      <c r="I5" s="5">
        <v>1.2922410781711299E-3</v>
      </c>
      <c r="J5" s="6">
        <f t="shared" si="1"/>
        <v>129.1350046638949</v>
      </c>
      <c r="K5" s="5">
        <v>7.7491368422299804E-4</v>
      </c>
      <c r="L5" s="6">
        <f t="shared" si="2"/>
        <v>77.437936246289865</v>
      </c>
      <c r="M5" s="4">
        <v>0.73468292434949101</v>
      </c>
    </row>
    <row r="6" spans="2:13" x14ac:dyDescent="0.25">
      <c r="B6" s="8">
        <v>0</v>
      </c>
      <c r="C6" s="9">
        <v>1.61940012857895E-3</v>
      </c>
      <c r="D6" s="9">
        <v>2.6369125983883501E-18</v>
      </c>
      <c r="F6" s="3">
        <v>-7</v>
      </c>
      <c r="G6" s="17">
        <v>-6.2991078368525102</v>
      </c>
      <c r="H6" s="4">
        <f t="shared" si="0"/>
        <v>-0.25126936866313859</v>
      </c>
      <c r="I6" s="5">
        <v>1.4654978910967501E-3</v>
      </c>
      <c r="J6" s="6">
        <f t="shared" si="1"/>
        <v>146.44873947943418</v>
      </c>
      <c r="K6" s="5">
        <v>8.7903220778728995E-4</v>
      </c>
      <c r="L6" s="6">
        <f t="shared" si="2"/>
        <v>87.84260937825799</v>
      </c>
      <c r="M6" s="4">
        <v>0.77870609339195496</v>
      </c>
    </row>
    <row r="7" spans="2:13" x14ac:dyDescent="0.25">
      <c r="B7" s="8">
        <v>1</v>
      </c>
      <c r="C7" s="9">
        <v>-0.322940947478631</v>
      </c>
      <c r="D7" s="9">
        <v>1.67269366481089E-15</v>
      </c>
      <c r="F7" s="3">
        <v>-6</v>
      </c>
      <c r="G7" s="17">
        <v>-6.30405666722117</v>
      </c>
      <c r="H7" s="4">
        <f t="shared" si="0"/>
        <v>-0.17290278720923505</v>
      </c>
      <c r="I7" s="5">
        <v>1.6206462627746201E-3</v>
      </c>
      <c r="J7" s="6">
        <f t="shared" si="1"/>
        <v>161.95287879109614</v>
      </c>
      <c r="K7" s="5">
        <v>9.7236418632537503E-4</v>
      </c>
      <c r="L7" s="6">
        <f t="shared" si="2"/>
        <v>97.169371766018941</v>
      </c>
      <c r="M7" s="4">
        <v>0.88828650864534198</v>
      </c>
    </row>
    <row r="8" spans="2:13" x14ac:dyDescent="0.25">
      <c r="B8" s="8">
        <v>2</v>
      </c>
      <c r="C8" s="9">
        <v>13.518090280700401</v>
      </c>
      <c r="D8" s="9">
        <v>-1.58163049227551E-12</v>
      </c>
      <c r="F8" s="12">
        <v>-5</v>
      </c>
      <c r="G8" s="18">
        <v>-6.3079408313746796</v>
      </c>
      <c r="H8" s="13">
        <f t="shared" si="0"/>
        <v>-0.11139559382390571</v>
      </c>
      <c r="I8" s="14">
        <v>1.7557999133018701E-3</v>
      </c>
      <c r="J8" s="13">
        <f t="shared" si="1"/>
        <v>175.45892467216319</v>
      </c>
      <c r="K8" s="14">
        <v>1.0537173046830299E-3</v>
      </c>
      <c r="L8" s="13">
        <f t="shared" si="2"/>
        <v>105.29907410716903</v>
      </c>
      <c r="M8" s="13">
        <v>0.94141623333588997</v>
      </c>
    </row>
    <row r="9" spans="2:13" x14ac:dyDescent="0.25">
      <c r="B9" s="8">
        <v>3</v>
      </c>
      <c r="C9" s="9">
        <v>61856.7249507378</v>
      </c>
      <c r="D9" s="9">
        <v>-1.77859679349076E-10</v>
      </c>
      <c r="F9" s="12">
        <v>-4</v>
      </c>
      <c r="G9" s="18">
        <v>-6.3107540054268396</v>
      </c>
      <c r="H9" s="13">
        <f t="shared" si="0"/>
        <v>-6.6847929612431467E-2</v>
      </c>
      <c r="I9" s="14">
        <v>1.8703439627921899E-3</v>
      </c>
      <c r="J9" s="13">
        <f t="shared" si="1"/>
        <v>186.90543153146228</v>
      </c>
      <c r="K9" s="14">
        <v>1.1226908824536501E-3</v>
      </c>
      <c r="L9" s="13">
        <f t="shared" si="2"/>
        <v>112.19167598893263</v>
      </c>
      <c r="M9" s="13">
        <v>0.98116779702545198</v>
      </c>
    </row>
    <row r="10" spans="2:13" x14ac:dyDescent="0.25">
      <c r="B10" s="10">
        <v>4</v>
      </c>
      <c r="C10" s="11">
        <v>837601.33965583704</v>
      </c>
      <c r="D10" s="11">
        <v>2.0804993860067101E-7</v>
      </c>
      <c r="F10" s="12">
        <v>-3</v>
      </c>
      <c r="G10" s="18">
        <v>-6.3126657631497904</v>
      </c>
      <c r="H10" s="13">
        <f t="shared" si="0"/>
        <v>-3.657453041400071E-2</v>
      </c>
      <c r="I10" s="14">
        <v>1.9647652136863302E-3</v>
      </c>
      <c r="J10" s="13">
        <f t="shared" si="1"/>
        <v>196.34104604686067</v>
      </c>
      <c r="K10" s="14">
        <v>1.1795852338837801E-3</v>
      </c>
      <c r="L10" s="13">
        <f t="shared" si="2"/>
        <v>117.87718812856929</v>
      </c>
      <c r="M10" s="13">
        <v>1.0887050214495799</v>
      </c>
    </row>
    <row r="11" spans="2:13" x14ac:dyDescent="0.25">
      <c r="B11" s="10">
        <v>5</v>
      </c>
      <c r="C11" s="11">
        <v>-3777494568.24333</v>
      </c>
      <c r="D11" s="11">
        <v>1.02316206399414E-5</v>
      </c>
      <c r="F11" s="12">
        <v>-2</v>
      </c>
      <c r="G11" s="18">
        <v>-6.3139467573686696</v>
      </c>
      <c r="H11" s="13">
        <f t="shared" si="0"/>
        <v>-1.6289507425233263E-2</v>
      </c>
      <c r="I11" s="14">
        <v>2.0355500575408498E-3</v>
      </c>
      <c r="J11" s="13">
        <f t="shared" si="1"/>
        <v>203.41464964582934</v>
      </c>
      <c r="K11" s="14">
        <v>1.22220082945499E-3</v>
      </c>
      <c r="L11" s="13">
        <f t="shared" si="2"/>
        <v>122.13580923712539</v>
      </c>
      <c r="M11" s="13">
        <v>1.19820737736739</v>
      </c>
    </row>
    <row r="12" spans="2:13" x14ac:dyDescent="0.25">
      <c r="B12" s="10">
        <v>6</v>
      </c>
      <c r="C12" s="11">
        <v>-81516856681.873093</v>
      </c>
      <c r="D12" s="11">
        <v>-1.200784716742E-2</v>
      </c>
      <c r="F12" s="12">
        <v>-1</v>
      </c>
      <c r="G12" s="18">
        <v>-6.3146950053136699</v>
      </c>
      <c r="H12" s="13">
        <f t="shared" si="0"/>
        <v>-4.4407211138406E-3</v>
      </c>
      <c r="I12" s="14">
        <v>2.0786389172169901E-3</v>
      </c>
      <c r="J12" s="13">
        <f t="shared" si="1"/>
        <v>207.72056453217181</v>
      </c>
      <c r="K12" s="14">
        <v>1.2480512839422499E-3</v>
      </c>
      <c r="L12" s="13">
        <f t="shared" si="2"/>
        <v>124.71907223438326</v>
      </c>
      <c r="M12" s="13">
        <v>1.1723015634193601</v>
      </c>
    </row>
    <row r="13" spans="2:13" x14ac:dyDescent="0.25">
      <c r="B13" s="10">
        <v>7</v>
      </c>
      <c r="C13" s="11">
        <v>115204693240160</v>
      </c>
      <c r="D13" s="11">
        <v>-0.306240407153063</v>
      </c>
      <c r="F13" s="19">
        <v>0</v>
      </c>
      <c r="G13" s="20">
        <v>-6.3149754357611796</v>
      </c>
      <c r="H13" s="21">
        <f t="shared" si="0"/>
        <v>0</v>
      </c>
      <c r="I13" s="22">
        <v>2.0942836748801502E-3</v>
      </c>
      <c r="J13" s="21">
        <f t="shared" si="1"/>
        <v>209.28396155454237</v>
      </c>
      <c r="K13" s="22">
        <v>1.2573555547273701E-3</v>
      </c>
      <c r="L13" s="21">
        <f t="shared" si="2"/>
        <v>125.648857760882</v>
      </c>
      <c r="M13" s="21">
        <v>1</v>
      </c>
    </row>
    <row r="14" spans="2:13" x14ac:dyDescent="0.25">
      <c r="B14" s="10">
        <v>8</v>
      </c>
      <c r="C14" s="11">
        <v>2717827849623010</v>
      </c>
      <c r="D14" s="11">
        <v>348.03627067188802</v>
      </c>
      <c r="F14" s="12">
        <v>1</v>
      </c>
      <c r="G14" s="18">
        <v>-6.3147991242622501</v>
      </c>
      <c r="H14" s="13">
        <f t="shared" si="0"/>
        <v>-2.7919585867437592E-3</v>
      </c>
      <c r="I14" s="14">
        <v>2.0834705551219701E-3</v>
      </c>
      <c r="J14" s="13">
        <f t="shared" si="1"/>
        <v>208.20339516953001</v>
      </c>
      <c r="K14" s="14">
        <v>1.2509108414991701E-3</v>
      </c>
      <c r="L14" s="13">
        <f t="shared" si="2"/>
        <v>125.00483081665351</v>
      </c>
      <c r="M14" s="13">
        <v>0.84533070507150099</v>
      </c>
    </row>
    <row r="15" spans="2:13" x14ac:dyDescent="0.25">
      <c r="B15" s="15">
        <v>9</v>
      </c>
      <c r="C15" s="16">
        <v>-1.8269517045341E+18</v>
      </c>
      <c r="D15" s="16">
        <v>4856.1964157516704</v>
      </c>
      <c r="F15" s="12">
        <v>2</v>
      </c>
      <c r="G15" s="18">
        <v>-6.31420693894162</v>
      </c>
      <c r="H15" s="13">
        <f t="shared" si="0"/>
        <v>-1.2169434820089099E-2</v>
      </c>
      <c r="I15" s="14">
        <v>2.0513435089490198E-3</v>
      </c>
      <c r="J15" s="13">
        <f t="shared" si="1"/>
        <v>204.99290578990693</v>
      </c>
      <c r="K15" s="14">
        <v>1.2318614904215999E-3</v>
      </c>
      <c r="L15" s="13">
        <f t="shared" si="2"/>
        <v>123.1012092078066</v>
      </c>
      <c r="M15" s="13">
        <v>0.87948683349455703</v>
      </c>
    </row>
    <row r="16" spans="2:13" x14ac:dyDescent="0.25">
      <c r="B16" s="15">
        <v>10</v>
      </c>
      <c r="C16" s="16">
        <v>-4.4006492107316904E+19</v>
      </c>
      <c r="D16" s="16">
        <v>-5296353.1368661402</v>
      </c>
      <c r="F16" s="12">
        <v>3</v>
      </c>
      <c r="G16" s="18">
        <v>-6.3130269348702601</v>
      </c>
      <c r="H16" s="13">
        <f t="shared" si="0"/>
        <v>-3.0855241017807778E-2</v>
      </c>
      <c r="I16" s="14">
        <v>1.9995662865546502E-3</v>
      </c>
      <c r="J16" s="13">
        <f t="shared" si="1"/>
        <v>199.81875371540139</v>
      </c>
      <c r="K16" s="14">
        <v>1.20100378120988E-3</v>
      </c>
      <c r="L16" s="13">
        <f t="shared" si="2"/>
        <v>120.01756600044769</v>
      </c>
      <c r="M16" s="13">
        <v>1.0909849892083401</v>
      </c>
    </row>
    <row r="17" spans="2:13" x14ac:dyDescent="0.25">
      <c r="B17" s="15">
        <v>11</v>
      </c>
      <c r="C17" s="16">
        <v>1.43737693360161E+22</v>
      </c>
      <c r="D17" s="16">
        <v>-38492691.999940701</v>
      </c>
      <c r="F17" s="12">
        <v>4</v>
      </c>
      <c r="G17" s="18">
        <v>-6.3109400379489102</v>
      </c>
      <c r="H17" s="13">
        <f t="shared" si="0"/>
        <v>-6.3902034985239012E-2</v>
      </c>
      <c r="I17" s="14">
        <v>1.92634554095065E-3</v>
      </c>
      <c r="J17" s="13">
        <f t="shared" si="1"/>
        <v>192.50172790281206</v>
      </c>
      <c r="K17" s="14">
        <v>1.1571276440666301E-3</v>
      </c>
      <c r="L17" s="13">
        <f t="shared" si="2"/>
        <v>115.63297765208307</v>
      </c>
      <c r="M17" s="13">
        <v>1.30822924100369</v>
      </c>
    </row>
    <row r="18" spans="2:13" x14ac:dyDescent="0.25">
      <c r="B18" s="15">
        <v>12</v>
      </c>
      <c r="C18" s="16">
        <v>3.4665706675873102E+23</v>
      </c>
      <c r="D18" s="16">
        <v>40341060572.216003</v>
      </c>
      <c r="F18" s="12">
        <v>5</v>
      </c>
      <c r="G18" s="18">
        <v>-6.3078222745640202</v>
      </c>
      <c r="H18" s="13">
        <f t="shared" si="0"/>
        <v>-0.1132729853017576</v>
      </c>
      <c r="I18" s="14">
        <v>1.8365167870175001E-3</v>
      </c>
      <c r="J18" s="13">
        <f t="shared" si="1"/>
        <v>183.52504641972038</v>
      </c>
      <c r="K18" s="14">
        <v>1.1032751276531701E-3</v>
      </c>
      <c r="L18" s="13">
        <f t="shared" si="2"/>
        <v>110.25143927221917</v>
      </c>
      <c r="M18" s="13">
        <v>1.4263842496002099</v>
      </c>
    </row>
    <row r="19" spans="2:13" x14ac:dyDescent="0.25">
      <c r="B19" s="15">
        <v>13</v>
      </c>
      <c r="C19" s="16">
        <v>-4.4222496006608301E+25</v>
      </c>
      <c r="D19" s="16">
        <v>119572361567.255</v>
      </c>
      <c r="F19" s="3">
        <v>6</v>
      </c>
      <c r="G19" s="17">
        <v>-6.3036895933037904</v>
      </c>
      <c r="H19" s="4">
        <f t="shared" si="0"/>
        <v>-0.17871554010294938</v>
      </c>
      <c r="I19" s="5">
        <v>1.7280097520616601E-3</v>
      </c>
      <c r="J19" s="6">
        <f t="shared" si="1"/>
        <v>172.6818247470905</v>
      </c>
      <c r="K19" s="5">
        <v>1.03822949321662E-3</v>
      </c>
      <c r="L19" s="6">
        <f t="shared" si="2"/>
        <v>103.75136088265296</v>
      </c>
      <c r="M19" s="4">
        <v>1.5370094082202701</v>
      </c>
    </row>
    <row r="20" spans="2:13" x14ac:dyDescent="0.25">
      <c r="B20" s="15">
        <v>14</v>
      </c>
      <c r="C20" s="16">
        <v>-1.06132458400781E+27</v>
      </c>
      <c r="D20" s="16">
        <v>-121005387302574</v>
      </c>
      <c r="F20" s="3">
        <v>7</v>
      </c>
      <c r="G20" s="17">
        <v>-6.29868146549597</v>
      </c>
      <c r="H20" s="4">
        <f t="shared" si="0"/>
        <v>-0.25802111870361721</v>
      </c>
      <c r="I20" s="5">
        <v>1.6034443104626999E-3</v>
      </c>
      <c r="J20" s="6">
        <f t="shared" si="1"/>
        <v>160.23386967619342</v>
      </c>
      <c r="K20" s="5">
        <v>9.6354368889113801E-4</v>
      </c>
      <c r="L20" s="6">
        <f t="shared" si="2"/>
        <v>96.287930217263877</v>
      </c>
      <c r="M20" s="4">
        <v>1.7133868140768</v>
      </c>
    </row>
    <row r="21" spans="2:13" x14ac:dyDescent="0.25">
      <c r="F21" s="3">
        <v>8</v>
      </c>
      <c r="G21" s="17">
        <v>-6.2927319317067596</v>
      </c>
      <c r="H21" s="4">
        <f t="shared" si="0"/>
        <v>-0.35223421342950734</v>
      </c>
      <c r="I21" s="5">
        <v>1.4675090729839399E-3</v>
      </c>
      <c r="J21" s="6">
        <f t="shared" si="1"/>
        <v>146.64971899228931</v>
      </c>
      <c r="K21" s="5">
        <v>8.82029812374277E-4</v>
      </c>
      <c r="L21" s="6">
        <f t="shared" si="2"/>
        <v>88.142163144857747</v>
      </c>
      <c r="M21" s="4">
        <v>1.7928323093287699</v>
      </c>
    </row>
    <row r="22" spans="2:13" x14ac:dyDescent="0.25">
      <c r="B22" s="49" t="s">
        <v>13</v>
      </c>
      <c r="C22" s="50"/>
      <c r="D22" s="51"/>
      <c r="F22" s="3">
        <v>8.9999999999999911</v>
      </c>
      <c r="G22" s="17">
        <v>-6.2856522991950099</v>
      </c>
      <c r="H22" s="4">
        <f t="shared" si="0"/>
        <v>-0.46434284447276258</v>
      </c>
      <c r="I22" s="5">
        <v>1.3268074766844399E-3</v>
      </c>
      <c r="J22" s="6">
        <f t="shared" si="1"/>
        <v>132.58926107829996</v>
      </c>
      <c r="K22" s="5">
        <v>7.9772236188776103E-4</v>
      </c>
      <c r="L22" s="6">
        <f t="shared" si="2"/>
        <v>79.717231299179659</v>
      </c>
      <c r="M22" s="4">
        <v>1.89922744133786</v>
      </c>
    </row>
    <row r="23" spans="2:13" x14ac:dyDescent="0.25">
      <c r="B23" s="7" t="s">
        <v>5</v>
      </c>
      <c r="C23" s="7" t="s">
        <v>6</v>
      </c>
      <c r="D23" s="7" t="s">
        <v>7</v>
      </c>
      <c r="F23" s="3">
        <v>10</v>
      </c>
      <c r="G23" s="17">
        <v>-6.2771666411249099</v>
      </c>
      <c r="H23" s="4">
        <f t="shared" si="0"/>
        <v>-0.5987164165700738</v>
      </c>
      <c r="I23" s="5">
        <v>1.05709237077021E-3</v>
      </c>
      <c r="J23" s="6">
        <f t="shared" si="1"/>
        <v>105.63634799690314</v>
      </c>
      <c r="K23" s="5">
        <v>6.3591523433010905E-4</v>
      </c>
      <c r="L23" s="6">
        <f t="shared" si="2"/>
        <v>63.547675536890445</v>
      </c>
      <c r="M23" s="4">
        <v>1.9747424472906501</v>
      </c>
    </row>
    <row r="24" spans="2:13" x14ac:dyDescent="0.25">
      <c r="B24" s="8">
        <v>0</v>
      </c>
      <c r="C24" s="9">
        <v>-6.3149554999999999</v>
      </c>
      <c r="D24" s="9">
        <v>2.0085877E-7</v>
      </c>
    </row>
    <row r="25" spans="2:13" x14ac:dyDescent="0.25">
      <c r="B25" s="8">
        <v>1</v>
      </c>
      <c r="C25" s="9">
        <v>-6.8295014000000001E-2</v>
      </c>
      <c r="D25" s="9">
        <v>-2.4511961999999998E-4</v>
      </c>
    </row>
    <row r="26" spans="2:13" x14ac:dyDescent="0.25">
      <c r="B26" s="8">
        <v>2</v>
      </c>
      <c r="C26" s="9">
        <v>207.07908</v>
      </c>
      <c r="D26" s="9">
        <v>-0.26144666</v>
      </c>
    </row>
    <row r="27" spans="2:13" x14ac:dyDescent="0.25">
      <c r="B27" s="8">
        <v>3</v>
      </c>
      <c r="C27" s="9">
        <v>-1501.2775999999999</v>
      </c>
      <c r="D27" s="9">
        <v>56.330826999999999</v>
      </c>
    </row>
    <row r="28" spans="2:13" x14ac:dyDescent="0.25">
      <c r="B28" s="10">
        <v>4</v>
      </c>
      <c r="C28" s="11">
        <v>2554150.7999999998</v>
      </c>
      <c r="D28" s="11">
        <v>47168.260999999999</v>
      </c>
    </row>
    <row r="29" spans="2:13" x14ac:dyDescent="0.25">
      <c r="B29" s="10">
        <v>5</v>
      </c>
      <c r="C29" s="11">
        <v>502979520</v>
      </c>
      <c r="D29" s="11">
        <v>-2489471</v>
      </c>
    </row>
    <row r="30" spans="2:13" x14ac:dyDescent="0.25">
      <c r="B30" s="10">
        <v>6</v>
      </c>
      <c r="C30" s="11">
        <v>77710270000</v>
      </c>
      <c r="D30" s="11">
        <v>-2723602600</v>
      </c>
    </row>
    <row r="31" spans="2:13" x14ac:dyDescent="0.25">
      <c r="B31" s="10">
        <v>7</v>
      </c>
      <c r="C31" s="11">
        <v>-18885805000000</v>
      </c>
      <c r="D31" s="11">
        <v>37215089000</v>
      </c>
    </row>
    <row r="32" spans="2:13" x14ac:dyDescent="0.25">
      <c r="B32" s="10">
        <v>8</v>
      </c>
      <c r="C32" s="11">
        <v>-3464752300000000</v>
      </c>
      <c r="D32" s="11">
        <v>72685332000000</v>
      </c>
    </row>
    <row r="33" spans="2:4" x14ac:dyDescent="0.25">
      <c r="B33" s="15">
        <v>9</v>
      </c>
      <c r="C33" s="16">
        <v>2.9990221E+17</v>
      </c>
      <c r="D33" s="16">
        <v>-80219480000000</v>
      </c>
    </row>
    <row r="34" spans="2:4" x14ac:dyDescent="0.25">
      <c r="B34" s="15">
        <v>10</v>
      </c>
      <c r="C34" s="16">
        <v>5.3809435000000004E+19</v>
      </c>
      <c r="D34" s="16">
        <v>-9.9449189E+17</v>
      </c>
    </row>
    <row r="35" spans="2:4" x14ac:dyDescent="0.25">
      <c r="B35" s="15">
        <v>11</v>
      </c>
      <c r="C35" s="16">
        <v>-2.2293537000000001E+21</v>
      </c>
      <c r="D35" s="16">
        <v>-2.363158E+18</v>
      </c>
    </row>
    <row r="36" spans="2:4" x14ac:dyDescent="0.25">
      <c r="B36" s="15">
        <v>12</v>
      </c>
      <c r="C36" s="16">
        <v>-3.8287669E+23</v>
      </c>
      <c r="D36" s="16">
        <v>6.7870006999999998E+21</v>
      </c>
    </row>
    <row r="37" spans="2:4" x14ac:dyDescent="0.25">
      <c r="B37" s="15">
        <v>13</v>
      </c>
      <c r="C37" s="16">
        <v>6.3829039000000002E+24</v>
      </c>
      <c r="D37" s="16">
        <v>1.3957311E+22</v>
      </c>
    </row>
    <row r="38" spans="2:4" x14ac:dyDescent="0.25">
      <c r="B38" s="15">
        <v>14</v>
      </c>
      <c r="C38" s="16">
        <v>1.0504732E+27</v>
      </c>
      <c r="D38" s="16">
        <v>-1.8328236000000001E+25</v>
      </c>
    </row>
  </sheetData>
  <mergeCells count="3">
    <mergeCell ref="B2:D2"/>
    <mergeCell ref="B22:D22"/>
    <mergeCell ref="B4:D4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2E9E-DFA4-4317-8FC6-9848CBC71D0C}">
  <dimension ref="B2:M38"/>
  <sheetViews>
    <sheetView zoomScale="90" zoomScaleNormal="90" workbookViewId="0">
      <selection activeCell="R27" sqref="R27"/>
    </sheetView>
  </sheetViews>
  <sheetFormatPr defaultRowHeight="15" x14ac:dyDescent="0.25"/>
  <cols>
    <col min="1" max="1" width="2.140625" customWidth="1"/>
    <col min="2" max="2" width="12.42578125" customWidth="1"/>
    <col min="3" max="4" width="13.5703125" customWidth="1"/>
    <col min="5" max="5" width="2.7109375" customWidth="1"/>
    <col min="7" max="7" width="19.5703125" customWidth="1"/>
    <col min="8" max="8" width="12.5703125" customWidth="1"/>
    <col min="9" max="9" width="15.5703125" customWidth="1"/>
    <col min="10" max="10" width="14.42578125" customWidth="1"/>
    <col min="11" max="11" width="16.85546875" customWidth="1"/>
    <col min="12" max="13" width="16.5703125" customWidth="1"/>
  </cols>
  <sheetData>
    <row r="2" spans="2:13" ht="60" x14ac:dyDescent="0.25">
      <c r="B2" s="48" t="s">
        <v>0</v>
      </c>
      <c r="C2" s="48"/>
      <c r="D2" s="48"/>
      <c r="F2" s="1" t="s">
        <v>9</v>
      </c>
      <c r="G2" s="2" t="s">
        <v>12</v>
      </c>
      <c r="H2" s="2" t="s">
        <v>1</v>
      </c>
      <c r="I2" s="2" t="s">
        <v>2</v>
      </c>
      <c r="J2" s="2" t="s">
        <v>10</v>
      </c>
      <c r="K2" s="2" t="s">
        <v>3</v>
      </c>
      <c r="L2" s="2" t="s">
        <v>11</v>
      </c>
      <c r="M2" s="2" t="s">
        <v>4</v>
      </c>
    </row>
    <row r="3" spans="2:13" x14ac:dyDescent="0.25">
      <c r="F3" s="3">
        <v>-10</v>
      </c>
      <c r="G3" s="17">
        <v>-6.2832621358554901</v>
      </c>
      <c r="H3" s="4">
        <f>(G3-$G$13)*100/$G$13</f>
        <v>-0.61076802364945848</v>
      </c>
      <c r="I3" s="5">
        <v>-1.2393040005548601E-3</v>
      </c>
      <c r="J3" s="6">
        <f>(1000000/10.0069)*I3</f>
        <v>-123.844947042027</v>
      </c>
      <c r="K3" s="5">
        <v>-7.1349788322734803E-4</v>
      </c>
      <c r="L3" s="6">
        <f>(1000000/10.0069)*K3</f>
        <v>-71.300590915003454</v>
      </c>
      <c r="M3" s="4">
        <v>2.6085116507559798</v>
      </c>
    </row>
    <row r="4" spans="2:13" x14ac:dyDescent="0.25">
      <c r="B4" s="49" t="s">
        <v>8</v>
      </c>
      <c r="C4" s="50"/>
      <c r="D4" s="51"/>
      <c r="F4" s="3">
        <v>-8.9999999999999911</v>
      </c>
      <c r="G4" s="17">
        <v>-6.2918663863878797</v>
      </c>
      <c r="H4" s="4">
        <f t="shared" ref="H4:H23" si="0">(G4-$G$13)*100/$G$13</f>
        <v>-0.47466517871700381</v>
      </c>
      <c r="I4" s="5">
        <v>-1.0752666333094601E-3</v>
      </c>
      <c r="J4" s="6">
        <f t="shared" ref="J4:J23" si="1">(1000000/10.0069)*I4</f>
        <v>-107.45252109139294</v>
      </c>
      <c r="K4" s="5">
        <v>-6.1900595494483095E-4</v>
      </c>
      <c r="L4" s="6">
        <f t="shared" ref="L4:L23" si="2">(1000000/10.0069)*K4</f>
        <v>-61.857913534144529</v>
      </c>
      <c r="M4" s="4">
        <v>2.3972294232220199</v>
      </c>
    </row>
    <row r="5" spans="2:13" x14ac:dyDescent="0.25">
      <c r="B5" s="7" t="s">
        <v>5</v>
      </c>
      <c r="C5" s="7" t="s">
        <v>6</v>
      </c>
      <c r="D5" s="7" t="s">
        <v>7</v>
      </c>
      <c r="F5" s="3">
        <v>-8</v>
      </c>
      <c r="G5" s="17">
        <v>-6.2990774282073003</v>
      </c>
      <c r="H5" s="4">
        <f t="shared" si="0"/>
        <v>-0.36060024036408811</v>
      </c>
      <c r="I5" s="5">
        <v>-9.1439099464097598E-4</v>
      </c>
      <c r="J5" s="6">
        <f t="shared" si="1"/>
        <v>-91.376049989604766</v>
      </c>
      <c r="K5" s="5">
        <v>-5.2635867293950305E-4</v>
      </c>
      <c r="L5" s="6">
        <f t="shared" si="2"/>
        <v>-52.599573588174465</v>
      </c>
      <c r="M5" s="4">
        <v>2.1635025992606098</v>
      </c>
    </row>
    <row r="6" spans="2:13" x14ac:dyDescent="0.25">
      <c r="B6" s="8">
        <v>0</v>
      </c>
      <c r="C6" s="9">
        <v>-5.6363602666663305E-4</v>
      </c>
      <c r="D6" s="9">
        <v>1.8385243929096699E-18</v>
      </c>
      <c r="F6" s="3">
        <v>-7</v>
      </c>
      <c r="G6" s="17">
        <v>-6.3051249354844998</v>
      </c>
      <c r="H6" s="4">
        <f t="shared" si="0"/>
        <v>-0.26494020093611154</v>
      </c>
      <c r="I6" s="5">
        <v>-7.6406408373543098E-4</v>
      </c>
      <c r="J6" s="6">
        <f t="shared" si="1"/>
        <v>-76.35372430377349</v>
      </c>
      <c r="K6" s="5">
        <v>-4.3981976225063402E-4</v>
      </c>
      <c r="L6" s="6">
        <f t="shared" si="2"/>
        <v>-43.951649586848475</v>
      </c>
      <c r="M6" s="4">
        <v>1.99550163679893</v>
      </c>
    </row>
    <row r="7" spans="2:13" x14ac:dyDescent="0.25">
      <c r="B7" s="8">
        <v>1</v>
      </c>
      <c r="C7" s="9">
        <v>-0.24439999076339</v>
      </c>
      <c r="D7" s="9">
        <v>1.8327730252040202E-15</v>
      </c>
      <c r="F7" s="3">
        <v>-6</v>
      </c>
      <c r="G7" s="17">
        <v>-6.3101055492369102</v>
      </c>
      <c r="H7" s="4">
        <f t="shared" si="0"/>
        <v>-0.18615638372146917</v>
      </c>
      <c r="I7" s="5">
        <v>-6.2647622151295397E-4</v>
      </c>
      <c r="J7" s="6">
        <f t="shared" si="1"/>
        <v>-62.604425097977789</v>
      </c>
      <c r="K7" s="5">
        <v>-3.6074873085425199E-4</v>
      </c>
      <c r="L7" s="6">
        <f t="shared" si="2"/>
        <v>-36.049998586400584</v>
      </c>
      <c r="M7" s="4">
        <v>1.72103922676046</v>
      </c>
    </row>
    <row r="8" spans="2:13" x14ac:dyDescent="0.25">
      <c r="B8" s="8">
        <v>2</v>
      </c>
      <c r="C8" s="9">
        <v>-29.802342221372101</v>
      </c>
      <c r="D8" s="9">
        <v>-1.45829798101524E-12</v>
      </c>
      <c r="F8" s="12">
        <v>-5</v>
      </c>
      <c r="G8" s="18">
        <v>-6.3140396829507104</v>
      </c>
      <c r="H8" s="13">
        <f t="shared" si="0"/>
        <v>-0.12392588627404322</v>
      </c>
      <c r="I8" s="14">
        <v>-5.04605000317953E-4</v>
      </c>
      <c r="J8" s="13">
        <f t="shared" si="1"/>
        <v>-50.425706294452127</v>
      </c>
      <c r="K8" s="14">
        <v>-2.9088011872479701E-4</v>
      </c>
      <c r="L8" s="13">
        <f t="shared" si="2"/>
        <v>-29.067954983541057</v>
      </c>
      <c r="M8" s="13">
        <v>1.5131426041234399</v>
      </c>
    </row>
    <row r="9" spans="2:13" x14ac:dyDescent="0.25">
      <c r="B9" s="8">
        <v>3</v>
      </c>
      <c r="C9" s="9">
        <v>51523.894431515298</v>
      </c>
      <c r="D9" s="9">
        <v>-2.2757107005746E-10</v>
      </c>
      <c r="F9" s="12">
        <v>-4</v>
      </c>
      <c r="G9" s="18">
        <v>-6.3169637723753302</v>
      </c>
      <c r="H9" s="13">
        <f t="shared" si="0"/>
        <v>-7.7672364479258668E-2</v>
      </c>
      <c r="I9" s="14">
        <v>-4.0112162326455401E-4</v>
      </c>
      <c r="J9" s="13">
        <f t="shared" si="1"/>
        <v>-40.084504018682509</v>
      </c>
      <c r="K9" s="14">
        <v>-2.31904930142669E-4</v>
      </c>
      <c r="L9" s="13">
        <f t="shared" si="2"/>
        <v>-23.174502607467748</v>
      </c>
      <c r="M9" s="13">
        <v>1.37181709673201</v>
      </c>
    </row>
    <row r="10" spans="2:13" x14ac:dyDescent="0.25">
      <c r="B10" s="10">
        <v>4</v>
      </c>
      <c r="C10" s="11">
        <v>5961778.1290135197</v>
      </c>
      <c r="D10" s="11">
        <v>1.8587885537997E-7</v>
      </c>
      <c r="F10" s="12">
        <v>-3</v>
      </c>
      <c r="G10" s="18">
        <v>-6.3191041550842302</v>
      </c>
      <c r="H10" s="13">
        <f t="shared" si="0"/>
        <v>-4.3815589292517054E-2</v>
      </c>
      <c r="I10" s="14">
        <v>-3.1490717702914401E-4</v>
      </c>
      <c r="J10" s="13">
        <f t="shared" si="1"/>
        <v>-31.469004090092238</v>
      </c>
      <c r="K10" s="14">
        <v>-1.83349017660271E-4</v>
      </c>
      <c r="L10" s="13">
        <f t="shared" si="2"/>
        <v>-18.322259407036245</v>
      </c>
      <c r="M10" s="13">
        <v>1.1146094158772999</v>
      </c>
    </row>
    <row r="11" spans="2:13" x14ac:dyDescent="0.25">
      <c r="B11" s="10">
        <v>5</v>
      </c>
      <c r="C11" s="11">
        <v>-3141905403.0553002</v>
      </c>
      <c r="D11" s="11">
        <v>1.5022318295734401E-5</v>
      </c>
      <c r="F11" s="12">
        <v>-2</v>
      </c>
      <c r="G11" s="18">
        <v>-6.3206403179750996</v>
      </c>
      <c r="H11" s="13">
        <f t="shared" si="0"/>
        <v>-1.9516420069125032E-2</v>
      </c>
      <c r="I11" s="14">
        <v>-2.4816805615966801E-4</v>
      </c>
      <c r="J11" s="13">
        <f t="shared" si="1"/>
        <v>-24.799693827226015</v>
      </c>
      <c r="K11" s="14">
        <v>-1.46529207231516E-4</v>
      </c>
      <c r="L11" s="13">
        <f t="shared" si="2"/>
        <v>-14.642817179297884</v>
      </c>
      <c r="M11" s="13">
        <v>0.78494157363963601</v>
      </c>
    </row>
    <row r="12" spans="2:13" x14ac:dyDescent="0.25">
      <c r="B12" s="10">
        <v>6</v>
      </c>
      <c r="C12" s="11">
        <v>-361920534186.57397</v>
      </c>
      <c r="D12" s="11">
        <v>-1.0393415919782101E-2</v>
      </c>
      <c r="F12" s="12">
        <v>-1</v>
      </c>
      <c r="G12" s="18">
        <v>-6.3215674683914704</v>
      </c>
      <c r="H12" s="13">
        <f t="shared" si="0"/>
        <v>-4.8506675002800807E-3</v>
      </c>
      <c r="I12" s="14">
        <v>-2.0507045550197499E-4</v>
      </c>
      <c r="J12" s="13">
        <f t="shared" si="1"/>
        <v>-20.492905445440144</v>
      </c>
      <c r="K12" s="14">
        <v>-1.2388420838012299E-4</v>
      </c>
      <c r="L12" s="13">
        <f t="shared" si="2"/>
        <v>-12.379878721694329</v>
      </c>
      <c r="M12" s="13">
        <v>0.69531453067058901</v>
      </c>
    </row>
    <row r="13" spans="2:13" x14ac:dyDescent="0.25">
      <c r="B13" s="10">
        <v>7</v>
      </c>
      <c r="C13" s="11">
        <v>95749537060763.703</v>
      </c>
      <c r="D13" s="11">
        <v>-0.48921368118422998</v>
      </c>
      <c r="F13" s="19">
        <v>0</v>
      </c>
      <c r="G13" s="20">
        <v>-6.3218741214848899</v>
      </c>
      <c r="H13" s="21">
        <f t="shared" si="0"/>
        <v>0</v>
      </c>
      <c r="I13" s="22">
        <v>-1.8702601753556501E-4</v>
      </c>
      <c r="J13" s="21">
        <f t="shared" si="1"/>
        <v>-18.689705856515506</v>
      </c>
      <c r="K13" s="22">
        <v>-1.16315620429558E-4</v>
      </c>
      <c r="L13" s="21">
        <f t="shared" si="2"/>
        <v>-11.623541799114411</v>
      </c>
      <c r="M13" s="21">
        <v>1</v>
      </c>
    </row>
    <row r="14" spans="2:13" x14ac:dyDescent="0.25">
      <c r="B14" s="10">
        <v>8</v>
      </c>
      <c r="C14" s="11">
        <v>1.05941260048498E+16</v>
      </c>
      <c r="D14" s="11">
        <v>293.708676981314</v>
      </c>
      <c r="F14" s="12">
        <v>1</v>
      </c>
      <c r="G14" s="18">
        <v>-6.3215507981554904</v>
      </c>
      <c r="H14" s="13">
        <f t="shared" si="0"/>
        <v>-5.1143588623622747E-3</v>
      </c>
      <c r="I14" s="14">
        <v>-1.9490482623786399E-4</v>
      </c>
      <c r="J14" s="13">
        <f t="shared" si="1"/>
        <v>-19.477043463796377</v>
      </c>
      <c r="K14" s="14">
        <v>-1.24300526335109E-4</v>
      </c>
      <c r="L14" s="13">
        <f t="shared" si="2"/>
        <v>-12.421481811061268</v>
      </c>
      <c r="M14" s="13">
        <v>1.3905282815131901</v>
      </c>
    </row>
    <row r="15" spans="2:13" x14ac:dyDescent="0.25">
      <c r="B15" s="15">
        <v>9</v>
      </c>
      <c r="C15" s="16">
        <v>-1.5178086032961001E+18</v>
      </c>
      <c r="D15" s="16">
        <v>8186.1641539195798</v>
      </c>
      <c r="F15" s="12">
        <v>2</v>
      </c>
      <c r="G15" s="18">
        <v>-6.3206672326585398</v>
      </c>
      <c r="H15" s="13">
        <f t="shared" si="0"/>
        <v>-1.909068107269812E-2</v>
      </c>
      <c r="I15" s="14">
        <v>-2.2623664535114399E-4</v>
      </c>
      <c r="J15" s="13">
        <f t="shared" si="1"/>
        <v>-22.6080649702849</v>
      </c>
      <c r="K15" s="14">
        <v>-1.4619151195530399E-4</v>
      </c>
      <c r="L15" s="13">
        <f t="shared" si="2"/>
        <v>-14.609070936584155</v>
      </c>
      <c r="M15" s="13">
        <v>1.37272098705683</v>
      </c>
    </row>
    <row r="16" spans="2:13" x14ac:dyDescent="0.25">
      <c r="B16" s="15">
        <v>10</v>
      </c>
      <c r="C16" s="16">
        <v>-1.6151440053929401E+20</v>
      </c>
      <c r="D16" s="16">
        <v>-4379865.7622076198</v>
      </c>
      <c r="F16" s="12">
        <v>3</v>
      </c>
      <c r="G16" s="18">
        <v>-6.3191571000419202</v>
      </c>
      <c r="H16" s="13">
        <f t="shared" si="0"/>
        <v>-4.2978100967494826E-2</v>
      </c>
      <c r="I16" s="14">
        <v>-2.79219194772884E-4</v>
      </c>
      <c r="J16" s="13">
        <f t="shared" si="1"/>
        <v>-27.902666637308656</v>
      </c>
      <c r="K16" s="14">
        <v>-1.80905483601314E-4</v>
      </c>
      <c r="L16" s="13">
        <f t="shared" si="2"/>
        <v>-18.078074488734174</v>
      </c>
      <c r="M16" s="13">
        <v>0.84476245969120201</v>
      </c>
    </row>
    <row r="17" spans="2:13" x14ac:dyDescent="0.25">
      <c r="B17" s="15">
        <v>11</v>
      </c>
      <c r="C17" s="16">
        <v>1.1938732184848401E+22</v>
      </c>
      <c r="D17" s="16">
        <v>-67285737.355518699</v>
      </c>
      <c r="F17" s="12">
        <v>4</v>
      </c>
      <c r="G17" s="18">
        <v>-6.3169199335117696</v>
      </c>
      <c r="H17" s="13">
        <f t="shared" si="0"/>
        <v>-7.8365811750086847E-2</v>
      </c>
      <c r="I17" s="14">
        <v>-3.50240782657822E-4</v>
      </c>
      <c r="J17" s="13">
        <f t="shared" si="1"/>
        <v>-34.999928315244681</v>
      </c>
      <c r="K17" s="14">
        <v>-2.2642605084502299E-4</v>
      </c>
      <c r="L17" s="13">
        <f t="shared" si="2"/>
        <v>-22.6269924597051</v>
      </c>
      <c r="M17" s="13">
        <v>0.232414441822026</v>
      </c>
    </row>
    <row r="18" spans="2:13" x14ac:dyDescent="0.25">
      <c r="B18" s="15">
        <v>12</v>
      </c>
      <c r="C18" s="16">
        <v>1.2300492067073399E+24</v>
      </c>
      <c r="D18" s="16">
        <v>32815530490.811298</v>
      </c>
      <c r="F18" s="12">
        <v>5</v>
      </c>
      <c r="G18" s="18">
        <v>-6.3138328340646002</v>
      </c>
      <c r="H18" s="13">
        <f t="shared" si="0"/>
        <v>-0.12719784142745644</v>
      </c>
      <c r="I18" s="14">
        <v>-4.3176860991533402E-4</v>
      </c>
      <c r="J18" s="13">
        <f t="shared" si="1"/>
        <v>-43.147089499778552</v>
      </c>
      <c r="K18" s="14">
        <v>-2.7834161118576501E-4</v>
      </c>
      <c r="L18" s="13">
        <f t="shared" si="2"/>
        <v>-27.814968790111323</v>
      </c>
      <c r="M18" s="13">
        <v>-9.82156302377937E-2</v>
      </c>
    </row>
    <row r="19" spans="2:13" x14ac:dyDescent="0.25">
      <c r="B19" s="15">
        <v>13</v>
      </c>
      <c r="C19" s="16">
        <v>-3.6725761000599699E+25</v>
      </c>
      <c r="D19" s="16">
        <v>214424745176.82901</v>
      </c>
      <c r="F19" s="3">
        <v>6</v>
      </c>
      <c r="G19" s="17">
        <v>-6.3097866288048303</v>
      </c>
      <c r="H19" s="4">
        <f t="shared" si="0"/>
        <v>-0.19120109713953734</v>
      </c>
      <c r="I19" s="5">
        <v>-5.2775134581582402E-4</v>
      </c>
      <c r="J19" s="6">
        <f t="shared" si="1"/>
        <v>-52.738744847637527</v>
      </c>
      <c r="K19" s="5">
        <v>-3.3909069398535698E-4</v>
      </c>
      <c r="L19" s="6">
        <f t="shared" si="2"/>
        <v>-33.885688273626897</v>
      </c>
      <c r="M19" s="4">
        <v>-0.37501740930469002</v>
      </c>
    </row>
    <row r="20" spans="2:13" x14ac:dyDescent="0.25">
      <c r="B20" s="15">
        <v>14</v>
      </c>
      <c r="C20" s="16">
        <v>-3.6874969978776E+27</v>
      </c>
      <c r="D20" s="16">
        <v>-97118856855458.797</v>
      </c>
      <c r="F20" s="3">
        <v>7</v>
      </c>
      <c r="G20" s="17">
        <v>-6.3048072866290799</v>
      </c>
      <c r="H20" s="4">
        <f t="shared" si="0"/>
        <v>-0.26996480043486509</v>
      </c>
      <c r="I20" s="5">
        <v>-6.3838836602094905E-4</v>
      </c>
      <c r="J20" s="6">
        <f t="shared" si="1"/>
        <v>-63.794818177552393</v>
      </c>
      <c r="K20" s="5">
        <v>-4.08794977051167E-4</v>
      </c>
      <c r="L20" s="6">
        <f t="shared" si="2"/>
        <v>-40.851310301009001</v>
      </c>
      <c r="M20" s="4">
        <v>-0.87568691417775302</v>
      </c>
    </row>
    <row r="21" spans="2:13" x14ac:dyDescent="0.25">
      <c r="F21" s="3">
        <v>8</v>
      </c>
      <c r="G21" s="17">
        <v>-6.2987957399561099</v>
      </c>
      <c r="H21" s="4">
        <f t="shared" si="0"/>
        <v>-0.36505601163977902</v>
      </c>
      <c r="I21" s="5">
        <v>-7.60453431201365E-4</v>
      </c>
      <c r="J21" s="6">
        <f t="shared" si="1"/>
        <v>-75.992908013607106</v>
      </c>
      <c r="K21" s="5">
        <v>-4.8548619446225699E-4</v>
      </c>
      <c r="L21" s="6">
        <f t="shared" si="2"/>
        <v>-48.515143996867856</v>
      </c>
      <c r="M21" s="4">
        <v>-1.0950421160374399</v>
      </c>
    </row>
    <row r="22" spans="2:13" x14ac:dyDescent="0.25">
      <c r="B22" s="49" t="s">
        <v>13</v>
      </c>
      <c r="C22" s="50"/>
      <c r="D22" s="51"/>
      <c r="F22" s="3">
        <v>8.9999999999999911</v>
      </c>
      <c r="G22" s="17">
        <v>-6.2916112734592096</v>
      </c>
      <c r="H22" s="4">
        <f t="shared" si="0"/>
        <v>-0.47870057903924507</v>
      </c>
      <c r="I22" s="5">
        <v>-8.88520401329369E-4</v>
      </c>
      <c r="J22" s="6">
        <f t="shared" si="1"/>
        <v>-88.790774498532912</v>
      </c>
      <c r="K22" s="5">
        <v>-5.6597585031275296E-4</v>
      </c>
      <c r="L22" s="6">
        <f t="shared" si="2"/>
        <v>-56.558559625133952</v>
      </c>
      <c r="M22" s="4">
        <v>-1.3994499886043701</v>
      </c>
    </row>
    <row r="23" spans="2:13" x14ac:dyDescent="0.25">
      <c r="B23" s="7" t="s">
        <v>5</v>
      </c>
      <c r="C23" s="7" t="s">
        <v>6</v>
      </c>
      <c r="D23" s="7" t="s">
        <v>7</v>
      </c>
      <c r="F23" s="3">
        <v>10</v>
      </c>
      <c r="G23" s="17">
        <v>-6.2830455284702698</v>
      </c>
      <c r="H23" s="4">
        <f t="shared" si="0"/>
        <v>-0.61419433966046844</v>
      </c>
      <c r="I23" s="5">
        <v>-1.1470816337610401E-3</v>
      </c>
      <c r="J23" s="6">
        <f t="shared" si="1"/>
        <v>-114.62906931827439</v>
      </c>
      <c r="K23" s="5">
        <v>-7.2366107926876496E-4</v>
      </c>
      <c r="L23" s="6">
        <f t="shared" si="2"/>
        <v>-72.316209742154399</v>
      </c>
      <c r="M23" s="4">
        <v>-1.6202102631972299</v>
      </c>
    </row>
    <row r="24" spans="2:13" x14ac:dyDescent="0.25">
      <c r="B24" s="8">
        <v>0</v>
      </c>
      <c r="C24" s="9">
        <v>-6.3218608999999999</v>
      </c>
      <c r="D24" s="9">
        <v>-2.6753741E-18</v>
      </c>
    </row>
    <row r="25" spans="2:13" x14ac:dyDescent="0.25">
      <c r="B25" s="8">
        <v>1</v>
      </c>
      <c r="C25" s="9">
        <v>-3.2034666000000001E-3</v>
      </c>
      <c r="D25" s="9">
        <v>-3.5737255999999998E-15</v>
      </c>
    </row>
    <row r="26" spans="2:13" x14ac:dyDescent="0.25">
      <c r="B26" s="8">
        <v>2</v>
      </c>
      <c r="C26" s="9">
        <v>304.40600000000001</v>
      </c>
      <c r="D26" s="9">
        <v>3.0776169000000002E-12</v>
      </c>
    </row>
    <row r="27" spans="2:13" x14ac:dyDescent="0.25">
      <c r="B27" s="8">
        <v>3</v>
      </c>
      <c r="C27" s="9">
        <v>-2318.7338</v>
      </c>
      <c r="D27" s="9">
        <v>1.2177504E-9</v>
      </c>
    </row>
    <row r="28" spans="2:13" x14ac:dyDescent="0.25">
      <c r="B28" s="10">
        <v>4</v>
      </c>
      <c r="C28" s="11">
        <v>-1023042.3</v>
      </c>
      <c r="D28" s="11">
        <v>-5.6715368999999998E-7</v>
      </c>
    </row>
    <row r="29" spans="2:13" x14ac:dyDescent="0.25">
      <c r="B29" s="10">
        <v>5</v>
      </c>
      <c r="C29" s="11">
        <v>327718980</v>
      </c>
      <c r="D29" s="11">
        <v>-1.1851558E-4</v>
      </c>
    </row>
    <row r="30" spans="2:13" x14ac:dyDescent="0.25">
      <c r="B30" s="10">
        <v>6</v>
      </c>
      <c r="C30" s="11">
        <v>107958080000</v>
      </c>
      <c r="D30" s="11">
        <v>3.8893328999999997E-2</v>
      </c>
    </row>
    <row r="31" spans="2:13" x14ac:dyDescent="0.25">
      <c r="B31" s="10">
        <v>7</v>
      </c>
      <c r="C31" s="11">
        <v>-11783367000000</v>
      </c>
      <c r="D31" s="11">
        <v>4.9912786999999996</v>
      </c>
    </row>
    <row r="32" spans="2:13" x14ac:dyDescent="0.25">
      <c r="B32" s="10">
        <v>8</v>
      </c>
      <c r="C32" s="11">
        <v>-2462698800000000</v>
      </c>
      <c r="D32" s="11">
        <v>-1274.7625</v>
      </c>
    </row>
    <row r="33" spans="2:4" x14ac:dyDescent="0.25">
      <c r="B33" s="15">
        <v>9</v>
      </c>
      <c r="C33" s="16">
        <v>1.874787E+17</v>
      </c>
      <c r="D33" s="16">
        <v>-103595.05</v>
      </c>
    </row>
    <row r="34" spans="2:4" x14ac:dyDescent="0.25">
      <c r="B34" s="15">
        <v>10</v>
      </c>
      <c r="C34" s="16">
        <v>2.7863973E+19</v>
      </c>
      <c r="D34" s="16">
        <v>21734354</v>
      </c>
    </row>
    <row r="35" spans="2:4" x14ac:dyDescent="0.25">
      <c r="B35" s="15">
        <v>11</v>
      </c>
      <c r="C35" s="16">
        <v>-1.4032967999999999E+21</v>
      </c>
      <c r="D35" s="16">
        <v>1041816900</v>
      </c>
    </row>
    <row r="36" spans="2:4" x14ac:dyDescent="0.25">
      <c r="B36" s="15">
        <v>12</v>
      </c>
      <c r="C36" s="16">
        <v>-1.5782965999999999E+23</v>
      </c>
      <c r="D36" s="16">
        <v>-186923230000</v>
      </c>
    </row>
    <row r="37" spans="2:4" x14ac:dyDescent="0.25">
      <c r="B37" s="15">
        <v>13</v>
      </c>
      <c r="C37" s="16">
        <v>4.0376187000000001E+24</v>
      </c>
      <c r="D37" s="16">
        <v>-4009908300000</v>
      </c>
    </row>
    <row r="38" spans="2:4" x14ac:dyDescent="0.25">
      <c r="B38" s="15">
        <v>14</v>
      </c>
      <c r="C38" s="16">
        <v>3.5999233999999998E+26</v>
      </c>
      <c r="D38" s="16">
        <v>638089450000000</v>
      </c>
    </row>
  </sheetData>
  <mergeCells count="3">
    <mergeCell ref="B2:D2"/>
    <mergeCell ref="B4:D4"/>
    <mergeCell ref="B22:D22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0F7E3-05EF-400B-85B6-BC4AF037E34D}">
  <dimension ref="B2:N38"/>
  <sheetViews>
    <sheetView zoomScale="90" zoomScaleNormal="90" workbookViewId="0">
      <selection activeCell="O29" sqref="O29"/>
    </sheetView>
  </sheetViews>
  <sheetFormatPr defaultRowHeight="15" x14ac:dyDescent="0.25"/>
  <cols>
    <col min="1" max="1" width="2.140625" customWidth="1"/>
    <col min="2" max="2" width="12.42578125" customWidth="1"/>
    <col min="3" max="4" width="13.5703125" customWidth="1"/>
    <col min="5" max="5" width="2.7109375" customWidth="1"/>
    <col min="7" max="7" width="19.5703125" customWidth="1"/>
    <col min="8" max="8" width="12.5703125" customWidth="1"/>
    <col min="9" max="9" width="15.5703125" customWidth="1"/>
    <col min="10" max="10" width="14.42578125" customWidth="1"/>
    <col min="11" max="11" width="16.85546875" customWidth="1"/>
    <col min="12" max="13" width="16.5703125" customWidth="1"/>
  </cols>
  <sheetData>
    <row r="2" spans="2:13" ht="60" x14ac:dyDescent="0.25">
      <c r="B2" s="48" t="s">
        <v>0</v>
      </c>
      <c r="C2" s="48"/>
      <c r="D2" s="48"/>
      <c r="F2" s="1" t="s">
        <v>9</v>
      </c>
      <c r="G2" s="2" t="s">
        <v>12</v>
      </c>
      <c r="H2" s="2" t="s">
        <v>1</v>
      </c>
      <c r="I2" s="2" t="s">
        <v>2</v>
      </c>
      <c r="J2" s="2" t="s">
        <v>10</v>
      </c>
      <c r="K2" s="2" t="s">
        <v>3</v>
      </c>
      <c r="L2" s="2" t="s">
        <v>11</v>
      </c>
      <c r="M2" s="2" t="s">
        <v>4</v>
      </c>
    </row>
    <row r="3" spans="2:13" x14ac:dyDescent="0.25">
      <c r="F3" s="3">
        <v>-10</v>
      </c>
      <c r="G3" s="17">
        <v>-6.3317966586787904</v>
      </c>
      <c r="H3" s="4">
        <f>(G3-$G$13)*100/$G$13</f>
        <v>0.18349827276656933</v>
      </c>
      <c r="I3" s="5">
        <v>-8.1796748376824395E-4</v>
      </c>
      <c r="J3" s="6">
        <f>(1000000/10.0069)*I3</f>
        <v>-81.740347537023851</v>
      </c>
      <c r="K3" s="5">
        <v>-4.9105834923206704E-4</v>
      </c>
      <c r="L3" s="6">
        <f>(1000000/10.0069)*K3</f>
        <v>-49.071975260277114</v>
      </c>
      <c r="M3" s="4">
        <v>4.7617438806678303</v>
      </c>
    </row>
    <row r="4" spans="2:13" x14ac:dyDescent="0.25">
      <c r="B4" s="49" t="s">
        <v>8</v>
      </c>
      <c r="C4" s="50"/>
      <c r="D4" s="51"/>
      <c r="F4" s="3">
        <v>-8.9999999999999911</v>
      </c>
      <c r="G4" s="17">
        <v>-6.3350943987079704</v>
      </c>
      <c r="H4" s="4">
        <f t="shared" ref="H4:H23" si="0">(G4-$G$13)*100/$G$13</f>
        <v>0.23567605899799413</v>
      </c>
      <c r="I4" s="5">
        <v>-6.7507880474185005E-4</v>
      </c>
      <c r="J4" s="6">
        <f t="shared" ref="J4:J23" si="1">(1000000/10.0069)*I4</f>
        <v>-67.461332154998047</v>
      </c>
      <c r="K4" s="5">
        <v>-4.0544439935089901E-4</v>
      </c>
      <c r="L4" s="6">
        <f t="shared" ref="L4:L23" si="2">(1000000/10.0069)*K4</f>
        <v>-40.516483561432509</v>
      </c>
      <c r="M4" s="4">
        <v>4.0409150745076596</v>
      </c>
    </row>
    <row r="5" spans="2:13" x14ac:dyDescent="0.25">
      <c r="B5" s="7" t="s">
        <v>5</v>
      </c>
      <c r="C5" s="7" t="s">
        <v>6</v>
      </c>
      <c r="D5" s="7" t="s">
        <v>7</v>
      </c>
      <c r="F5" s="3">
        <v>-8</v>
      </c>
      <c r="G5" s="17">
        <v>-6.3370439228257798</v>
      </c>
      <c r="H5" s="4">
        <f t="shared" si="0"/>
        <v>0.26652198735255755</v>
      </c>
      <c r="I5" s="5">
        <v>-5.3789167503372204E-4</v>
      </c>
      <c r="J5" s="6">
        <f t="shared" si="1"/>
        <v>-53.75207856915948</v>
      </c>
      <c r="K5" s="5">
        <v>-3.2339748064011902E-4</v>
      </c>
      <c r="L5" s="6">
        <f t="shared" si="2"/>
        <v>-32.317449024185215</v>
      </c>
      <c r="M5" s="4">
        <v>3.1711803642812799</v>
      </c>
    </row>
    <row r="6" spans="2:13" x14ac:dyDescent="0.25">
      <c r="B6" s="8">
        <v>0</v>
      </c>
      <c r="C6" s="9">
        <v>-1.04577723357906E-4</v>
      </c>
      <c r="D6" s="9">
        <v>2.5098721378780298E-18</v>
      </c>
      <c r="F6" s="3">
        <v>-7</v>
      </c>
      <c r="G6" s="17">
        <v>-6.3379145538919399</v>
      </c>
      <c r="H6" s="4">
        <f t="shared" si="0"/>
        <v>0.28029736117055881</v>
      </c>
      <c r="I6" s="5">
        <v>-4.1643634812207198E-4</v>
      </c>
      <c r="J6" s="6">
        <f t="shared" si="1"/>
        <v>-41.614920517050429</v>
      </c>
      <c r="K6" s="5">
        <v>-2.50784472406763E-4</v>
      </c>
      <c r="L6" s="6">
        <f t="shared" si="2"/>
        <v>-25.06115504369615</v>
      </c>
      <c r="M6" s="4">
        <v>2.7546307167725699</v>
      </c>
    </row>
    <row r="7" spans="2:13" x14ac:dyDescent="0.25">
      <c r="B7" s="8">
        <v>1</v>
      </c>
      <c r="C7" s="9">
        <v>-0.32694559365341103</v>
      </c>
      <c r="D7" s="9">
        <v>-2.09734461043663E-15</v>
      </c>
      <c r="F7" s="3">
        <v>-6</v>
      </c>
      <c r="G7" s="17">
        <v>-6.3378895795976504</v>
      </c>
      <c r="H7" s="4">
        <f t="shared" si="0"/>
        <v>0.27990221074111704</v>
      </c>
      <c r="I7" s="5">
        <v>-3.1233606453462301E-4</v>
      </c>
      <c r="J7" s="6">
        <f t="shared" si="1"/>
        <v>-31.212070125075996</v>
      </c>
      <c r="K7" s="5">
        <v>-1.8856632094077399E-4</v>
      </c>
      <c r="L7" s="6">
        <f t="shared" si="2"/>
        <v>-18.843629989384723</v>
      </c>
      <c r="M7" s="4">
        <v>1.56892998632573</v>
      </c>
    </row>
    <row r="8" spans="2:13" x14ac:dyDescent="0.25">
      <c r="B8" s="8">
        <v>2</v>
      </c>
      <c r="C8" s="9">
        <v>-12.9280059290647</v>
      </c>
      <c r="D8" s="9">
        <v>-9.2229031339892503E-14</v>
      </c>
      <c r="F8" s="12">
        <v>-5</v>
      </c>
      <c r="G8" s="18">
        <v>-6.3369908623747602</v>
      </c>
      <c r="H8" s="13">
        <f t="shared" si="0"/>
        <v>0.26568244971582872</v>
      </c>
      <c r="I8" s="14">
        <v>-2.25565064188744E-4</v>
      </c>
      <c r="J8" s="13">
        <f t="shared" si="1"/>
        <v>-22.540953161193176</v>
      </c>
      <c r="K8" s="14">
        <v>-1.36694048922648E-4</v>
      </c>
      <c r="L8" s="13">
        <f t="shared" si="2"/>
        <v>-13.65997950640538</v>
      </c>
      <c r="M8" s="13">
        <v>0.96220265266391103</v>
      </c>
    </row>
    <row r="9" spans="2:13" x14ac:dyDescent="0.25">
      <c r="B9" s="8">
        <v>3</v>
      </c>
      <c r="C9" s="9">
        <v>57175.467867262298</v>
      </c>
      <c r="D9" s="9">
        <v>2.3458511217273101E-10</v>
      </c>
      <c r="F9" s="12">
        <v>-4</v>
      </c>
      <c r="G9" s="18">
        <v>-6.3351246943411299</v>
      </c>
      <c r="H9" s="13">
        <f t="shared" si="0"/>
        <v>0.23615540517348213</v>
      </c>
      <c r="I9" s="14">
        <v>-1.5755937204911001E-4</v>
      </c>
      <c r="J9" s="13">
        <f t="shared" si="1"/>
        <v>-15.745073104468917</v>
      </c>
      <c r="K9" s="14">
        <v>-9.5989901085339501E-5</v>
      </c>
      <c r="L9" s="13">
        <f t="shared" si="2"/>
        <v>-9.5923713722870723</v>
      </c>
      <c r="M9" s="13">
        <v>0.66677830577765596</v>
      </c>
    </row>
    <row r="10" spans="2:13" x14ac:dyDescent="0.25">
      <c r="B10" s="10">
        <v>4</v>
      </c>
      <c r="C10" s="11">
        <v>4045137.1554413498</v>
      </c>
      <c r="D10" s="11">
        <v>2.5150565408830999E-8</v>
      </c>
      <c r="F10" s="12">
        <v>-3</v>
      </c>
      <c r="G10" s="18">
        <v>-6.3323635626582702</v>
      </c>
      <c r="H10" s="13">
        <f t="shared" si="0"/>
        <v>0.19246798972221271</v>
      </c>
      <c r="I10" s="14">
        <v>-1.09265380695212E-4</v>
      </c>
      <c r="J10" s="13">
        <f t="shared" si="1"/>
        <v>-10.919003956791014</v>
      </c>
      <c r="K10" s="14">
        <v>-6.7039158419476504E-5</v>
      </c>
      <c r="L10" s="13">
        <f t="shared" si="2"/>
        <v>-6.6992933295502608</v>
      </c>
      <c r="M10" s="13">
        <v>-0.44207410540661302</v>
      </c>
    </row>
    <row r="11" spans="2:13" x14ac:dyDescent="0.25">
      <c r="B11" s="10">
        <v>5</v>
      </c>
      <c r="C11" s="11">
        <v>-3494661462.8445201</v>
      </c>
      <c r="D11" s="11">
        <v>-1.5098428251340501E-5</v>
      </c>
      <c r="F11" s="12">
        <v>-2</v>
      </c>
      <c r="G11" s="18">
        <v>-6.3289020870662496</v>
      </c>
      <c r="H11" s="13">
        <f t="shared" si="0"/>
        <v>0.1376995325704666</v>
      </c>
      <c r="I11" s="14">
        <v>-8.4227347380490196E-5</v>
      </c>
      <c r="J11" s="13">
        <f t="shared" si="1"/>
        <v>-8.4169270583787377</v>
      </c>
      <c r="K11" s="14">
        <v>-5.2115430891538302E-5</v>
      </c>
      <c r="L11" s="13">
        <f t="shared" si="2"/>
        <v>-5.20794960392712</v>
      </c>
      <c r="M11" s="13">
        <v>-1.8094634578719</v>
      </c>
    </row>
    <row r="12" spans="2:13" x14ac:dyDescent="0.25">
      <c r="B12" s="10">
        <v>6</v>
      </c>
      <c r="C12" s="11">
        <v>-258886311361.92099</v>
      </c>
      <c r="D12" s="11">
        <v>-1.8383827584511499E-3</v>
      </c>
      <c r="F12" s="12">
        <v>-1</v>
      </c>
      <c r="G12" s="18">
        <v>-6.3248324591774399</v>
      </c>
      <c r="H12" s="13">
        <f t="shared" si="0"/>
        <v>7.3308715785386169E-2</v>
      </c>
      <c r="I12" s="14">
        <v>-8.57972403476427E-5</v>
      </c>
      <c r="J12" s="13">
        <f t="shared" si="1"/>
        <v>-8.573808107170322</v>
      </c>
      <c r="K12" s="14">
        <v>-5.3271422679118199E-5</v>
      </c>
      <c r="L12" s="13">
        <f t="shared" si="2"/>
        <v>-5.3234690742505864</v>
      </c>
      <c r="M12" s="13">
        <v>-1.5246837228547201</v>
      </c>
    </row>
    <row r="13" spans="2:13" x14ac:dyDescent="0.25">
      <c r="B13" s="10">
        <v>7</v>
      </c>
      <c r="C13" s="11">
        <v>106646876292589</v>
      </c>
      <c r="D13" s="11">
        <v>0.47961331172988497</v>
      </c>
      <c r="F13" s="19">
        <v>0</v>
      </c>
      <c r="G13" s="20">
        <v>-6.3201992023071503</v>
      </c>
      <c r="H13" s="21">
        <f t="shared" si="0"/>
        <v>0</v>
      </c>
      <c r="I13" s="22">
        <v>-1.12782035386258E-4</v>
      </c>
      <c r="J13" s="21">
        <f t="shared" si="1"/>
        <v>-11.270426944034416</v>
      </c>
      <c r="K13" s="22">
        <v>-6.96498176691618E-5</v>
      </c>
      <c r="L13" s="21">
        <f t="shared" si="2"/>
        <v>-6.9601792432383451</v>
      </c>
      <c r="M13" s="21">
        <v>1</v>
      </c>
    </row>
    <row r="14" spans="2:13" x14ac:dyDescent="0.25">
      <c r="B14" s="10">
        <v>8</v>
      </c>
      <c r="C14" s="11">
        <v>7730043296318000</v>
      </c>
      <c r="D14" s="11">
        <v>60.946828957427002</v>
      </c>
      <c r="F14" s="12">
        <v>1</v>
      </c>
      <c r="G14" s="18">
        <v>-6.31498174416528</v>
      </c>
      <c r="H14" s="13">
        <f t="shared" si="0"/>
        <v>-8.2552115445437932E-2</v>
      </c>
      <c r="I14" s="14">
        <v>-1.6395247907411101E-4</v>
      </c>
      <c r="J14" s="13">
        <f t="shared" si="1"/>
        <v>-16.383942986750242</v>
      </c>
      <c r="K14" s="14">
        <v>-1.00348495129132E-4</v>
      </c>
      <c r="L14" s="13">
        <f t="shared" si="2"/>
        <v>-10.027930241046876</v>
      </c>
      <c r="M14" s="13">
        <v>3.6993699356790199</v>
      </c>
    </row>
    <row r="15" spans="2:13" x14ac:dyDescent="0.25">
      <c r="B15" s="15">
        <v>9</v>
      </c>
      <c r="C15" s="16">
        <v>-1.6920579776468101E+18</v>
      </c>
      <c r="D15" s="16">
        <v>-7841.90571310222</v>
      </c>
      <c r="F15" s="12">
        <v>2</v>
      </c>
      <c r="G15" s="18">
        <v>-6.3092129847364404</v>
      </c>
      <c r="H15" s="13">
        <f t="shared" si="0"/>
        <v>-0.17382707758165883</v>
      </c>
      <c r="I15" s="14">
        <v>-2.3443111119251901E-4</v>
      </c>
      <c r="J15" s="13">
        <f t="shared" si="1"/>
        <v>-23.426946526148857</v>
      </c>
      <c r="K15" s="14">
        <v>-1.4248763251128199E-4</v>
      </c>
      <c r="L15" s="13">
        <f t="shared" si="2"/>
        <v>-14.238938383643484</v>
      </c>
      <c r="M15" s="13">
        <v>3.84193527965903</v>
      </c>
    </row>
    <row r="16" spans="2:13" x14ac:dyDescent="0.25">
      <c r="B16" s="15">
        <v>10</v>
      </c>
      <c r="C16" s="16">
        <v>-1.19087864171456E+20</v>
      </c>
      <c r="D16" s="16">
        <v>-1013745.82245359</v>
      </c>
      <c r="F16" s="12">
        <v>3</v>
      </c>
      <c r="G16" s="18">
        <v>-6.3028208081939798</v>
      </c>
      <c r="H16" s="13">
        <f t="shared" si="0"/>
        <v>-0.27496592365042166</v>
      </c>
      <c r="I16" s="14">
        <v>-3.2125432548623002E-4</v>
      </c>
      <c r="J16" s="13">
        <f t="shared" si="1"/>
        <v>-32.103281284536671</v>
      </c>
      <c r="K16" s="14">
        <v>-1.9447656973664901E-4</v>
      </c>
      <c r="L16" s="13">
        <f t="shared" si="2"/>
        <v>-19.43424734299823</v>
      </c>
      <c r="M16" s="13">
        <v>1.16584359796271</v>
      </c>
    </row>
    <row r="17" spans="2:14" x14ac:dyDescent="0.25">
      <c r="B17" s="15">
        <v>11</v>
      </c>
      <c r="C17" s="16">
        <v>1.33171604999435E+22</v>
      </c>
      <c r="D17" s="16">
        <v>63261710.296966501</v>
      </c>
      <c r="F17" s="12">
        <v>4</v>
      </c>
      <c r="G17" s="18">
        <v>-6.2957312615158596</v>
      </c>
      <c r="H17" s="13">
        <f t="shared" si="0"/>
        <v>-0.38713875952452248</v>
      </c>
      <c r="I17" s="14">
        <v>-4.2400603918104799E-4</v>
      </c>
      <c r="J17" s="13">
        <f t="shared" si="1"/>
        <v>-42.371367674409456</v>
      </c>
      <c r="K17" s="14">
        <v>-2.5617746679668601E-4</v>
      </c>
      <c r="L17" s="13">
        <f t="shared" si="2"/>
        <v>-25.600082622658963</v>
      </c>
      <c r="M17" s="13">
        <v>-1.8148164360390999</v>
      </c>
    </row>
    <row r="18" spans="2:14" x14ac:dyDescent="0.25">
      <c r="B18" s="15">
        <v>12</v>
      </c>
      <c r="C18" s="16">
        <v>9.1271083889023701E+23</v>
      </c>
      <c r="D18" s="16">
        <v>8235301454.59865</v>
      </c>
      <c r="F18" s="12">
        <v>5</v>
      </c>
      <c r="G18" s="18">
        <v>-6.2878553509899699</v>
      </c>
      <c r="H18" s="13">
        <f t="shared" si="0"/>
        <v>-0.51175366917823395</v>
      </c>
      <c r="I18" s="14">
        <v>-5.3923840173646597E-4</v>
      </c>
      <c r="J18" s="13">
        <f t="shared" si="1"/>
        <v>-53.886658379364832</v>
      </c>
      <c r="K18" s="14">
        <v>-3.2536674618188999E-4</v>
      </c>
      <c r="L18" s="13">
        <f t="shared" si="2"/>
        <v>-32.514239792732013</v>
      </c>
      <c r="M18" s="13">
        <v>-3.2184188267711602</v>
      </c>
    </row>
    <row r="19" spans="2:14" x14ac:dyDescent="0.25">
      <c r="B19" s="15">
        <v>13</v>
      </c>
      <c r="C19" s="16">
        <v>-4.0982082178913001E+25</v>
      </c>
      <c r="D19" s="16">
        <v>-198835444579.077</v>
      </c>
      <c r="F19" s="3">
        <v>6</v>
      </c>
      <c r="G19" s="17">
        <v>-6.2790294859452196</v>
      </c>
      <c r="H19" s="4">
        <f t="shared" si="0"/>
        <v>-0.65139903101316676</v>
      </c>
      <c r="I19" s="5">
        <v>-6.6986617527671195E-4</v>
      </c>
      <c r="J19" s="6">
        <f t="shared" si="1"/>
        <v>-66.940428631915168</v>
      </c>
      <c r="K19" s="5">
        <v>-4.0373779867032501E-4</v>
      </c>
      <c r="L19" s="6">
        <f t="shared" si="2"/>
        <v>-40.345941167626833</v>
      </c>
      <c r="M19" s="4">
        <v>-4.4011024303388098</v>
      </c>
    </row>
    <row r="20" spans="2:14" x14ac:dyDescent="0.25">
      <c r="B20" s="15">
        <v>14</v>
      </c>
      <c r="C20" s="16">
        <v>-2.7475630188737702E+27</v>
      </c>
      <c r="D20" s="16">
        <v>-25947543949920.199</v>
      </c>
      <c r="F20" s="3">
        <v>7</v>
      </c>
      <c r="G20" s="17">
        <v>-6.26914152491132</v>
      </c>
      <c r="H20" s="4">
        <f t="shared" si="0"/>
        <v>-0.80784917945611479</v>
      </c>
      <c r="I20" s="5">
        <v>-8.1289223897444403E-4</v>
      </c>
      <c r="J20" s="6">
        <f t="shared" si="1"/>
        <v>-81.233173008068832</v>
      </c>
      <c r="K20" s="5">
        <v>-4.8950107367652705E-4</v>
      </c>
      <c r="L20" s="6">
        <f t="shared" si="2"/>
        <v>-48.91635508264568</v>
      </c>
      <c r="M20" s="4">
        <v>-6.7521954597764404</v>
      </c>
    </row>
    <row r="21" spans="2:14" x14ac:dyDescent="0.25">
      <c r="F21" s="3">
        <v>8</v>
      </c>
      <c r="G21" s="17">
        <v>-6.2580497594278199</v>
      </c>
      <c r="H21" s="4">
        <f t="shared" si="0"/>
        <v>-0.98334626631140132</v>
      </c>
      <c r="I21" s="5">
        <v>-9.6208163721503198E-4</v>
      </c>
      <c r="J21" s="6">
        <f t="shared" si="1"/>
        <v>-96.141825861658646</v>
      </c>
      <c r="K21" s="5">
        <v>-5.7891781933732203E-4</v>
      </c>
      <c r="L21" s="6">
        <f t="shared" si="2"/>
        <v>-57.851864147470444</v>
      </c>
      <c r="M21" s="4">
        <v>-7.5221140713349604</v>
      </c>
    </row>
    <row r="22" spans="2:14" x14ac:dyDescent="0.25">
      <c r="B22" s="49" t="s">
        <v>13</v>
      </c>
      <c r="C22" s="50"/>
      <c r="D22" s="51"/>
      <c r="F22" s="3">
        <v>8.9999999999999911</v>
      </c>
      <c r="G22" s="17">
        <v>-6.2456401581425203</v>
      </c>
      <c r="H22" s="4">
        <f t="shared" si="0"/>
        <v>-1.1796945282581073</v>
      </c>
      <c r="I22" s="5">
        <v>-1.1106015965623799E-3</v>
      </c>
      <c r="J22" s="6">
        <f t="shared" si="1"/>
        <v>-110.98358098535809</v>
      </c>
      <c r="K22" s="5">
        <v>-6.6794224971947105E-4</v>
      </c>
      <c r="L22" s="6">
        <f t="shared" si="2"/>
        <v>-66.748168735519599</v>
      </c>
      <c r="M22" s="4">
        <v>-8.7451417718215207</v>
      </c>
    </row>
    <row r="23" spans="2:14" x14ac:dyDescent="0.25">
      <c r="B23" s="7" t="s">
        <v>5</v>
      </c>
      <c r="C23" s="7" t="s">
        <v>6</v>
      </c>
      <c r="D23" s="7" t="s">
        <v>7</v>
      </c>
      <c r="F23" s="3">
        <v>10</v>
      </c>
      <c r="G23" s="17">
        <v>-6.2317524887300602</v>
      </c>
      <c r="H23" s="4">
        <f t="shared" si="0"/>
        <v>-1.3994292069908678</v>
      </c>
      <c r="I23" s="5">
        <v>-1.44368023416783E-3</v>
      </c>
      <c r="J23" s="6">
        <f t="shared" si="1"/>
        <v>-144.26847816684787</v>
      </c>
      <c r="K23" s="5">
        <v>-8.6779720227766804E-4</v>
      </c>
      <c r="L23" s="6">
        <f t="shared" si="2"/>
        <v>-86.719883508146182</v>
      </c>
      <c r="M23" s="4">
        <v>-9.5028453001136697</v>
      </c>
    </row>
    <row r="24" spans="2:14" x14ac:dyDescent="0.25">
      <c r="B24" s="8">
        <v>0</v>
      </c>
      <c r="C24" s="9">
        <v>-6.3201843999999996</v>
      </c>
      <c r="D24" s="9">
        <v>5.3259576000000004E-18</v>
      </c>
    </row>
    <row r="25" spans="2:14" x14ac:dyDescent="0.25">
      <c r="B25" s="8">
        <v>1</v>
      </c>
      <c r="C25" s="9">
        <v>4.9081384000000003</v>
      </c>
      <c r="D25" s="9">
        <v>2.7029049E-14</v>
      </c>
      <c r="N25" s="30" t="s">
        <v>45</v>
      </c>
    </row>
    <row r="26" spans="2:14" x14ac:dyDescent="0.25">
      <c r="B26" s="8">
        <v>2</v>
      </c>
      <c r="C26" s="9">
        <v>278.58096</v>
      </c>
      <c r="D26" s="9">
        <v>-6.2664483999999997E-12</v>
      </c>
    </row>
    <row r="27" spans="2:14" x14ac:dyDescent="0.25">
      <c r="B27" s="8">
        <v>3</v>
      </c>
      <c r="C27" s="9">
        <v>4785.4571999999998</v>
      </c>
      <c r="D27" s="9">
        <v>-9.7527300999999997E-9</v>
      </c>
    </row>
    <row r="28" spans="2:14" x14ac:dyDescent="0.25">
      <c r="B28" s="10">
        <v>4</v>
      </c>
      <c r="C28" s="11">
        <v>483980.75</v>
      </c>
      <c r="D28" s="11">
        <v>1.1780996E-6</v>
      </c>
    </row>
    <row r="29" spans="2:14" x14ac:dyDescent="0.25">
      <c r="B29" s="10">
        <v>5</v>
      </c>
      <c r="C29" s="11">
        <v>-369490150</v>
      </c>
      <c r="D29" s="11">
        <v>9.7794099999999997E-4</v>
      </c>
    </row>
    <row r="30" spans="2:14" x14ac:dyDescent="0.25">
      <c r="B30" s="10">
        <v>6</v>
      </c>
      <c r="C30" s="11">
        <v>69298553000</v>
      </c>
      <c r="D30" s="11">
        <v>-8.1612120999999996E-2</v>
      </c>
    </row>
    <row r="31" spans="2:14" x14ac:dyDescent="0.25">
      <c r="B31" s="10">
        <v>7</v>
      </c>
      <c r="C31" s="11">
        <v>10098366000000</v>
      </c>
      <c r="D31" s="11">
        <v>-41.032713999999999</v>
      </c>
    </row>
    <row r="32" spans="2:14" x14ac:dyDescent="0.25">
      <c r="B32" s="10">
        <v>8</v>
      </c>
      <c r="C32" s="11">
        <v>-2102667000000000</v>
      </c>
      <c r="D32" s="11">
        <v>2651.8042</v>
      </c>
    </row>
    <row r="33" spans="2:4" x14ac:dyDescent="0.25">
      <c r="B33" s="15">
        <v>9</v>
      </c>
      <c r="C33" s="16">
        <v>-1.2319944E+17</v>
      </c>
      <c r="D33" s="16">
        <v>818889.28</v>
      </c>
    </row>
    <row r="34" spans="2:4" x14ac:dyDescent="0.25">
      <c r="B34" s="15">
        <v>10</v>
      </c>
      <c r="C34" s="16">
        <v>2.8666696E+19</v>
      </c>
      <c r="D34" s="16">
        <v>-43630024</v>
      </c>
    </row>
    <row r="35" spans="2:4" x14ac:dyDescent="0.25">
      <c r="B35" s="15">
        <v>11</v>
      </c>
      <c r="C35" s="16">
        <v>7.1328277000000006E+20</v>
      </c>
      <c r="D35" s="16">
        <v>-7681656100</v>
      </c>
    </row>
    <row r="36" spans="2:4" x14ac:dyDescent="0.25">
      <c r="B36" s="15">
        <v>12</v>
      </c>
      <c r="C36" s="16">
        <v>-1.8946012999999999E+23</v>
      </c>
      <c r="D36" s="16">
        <v>351441170000</v>
      </c>
    </row>
    <row r="37" spans="2:4" x14ac:dyDescent="0.25">
      <c r="B37" s="15">
        <v>13</v>
      </c>
      <c r="C37" s="16">
        <v>-1.6006996999999999E+24</v>
      </c>
      <c r="D37" s="16">
        <v>27132534000000</v>
      </c>
    </row>
    <row r="38" spans="2:4" x14ac:dyDescent="0.25">
      <c r="B38" s="15">
        <v>14</v>
      </c>
      <c r="C38" s="16">
        <v>4.9475289000000001E+26</v>
      </c>
      <c r="D38" s="16">
        <v>-1098122500000000</v>
      </c>
    </row>
  </sheetData>
  <mergeCells count="3">
    <mergeCell ref="B2:D2"/>
    <mergeCell ref="B4:D4"/>
    <mergeCell ref="B22:D22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1C101-354A-4CAA-8C3E-AD2679F48412}">
  <dimension ref="B2:N38"/>
  <sheetViews>
    <sheetView zoomScale="90" zoomScaleNormal="90" workbookViewId="0">
      <selection activeCell="O31" sqref="O31"/>
    </sheetView>
  </sheetViews>
  <sheetFormatPr defaultRowHeight="15" x14ac:dyDescent="0.25"/>
  <cols>
    <col min="1" max="1" width="2.140625" customWidth="1"/>
    <col min="2" max="2" width="12.42578125" customWidth="1"/>
    <col min="3" max="4" width="13.5703125" customWidth="1"/>
    <col min="5" max="5" width="2.7109375" customWidth="1"/>
    <col min="7" max="7" width="19.5703125" customWidth="1"/>
    <col min="8" max="8" width="12.5703125" customWidth="1"/>
    <col min="9" max="9" width="15.5703125" customWidth="1"/>
    <col min="10" max="10" width="14.42578125" customWidth="1"/>
    <col min="11" max="11" width="16.85546875" customWidth="1"/>
    <col min="12" max="13" width="16.5703125" customWidth="1"/>
  </cols>
  <sheetData>
    <row r="2" spans="2:13" ht="60" x14ac:dyDescent="0.25">
      <c r="B2" s="48" t="s">
        <v>0</v>
      </c>
      <c r="C2" s="48"/>
      <c r="D2" s="48"/>
      <c r="F2" s="1" t="s">
        <v>9</v>
      </c>
      <c r="G2" s="2" t="s">
        <v>12</v>
      </c>
      <c r="H2" s="2" t="s">
        <v>1</v>
      </c>
      <c r="I2" s="2" t="s">
        <v>2</v>
      </c>
      <c r="J2" s="2" t="s">
        <v>10</v>
      </c>
      <c r="K2" s="2" t="s">
        <v>3</v>
      </c>
      <c r="L2" s="2" t="s">
        <v>11</v>
      </c>
      <c r="M2" s="2" t="s">
        <v>4</v>
      </c>
    </row>
    <row r="3" spans="2:13" x14ac:dyDescent="0.25">
      <c r="F3" s="3">
        <v>-10</v>
      </c>
      <c r="G3" s="17">
        <v>-6.27891828097128</v>
      </c>
      <c r="H3" s="4">
        <f>(G3-$G$13)*100/$G$13</f>
        <v>-0.36776456898860355</v>
      </c>
      <c r="I3" s="5">
        <v>8.8859107646853798E-4</v>
      </c>
      <c r="J3" s="6">
        <f>(1000000/10.0069)*I3</f>
        <v>88.797837139227724</v>
      </c>
      <c r="K3" s="5">
        <v>5.3480388167451598E-4</v>
      </c>
      <c r="L3" s="6">
        <f>(1000000/10.0069)*K3</f>
        <v>53.443512144072187</v>
      </c>
      <c r="M3" s="4">
        <v>0.54830109828374396</v>
      </c>
    </row>
    <row r="4" spans="2:13" x14ac:dyDescent="0.25">
      <c r="B4" s="49" t="s">
        <v>8</v>
      </c>
      <c r="C4" s="50"/>
      <c r="D4" s="51"/>
      <c r="F4" s="3">
        <v>-8.9999999999999911</v>
      </c>
      <c r="G4" s="17">
        <v>-6.2880049403432299</v>
      </c>
      <c r="H4" s="4">
        <f t="shared" ref="H4:H23" si="0">(G4-$G$13)*100/$G$13</f>
        <v>-0.22357983121758251</v>
      </c>
      <c r="I4" s="5">
        <v>1.0358218949452201E-3</v>
      </c>
      <c r="J4" s="6">
        <f t="shared" ref="J4:J23" si="1">(1000000/10.0069)*I4</f>
        <v>103.51076706524698</v>
      </c>
      <c r="K4" s="5">
        <v>6.2289466545216595E-4</v>
      </c>
      <c r="L4" s="6">
        <f t="shared" ref="L4:L23" si="2">(1000000/10.0069)*K4</f>
        <v>62.246516448866871</v>
      </c>
      <c r="M4" s="4">
        <v>0.61878962559221395</v>
      </c>
    </row>
    <row r="5" spans="2:13" x14ac:dyDescent="0.25">
      <c r="B5" s="7" t="s">
        <v>5</v>
      </c>
      <c r="C5" s="7" t="s">
        <v>6</v>
      </c>
      <c r="D5" s="7" t="s">
        <v>7</v>
      </c>
      <c r="F5" s="3">
        <v>-8</v>
      </c>
      <c r="G5" s="17">
        <v>-6.2951891826758501</v>
      </c>
      <c r="H5" s="4">
        <f t="shared" si="0"/>
        <v>-0.10958215017651986</v>
      </c>
      <c r="I5" s="5">
        <v>1.18391425934619E-3</v>
      </c>
      <c r="J5" s="6">
        <f t="shared" si="1"/>
        <v>118.30979217801617</v>
      </c>
      <c r="K5" s="5">
        <v>7.1163757967729997E-4</v>
      </c>
      <c r="L5" s="6">
        <f t="shared" si="2"/>
        <v>71.114688832435618</v>
      </c>
      <c r="M5" s="4">
        <v>0.700134208376883</v>
      </c>
    </row>
    <row r="6" spans="2:13" x14ac:dyDescent="0.25">
      <c r="B6" s="8">
        <v>0</v>
      </c>
      <c r="C6" s="9">
        <v>1.5356484738083299E-3</v>
      </c>
      <c r="D6" s="9">
        <v>-3.1668712524678998E-5</v>
      </c>
      <c r="F6" s="3">
        <v>-7</v>
      </c>
      <c r="G6" s="17">
        <v>-6.3007757593667897</v>
      </c>
      <c r="H6" s="4">
        <f t="shared" si="0"/>
        <v>-2.0935810278783818E-2</v>
      </c>
      <c r="I6" s="5">
        <v>1.3251182468014E-3</v>
      </c>
      <c r="J6" s="6">
        <f t="shared" si="1"/>
        <v>132.42045456648913</v>
      </c>
      <c r="K6" s="5">
        <v>7.96249674942682E-4</v>
      </c>
      <c r="L6" s="6">
        <f t="shared" si="2"/>
        <v>79.570064150004697</v>
      </c>
      <c r="M6" s="4">
        <v>0.74827164392776702</v>
      </c>
    </row>
    <row r="7" spans="2:13" x14ac:dyDescent="0.25">
      <c r="B7" s="8">
        <v>1</v>
      </c>
      <c r="C7" s="9">
        <v>-0.294924690951331</v>
      </c>
      <c r="D7" s="9">
        <v>-1.67259642773565E-3</v>
      </c>
      <c r="F7" s="3">
        <v>-6</v>
      </c>
      <c r="G7" s="17">
        <v>-6.3049415757493499</v>
      </c>
      <c r="H7" s="4">
        <f t="shared" si="0"/>
        <v>4.5166276102470676E-2</v>
      </c>
      <c r="I7" s="5">
        <v>1.4569378439397E-3</v>
      </c>
      <c r="J7" s="6">
        <f t="shared" si="1"/>
        <v>145.59332499972018</v>
      </c>
      <c r="K7" s="5">
        <v>8.75256702465799E-4</v>
      </c>
      <c r="L7" s="6">
        <f t="shared" si="2"/>
        <v>87.465319176348217</v>
      </c>
      <c r="M7" s="4">
        <v>0.854972676285505</v>
      </c>
    </row>
    <row r="8" spans="2:13" x14ac:dyDescent="0.25">
      <c r="B8" s="8">
        <v>2</v>
      </c>
      <c r="C8" s="9">
        <v>4.4446126701686198E-2</v>
      </c>
      <c r="D8" s="9">
        <v>0.44102842204651099</v>
      </c>
      <c r="F8" s="12">
        <v>-5</v>
      </c>
      <c r="G8" s="18">
        <v>-6.3076950330476</v>
      </c>
      <c r="H8" s="13">
        <f t="shared" si="0"/>
        <v>8.8857417396646002E-2</v>
      </c>
      <c r="I8" s="14">
        <v>1.5776760163021899E-3</v>
      </c>
      <c r="J8" s="13">
        <f t="shared" si="1"/>
        <v>157.65881704645693</v>
      </c>
      <c r="K8" s="14">
        <v>9.4760943894501301E-4</v>
      </c>
      <c r="L8" s="13">
        <f t="shared" si="2"/>
        <v>94.695603927791126</v>
      </c>
      <c r="M8" s="13">
        <v>0.91334599442401398</v>
      </c>
    </row>
    <row r="9" spans="2:13" x14ac:dyDescent="0.25">
      <c r="B9" s="8">
        <v>3</v>
      </c>
      <c r="C9" s="9">
        <v>56197.636144349402</v>
      </c>
      <c r="D9" s="9">
        <v>115.67375974628099</v>
      </c>
      <c r="F9" s="12">
        <v>-4</v>
      </c>
      <c r="G9" s="18">
        <v>-6.3089399712146399</v>
      </c>
      <c r="H9" s="13">
        <f t="shared" si="0"/>
        <v>0.10861177109343909</v>
      </c>
      <c r="I9" s="14">
        <v>1.6860021438148899E-3</v>
      </c>
      <c r="J9" s="13">
        <f t="shared" si="1"/>
        <v>168.48396044877933</v>
      </c>
      <c r="K9" s="14">
        <v>1.01253772245394E-3</v>
      </c>
      <c r="L9" s="13">
        <f t="shared" si="2"/>
        <v>101.18395531622579</v>
      </c>
      <c r="M9" s="13">
        <v>0.95599051304369898</v>
      </c>
    </row>
    <row r="10" spans="2:13" x14ac:dyDescent="0.25">
      <c r="B10" s="10">
        <v>4</v>
      </c>
      <c r="C10" s="11">
        <v>2117176.8644955698</v>
      </c>
      <c r="D10" s="11">
        <v>-50373.770250240203</v>
      </c>
      <c r="F10" s="12">
        <v>-3</v>
      </c>
      <c r="G10" s="18">
        <v>-6.3085067455053201</v>
      </c>
      <c r="H10" s="13">
        <f t="shared" si="0"/>
        <v>0.10173745868256932</v>
      </c>
      <c r="I10" s="14">
        <v>1.7804729771738401E-3</v>
      </c>
      <c r="J10" s="13">
        <f t="shared" si="1"/>
        <v>177.92452979182764</v>
      </c>
      <c r="K10" s="14">
        <v>1.0691684892079199E-3</v>
      </c>
      <c r="L10" s="13">
        <f t="shared" si="2"/>
        <v>106.84312716304949</v>
      </c>
      <c r="M10" s="13">
        <v>1.0598319224164501</v>
      </c>
    </row>
    <row r="11" spans="2:13" x14ac:dyDescent="0.25">
      <c r="B11" s="10">
        <v>5</v>
      </c>
      <c r="C11" s="11">
        <v>-3418379872.6187501</v>
      </c>
      <c r="D11" s="11">
        <v>-6525782.5464034602</v>
      </c>
      <c r="F11" s="12">
        <v>-2</v>
      </c>
      <c r="G11" s="18">
        <v>-6.3063851718564701</v>
      </c>
      <c r="H11" s="13">
        <f t="shared" si="0"/>
        <v>6.8072882109396105E-2</v>
      </c>
      <c r="I11" s="14">
        <v>1.8566830919908601E-3</v>
      </c>
      <c r="J11" s="13">
        <f t="shared" si="1"/>
        <v>185.54028640146899</v>
      </c>
      <c r="K11" s="14">
        <v>1.11487352832331E-3</v>
      </c>
      <c r="L11" s="13">
        <f t="shared" si="2"/>
        <v>111.41047960140602</v>
      </c>
      <c r="M11" s="13">
        <v>1.1712434700957399</v>
      </c>
    </row>
    <row r="12" spans="2:13" x14ac:dyDescent="0.25">
      <c r="B12" s="10">
        <v>6</v>
      </c>
      <c r="C12" s="11">
        <v>-145144013479.87</v>
      </c>
      <c r="D12" s="11">
        <v>2824717196.65768</v>
      </c>
      <c r="F12" s="12">
        <v>-1</v>
      </c>
      <c r="G12" s="18">
        <v>-6.3033278591949999</v>
      </c>
      <c r="H12" s="13">
        <f t="shared" si="0"/>
        <v>1.9560243268891053E-2</v>
      </c>
      <c r="I12" s="14">
        <v>1.9050128283241701E-3</v>
      </c>
      <c r="J12" s="13">
        <f t="shared" si="1"/>
        <v>190.36992758238515</v>
      </c>
      <c r="K12" s="14">
        <v>1.14389826989071E-3</v>
      </c>
      <c r="L12" s="13">
        <f t="shared" si="2"/>
        <v>114.31095243189299</v>
      </c>
      <c r="M12" s="13">
        <v>1.1589320340565099</v>
      </c>
    </row>
    <row r="13" spans="2:13" x14ac:dyDescent="0.25">
      <c r="B13" s="10">
        <v>7</v>
      </c>
      <c r="C13" s="11">
        <v>104176371865866</v>
      </c>
      <c r="D13" s="11">
        <v>189652343277.703</v>
      </c>
      <c r="F13" s="19">
        <v>0</v>
      </c>
      <c r="G13" s="20">
        <v>-6.3020951540518304</v>
      </c>
      <c r="H13" s="21">
        <f t="shared" si="0"/>
        <v>0</v>
      </c>
      <c r="I13" s="22">
        <v>1.91787321497341E-3</v>
      </c>
      <c r="J13" s="21">
        <f t="shared" si="1"/>
        <v>191.65507949249118</v>
      </c>
      <c r="K13" s="22">
        <v>1.1515094798545101E-3</v>
      </c>
      <c r="L13" s="21">
        <f t="shared" si="2"/>
        <v>115.07154861690533</v>
      </c>
      <c r="M13" s="21">
        <v>1</v>
      </c>
    </row>
    <row r="14" spans="2:13" x14ac:dyDescent="0.25">
      <c r="B14" s="10">
        <v>8</v>
      </c>
      <c r="C14" s="11">
        <v>4427941744229000</v>
      </c>
      <c r="D14" s="11">
        <v>-81186006198054.203</v>
      </c>
      <c r="F14" s="12">
        <v>1</v>
      </c>
      <c r="G14" s="18">
        <v>-6.3032819741533697</v>
      </c>
      <c r="H14" s="13">
        <f t="shared" si="0"/>
        <v>1.8832151411998396E-2</v>
      </c>
      <c r="I14" s="14">
        <v>1.8977719179316299E-3</v>
      </c>
      <c r="J14" s="13">
        <f t="shared" si="1"/>
        <v>189.64633582144617</v>
      </c>
      <c r="K14" s="14">
        <v>1.13944400594279E-3</v>
      </c>
      <c r="L14" s="13">
        <f t="shared" si="2"/>
        <v>113.8658331693921</v>
      </c>
      <c r="M14" s="13">
        <v>0.84369986846826805</v>
      </c>
    </row>
    <row r="15" spans="2:13" x14ac:dyDescent="0.25">
      <c r="B15" s="15">
        <v>9</v>
      </c>
      <c r="C15" s="16">
        <v>-1.65163512973631E+18</v>
      </c>
      <c r="D15" s="16">
        <v>-2926296524918950</v>
      </c>
      <c r="F15" s="12">
        <v>2</v>
      </c>
      <c r="G15" s="18">
        <v>-6.30617653798289</v>
      </c>
      <c r="H15" s="13">
        <f t="shared" si="0"/>
        <v>6.4762334291883106E-2</v>
      </c>
      <c r="I15" s="14">
        <v>1.85357594081585E-3</v>
      </c>
      <c r="J15" s="13">
        <f t="shared" si="1"/>
        <v>185.2297855295696</v>
      </c>
      <c r="K15" s="14">
        <v>1.1128932554095199E-3</v>
      </c>
      <c r="L15" s="13">
        <f t="shared" si="2"/>
        <v>111.21258885464228</v>
      </c>
      <c r="M15" s="13">
        <v>0.86239514535296202</v>
      </c>
    </row>
    <row r="16" spans="2:13" x14ac:dyDescent="0.25">
      <c r="B16" s="15">
        <v>10</v>
      </c>
      <c r="C16" s="16">
        <v>-6.8901083924977304E+19</v>
      </c>
      <c r="D16" s="16">
        <v>1.23123736406671E+18</v>
      </c>
      <c r="F16" s="12">
        <v>3</v>
      </c>
      <c r="G16" s="18">
        <v>-6.3084875076336102</v>
      </c>
      <c r="H16" s="13">
        <f t="shared" si="0"/>
        <v>0.10143219715859016</v>
      </c>
      <c r="I16" s="14">
        <v>1.7934460959011E-3</v>
      </c>
      <c r="J16" s="13">
        <f t="shared" si="1"/>
        <v>179.22094713658575</v>
      </c>
      <c r="K16" s="14">
        <v>1.0767682349018201E-3</v>
      </c>
      <c r="L16" s="13">
        <f t="shared" si="2"/>
        <v>107.60257771156103</v>
      </c>
      <c r="M16" s="13">
        <v>1.05912632496619</v>
      </c>
    </row>
    <row r="17" spans="2:14" x14ac:dyDescent="0.25">
      <c r="B17" s="15">
        <v>11</v>
      </c>
      <c r="C17" s="16">
        <v>1.2992391731310999E+22</v>
      </c>
      <c r="D17" s="16">
        <v>2.2599205597762998E+19</v>
      </c>
      <c r="F17" s="12">
        <v>4</v>
      </c>
      <c r="G17" s="18">
        <v>-6.3089450588166596</v>
      </c>
      <c r="H17" s="13">
        <f t="shared" si="0"/>
        <v>0.10869249983356927</v>
      </c>
      <c r="I17" s="14">
        <v>1.72113142889498E-3</v>
      </c>
      <c r="J17" s="13">
        <f t="shared" si="1"/>
        <v>171.99446670746983</v>
      </c>
      <c r="K17" s="14">
        <v>1.03331992971178E-3</v>
      </c>
      <c r="L17" s="13">
        <f t="shared" si="2"/>
        <v>103.26074305846765</v>
      </c>
      <c r="M17" s="13">
        <v>1.2714275239978401</v>
      </c>
    </row>
    <row r="18" spans="2:14" x14ac:dyDescent="0.25">
      <c r="B18" s="15">
        <v>12</v>
      </c>
      <c r="C18" s="16">
        <v>5.30921603233708E+23</v>
      </c>
      <c r="D18" s="16">
        <v>-9.3677834791659797E+21</v>
      </c>
      <c r="F18" s="12">
        <v>5</v>
      </c>
      <c r="G18" s="18">
        <v>-6.3076780003590498</v>
      </c>
      <c r="H18" s="13">
        <f t="shared" si="0"/>
        <v>8.8587147143120964E-2</v>
      </c>
      <c r="I18" s="14">
        <v>1.6377370465867501E-3</v>
      </c>
      <c r="J18" s="13">
        <f t="shared" si="1"/>
        <v>163.66077872135727</v>
      </c>
      <c r="K18" s="14">
        <v>9.8322061380680501E-4</v>
      </c>
      <c r="L18" s="13">
        <f t="shared" si="2"/>
        <v>98.254265937183845</v>
      </c>
      <c r="M18" s="13">
        <v>1.39024854326787</v>
      </c>
    </row>
    <row r="19" spans="2:14" x14ac:dyDescent="0.25">
      <c r="B19" s="15">
        <v>13</v>
      </c>
      <c r="C19" s="16">
        <v>-3.9968720871199404E+25</v>
      </c>
      <c r="D19" s="16">
        <v>-6.8519239978710102E+22</v>
      </c>
      <c r="F19" s="3">
        <v>6</v>
      </c>
      <c r="G19" s="17">
        <v>-6.30491707457064</v>
      </c>
      <c r="H19" s="4">
        <f t="shared" si="0"/>
        <v>4.4777497797621732E-2</v>
      </c>
      <c r="I19" s="5">
        <v>1.5447084952622701E-3</v>
      </c>
      <c r="J19" s="6">
        <f t="shared" si="1"/>
        <v>154.36433813291529</v>
      </c>
      <c r="K19" s="5">
        <v>9.2731816286987796E-4</v>
      </c>
      <c r="L19" s="6">
        <f t="shared" si="2"/>
        <v>92.667875452925273</v>
      </c>
      <c r="M19" s="4">
        <v>1.50283149517681</v>
      </c>
    </row>
    <row r="20" spans="2:14" x14ac:dyDescent="0.25">
      <c r="B20" s="15">
        <v>14</v>
      </c>
      <c r="C20" s="16">
        <v>-1.6033983359921301E+27</v>
      </c>
      <c r="D20" s="16">
        <v>2.8106997565758202E+25</v>
      </c>
      <c r="F20" s="3">
        <v>7</v>
      </c>
      <c r="G20" s="17">
        <v>-6.3007800044935696</v>
      </c>
      <c r="H20" s="4">
        <f t="shared" si="0"/>
        <v>-2.0868449715731246E-2</v>
      </c>
      <c r="I20" s="5">
        <v>1.44469746085534E-3</v>
      </c>
      <c r="J20" s="6">
        <f t="shared" si="1"/>
        <v>144.37013069535419</v>
      </c>
      <c r="K20" s="5">
        <v>8.67223821049713E-4</v>
      </c>
      <c r="L20" s="6">
        <f t="shared" si="2"/>
        <v>86.66258492137554</v>
      </c>
      <c r="M20" s="4">
        <v>1.6867240960432199</v>
      </c>
    </row>
    <row r="21" spans="2:14" x14ac:dyDescent="0.25">
      <c r="F21" s="3">
        <v>8</v>
      </c>
      <c r="G21" s="17">
        <v>-6.2951948137893501</v>
      </c>
      <c r="H21" s="4">
        <f t="shared" si="0"/>
        <v>-0.10949279713816853</v>
      </c>
      <c r="I21" s="5">
        <v>1.3412635801511601E-3</v>
      </c>
      <c r="J21" s="6">
        <f t="shared" si="1"/>
        <v>134.03387464161329</v>
      </c>
      <c r="K21" s="5">
        <v>8.0505613978865099E-4</v>
      </c>
      <c r="L21" s="6">
        <f t="shared" si="2"/>
        <v>80.450103407513907</v>
      </c>
      <c r="M21" s="4">
        <v>1.7759676851925299</v>
      </c>
    </row>
    <row r="22" spans="2:14" x14ac:dyDescent="0.25">
      <c r="B22" s="49" t="s">
        <v>13</v>
      </c>
      <c r="C22" s="50"/>
      <c r="D22" s="51"/>
      <c r="F22" s="3">
        <v>8.9999999999999911</v>
      </c>
      <c r="G22" s="17">
        <v>-6.2880170701255</v>
      </c>
      <c r="H22" s="4">
        <f t="shared" si="0"/>
        <v>-0.22338735900042841</v>
      </c>
      <c r="I22" s="5">
        <v>1.2394648833370301E-3</v>
      </c>
      <c r="J22" s="6">
        <f t="shared" si="1"/>
        <v>123.86102422698637</v>
      </c>
      <c r="K22" s="5">
        <v>7.4385268759819098E-4</v>
      </c>
      <c r="L22" s="6">
        <f t="shared" si="2"/>
        <v>74.333978314781902</v>
      </c>
      <c r="M22" s="4">
        <v>1.89095913988119</v>
      </c>
    </row>
    <row r="23" spans="2:14" x14ac:dyDescent="0.25">
      <c r="B23" s="7" t="s">
        <v>5</v>
      </c>
      <c r="C23" s="7" t="s">
        <v>6</v>
      </c>
      <c r="D23" s="7" t="s">
        <v>7</v>
      </c>
      <c r="F23" s="3">
        <v>10</v>
      </c>
      <c r="G23" s="17">
        <v>-6.2789528771563203</v>
      </c>
      <c r="H23" s="4">
        <f t="shared" si="0"/>
        <v>-0.36721560575979434</v>
      </c>
      <c r="I23" s="5">
        <v>1.0069609076831E-3</v>
      </c>
      <c r="J23" s="6">
        <f t="shared" si="1"/>
        <v>100.62665837403192</v>
      </c>
      <c r="K23" s="5">
        <v>6.0416263056667504E-4</v>
      </c>
      <c r="L23" s="6">
        <f t="shared" si="2"/>
        <v>60.37460457950764</v>
      </c>
      <c r="M23" s="4">
        <v>1.96914100145882</v>
      </c>
    </row>
    <row r="24" spans="2:14" x14ac:dyDescent="0.25">
      <c r="B24" s="8">
        <v>0</v>
      </c>
      <c r="C24" s="9">
        <v>-6.3020141000000001</v>
      </c>
      <c r="D24" s="9">
        <v>-5.4691731000000002E-5</v>
      </c>
    </row>
    <row r="25" spans="2:14" x14ac:dyDescent="0.25">
      <c r="B25" s="8">
        <v>1</v>
      </c>
      <c r="C25" s="9">
        <v>6.9557134000000007E-2</v>
      </c>
      <c r="D25" s="9">
        <v>-1.3019677E-3</v>
      </c>
      <c r="N25" s="30" t="s">
        <v>46</v>
      </c>
    </row>
    <row r="26" spans="2:14" x14ac:dyDescent="0.25">
      <c r="B26" s="8">
        <v>2</v>
      </c>
      <c r="C26" s="9">
        <v>-1400.6048000000001</v>
      </c>
      <c r="D26" s="9">
        <v>-4.2583234000000001</v>
      </c>
    </row>
    <row r="27" spans="2:14" x14ac:dyDescent="0.25">
      <c r="B27" s="8">
        <v>3</v>
      </c>
      <c r="C27" s="9">
        <v>-12078.255999999999</v>
      </c>
      <c r="D27" s="9">
        <v>234.78569999999999</v>
      </c>
    </row>
    <row r="28" spans="2:14" x14ac:dyDescent="0.25">
      <c r="B28" s="10">
        <v>4</v>
      </c>
      <c r="C28" s="11">
        <v>101482590</v>
      </c>
      <c r="D28" s="11">
        <v>477766.06</v>
      </c>
    </row>
    <row r="29" spans="2:14" x14ac:dyDescent="0.25">
      <c r="B29" s="10">
        <v>5</v>
      </c>
      <c r="C29" s="11">
        <v>750775180</v>
      </c>
      <c r="D29" s="11">
        <v>-11509686</v>
      </c>
    </row>
    <row r="30" spans="2:14" x14ac:dyDescent="0.25">
      <c r="B30" s="10">
        <v>6</v>
      </c>
      <c r="C30" s="11">
        <v>-3551697300000</v>
      </c>
      <c r="D30" s="11">
        <v>-23064135000</v>
      </c>
    </row>
    <row r="31" spans="2:14" x14ac:dyDescent="0.25">
      <c r="B31" s="10">
        <v>7</v>
      </c>
      <c r="C31" s="11">
        <v>-22023862000000</v>
      </c>
      <c r="D31" s="11">
        <v>294989100000</v>
      </c>
    </row>
    <row r="32" spans="2:14" x14ac:dyDescent="0.25">
      <c r="B32" s="10">
        <v>8</v>
      </c>
      <c r="C32" s="11">
        <v>7.3660653E+16</v>
      </c>
      <c r="D32" s="11">
        <v>571520950000000</v>
      </c>
    </row>
    <row r="33" spans="2:4" x14ac:dyDescent="0.25">
      <c r="B33" s="15">
        <v>9</v>
      </c>
      <c r="C33" s="16">
        <v>3.3094182E+17</v>
      </c>
      <c r="D33" s="16">
        <v>-4055775700000000</v>
      </c>
    </row>
    <row r="34" spans="2:4" x14ac:dyDescent="0.25">
      <c r="B34" s="15">
        <v>10</v>
      </c>
      <c r="C34" s="16">
        <v>-8.7439104E+20</v>
      </c>
      <c r="D34" s="16">
        <v>-7.5536853E+18</v>
      </c>
    </row>
    <row r="35" spans="2:4" x14ac:dyDescent="0.25">
      <c r="B35" s="15">
        <v>11</v>
      </c>
      <c r="C35" s="16">
        <v>-2.465152E+21</v>
      </c>
      <c r="D35" s="16">
        <v>2.8258234E+19</v>
      </c>
    </row>
    <row r="36" spans="2:4" x14ac:dyDescent="0.25">
      <c r="B36" s="15">
        <v>12</v>
      </c>
      <c r="C36" s="16">
        <v>5.4819525999999995E+24</v>
      </c>
      <c r="D36" s="16">
        <v>5.0645761000000004E+22</v>
      </c>
    </row>
    <row r="37" spans="2:4" x14ac:dyDescent="0.25">
      <c r="B37" s="15">
        <v>13</v>
      </c>
      <c r="C37" s="16">
        <v>7.2109972999999999E+24</v>
      </c>
      <c r="D37" s="16">
        <v>-7.8214089999999998E+22</v>
      </c>
    </row>
    <row r="38" spans="2:4" x14ac:dyDescent="0.25">
      <c r="B38" s="15">
        <v>14</v>
      </c>
      <c r="C38" s="16">
        <v>-1.4041609000000001E+28</v>
      </c>
      <c r="D38" s="16">
        <v>-1.3538347999999999E+26</v>
      </c>
    </row>
  </sheetData>
  <mergeCells count="3">
    <mergeCell ref="B2:D2"/>
    <mergeCell ref="B4:D4"/>
    <mergeCell ref="B22:D22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4A873-533D-4408-8F00-698462775D72}">
  <dimension ref="B2:L24"/>
  <sheetViews>
    <sheetView tabSelected="1" workbookViewId="0">
      <selection activeCell="L30" sqref="L30"/>
    </sheetView>
  </sheetViews>
  <sheetFormatPr defaultRowHeight="15" x14ac:dyDescent="0.25"/>
  <cols>
    <col min="1" max="1" width="4" customWidth="1"/>
    <col min="2" max="2" width="16.28515625" customWidth="1"/>
    <col min="3" max="3" width="14" customWidth="1"/>
    <col min="4" max="4" width="16" customWidth="1"/>
    <col min="5" max="5" width="16.28515625" customWidth="1"/>
    <col min="6" max="6" width="18.140625" customWidth="1"/>
    <col min="7" max="7" width="19" customWidth="1"/>
    <col min="8" max="8" width="18.5703125" customWidth="1"/>
    <col min="9" max="9" width="15.28515625" customWidth="1"/>
    <col min="10" max="10" width="15.42578125" customWidth="1"/>
    <col min="11" max="11" width="59.7109375" customWidth="1"/>
    <col min="12" max="12" width="16.42578125" customWidth="1"/>
    <col min="13" max="13" width="16.85546875" customWidth="1"/>
    <col min="14" max="14" width="17.5703125" customWidth="1"/>
  </cols>
  <sheetData>
    <row r="2" spans="2:12" ht="30" x14ac:dyDescent="0.25">
      <c r="B2" s="2" t="s">
        <v>19</v>
      </c>
      <c r="C2" s="2" t="s">
        <v>14</v>
      </c>
      <c r="D2" s="2" t="s">
        <v>2</v>
      </c>
      <c r="E2" s="2" t="s">
        <v>3</v>
      </c>
      <c r="F2" s="2" t="s">
        <v>15</v>
      </c>
      <c r="G2" s="2" t="s">
        <v>16</v>
      </c>
      <c r="H2" s="2" t="s">
        <v>17</v>
      </c>
      <c r="I2" s="2" t="s">
        <v>42</v>
      </c>
      <c r="J2" s="2" t="s">
        <v>43</v>
      </c>
      <c r="K2" s="2" t="s">
        <v>44</v>
      </c>
      <c r="L2" s="2" t="s">
        <v>50</v>
      </c>
    </row>
    <row r="3" spans="2:12" x14ac:dyDescent="0.25">
      <c r="B3" s="29" t="s">
        <v>18</v>
      </c>
      <c r="C3" s="34">
        <v>-6.32002661548308</v>
      </c>
      <c r="D3" s="41">
        <v>-1.3281972662021401E-4</v>
      </c>
      <c r="E3" s="35">
        <v>-7.9250807643855699E-5</v>
      </c>
      <c r="F3" s="36">
        <v>-4.8566607725768999E-4</v>
      </c>
      <c r="G3" s="36">
        <v>-0.246165212682428</v>
      </c>
      <c r="H3" s="36">
        <v>-32.153912607171897</v>
      </c>
      <c r="I3" s="37">
        <f>0</f>
        <v>0</v>
      </c>
      <c r="J3" s="38">
        <f>ABS(D3)</f>
        <v>1.3281972662021401E-4</v>
      </c>
      <c r="K3" s="45"/>
      <c r="L3" s="38">
        <f>ABS(E3)</f>
        <v>7.9250807643855699E-5</v>
      </c>
    </row>
    <row r="4" spans="2:12" x14ac:dyDescent="0.25">
      <c r="B4" s="40" t="s">
        <v>47</v>
      </c>
      <c r="C4" s="24">
        <v>-6.3149754357611796</v>
      </c>
      <c r="D4" s="42">
        <v>2.0942836748801502E-3</v>
      </c>
      <c r="E4" s="25">
        <v>1.3221472645258401E-4</v>
      </c>
      <c r="F4" s="28">
        <v>-1.3061848670268099E-4</v>
      </c>
      <c r="G4" s="28">
        <v>-0.24354631174397201</v>
      </c>
      <c r="H4" s="28">
        <v>-35.780172268583101</v>
      </c>
      <c r="I4" s="32">
        <f>ABS(C4-$C$3)</f>
        <v>5.0511797219003896E-3</v>
      </c>
      <c r="J4" s="33">
        <f>ABS(D4)</f>
        <v>2.0942836748801502E-3</v>
      </c>
      <c r="K4" s="45"/>
      <c r="L4" s="38">
        <f>ABS(E4)</f>
        <v>1.3221472645258401E-4</v>
      </c>
    </row>
    <row r="5" spans="2:12" x14ac:dyDescent="0.25">
      <c r="B5" s="40" t="s">
        <v>24</v>
      </c>
      <c r="C5" s="24">
        <v>-6.3691110773257904</v>
      </c>
      <c r="D5" s="43">
        <v>-4.6493412021179599E-4</v>
      </c>
      <c r="E5" s="25">
        <v>-2.8121997363587698E-4</v>
      </c>
      <c r="F5" s="31">
        <v>-8.6813420243491996E-4</v>
      </c>
      <c r="G5" s="28">
        <v>-0.25786746994286103</v>
      </c>
      <c r="H5" s="28">
        <v>-27.620748083269699</v>
      </c>
      <c r="I5" s="32">
        <f t="shared" ref="I5:I24" si="0">ABS(C5-$C$3)</f>
        <v>4.9084461842710425E-2</v>
      </c>
      <c r="J5" s="33">
        <f t="shared" ref="J5:J24" si="1">ABS(D5)</f>
        <v>4.6493412021179599E-4</v>
      </c>
      <c r="K5" s="45"/>
      <c r="L5" s="38">
        <f>ABS(E5)</f>
        <v>2.8121997363587698E-4</v>
      </c>
    </row>
    <row r="6" spans="2:12" x14ac:dyDescent="0.25">
      <c r="B6" s="40" t="s">
        <v>23</v>
      </c>
      <c r="C6" s="24">
        <v>-6.2743367157843197</v>
      </c>
      <c r="D6" s="43">
        <v>2.2808334776244199E-4</v>
      </c>
      <c r="E6" s="25">
        <v>1.3221472645258401E-4</v>
      </c>
      <c r="F6" s="28">
        <v>-1.3061848670268099E-4</v>
      </c>
      <c r="G6" s="28">
        <v>-0.24354631174397201</v>
      </c>
      <c r="H6" s="28">
        <v>-35.780172268583101</v>
      </c>
      <c r="I6" s="32">
        <f t="shared" si="0"/>
        <v>4.568989969876025E-2</v>
      </c>
      <c r="J6" s="33">
        <f t="shared" si="1"/>
        <v>2.2808334776244199E-4</v>
      </c>
      <c r="K6" s="45"/>
      <c r="L6" s="38">
        <f t="shared" ref="L6:L24" si="2">ABS(E6)</f>
        <v>1.3221472645258401E-4</v>
      </c>
    </row>
    <row r="7" spans="2:12" x14ac:dyDescent="0.25">
      <c r="B7" s="39" t="s">
        <v>26</v>
      </c>
      <c r="C7" s="24">
        <v>-6.3218862201726598</v>
      </c>
      <c r="D7" s="43">
        <v>3.5706971049293001E-4</v>
      </c>
      <c r="E7" s="25">
        <v>2.0936617645978499E-4</v>
      </c>
      <c r="F7" s="28">
        <v>-4.83743911213811E-5</v>
      </c>
      <c r="G7" s="28">
        <v>-0.25974091288141399</v>
      </c>
      <c r="H7" s="28">
        <v>-25.288583144251302</v>
      </c>
      <c r="I7" s="32">
        <f t="shared" si="0"/>
        <v>1.8596046895797969E-3</v>
      </c>
      <c r="J7" s="33">
        <f t="shared" si="1"/>
        <v>3.5706971049293001E-4</v>
      </c>
      <c r="K7" s="45"/>
      <c r="L7" s="38">
        <f t="shared" si="2"/>
        <v>2.0936617645978499E-4</v>
      </c>
    </row>
    <row r="8" spans="2:12" x14ac:dyDescent="0.25">
      <c r="B8" s="39" t="s">
        <v>25</v>
      </c>
      <c r="C8" s="24">
        <v>-6.3209826631740302</v>
      </c>
      <c r="D8" s="43">
        <v>-5.7371879357940702E-4</v>
      </c>
      <c r="E8" s="25">
        <v>-3.46370135152693E-4</v>
      </c>
      <c r="F8" s="28">
        <v>-9.4163986245144899E-4</v>
      </c>
      <c r="G8" s="28">
        <v>-0.248657939914042</v>
      </c>
      <c r="H8" s="28">
        <v>-33.488008458764398</v>
      </c>
      <c r="I8" s="32">
        <f t="shared" si="0"/>
        <v>9.5604769095025688E-4</v>
      </c>
      <c r="J8" s="33">
        <f t="shared" si="1"/>
        <v>5.7371879357940702E-4</v>
      </c>
      <c r="K8" s="45"/>
      <c r="L8" s="38">
        <f t="shared" si="2"/>
        <v>3.46370135152693E-4</v>
      </c>
    </row>
    <row r="9" spans="2:12" x14ac:dyDescent="0.25">
      <c r="B9" s="39" t="s">
        <v>28</v>
      </c>
      <c r="C9" s="24">
        <v>-6.3221861332364302</v>
      </c>
      <c r="D9" s="43">
        <v>5.4258901160624895E-4</v>
      </c>
      <c r="E9" s="25">
        <v>3.2323294266984199E-4</v>
      </c>
      <c r="F9" s="28">
        <v>1.88233265687998E-4</v>
      </c>
      <c r="G9" s="28">
        <v>-0.25287544847226501</v>
      </c>
      <c r="H9" s="28">
        <v>-28.4233464502156</v>
      </c>
      <c r="I9" s="32">
        <f t="shared" si="0"/>
        <v>2.1595177533502152E-3</v>
      </c>
      <c r="J9" s="33">
        <f t="shared" si="1"/>
        <v>5.4258901160624895E-4</v>
      </c>
      <c r="K9" s="45"/>
      <c r="L9" s="38">
        <f t="shared" si="2"/>
        <v>3.2323294266984199E-4</v>
      </c>
    </row>
    <row r="10" spans="2:12" x14ac:dyDescent="0.25">
      <c r="B10" s="39" t="s">
        <v>27</v>
      </c>
      <c r="C10" s="24">
        <v>-6.3210522760258501</v>
      </c>
      <c r="D10" s="43">
        <v>-8.1575153190169899E-4</v>
      </c>
      <c r="E10" s="25">
        <v>-4.9179489271492102E-4</v>
      </c>
      <c r="F10" s="28">
        <v>-1.15602575832544E-3</v>
      </c>
      <c r="G10" s="28">
        <v>-0.24875213046195699</v>
      </c>
      <c r="H10" s="28">
        <v>-31.988649229856499</v>
      </c>
      <c r="I10" s="32">
        <f t="shared" si="0"/>
        <v>1.0256605427700904E-3</v>
      </c>
      <c r="J10" s="33">
        <f t="shared" si="1"/>
        <v>8.1575153190169899E-4</v>
      </c>
      <c r="K10" s="45"/>
      <c r="L10" s="38">
        <f t="shared" si="2"/>
        <v>4.9179489271492102E-4</v>
      </c>
    </row>
    <row r="11" spans="2:12" x14ac:dyDescent="0.25">
      <c r="B11" s="39" t="s">
        <v>29</v>
      </c>
      <c r="C11" s="24">
        <v>-6.3387342860145397</v>
      </c>
      <c r="D11" s="44">
        <v>-1.8804230343878899E-4</v>
      </c>
      <c r="E11" s="25">
        <v>-1.13801512302616E-4</v>
      </c>
      <c r="F11" s="28">
        <v>-5.6895004404383003E-4</v>
      </c>
      <c r="G11" s="28">
        <v>-0.291809990494942</v>
      </c>
      <c r="H11" s="28">
        <v>-23.107215673449701</v>
      </c>
      <c r="I11" s="32">
        <f t="shared" si="0"/>
        <v>1.8707670531459719E-2</v>
      </c>
      <c r="J11" s="33">
        <f t="shared" si="1"/>
        <v>1.8804230343878899E-4</v>
      </c>
      <c r="K11" s="45"/>
      <c r="L11" s="38">
        <f t="shared" si="2"/>
        <v>1.13801512302616E-4</v>
      </c>
    </row>
    <row r="12" spans="2:12" x14ac:dyDescent="0.25">
      <c r="B12" s="39" t="s">
        <v>30</v>
      </c>
      <c r="C12" s="24">
        <v>-6.3051349220933002</v>
      </c>
      <c r="D12" s="44">
        <v>-1.0325499670402601E-4</v>
      </c>
      <c r="E12" s="25">
        <v>-6.4471666740349102E-5</v>
      </c>
      <c r="F12" s="28">
        <v>-4.3456963348419099E-4</v>
      </c>
      <c r="G12" s="28">
        <v>-0.24790446959206699</v>
      </c>
      <c r="H12" s="28">
        <v>-33.8974504518118</v>
      </c>
      <c r="I12" s="32">
        <f t="shared" si="0"/>
        <v>1.4891693389779803E-2</v>
      </c>
      <c r="J12" s="33">
        <f t="shared" si="1"/>
        <v>1.0325499670402601E-4</v>
      </c>
      <c r="K12" s="45"/>
      <c r="L12" s="38">
        <f t="shared" si="2"/>
        <v>6.4471666740349102E-5</v>
      </c>
    </row>
    <row r="13" spans="2:12" x14ac:dyDescent="0.25">
      <c r="B13" s="39" t="s">
        <v>31</v>
      </c>
      <c r="C13" s="24">
        <v>-6.3215393719458204</v>
      </c>
      <c r="D13" s="43">
        <v>6.6641030552659695E-4</v>
      </c>
      <c r="E13" s="25">
        <v>3.9872604621504499E-4</v>
      </c>
      <c r="F13" s="28">
        <v>2.9716113032956999E-4</v>
      </c>
      <c r="G13" s="28">
        <v>-0.25261458194629199</v>
      </c>
      <c r="H13" s="28">
        <v>-27.532138699178599</v>
      </c>
      <c r="I13" s="32">
        <f t="shared" si="0"/>
        <v>1.5127564627404055E-3</v>
      </c>
      <c r="J13" s="33">
        <f t="shared" si="1"/>
        <v>6.6641030552659695E-4</v>
      </c>
      <c r="K13" s="45"/>
      <c r="L13" s="38">
        <f t="shared" si="2"/>
        <v>3.9872604621504499E-4</v>
      </c>
    </row>
    <row r="14" spans="2:12" x14ac:dyDescent="0.25">
      <c r="B14" s="39" t="s">
        <v>32</v>
      </c>
      <c r="C14" s="24">
        <v>-6.3199012512033796</v>
      </c>
      <c r="D14" s="43">
        <v>-8.4942669919944305E-4</v>
      </c>
      <c r="E14" s="25">
        <v>-5.1157219630243802E-4</v>
      </c>
      <c r="F14" s="28">
        <v>-1.2200999827802501E-3</v>
      </c>
      <c r="G14" s="28">
        <v>-0.26586950544680299</v>
      </c>
      <c r="H14" s="28">
        <v>-24.6527258083281</v>
      </c>
      <c r="I14" s="32">
        <f t="shared" si="0"/>
        <v>1.2536427970033515E-4</v>
      </c>
      <c r="J14" s="33">
        <f t="shared" si="1"/>
        <v>8.4942669919944305E-4</v>
      </c>
      <c r="K14" s="45"/>
      <c r="L14" s="38">
        <f t="shared" si="2"/>
        <v>5.1157219630243802E-4</v>
      </c>
    </row>
    <row r="15" spans="2:12" x14ac:dyDescent="0.25">
      <c r="B15" s="39" t="s">
        <v>33</v>
      </c>
      <c r="C15" s="24">
        <v>-6.32309972478805</v>
      </c>
      <c r="D15" s="44">
        <v>-1.578913072368E-4</v>
      </c>
      <c r="E15" s="25">
        <v>-9.6942524107575706E-5</v>
      </c>
      <c r="F15" s="28">
        <v>-5.2251404863387304E-4</v>
      </c>
      <c r="G15" s="28">
        <v>-0.25166818927785101</v>
      </c>
      <c r="H15" s="28">
        <v>-32.4271251573862</v>
      </c>
      <c r="I15" s="32">
        <f t="shared" si="0"/>
        <v>3.0731093049700675E-3</v>
      </c>
      <c r="J15" s="33">
        <f t="shared" si="1"/>
        <v>1.578913072368E-4</v>
      </c>
      <c r="K15" s="45"/>
      <c r="L15" s="38">
        <f t="shared" si="2"/>
        <v>9.6942524107575706E-5</v>
      </c>
    </row>
    <row r="16" spans="2:12" x14ac:dyDescent="0.25">
      <c r="B16" s="39" t="s">
        <v>34</v>
      </c>
      <c r="C16" s="24">
        <v>-6.3199101977880199</v>
      </c>
      <c r="D16" s="44">
        <v>-1.72738956145158E-4</v>
      </c>
      <c r="E16" s="25">
        <v>-1.06161685876673E-4</v>
      </c>
      <c r="F16" s="28">
        <v>-5.4215020636057699E-4</v>
      </c>
      <c r="G16" s="28">
        <v>-0.24228866254655099</v>
      </c>
      <c r="H16" s="28">
        <v>-33.484586940397797</v>
      </c>
      <c r="I16" s="32">
        <f t="shared" si="0"/>
        <v>1.1641769506010036E-4</v>
      </c>
      <c r="J16" s="33">
        <f t="shared" si="1"/>
        <v>1.72738956145158E-4</v>
      </c>
      <c r="K16" s="45"/>
      <c r="L16" s="38">
        <f t="shared" si="2"/>
        <v>1.06161685876673E-4</v>
      </c>
    </row>
    <row r="17" spans="2:12" x14ac:dyDescent="0.25">
      <c r="B17" s="39" t="s">
        <v>35</v>
      </c>
      <c r="C17" s="24">
        <v>-6.2906019711733396</v>
      </c>
      <c r="D17" s="42">
        <v>2.0893090589831601E-3</v>
      </c>
      <c r="E17" s="25">
        <v>1.2510171110210601E-3</v>
      </c>
      <c r="F17" s="28">
        <v>1.69918106172785E-3</v>
      </c>
      <c r="G17" s="28">
        <v>-0.25526883637956199</v>
      </c>
      <c r="H17" s="28">
        <v>-6.6237898626733998</v>
      </c>
      <c r="I17" s="32">
        <f t="shared" si="0"/>
        <v>2.9424644309740344E-2</v>
      </c>
      <c r="J17" s="33">
        <f t="shared" si="1"/>
        <v>2.0893090589831601E-3</v>
      </c>
      <c r="K17" s="45"/>
      <c r="L17" s="38">
        <f t="shared" si="2"/>
        <v>1.2510171110210601E-3</v>
      </c>
    </row>
    <row r="18" spans="2:12" x14ac:dyDescent="0.25">
      <c r="B18" s="39" t="s">
        <v>36</v>
      </c>
      <c r="C18" s="24">
        <v>-6.3490834997237897</v>
      </c>
      <c r="D18" s="42">
        <v>-2.3144259229653701E-3</v>
      </c>
      <c r="E18" s="25">
        <v>-1.39073310390825E-3</v>
      </c>
      <c r="F18" s="28">
        <v>-2.6386722672995001E-3</v>
      </c>
      <c r="G18" s="28">
        <v>-0.24935607276009</v>
      </c>
      <c r="H18" s="28">
        <v>-38.300432551135202</v>
      </c>
      <c r="I18" s="32">
        <f t="shared" si="0"/>
        <v>2.9056884240709735E-2</v>
      </c>
      <c r="J18" s="33">
        <f t="shared" si="1"/>
        <v>2.3144259229653701E-3</v>
      </c>
      <c r="K18" s="46"/>
      <c r="L18" s="38">
        <f t="shared" si="2"/>
        <v>1.39073310390825E-3</v>
      </c>
    </row>
    <row r="19" spans="2:12" x14ac:dyDescent="0.25">
      <c r="B19" s="39" t="s">
        <v>37</v>
      </c>
      <c r="C19" s="24">
        <v>-6.3233897473883198</v>
      </c>
      <c r="D19" s="44">
        <v>-8.1734656180211404E-5</v>
      </c>
      <c r="E19" s="25">
        <v>-4.3725772694583399E-5</v>
      </c>
      <c r="F19" s="28">
        <v>-4.38054124756028E-4</v>
      </c>
      <c r="G19" s="28">
        <v>-0.28483489582532001</v>
      </c>
      <c r="H19" s="28">
        <v>-14.704169975839401</v>
      </c>
      <c r="I19" s="32">
        <f t="shared" si="0"/>
        <v>3.3631319052398467E-3</v>
      </c>
      <c r="J19" s="33">
        <f t="shared" si="1"/>
        <v>8.1734656180211404E-5</v>
      </c>
      <c r="K19" s="47" t="s">
        <v>20</v>
      </c>
      <c r="L19" s="38">
        <f t="shared" si="2"/>
        <v>4.3725772694583399E-5</v>
      </c>
    </row>
    <row r="20" spans="2:12" x14ac:dyDescent="0.25">
      <c r="B20" s="39" t="s">
        <v>38</v>
      </c>
      <c r="C20" s="24">
        <v>-6.3130511886466101</v>
      </c>
      <c r="D20" s="43">
        <v>-1.9902326749370001E-4</v>
      </c>
      <c r="E20" s="25">
        <v>-1.18191377952731E-4</v>
      </c>
      <c r="F20" s="28">
        <v>-5.0127960775668199E-4</v>
      </c>
      <c r="G20" s="28">
        <v>-0.42518541948019001</v>
      </c>
      <c r="H20" s="28">
        <v>30.651224392679399</v>
      </c>
      <c r="I20" s="32">
        <f t="shared" si="0"/>
        <v>6.9754268364699001E-3</v>
      </c>
      <c r="J20" s="33">
        <f t="shared" si="1"/>
        <v>1.9902326749370001E-4</v>
      </c>
      <c r="K20" s="46" t="s">
        <v>21</v>
      </c>
      <c r="L20" s="38">
        <f t="shared" si="2"/>
        <v>1.18191377952731E-4</v>
      </c>
    </row>
    <row r="21" spans="2:12" x14ac:dyDescent="0.25">
      <c r="B21" s="39" t="s">
        <v>39</v>
      </c>
      <c r="C21" s="24">
        <v>-6.3214152338750198</v>
      </c>
      <c r="D21" s="44">
        <v>-4.84678179676169E-5</v>
      </c>
      <c r="E21" s="25">
        <v>-4.2976091185595598E-4</v>
      </c>
      <c r="F21" s="28">
        <v>-3.8066274894562398E-4</v>
      </c>
      <c r="G21" s="28">
        <v>-0.242361014413909</v>
      </c>
      <c r="H21" s="28">
        <v>-54.0549220220284</v>
      </c>
      <c r="I21" s="32">
        <f t="shared" si="0"/>
        <v>1.3886183919398221E-3</v>
      </c>
      <c r="J21" s="33">
        <f t="shared" si="1"/>
        <v>4.84678179676169E-5</v>
      </c>
      <c r="K21" s="46" t="s">
        <v>22</v>
      </c>
      <c r="L21" s="38">
        <f t="shared" si="2"/>
        <v>4.2976091185595598E-4</v>
      </c>
    </row>
    <row r="22" spans="2:12" x14ac:dyDescent="0.25">
      <c r="B22" s="39" t="s">
        <v>40</v>
      </c>
      <c r="C22" s="24">
        <v>-6.3218741214848899</v>
      </c>
      <c r="D22" s="44">
        <v>-1.8702601753556501E-4</v>
      </c>
      <c r="E22" s="25">
        <v>-1.16315620429558E-4</v>
      </c>
      <c r="F22" s="28">
        <v>-5.6363602666663305E-4</v>
      </c>
      <c r="G22" s="28">
        <v>-0.24439999076339</v>
      </c>
      <c r="H22" s="28">
        <v>-29.802342221372101</v>
      </c>
      <c r="I22" s="32">
        <f t="shared" si="0"/>
        <v>1.8475060018099398E-3</v>
      </c>
      <c r="J22" s="33">
        <f t="shared" si="1"/>
        <v>1.8702601753556501E-4</v>
      </c>
      <c r="K22" s="46"/>
      <c r="L22" s="38">
        <f t="shared" si="2"/>
        <v>1.16315620429558E-4</v>
      </c>
    </row>
    <row r="23" spans="2:12" x14ac:dyDescent="0.25">
      <c r="B23" s="39" t="s">
        <v>41</v>
      </c>
      <c r="C23" s="24">
        <v>-6.3201992023071503</v>
      </c>
      <c r="D23" s="44">
        <v>-1.12782035386258E-4</v>
      </c>
      <c r="E23" s="25">
        <v>-6.96498176691618E-5</v>
      </c>
      <c r="F23" s="28">
        <v>-1.04577723357906E-4</v>
      </c>
      <c r="G23" s="28">
        <v>-0.32694559365341103</v>
      </c>
      <c r="H23" s="28">
        <v>-12.9280059290647</v>
      </c>
      <c r="I23" s="32">
        <f t="shared" si="0"/>
        <v>1.7258682407028658E-4</v>
      </c>
      <c r="J23" s="33">
        <f t="shared" si="1"/>
        <v>1.12782035386258E-4</v>
      </c>
      <c r="K23" s="46" t="s">
        <v>45</v>
      </c>
      <c r="L23" s="38">
        <f t="shared" si="2"/>
        <v>6.96498176691618E-5</v>
      </c>
    </row>
    <row r="24" spans="2:12" x14ac:dyDescent="0.25">
      <c r="B24" s="39" t="s">
        <v>49</v>
      </c>
      <c r="C24" s="24">
        <v>-6.3020951540518304</v>
      </c>
      <c r="D24" s="42">
        <v>1.91787321497341E-3</v>
      </c>
      <c r="E24" s="25">
        <v>1.1515094798545101E-3</v>
      </c>
      <c r="F24" s="28">
        <v>1.5356484738083299E-3</v>
      </c>
      <c r="G24" s="28">
        <v>-0.294924690951331</v>
      </c>
      <c r="H24" s="28">
        <v>4.4446126701686198E-2</v>
      </c>
      <c r="I24" s="32">
        <f t="shared" si="0"/>
        <v>1.7931461431249573E-2</v>
      </c>
      <c r="J24" s="33">
        <f t="shared" si="1"/>
        <v>1.91787321497341E-3</v>
      </c>
      <c r="K24" s="46" t="s">
        <v>48</v>
      </c>
      <c r="L24" s="38">
        <f t="shared" si="2"/>
        <v>1.1515094798545101E-3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1781-832D-4BFE-80C2-A820111BFF87}">
  <dimension ref="B2:M38"/>
  <sheetViews>
    <sheetView zoomScale="90" zoomScaleNormal="90" workbookViewId="0">
      <selection activeCell="C8" sqref="C8"/>
    </sheetView>
  </sheetViews>
  <sheetFormatPr defaultRowHeight="15" x14ac:dyDescent="0.25"/>
  <cols>
    <col min="1" max="1" width="2.140625" customWidth="1"/>
    <col min="2" max="2" width="12.42578125" customWidth="1"/>
    <col min="3" max="4" width="13.5703125" customWidth="1"/>
    <col min="5" max="5" width="2.7109375" customWidth="1"/>
    <col min="7" max="7" width="19.5703125" customWidth="1"/>
    <col min="8" max="8" width="12.5703125" customWidth="1"/>
    <col min="9" max="9" width="15.5703125" customWidth="1"/>
    <col min="10" max="10" width="14.42578125" customWidth="1"/>
    <col min="11" max="11" width="16.85546875" customWidth="1"/>
    <col min="12" max="13" width="16.5703125" customWidth="1"/>
  </cols>
  <sheetData>
    <row r="2" spans="2:13" ht="60" x14ac:dyDescent="0.25">
      <c r="B2" s="48" t="s">
        <v>0</v>
      </c>
      <c r="C2" s="48"/>
      <c r="D2" s="48"/>
      <c r="F2" s="1" t="s">
        <v>9</v>
      </c>
      <c r="G2" s="2" t="s">
        <v>12</v>
      </c>
      <c r="H2" s="2" t="s">
        <v>1</v>
      </c>
      <c r="I2" s="2" t="s">
        <v>2</v>
      </c>
      <c r="J2" s="2" t="s">
        <v>10</v>
      </c>
      <c r="K2" s="2" t="s">
        <v>3</v>
      </c>
      <c r="L2" s="2" t="s">
        <v>11</v>
      </c>
      <c r="M2" s="2" t="s">
        <v>4</v>
      </c>
    </row>
    <row r="3" spans="2:13" x14ac:dyDescent="0.25">
      <c r="F3" s="3">
        <v>-10</v>
      </c>
      <c r="G3" s="17">
        <v>-6.3321156697155798</v>
      </c>
      <c r="H3" s="4">
        <f>(G3-$G$13)*100/$G$13</f>
        <v>-0.58085668723717576</v>
      </c>
      <c r="I3" s="5">
        <v>-1.5717663422751601E-3</v>
      </c>
      <c r="J3" s="6">
        <f>(1000000/10.0069)*I3</f>
        <v>-157.06825713009624</v>
      </c>
      <c r="K3" s="5">
        <v>-9.4434437056565299E-4</v>
      </c>
      <c r="L3" s="6">
        <f>(1000000/10.0069)*K3</f>
        <v>-94.369322224230572</v>
      </c>
      <c r="M3" s="4">
        <v>2.0450851743312302</v>
      </c>
    </row>
    <row r="4" spans="2:13" x14ac:dyDescent="0.25">
      <c r="B4" s="49" t="s">
        <v>8</v>
      </c>
      <c r="C4" s="50"/>
      <c r="D4" s="51"/>
      <c r="F4" s="3">
        <v>-8.9999999999999911</v>
      </c>
      <c r="G4" s="17">
        <v>-6.3404217046530098</v>
      </c>
      <c r="H4" s="4">
        <f t="shared" ref="H4:H23" si="0">(G4-$G$13)*100/$G$13</f>
        <v>-0.45044547542773355</v>
      </c>
      <c r="I4" s="5">
        <v>-1.3955193896436999E-3</v>
      </c>
      <c r="J4" s="6">
        <f t="shared" ref="J4:J23" si="1">(1000000/10.0069)*I4</f>
        <v>-139.45571452135025</v>
      </c>
      <c r="K4" s="5">
        <v>-8.3841415354499996E-4</v>
      </c>
      <c r="L4" s="6">
        <f t="shared" ref="L4:L23" si="2">(1000000/10.0069)*K4</f>
        <v>-83.783604667279562</v>
      </c>
      <c r="M4" s="4">
        <v>1.90582301926376</v>
      </c>
    </row>
    <row r="5" spans="2:13" x14ac:dyDescent="0.25">
      <c r="B5" s="7" t="s">
        <v>5</v>
      </c>
      <c r="C5" s="7" t="s">
        <v>6</v>
      </c>
      <c r="D5" s="7" t="s">
        <v>7</v>
      </c>
      <c r="F5" s="3">
        <v>-8</v>
      </c>
      <c r="G5" s="17">
        <v>-6.34738511838421</v>
      </c>
      <c r="H5" s="4">
        <f t="shared" si="0"/>
        <v>-0.34111446130882167</v>
      </c>
      <c r="I5" s="5">
        <v>-1.22050926836405E-3</v>
      </c>
      <c r="J5" s="6">
        <f t="shared" si="1"/>
        <v>-121.96676976526696</v>
      </c>
      <c r="K5" s="5">
        <v>-7.3339281916885604E-4</v>
      </c>
      <c r="L5" s="6">
        <f t="shared" si="2"/>
        <v>-73.288712705119067</v>
      </c>
      <c r="M5" s="4">
        <v>1.7510299898456601</v>
      </c>
    </row>
    <row r="6" spans="2:13" x14ac:dyDescent="0.25">
      <c r="B6" s="8">
        <v>0</v>
      </c>
      <c r="C6" s="9">
        <v>-8.6813420243491996E-4</v>
      </c>
      <c r="D6" s="9">
        <v>1.7756722869270002E-18</v>
      </c>
      <c r="F6" s="3">
        <v>-7</v>
      </c>
      <c r="G6" s="17">
        <v>-6.3532259193961496</v>
      </c>
      <c r="H6" s="4">
        <f t="shared" si="0"/>
        <v>-0.24940934043672819</v>
      </c>
      <c r="I6" s="5">
        <v>-1.0577233850629501E-3</v>
      </c>
      <c r="J6" s="6">
        <f t="shared" si="1"/>
        <v>-105.69940591621281</v>
      </c>
      <c r="K6" s="5">
        <v>-6.3586358247179104E-4</v>
      </c>
      <c r="L6" s="6">
        <f t="shared" si="2"/>
        <v>-63.542513912579423</v>
      </c>
      <c r="M6" s="4">
        <v>1.6419063156102001</v>
      </c>
    </row>
    <row r="7" spans="2:13" x14ac:dyDescent="0.25">
      <c r="B7" s="8">
        <v>1</v>
      </c>
      <c r="C7" s="9">
        <v>-0.25786746994286103</v>
      </c>
      <c r="D7" s="9">
        <v>1.9581387154220802E-15</v>
      </c>
      <c r="F7" s="3">
        <v>-6</v>
      </c>
      <c r="G7" s="17">
        <v>-6.3580236512507797</v>
      </c>
      <c r="H7" s="4">
        <f t="shared" si="0"/>
        <v>-0.17408121699246565</v>
      </c>
      <c r="I7" s="5">
        <v>-9.1279906449621495E-4</v>
      </c>
      <c r="J7" s="6">
        <f t="shared" si="1"/>
        <v>-91.216966742569113</v>
      </c>
      <c r="K7" s="5">
        <v>-5.4918521994057399E-4</v>
      </c>
      <c r="L7" s="6">
        <f t="shared" si="2"/>
        <v>-54.88065434256103</v>
      </c>
      <c r="M7" s="4">
        <v>1.4582264717384901</v>
      </c>
    </row>
    <row r="8" spans="2:13" x14ac:dyDescent="0.25">
      <c r="B8" s="8">
        <v>2</v>
      </c>
      <c r="C8" s="9">
        <v>-27.620748083269699</v>
      </c>
      <c r="D8" s="9">
        <v>-8.1826095053689205E-13</v>
      </c>
      <c r="F8" s="12">
        <v>-5</v>
      </c>
      <c r="G8" s="18">
        <v>-6.3617933475133404</v>
      </c>
      <c r="H8" s="13">
        <f t="shared" si="0"/>
        <v>-0.11489405230348965</v>
      </c>
      <c r="I8" s="14">
        <v>-7.8977539058101604E-4</v>
      </c>
      <c r="J8" s="13">
        <f t="shared" si="1"/>
        <v>-78.923082131430917</v>
      </c>
      <c r="K8" s="14">
        <v>-4.7565881671282899E-4</v>
      </c>
      <c r="L8" s="13">
        <f t="shared" si="2"/>
        <v>-47.53308384343093</v>
      </c>
      <c r="M8" s="13">
        <v>1.3226319203938901</v>
      </c>
    </row>
    <row r="9" spans="2:13" x14ac:dyDescent="0.25">
      <c r="B9" s="8">
        <v>3</v>
      </c>
      <c r="C9" s="9">
        <v>54156.245641028203</v>
      </c>
      <c r="D9" s="9">
        <v>-3.0916273508256899E-10</v>
      </c>
      <c r="F9" s="12">
        <v>-4</v>
      </c>
      <c r="G9" s="18">
        <v>-6.3645473510896098</v>
      </c>
      <c r="H9" s="13">
        <f t="shared" si="0"/>
        <v>-7.165405314452139E-2</v>
      </c>
      <c r="I9" s="14">
        <v>-6.8840936166966195E-4</v>
      </c>
      <c r="J9" s="13">
        <f t="shared" si="1"/>
        <v>-68.793468673581415</v>
      </c>
      <c r="K9" s="14">
        <v>-4.1507366869302003E-4</v>
      </c>
      <c r="L9" s="13">
        <f t="shared" si="2"/>
        <v>-41.478746534193405</v>
      </c>
      <c r="M9" s="13">
        <v>1.2310167524433999</v>
      </c>
    </row>
    <row r="10" spans="2:13" x14ac:dyDescent="0.25">
      <c r="B10" s="10">
        <v>4</v>
      </c>
      <c r="C10" s="11">
        <v>5873046.8967462797</v>
      </c>
      <c r="D10" s="11">
        <v>8.5409853151133499E-8</v>
      </c>
      <c r="F10" s="12">
        <v>-3</v>
      </c>
      <c r="G10" s="18">
        <v>-6.3665476849431704</v>
      </c>
      <c r="H10" s="13">
        <f t="shared" si="0"/>
        <v>-4.0247255095703878E-2</v>
      </c>
      <c r="I10" s="14">
        <v>-6.0308956399015895E-4</v>
      </c>
      <c r="J10" s="13">
        <f t="shared" si="1"/>
        <v>-60.267371912396335</v>
      </c>
      <c r="K10" s="14">
        <v>-3.6397412753361001E-4</v>
      </c>
      <c r="L10" s="13">
        <f t="shared" si="2"/>
        <v>-36.372315855420759</v>
      </c>
      <c r="M10" s="13">
        <v>1.05863561110907</v>
      </c>
    </row>
    <row r="11" spans="2:13" x14ac:dyDescent="0.25">
      <c r="B11" s="10">
        <v>5</v>
      </c>
      <c r="C11" s="11">
        <v>-3310161753.3340998</v>
      </c>
      <c r="D11" s="11">
        <v>2.0506561467146098E-5</v>
      </c>
      <c r="F11" s="12">
        <v>-2</v>
      </c>
      <c r="G11" s="18">
        <v>-6.3679623096557902</v>
      </c>
      <c r="H11" s="13">
        <f t="shared" si="0"/>
        <v>-1.803654632574718E-2</v>
      </c>
      <c r="I11" s="14">
        <v>-5.3325858229976201E-4</v>
      </c>
      <c r="J11" s="13">
        <f t="shared" si="1"/>
        <v>-53.289088758732674</v>
      </c>
      <c r="K11" s="14">
        <v>-3.2202329449142799E-4</v>
      </c>
      <c r="L11" s="13">
        <f t="shared" si="2"/>
        <v>-32.180125162780477</v>
      </c>
      <c r="M11" s="13">
        <v>0.83962292387860105</v>
      </c>
    </row>
    <row r="12" spans="2:13" x14ac:dyDescent="0.25">
      <c r="B12" s="10">
        <v>6</v>
      </c>
      <c r="C12" s="11">
        <v>-360993079830.013</v>
      </c>
      <c r="D12" s="11">
        <v>-4.2782683703999503E-3</v>
      </c>
      <c r="F12" s="12">
        <v>-1</v>
      </c>
      <c r="G12" s="18">
        <v>-6.3688172235287199</v>
      </c>
      <c r="H12" s="13">
        <f t="shared" si="0"/>
        <v>-4.6137332745946813E-3</v>
      </c>
      <c r="I12" s="14">
        <v>-4.85657739563951E-4</v>
      </c>
      <c r="J12" s="13">
        <f t="shared" si="1"/>
        <v>-48.532286678586871</v>
      </c>
      <c r="K12" s="14">
        <v>-2.9346260145166801E-4</v>
      </c>
      <c r="L12" s="13">
        <f t="shared" si="2"/>
        <v>-29.326025187787227</v>
      </c>
      <c r="M12" s="13">
        <v>0.78710221342625397</v>
      </c>
    </row>
    <row r="13" spans="2:13" x14ac:dyDescent="0.25">
      <c r="B13" s="10">
        <v>7</v>
      </c>
      <c r="C13" s="11">
        <v>100881105161362</v>
      </c>
      <c r="D13" s="11">
        <v>-0.64087877298682605</v>
      </c>
      <c r="F13" s="19">
        <v>0</v>
      </c>
      <c r="G13" s="20">
        <v>-6.3691110773257904</v>
      </c>
      <c r="H13" s="21">
        <f t="shared" si="0"/>
        <v>0</v>
      </c>
      <c r="I13" s="22">
        <v>-4.6493412021179599E-4</v>
      </c>
      <c r="J13" s="21">
        <f t="shared" si="1"/>
        <v>-46.461353687135471</v>
      </c>
      <c r="K13" s="22">
        <v>-2.8121997363587698E-4</v>
      </c>
      <c r="L13" s="21">
        <f t="shared" si="2"/>
        <v>-28.102606565057808</v>
      </c>
      <c r="M13" s="21">
        <v>1</v>
      </c>
    </row>
    <row r="14" spans="2:13" x14ac:dyDescent="0.25">
      <c r="B14" s="10">
        <v>8</v>
      </c>
      <c r="C14" s="11">
        <v>1.06144946171307E+16</v>
      </c>
      <c r="D14" s="11">
        <v>114.371074034803</v>
      </c>
      <c r="F14" s="12">
        <v>1</v>
      </c>
      <c r="G14" s="18">
        <v>-6.3688123327858701</v>
      </c>
      <c r="H14" s="13">
        <f t="shared" si="0"/>
        <v>-4.6905217430393284E-3</v>
      </c>
      <c r="I14" s="14">
        <v>-4.73801579511812E-4</v>
      </c>
      <c r="J14" s="13">
        <f t="shared" si="1"/>
        <v>-47.347488184334004</v>
      </c>
      <c r="K14" s="14">
        <v>-2.8674796887602299E-4</v>
      </c>
      <c r="L14" s="13">
        <f t="shared" si="2"/>
        <v>-28.655024920407218</v>
      </c>
      <c r="M14" s="13">
        <v>1.2638075205666801</v>
      </c>
    </row>
    <row r="15" spans="2:13" x14ac:dyDescent="0.25">
      <c r="B15" s="15">
        <v>9</v>
      </c>
      <c r="C15" s="16">
        <v>-1.59838309311427E+18</v>
      </c>
      <c r="D15" s="16">
        <v>10175.328966204999</v>
      </c>
      <c r="F15" s="12">
        <v>2</v>
      </c>
      <c r="G15" s="18">
        <v>-6.3679704467097897</v>
      </c>
      <c r="H15" s="13">
        <f t="shared" si="0"/>
        <v>-1.7908788246154897E-2</v>
      </c>
      <c r="I15" s="14">
        <v>-5.0844005531549001E-4</v>
      </c>
      <c r="J15" s="13">
        <f t="shared" si="1"/>
        <v>-50.808947357872064</v>
      </c>
      <c r="K15" s="14">
        <v>-3.07567499549074E-4</v>
      </c>
      <c r="L15" s="13">
        <f t="shared" si="2"/>
        <v>-30.735542430630264</v>
      </c>
      <c r="M15" s="13">
        <v>1.2457590299981001</v>
      </c>
    </row>
    <row r="16" spans="2:13" x14ac:dyDescent="0.25">
      <c r="B16" s="15">
        <v>10</v>
      </c>
      <c r="C16" s="16">
        <v>-1.6211822875221E+20</v>
      </c>
      <c r="D16" s="16">
        <v>-1665738.1549855401</v>
      </c>
      <c r="F16" s="12">
        <v>3</v>
      </c>
      <c r="G16" s="18">
        <v>-6.3665226186881299</v>
      </c>
      <c r="H16" s="13">
        <f t="shared" si="0"/>
        <v>-4.0640814804997427E-2</v>
      </c>
      <c r="I16" s="14">
        <v>-5.6394411702076399E-4</v>
      </c>
      <c r="J16" s="13">
        <f t="shared" si="1"/>
        <v>-56.355526388868078</v>
      </c>
      <c r="K16" s="14">
        <v>-3.4087992195992999E-4</v>
      </c>
      <c r="L16" s="13">
        <f t="shared" si="2"/>
        <v>-34.064487699480352</v>
      </c>
      <c r="M16" s="13">
        <v>0.88452106206992698</v>
      </c>
    </row>
    <row r="17" spans="2:13" x14ac:dyDescent="0.25">
      <c r="B17" s="15">
        <v>11</v>
      </c>
      <c r="C17" s="16">
        <v>1.25663141271719E+22</v>
      </c>
      <c r="D17" s="16">
        <v>-79411986.206618294</v>
      </c>
      <c r="F17" s="12">
        <v>4</v>
      </c>
      <c r="G17" s="18">
        <v>-6.3643302272439701</v>
      </c>
      <c r="H17" s="13">
        <f t="shared" si="0"/>
        <v>-7.5063066474695864E-2</v>
      </c>
      <c r="I17" s="14">
        <v>-6.3866812571365997E-4</v>
      </c>
      <c r="J17" s="13">
        <f t="shared" si="1"/>
        <v>-63.822774856714858</v>
      </c>
      <c r="K17" s="14">
        <v>-3.8576896795098497E-4</v>
      </c>
      <c r="L17" s="13">
        <f t="shared" si="2"/>
        <v>-38.550297090106319</v>
      </c>
      <c r="M17" s="13">
        <v>0.47337471604810799</v>
      </c>
    </row>
    <row r="18" spans="2:13" x14ac:dyDescent="0.25">
      <c r="B18" s="15">
        <v>12</v>
      </c>
      <c r="C18" s="16">
        <v>1.23560368762046E+24</v>
      </c>
      <c r="D18" s="16">
        <v>12406056259.2813</v>
      </c>
      <c r="F18" s="12">
        <v>5</v>
      </c>
      <c r="G18" s="18">
        <v>-6.3613136450797203</v>
      </c>
      <c r="H18" s="13">
        <f t="shared" si="0"/>
        <v>-0.12242575378892627</v>
      </c>
      <c r="I18" s="14">
        <v>-7.2759382101800403E-4</v>
      </c>
      <c r="J18" s="13">
        <f t="shared" si="1"/>
        <v>-72.70921274500634</v>
      </c>
      <c r="K18" s="14">
        <v>-4.39113490300117E-4</v>
      </c>
      <c r="L18" s="13">
        <f t="shared" si="2"/>
        <v>-43.881071090958933</v>
      </c>
      <c r="M18" s="13">
        <v>0.25861994842864899</v>
      </c>
    </row>
    <row r="19" spans="2:13" x14ac:dyDescent="0.25">
      <c r="B19" s="15">
        <v>13</v>
      </c>
      <c r="C19" s="16">
        <v>-3.8641011013176799E+25</v>
      </c>
      <c r="D19" s="16">
        <v>241540905762.51599</v>
      </c>
      <c r="F19" s="3">
        <v>6</v>
      </c>
      <c r="G19" s="17">
        <v>-6.3573559021466801</v>
      </c>
      <c r="H19" s="4">
        <f t="shared" si="0"/>
        <v>-0.18456539753183193</v>
      </c>
      <c r="I19" s="5">
        <v>-8.3288938275650603E-4</v>
      </c>
      <c r="J19" s="6">
        <f t="shared" si="1"/>
        <v>-83.231508534761616</v>
      </c>
      <c r="K19" s="5">
        <v>-5.0225435360357897E-4</v>
      </c>
      <c r="L19" s="6">
        <f t="shared" si="2"/>
        <v>-50.190803705800889</v>
      </c>
      <c r="M19" s="4">
        <v>8.2162857365080597E-2</v>
      </c>
    </row>
    <row r="20" spans="2:13" x14ac:dyDescent="0.25">
      <c r="B20" s="15">
        <v>14</v>
      </c>
      <c r="C20" s="16">
        <v>-3.7054279363187402E+27</v>
      </c>
      <c r="D20" s="16">
        <v>-36831346302429.797</v>
      </c>
      <c r="F20" s="3">
        <v>7</v>
      </c>
      <c r="G20" s="17">
        <v>-6.3524724103915604</v>
      </c>
      <c r="H20" s="4">
        <f t="shared" si="0"/>
        <v>-0.26124001814733777</v>
      </c>
      <c r="I20" s="5">
        <v>-9.5330485918314702E-4</v>
      </c>
      <c r="J20" s="6">
        <f t="shared" si="1"/>
        <v>-95.264753238580084</v>
      </c>
      <c r="K20" s="5">
        <v>-5.7447710074680098E-4</v>
      </c>
      <c r="L20" s="6">
        <f t="shared" si="2"/>
        <v>-57.408098486724256</v>
      </c>
      <c r="M20" s="4">
        <v>-0.24687045188930501</v>
      </c>
    </row>
    <row r="21" spans="2:13" x14ac:dyDescent="0.25">
      <c r="F21" s="3">
        <v>8</v>
      </c>
      <c r="G21" s="17">
        <v>-6.3465815903521197</v>
      </c>
      <c r="H21" s="4">
        <f t="shared" si="0"/>
        <v>-0.35373047667321006</v>
      </c>
      <c r="I21" s="5">
        <v>-1.0856742017292999E-3</v>
      </c>
      <c r="J21" s="6">
        <f t="shared" si="1"/>
        <v>-108.49256030631862</v>
      </c>
      <c r="K21" s="5">
        <v>-6.5386213023580495E-4</v>
      </c>
      <c r="L21" s="6">
        <f t="shared" si="2"/>
        <v>-65.341127645505097</v>
      </c>
      <c r="M21" s="4">
        <v>-0.39158309620114201</v>
      </c>
    </row>
    <row r="22" spans="2:13" x14ac:dyDescent="0.25">
      <c r="B22" s="49" t="s">
        <v>13</v>
      </c>
      <c r="C22" s="50"/>
      <c r="D22" s="51"/>
      <c r="F22" s="3">
        <v>8.9999999999999911</v>
      </c>
      <c r="G22" s="17">
        <v>-6.3395773976880099</v>
      </c>
      <c r="H22" s="4">
        <f t="shared" si="0"/>
        <v>-0.46370175177068645</v>
      </c>
      <c r="I22" s="5">
        <v>-1.2232644414913701E-3</v>
      </c>
      <c r="J22" s="6">
        <f t="shared" si="1"/>
        <v>-122.24209710213653</v>
      </c>
      <c r="K22" s="5">
        <v>-7.3627044360105099E-4</v>
      </c>
      <c r="L22" s="6">
        <f t="shared" si="2"/>
        <v>-73.576276729161975</v>
      </c>
      <c r="M22" s="4">
        <v>-0.59651088198309299</v>
      </c>
    </row>
    <row r="23" spans="2:13" x14ac:dyDescent="0.25">
      <c r="B23" s="7" t="s">
        <v>5</v>
      </c>
      <c r="C23" s="7" t="s">
        <v>6</v>
      </c>
      <c r="D23" s="7" t="s">
        <v>7</v>
      </c>
      <c r="F23" s="3">
        <v>10</v>
      </c>
      <c r="G23" s="17">
        <v>-6.3312929744174804</v>
      </c>
      <c r="H23" s="4">
        <f t="shared" si="0"/>
        <v>-0.59377364359280027</v>
      </c>
      <c r="I23" s="5">
        <v>-1.4870347213874499E-3</v>
      </c>
      <c r="J23" s="6">
        <f t="shared" si="1"/>
        <v>-148.60093749187558</v>
      </c>
      <c r="K23" s="5">
        <v>-8.9444460931885198E-4</v>
      </c>
      <c r="L23" s="6">
        <f t="shared" si="2"/>
        <v>-89.382786808986992</v>
      </c>
      <c r="M23" s="4">
        <v>-0.74401515040938104</v>
      </c>
    </row>
    <row r="24" spans="2:13" x14ac:dyDescent="0.25">
      <c r="B24" s="8">
        <v>0</v>
      </c>
      <c r="C24" s="9">
        <v>-6.3690981999999998</v>
      </c>
      <c r="D24" s="9">
        <v>9.2977624000000001E-18</v>
      </c>
    </row>
    <row r="25" spans="2:13" x14ac:dyDescent="0.25">
      <c r="B25" s="8">
        <v>1</v>
      </c>
      <c r="C25" s="9">
        <v>-9.1494148000000001E-3</v>
      </c>
      <c r="D25" s="9">
        <v>2.5385706999999999E-14</v>
      </c>
    </row>
    <row r="26" spans="2:13" x14ac:dyDescent="0.25">
      <c r="B26" s="8">
        <v>2</v>
      </c>
      <c r="C26" s="9">
        <v>284.21197000000001</v>
      </c>
      <c r="D26" s="9">
        <v>-9.7875489999999997E-12</v>
      </c>
    </row>
    <row r="27" spans="2:13" x14ac:dyDescent="0.25">
      <c r="B27" s="8">
        <v>3</v>
      </c>
      <c r="C27" s="9">
        <v>570.36342999999999</v>
      </c>
      <c r="D27" s="9">
        <v>-8.9373301000000002E-9</v>
      </c>
    </row>
    <row r="28" spans="2:13" x14ac:dyDescent="0.25">
      <c r="B28" s="10">
        <v>4</v>
      </c>
      <c r="C28" s="11">
        <v>-717825.25</v>
      </c>
      <c r="D28" s="11">
        <v>1.5992730999999999E-6</v>
      </c>
    </row>
    <row r="29" spans="2:13" x14ac:dyDescent="0.25">
      <c r="B29" s="10">
        <v>5</v>
      </c>
      <c r="C29" s="11">
        <v>232083290</v>
      </c>
      <c r="D29" s="11">
        <v>8.7420187999999997E-4</v>
      </c>
    </row>
    <row r="30" spans="2:13" x14ac:dyDescent="0.25">
      <c r="B30" s="10">
        <v>6</v>
      </c>
      <c r="C30" s="11">
        <v>102747070000</v>
      </c>
      <c r="D30" s="11">
        <v>-9.3085749999999995E-2</v>
      </c>
    </row>
    <row r="31" spans="2:13" x14ac:dyDescent="0.25">
      <c r="B31" s="10">
        <v>7</v>
      </c>
      <c r="C31" s="11">
        <v>-10175328000000</v>
      </c>
      <c r="D31" s="11">
        <v>-35.764890000000001</v>
      </c>
    </row>
    <row r="32" spans="2:13" x14ac:dyDescent="0.25">
      <c r="B32" s="10">
        <v>8</v>
      </c>
      <c r="C32" s="11">
        <v>-2421022100000000</v>
      </c>
      <c r="D32" s="11">
        <v>2443.9223999999999</v>
      </c>
    </row>
    <row r="33" spans="2:4" x14ac:dyDescent="0.25">
      <c r="B33" s="15">
        <v>9</v>
      </c>
      <c r="C33" s="16">
        <v>1.7399102E+17</v>
      </c>
      <c r="D33" s="16">
        <v>696545.28000000003</v>
      </c>
    </row>
    <row r="34" spans="2:4" x14ac:dyDescent="0.25">
      <c r="B34" s="15">
        <v>10</v>
      </c>
      <c r="C34" s="16">
        <v>2.7942601E+19</v>
      </c>
      <c r="D34" s="16">
        <v>-30985280</v>
      </c>
    </row>
    <row r="35" spans="2:4" x14ac:dyDescent="0.25">
      <c r="B35" s="15">
        <v>11</v>
      </c>
      <c r="C35" s="16">
        <v>-1.3540947999999999E+21</v>
      </c>
      <c r="D35" s="16">
        <v>-6404744200</v>
      </c>
    </row>
    <row r="36" spans="2:4" x14ac:dyDescent="0.25">
      <c r="B36" s="15">
        <v>12</v>
      </c>
      <c r="C36" s="16">
        <v>-1.6176544000000001E+23</v>
      </c>
      <c r="D36" s="16">
        <v>179459680000</v>
      </c>
    </row>
    <row r="37" spans="2:4" x14ac:dyDescent="0.25">
      <c r="B37" s="15">
        <v>13</v>
      </c>
      <c r="C37" s="16">
        <v>3.9899493000000002E+24</v>
      </c>
      <c r="D37" s="16">
        <v>22346620000000</v>
      </c>
    </row>
    <row r="38" spans="2:4" x14ac:dyDescent="0.25">
      <c r="B38" s="15">
        <v>14</v>
      </c>
      <c r="C38" s="16">
        <v>3.7846107999999997E+26</v>
      </c>
      <c r="D38" s="16">
        <v>-357841580000000</v>
      </c>
    </row>
  </sheetData>
  <mergeCells count="3">
    <mergeCell ref="B2:D2"/>
    <mergeCell ref="B4:D4"/>
    <mergeCell ref="B22:D2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BC3E-7913-46D6-BB10-5C11714FC35D}">
  <dimension ref="B2:M38"/>
  <sheetViews>
    <sheetView zoomScale="90" zoomScaleNormal="90" workbookViewId="0">
      <selection activeCell="C8" sqref="C8"/>
    </sheetView>
  </sheetViews>
  <sheetFormatPr defaultRowHeight="15" x14ac:dyDescent="0.25"/>
  <cols>
    <col min="1" max="1" width="2.140625" customWidth="1"/>
    <col min="2" max="2" width="12.42578125" customWidth="1"/>
    <col min="3" max="4" width="13.5703125" customWidth="1"/>
    <col min="5" max="5" width="2.7109375" customWidth="1"/>
    <col min="7" max="7" width="19.5703125" customWidth="1"/>
    <col min="8" max="8" width="12.5703125" customWidth="1"/>
    <col min="9" max="9" width="15.5703125" customWidth="1"/>
    <col min="10" max="10" width="14.42578125" customWidth="1"/>
    <col min="11" max="11" width="16.85546875" customWidth="1"/>
    <col min="12" max="13" width="16.5703125" customWidth="1"/>
  </cols>
  <sheetData>
    <row r="2" spans="2:13" ht="60" x14ac:dyDescent="0.25">
      <c r="B2" s="48" t="s">
        <v>0</v>
      </c>
      <c r="C2" s="48"/>
      <c r="D2" s="48"/>
      <c r="F2" s="1" t="s">
        <v>9</v>
      </c>
      <c r="G2" s="2" t="s">
        <v>12</v>
      </c>
      <c r="H2" s="2" t="s">
        <v>1</v>
      </c>
      <c r="I2" s="2" t="s">
        <v>2</v>
      </c>
      <c r="J2" s="2" t="s">
        <v>10</v>
      </c>
      <c r="K2" s="2" t="s">
        <v>3</v>
      </c>
      <c r="L2" s="2" t="s">
        <v>11</v>
      </c>
      <c r="M2" s="2" t="s">
        <v>4</v>
      </c>
    </row>
    <row r="3" spans="2:13" x14ac:dyDescent="0.25">
      <c r="F3" s="3">
        <v>-10</v>
      </c>
      <c r="G3" s="17">
        <v>-6.23542365829727</v>
      </c>
      <c r="H3" s="4">
        <f>(G3-$G$13)*100/$G$13</f>
        <v>-0.62019396232204693</v>
      </c>
      <c r="I3" s="5">
        <v>-8.1200778446517501E-4</v>
      </c>
      <c r="J3" s="6">
        <f>(1000000/10.0069)*I3</f>
        <v>-81.144788542423228</v>
      </c>
      <c r="K3" s="5">
        <v>-4.9614996855532599E-4</v>
      </c>
      <c r="L3" s="6">
        <f>(1000000/10.0069)*K3</f>
        <v>-49.580786113114549</v>
      </c>
      <c r="M3" s="4">
        <v>7.9584347091335896</v>
      </c>
    </row>
    <row r="4" spans="2:13" x14ac:dyDescent="0.25">
      <c r="B4" s="49" t="s">
        <v>8</v>
      </c>
      <c r="C4" s="50"/>
      <c r="D4" s="51"/>
      <c r="F4" s="3">
        <v>-8.9999999999999911</v>
      </c>
      <c r="G4" s="17">
        <v>-6.2441386308534002</v>
      </c>
      <c r="H4" s="4">
        <f t="shared" ref="H4:H23" si="0">(G4-$G$13)*100/$G$13</f>
        <v>-0.48129525555984898</v>
      </c>
      <c r="I4" s="5">
        <v>-6.5295247153413405E-4</v>
      </c>
      <c r="J4" s="6">
        <f t="shared" ref="J4:J23" si="1">(1000000/10.0069)*I4</f>
        <v>-65.250224498509425</v>
      </c>
      <c r="K4" s="5">
        <v>-3.9998193886609798E-4</v>
      </c>
      <c r="L4" s="6">
        <f t="shared" ref="L4:L23" si="2">(1000000/10.0069)*K4</f>
        <v>-39.970614162837435</v>
      </c>
      <c r="M4" s="4">
        <v>7.0561669357363099</v>
      </c>
    </row>
    <row r="5" spans="2:13" x14ac:dyDescent="0.25">
      <c r="B5" s="7" t="s">
        <v>5</v>
      </c>
      <c r="C5" s="7" t="s">
        <v>6</v>
      </c>
      <c r="D5" s="7" t="s">
        <v>7</v>
      </c>
      <c r="F5" s="3">
        <v>-8</v>
      </c>
      <c r="G5" s="17">
        <v>-6.25144585795735</v>
      </c>
      <c r="H5" s="4">
        <f t="shared" si="0"/>
        <v>-0.36483311087502418</v>
      </c>
      <c r="I5" s="5">
        <v>-4.93220101906218E-4</v>
      </c>
      <c r="J5" s="6">
        <f t="shared" si="1"/>
        <v>-49.288001469607771</v>
      </c>
      <c r="K5" s="5">
        <v>-3.0362820286836101E-4</v>
      </c>
      <c r="L5" s="6">
        <f t="shared" si="2"/>
        <v>-30.34188438660934</v>
      </c>
      <c r="M5" s="4">
        <v>6.0615787149949902</v>
      </c>
    </row>
    <row r="6" spans="2:13" x14ac:dyDescent="0.25">
      <c r="B6" s="8">
        <v>0</v>
      </c>
      <c r="C6" s="9">
        <v>-1.3061848670268099E-4</v>
      </c>
      <c r="D6" s="9">
        <v>1.65223052230773E-18</v>
      </c>
      <c r="F6" s="3">
        <v>-7</v>
      </c>
      <c r="G6" s="17">
        <v>-6.2575671853159296</v>
      </c>
      <c r="H6" s="4">
        <f t="shared" si="0"/>
        <v>-0.26727176477799008</v>
      </c>
      <c r="I6" s="5">
        <v>-3.4390317527398001E-4</v>
      </c>
      <c r="J6" s="6">
        <f t="shared" si="1"/>
        <v>-34.366604570244533</v>
      </c>
      <c r="K6" s="5">
        <v>-2.1357496032195801E-4</v>
      </c>
      <c r="L6" s="6">
        <f t="shared" si="2"/>
        <v>-21.342769521226153</v>
      </c>
      <c r="M6" s="4">
        <v>5.3343346767606601</v>
      </c>
    </row>
    <row r="7" spans="2:13" x14ac:dyDescent="0.25">
      <c r="B7" s="8">
        <v>1</v>
      </c>
      <c r="C7" s="9">
        <v>-0.24354631174397201</v>
      </c>
      <c r="D7" s="9">
        <v>1.7300602727097E-15</v>
      </c>
      <c r="F7" s="3">
        <v>-6</v>
      </c>
      <c r="G7" s="17">
        <v>-6.2625678410996004</v>
      </c>
      <c r="H7" s="4">
        <f t="shared" si="0"/>
        <v>-0.18757161462362099</v>
      </c>
      <c r="I7" s="5">
        <v>-2.0827214180153001E-4</v>
      </c>
      <c r="J7" s="6">
        <f t="shared" si="1"/>
        <v>-20.812853311368155</v>
      </c>
      <c r="K7" s="5">
        <v>-1.31802483795026E-4</v>
      </c>
      <c r="L7" s="6">
        <f t="shared" si="2"/>
        <v>-13.171160278910151</v>
      </c>
      <c r="M7" s="4">
        <v>4.1840257554622697</v>
      </c>
    </row>
    <row r="8" spans="2:13" x14ac:dyDescent="0.25">
      <c r="B8" s="8">
        <v>2</v>
      </c>
      <c r="C8" s="9">
        <v>-35.780172268583101</v>
      </c>
      <c r="D8" s="9">
        <v>-8.33573811014948E-13</v>
      </c>
      <c r="F8" s="12">
        <v>-5</v>
      </c>
      <c r="G8" s="18">
        <v>-6.2665035479344704</v>
      </c>
      <c r="H8" s="13">
        <f t="shared" si="0"/>
        <v>-0.12484455655915737</v>
      </c>
      <c r="I8" s="14">
        <v>-8.9684722662770002E-5</v>
      </c>
      <c r="J8" s="13">
        <f t="shared" si="1"/>
        <v>-8.9622882873587226</v>
      </c>
      <c r="K8" s="14">
        <v>-6.0357990633709E-5</v>
      </c>
      <c r="L8" s="13">
        <f t="shared" si="2"/>
        <v>-6.0316372336796604</v>
      </c>
      <c r="M8" s="13">
        <v>3.2736381709245301</v>
      </c>
    </row>
    <row r="9" spans="2:13" x14ac:dyDescent="0.25">
      <c r="B9" s="8">
        <v>3</v>
      </c>
      <c r="C9" s="9">
        <v>51245.7023116048</v>
      </c>
      <c r="D9" s="9">
        <v>-2.2281973051688601E-10</v>
      </c>
      <c r="F9" s="12">
        <v>-4</v>
      </c>
      <c r="G9" s="18">
        <v>-6.2694393294809396</v>
      </c>
      <c r="H9" s="13">
        <f t="shared" si="0"/>
        <v>-7.8054247408491331E-2</v>
      </c>
      <c r="I9" s="14">
        <v>1.07435753434336E-5</v>
      </c>
      <c r="J9" s="13">
        <f t="shared" si="1"/>
        <v>1.0736167387935924</v>
      </c>
      <c r="K9" s="14">
        <v>1.5093166574745101E-7</v>
      </c>
      <c r="L9" s="13">
        <f t="shared" si="2"/>
        <v>1.508275947071031E-2</v>
      </c>
      <c r="M9" s="13">
        <v>2.67176960887863</v>
      </c>
    </row>
    <row r="10" spans="2:13" x14ac:dyDescent="0.25">
      <c r="B10" s="10">
        <v>4</v>
      </c>
      <c r="C10" s="11">
        <v>6724433.48218231</v>
      </c>
      <c r="D10" s="11">
        <v>9.9231216483000805E-8</v>
      </c>
      <c r="F10" s="12">
        <v>-3</v>
      </c>
      <c r="G10" s="18">
        <v>-6.2715964594098201</v>
      </c>
      <c r="H10" s="13">
        <f t="shared" si="0"/>
        <v>-4.3674040757263541E-2</v>
      </c>
      <c r="I10" s="14">
        <v>9.5421840745704494E-5</v>
      </c>
      <c r="J10" s="13">
        <f t="shared" si="1"/>
        <v>9.5356045074603006</v>
      </c>
      <c r="K10" s="14">
        <v>5.1311691695783499E-5</v>
      </c>
      <c r="L10" s="13">
        <f t="shared" si="2"/>
        <v>5.1276311041165092</v>
      </c>
      <c r="M10" s="13">
        <v>1.60360568970415</v>
      </c>
    </row>
    <row r="11" spans="2:13" x14ac:dyDescent="0.25">
      <c r="B11" s="10">
        <v>5</v>
      </c>
      <c r="C11" s="11">
        <v>-3126829800.2266598</v>
      </c>
      <c r="D11" s="11">
        <v>1.33966744032063E-5</v>
      </c>
      <c r="F11" s="12">
        <v>-2</v>
      </c>
      <c r="G11" s="18">
        <v>-6.2731344080878104</v>
      </c>
      <c r="H11" s="13">
        <f t="shared" si="0"/>
        <v>-1.9162307523035358E-2</v>
      </c>
      <c r="I11" s="14">
        <v>1.6313060893463499E-4</v>
      </c>
      <c r="J11" s="13">
        <f t="shared" si="1"/>
        <v>16.301812642740007</v>
      </c>
      <c r="K11" s="14">
        <v>9.2445205457423698E-5</v>
      </c>
      <c r="L11" s="13">
        <f t="shared" si="2"/>
        <v>9.2381462248472239</v>
      </c>
      <c r="M11" s="13">
        <v>0.17978621661668101</v>
      </c>
    </row>
    <row r="12" spans="2:13" x14ac:dyDescent="0.25">
      <c r="B12" s="10">
        <v>6</v>
      </c>
      <c r="C12" s="11">
        <v>-405003664159.06</v>
      </c>
      <c r="D12" s="11">
        <v>-5.51739456021414E-3</v>
      </c>
      <c r="F12" s="12">
        <v>-1</v>
      </c>
      <c r="G12" s="18">
        <v>-6.2740568236981202</v>
      </c>
      <c r="H12" s="13">
        <f t="shared" si="0"/>
        <v>-4.4609031819311286E-3</v>
      </c>
      <c r="I12" s="14">
        <v>2.0872958860364499E-4</v>
      </c>
      <c r="J12" s="13">
        <f t="shared" si="1"/>
        <v>20.858566449514335</v>
      </c>
      <c r="K12" s="14">
        <v>1.2029607091329299E-4</v>
      </c>
      <c r="L12" s="13">
        <f t="shared" si="2"/>
        <v>12.021312385783109</v>
      </c>
      <c r="M12" s="13">
        <v>-0.26999286245322301</v>
      </c>
    </row>
    <row r="13" spans="2:13" x14ac:dyDescent="0.25">
      <c r="B13" s="10">
        <v>7</v>
      </c>
      <c r="C13" s="11">
        <v>95293211918676.906</v>
      </c>
      <c r="D13" s="11">
        <v>-0.40533979287698702</v>
      </c>
      <c r="F13" s="19">
        <v>0</v>
      </c>
      <c r="G13" s="20">
        <v>-6.2743367157843197</v>
      </c>
      <c r="H13" s="21">
        <f t="shared" si="0"/>
        <v>0</v>
      </c>
      <c r="I13" s="22">
        <v>2.2808334776244199E-4</v>
      </c>
      <c r="J13" s="21">
        <f t="shared" si="1"/>
        <v>22.7926078768092</v>
      </c>
      <c r="K13" s="22">
        <v>1.3221472645258401E-4</v>
      </c>
      <c r="L13" s="21">
        <f t="shared" si="2"/>
        <v>13.21235611953592</v>
      </c>
      <c r="M13" s="21">
        <v>1</v>
      </c>
    </row>
    <row r="14" spans="2:13" x14ac:dyDescent="0.25">
      <c r="B14" s="10">
        <v>8</v>
      </c>
      <c r="C14" s="11">
        <v>1.18223447594079E+16</v>
      </c>
      <c r="D14" s="11">
        <v>157.080449103658</v>
      </c>
      <c r="F14" s="12">
        <v>1</v>
      </c>
      <c r="G14" s="18">
        <v>-6.2739692983956497</v>
      </c>
      <c r="H14" s="13">
        <f t="shared" si="0"/>
        <v>-5.8558761716719296E-3</v>
      </c>
      <c r="I14" s="14">
        <v>2.1878410410365901E-4</v>
      </c>
      <c r="J14" s="13">
        <f t="shared" si="1"/>
        <v>21.863324716311645</v>
      </c>
      <c r="K14" s="14">
        <v>1.2690820721119599E-4</v>
      </c>
      <c r="L14" s="13">
        <f t="shared" si="2"/>
        <v>12.682070092755598</v>
      </c>
      <c r="M14" s="13">
        <v>2.7209106376337902</v>
      </c>
    </row>
    <row r="15" spans="2:13" x14ac:dyDescent="0.25">
      <c r="B15" s="15">
        <v>9</v>
      </c>
      <c r="C15" s="16">
        <v>-1.51034855156784E+18</v>
      </c>
      <c r="D15" s="16">
        <v>6445.1236303920996</v>
      </c>
      <c r="F15" s="12">
        <v>2</v>
      </c>
      <c r="G15" s="18">
        <v>-6.2730020773325101</v>
      </c>
      <c r="H15" s="13">
        <f t="shared" si="0"/>
        <v>-2.1271387116538473E-2</v>
      </c>
      <c r="I15" s="14">
        <v>1.8637337449395301E-4</v>
      </c>
      <c r="J15" s="13">
        <f t="shared" si="1"/>
        <v>18.624486553673265</v>
      </c>
      <c r="K15" s="14">
        <v>1.07917907296267E-4</v>
      </c>
      <c r="L15" s="13">
        <f t="shared" si="2"/>
        <v>10.784349528452067</v>
      </c>
      <c r="M15" s="13">
        <v>2.7175173274124802</v>
      </c>
    </row>
    <row r="16" spans="2:13" x14ac:dyDescent="0.25">
      <c r="B16" s="15">
        <v>10</v>
      </c>
      <c r="C16" s="16">
        <v>-1.79970125116673E+20</v>
      </c>
      <c r="D16" s="16">
        <v>-2362908.9494790202</v>
      </c>
      <c r="F16" s="12">
        <v>3</v>
      </c>
      <c r="G16" s="18">
        <v>-6.2714219708969603</v>
      </c>
      <c r="H16" s="13">
        <f t="shared" si="0"/>
        <v>-4.6455028147068082E-2</v>
      </c>
      <c r="I16" s="14">
        <v>1.3631454429759499E-4</v>
      </c>
      <c r="J16" s="13">
        <f t="shared" si="1"/>
        <v>13.622055211663451</v>
      </c>
      <c r="K16" s="14">
        <v>7.8391930748392694E-5</v>
      </c>
      <c r="L16" s="13">
        <f t="shared" si="2"/>
        <v>7.8337877612839835</v>
      </c>
      <c r="M16" s="13">
        <v>0.47207537861341897</v>
      </c>
    </row>
    <row r="17" spans="2:13" x14ac:dyDescent="0.25">
      <c r="B17" s="15">
        <v>11</v>
      </c>
      <c r="C17" s="16">
        <v>1.1878201427941701E+22</v>
      </c>
      <c r="D17" s="16">
        <v>-51204778.150089301</v>
      </c>
      <c r="F17" s="12">
        <v>4</v>
      </c>
      <c r="G17" s="18">
        <v>-6.2690950057277099</v>
      </c>
      <c r="H17" s="13">
        <f t="shared" si="0"/>
        <v>-8.3542058611920475E-2</v>
      </c>
      <c r="I17" s="14">
        <v>6.9963060349965701E-5</v>
      </c>
      <c r="J17" s="13">
        <f t="shared" si="1"/>
        <v>6.9914819124769609</v>
      </c>
      <c r="K17" s="14">
        <v>3.8983186180409403E-5</v>
      </c>
      <c r="L17" s="13">
        <f t="shared" si="2"/>
        <v>3.8956306329042363</v>
      </c>
      <c r="M17" s="13">
        <v>-2.1727224232668201</v>
      </c>
    </row>
    <row r="18" spans="2:13" x14ac:dyDescent="0.25">
      <c r="B18" s="15">
        <v>12</v>
      </c>
      <c r="C18" s="16">
        <v>1.3693144772540901E+24</v>
      </c>
      <c r="D18" s="16">
        <v>17831043814.699902</v>
      </c>
      <c r="F18" s="12">
        <v>5</v>
      </c>
      <c r="G18" s="18">
        <v>-6.2659658771109097</v>
      </c>
      <c r="H18" s="13">
        <f t="shared" si="0"/>
        <v>-0.13341392170349356</v>
      </c>
      <c r="I18" s="14">
        <v>-8.5652238923349698E-6</v>
      </c>
      <c r="J18" s="13">
        <f t="shared" si="1"/>
        <v>-0.85593179629405403</v>
      </c>
      <c r="K18" s="14">
        <v>-7.6770023912710305E-6</v>
      </c>
      <c r="L18" s="13">
        <f t="shared" si="2"/>
        <v>-0.76717089121216664</v>
      </c>
      <c r="M18" s="13">
        <v>-3.5693810616930102</v>
      </c>
    </row>
    <row r="19" spans="2:13" x14ac:dyDescent="0.25">
      <c r="B19" s="15">
        <v>13</v>
      </c>
      <c r="C19" s="16">
        <v>-3.6535227732710502E+25</v>
      </c>
      <c r="D19" s="16">
        <v>159596284738.00299</v>
      </c>
      <c r="F19" s="3">
        <v>6</v>
      </c>
      <c r="G19" s="17">
        <v>-6.2619068683304597</v>
      </c>
      <c r="H19" s="4">
        <f t="shared" si="0"/>
        <v>-0.19810615873691143</v>
      </c>
      <c r="I19" s="5">
        <v>-1.01507511162605E-4</v>
      </c>
      <c r="J19" s="6">
        <f t="shared" si="1"/>
        <v>-10.143751927430573</v>
      </c>
      <c r="K19" s="5">
        <v>-6.2882394913978701E-5</v>
      </c>
      <c r="L19" s="6">
        <f t="shared" si="2"/>
        <v>-6.2839035979153079</v>
      </c>
      <c r="M19" s="4">
        <v>-4.7110917777665904</v>
      </c>
    </row>
    <row r="20" spans="2:13" x14ac:dyDescent="0.25">
      <c r="B20" s="15">
        <v>14</v>
      </c>
      <c r="C20" s="16">
        <v>-4.10240563418093E+27</v>
      </c>
      <c r="D20" s="16">
        <v>-53049983086726.797</v>
      </c>
      <c r="F20" s="3">
        <v>7</v>
      </c>
      <c r="G20" s="17">
        <v>-6.2568583700420701</v>
      </c>
      <c r="H20" s="4">
        <f t="shared" si="0"/>
        <v>-0.27856881984480381</v>
      </c>
      <c r="I20" s="5">
        <v>-2.0503728756891701E-4</v>
      </c>
      <c r="J20" s="6">
        <f t="shared" si="1"/>
        <v>-20.489590939143692</v>
      </c>
      <c r="K20" s="5">
        <v>-1.2438074848469401E-4</v>
      </c>
      <c r="L20" s="6">
        <f t="shared" si="2"/>
        <v>-12.42949849450819</v>
      </c>
      <c r="M20" s="4">
        <v>-6.8705576127322097</v>
      </c>
    </row>
    <row r="21" spans="2:13" x14ac:dyDescent="0.25">
      <c r="F21" s="3">
        <v>8</v>
      </c>
      <c r="G21" s="17">
        <v>-6.2507251683110399</v>
      </c>
      <c r="H21" s="4">
        <f t="shared" si="0"/>
        <v>-0.37631941897348942</v>
      </c>
      <c r="I21" s="5">
        <v>-3.1463881086032301E-4</v>
      </c>
      <c r="J21" s="6">
        <f t="shared" si="1"/>
        <v>-31.44218597770768</v>
      </c>
      <c r="K21" s="5">
        <v>-1.8953969434572099E-4</v>
      </c>
      <c r="L21" s="6">
        <f t="shared" si="2"/>
        <v>-18.940900213424836</v>
      </c>
      <c r="M21" s="4">
        <v>-7.8076457664637298</v>
      </c>
    </row>
    <row r="22" spans="2:13" x14ac:dyDescent="0.25">
      <c r="B22" s="49" t="s">
        <v>13</v>
      </c>
      <c r="C22" s="50"/>
      <c r="D22" s="51"/>
      <c r="F22" s="3">
        <v>8.9999999999999911</v>
      </c>
      <c r="G22" s="17">
        <v>-6.2433971095701999</v>
      </c>
      <c r="H22" s="4">
        <f t="shared" si="0"/>
        <v>-0.49311357703014597</v>
      </c>
      <c r="I22" s="5">
        <v>-4.26896167449821E-4</v>
      </c>
      <c r="J22" s="6">
        <f t="shared" si="1"/>
        <v>-42.660181219940341</v>
      </c>
      <c r="K22" s="5">
        <v>-2.5618427401930802E-4</v>
      </c>
      <c r="L22" s="6">
        <f t="shared" si="2"/>
        <v>-25.600762875546675</v>
      </c>
      <c r="M22" s="4">
        <v>-9.1349802002412108</v>
      </c>
    </row>
    <row r="23" spans="2:13" x14ac:dyDescent="0.25">
      <c r="B23" s="7" t="s">
        <v>5</v>
      </c>
      <c r="C23" s="7" t="s">
        <v>6</v>
      </c>
      <c r="D23" s="7" t="s">
        <v>7</v>
      </c>
      <c r="F23" s="3">
        <v>10</v>
      </c>
      <c r="G23" s="17">
        <v>-6.2347095053308301</v>
      </c>
      <c r="H23" s="4">
        <f t="shared" si="0"/>
        <v>-0.63157608921114505</v>
      </c>
      <c r="I23" s="5">
        <v>-6.7878323808478504E-4</v>
      </c>
      <c r="J23" s="6">
        <f t="shared" si="1"/>
        <v>-67.831520059637356</v>
      </c>
      <c r="K23" s="5">
        <v>-4.0648711623388702E-4</v>
      </c>
      <c r="L23" s="6">
        <f t="shared" si="2"/>
        <v>-40.620683351875904</v>
      </c>
      <c r="M23" s="4">
        <v>-10.0894279977551</v>
      </c>
    </row>
    <row r="24" spans="2:13" x14ac:dyDescent="0.25">
      <c r="B24" s="8">
        <v>0</v>
      </c>
      <c r="C24" s="9">
        <v>-6.2743235000000004</v>
      </c>
      <c r="D24" s="9">
        <v>-3.1607959E-17</v>
      </c>
    </row>
    <row r="25" spans="2:13" x14ac:dyDescent="0.25">
      <c r="B25" s="8">
        <v>1</v>
      </c>
      <c r="C25" s="9">
        <v>3.136137E-2</v>
      </c>
      <c r="D25" s="9">
        <v>-1.8203662000000001E-14</v>
      </c>
    </row>
    <row r="26" spans="2:13" x14ac:dyDescent="0.25">
      <c r="B26" s="8">
        <v>2</v>
      </c>
      <c r="C26" s="9">
        <v>316.33042</v>
      </c>
      <c r="D26" s="9">
        <v>3.7485620999999997E-11</v>
      </c>
    </row>
    <row r="27" spans="2:13" x14ac:dyDescent="0.25">
      <c r="B27" s="8">
        <v>3</v>
      </c>
      <c r="C27" s="9">
        <v>-1059.2289000000001</v>
      </c>
      <c r="D27" s="9">
        <v>6.1641322999999998E-9</v>
      </c>
    </row>
    <row r="28" spans="2:13" x14ac:dyDescent="0.25">
      <c r="B28" s="10">
        <v>4</v>
      </c>
      <c r="C28" s="11">
        <v>-1152882.5</v>
      </c>
      <c r="D28" s="11">
        <v>-7.0260374000000003E-6</v>
      </c>
    </row>
    <row r="29" spans="2:13" x14ac:dyDescent="0.25">
      <c r="B29" s="10">
        <v>5</v>
      </c>
      <c r="C29" s="11">
        <v>217640790</v>
      </c>
      <c r="D29" s="11">
        <v>-5.7109415999999997E-4</v>
      </c>
    </row>
    <row r="30" spans="2:13" x14ac:dyDescent="0.25">
      <c r="B30" s="10">
        <v>6</v>
      </c>
      <c r="C30" s="11">
        <v>97286930000</v>
      </c>
      <c r="D30" s="11">
        <v>0.48108457999999998</v>
      </c>
    </row>
    <row r="31" spans="2:13" x14ac:dyDescent="0.25">
      <c r="B31" s="10">
        <v>7</v>
      </c>
      <c r="C31" s="11">
        <v>-8663136900000</v>
      </c>
      <c r="D31" s="11">
        <v>21.712306999999999</v>
      </c>
    </row>
    <row r="32" spans="2:13" x14ac:dyDescent="0.25">
      <c r="B32" s="10">
        <v>8</v>
      </c>
      <c r="C32" s="11">
        <v>-2056190600000000</v>
      </c>
      <c r="D32" s="11">
        <v>-15380.271000000001</v>
      </c>
    </row>
    <row r="33" spans="2:4" x14ac:dyDescent="0.25">
      <c r="B33" s="15">
        <v>9</v>
      </c>
      <c r="C33" s="16">
        <v>1.4623478E+17</v>
      </c>
      <c r="D33" s="16">
        <v>-385926.91</v>
      </c>
    </row>
    <row r="34" spans="2:4" x14ac:dyDescent="0.25">
      <c r="B34" s="15">
        <v>10</v>
      </c>
      <c r="C34" s="16">
        <v>2.2405386E+19</v>
      </c>
      <c r="D34" s="16">
        <v>248990210</v>
      </c>
    </row>
    <row r="35" spans="2:4" x14ac:dyDescent="0.25">
      <c r="B35" s="15">
        <v>11</v>
      </c>
      <c r="C35" s="16">
        <v>-1.1412113E+21</v>
      </c>
      <c r="D35" s="16">
        <v>3214698500</v>
      </c>
    </row>
    <row r="36" spans="2:4" x14ac:dyDescent="0.25">
      <c r="B36" s="15">
        <v>12</v>
      </c>
      <c r="C36" s="16">
        <v>-1.2529515000000001E+23</v>
      </c>
      <c r="D36" s="16">
        <v>-1978511500000</v>
      </c>
    </row>
    <row r="37" spans="2:4" x14ac:dyDescent="0.25">
      <c r="B37" s="15">
        <v>13</v>
      </c>
      <c r="C37" s="16">
        <v>3.3859807999999999E+24</v>
      </c>
      <c r="D37" s="16">
        <v>-10146969000000</v>
      </c>
    </row>
    <row r="38" spans="2:4" x14ac:dyDescent="0.25">
      <c r="B38" s="15">
        <v>14</v>
      </c>
      <c r="C38" s="16">
        <v>2.8727276999999999E+26</v>
      </c>
      <c r="D38" s="16">
        <v>6120987600000000</v>
      </c>
    </row>
  </sheetData>
  <mergeCells count="3">
    <mergeCell ref="B2:D2"/>
    <mergeCell ref="B4:D4"/>
    <mergeCell ref="B22:D2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49B6-D26A-4550-A601-F351E2F8856A}">
  <dimension ref="B2:M38"/>
  <sheetViews>
    <sheetView zoomScale="90" zoomScaleNormal="90" workbookViewId="0">
      <selection activeCell="C8" sqref="C8"/>
    </sheetView>
  </sheetViews>
  <sheetFormatPr defaultRowHeight="15" x14ac:dyDescent="0.25"/>
  <cols>
    <col min="1" max="1" width="2.140625" customWidth="1"/>
    <col min="2" max="2" width="12.42578125" customWidth="1"/>
    <col min="3" max="4" width="13.5703125" customWidth="1"/>
    <col min="5" max="5" width="2.7109375" customWidth="1"/>
    <col min="7" max="7" width="19.5703125" customWidth="1"/>
    <col min="8" max="8" width="12.5703125" customWidth="1"/>
    <col min="9" max="9" width="15.5703125" customWidth="1"/>
    <col min="10" max="10" width="14.42578125" customWidth="1"/>
    <col min="11" max="11" width="16.85546875" customWidth="1"/>
    <col min="12" max="13" width="16.5703125" customWidth="1"/>
  </cols>
  <sheetData>
    <row r="2" spans="2:13" ht="60" x14ac:dyDescent="0.25">
      <c r="B2" s="48" t="s">
        <v>0</v>
      </c>
      <c r="C2" s="48"/>
      <c r="D2" s="48"/>
      <c r="F2" s="1" t="s">
        <v>9</v>
      </c>
      <c r="G2" s="2" t="s">
        <v>12</v>
      </c>
      <c r="H2" s="2" t="s">
        <v>1</v>
      </c>
      <c r="I2" s="2" t="s">
        <v>2</v>
      </c>
      <c r="J2" s="2" t="s">
        <v>10</v>
      </c>
      <c r="K2" s="2" t="s">
        <v>3</v>
      </c>
      <c r="L2" s="2" t="s">
        <v>11</v>
      </c>
      <c r="M2" s="2" t="s">
        <v>4</v>
      </c>
    </row>
    <row r="3" spans="2:13" x14ac:dyDescent="0.25">
      <c r="F3" s="3">
        <v>-10</v>
      </c>
      <c r="G3" s="17">
        <v>-6.2841059474604899</v>
      </c>
      <c r="H3" s="4">
        <f>(G3-$G$13)*100/$G$13</f>
        <v>-0.59761076672996571</v>
      </c>
      <c r="I3" s="5">
        <v>-7.4395017976410795E-4</v>
      </c>
      <c r="J3" s="6">
        <f>(1000000/10.0069)*I3</f>
        <v>-74.343720809052542</v>
      </c>
      <c r="K3" s="5">
        <v>-4.5561385822371898E-4</v>
      </c>
      <c r="L3" s="6">
        <f>(1000000/10.0069)*K3</f>
        <v>-45.529970142973248</v>
      </c>
      <c r="M3" s="4">
        <v>19.330850723882499</v>
      </c>
    </row>
    <row r="4" spans="2:13" x14ac:dyDescent="0.25">
      <c r="B4" s="49" t="s">
        <v>8</v>
      </c>
      <c r="C4" s="50"/>
      <c r="D4" s="51"/>
      <c r="F4" s="3">
        <v>-8.9999999999999911</v>
      </c>
      <c r="G4" s="17">
        <v>-6.2925785722534302</v>
      </c>
      <c r="H4" s="4">
        <f t="shared" ref="H4:H23" si="0">(G4-$G$13)*100/$G$13</f>
        <v>-0.46359024662150816</v>
      </c>
      <c r="I4" s="5">
        <v>-5.7077207641856905E-4</v>
      </c>
      <c r="J4" s="6">
        <f t="shared" ref="J4:J23" si="1">(1000000/10.0069)*I4</f>
        <v>-57.037851524305133</v>
      </c>
      <c r="K4" s="5">
        <v>-3.5093162340577E-4</v>
      </c>
      <c r="L4" s="6">
        <f t="shared" ref="L4:L23" si="2">(1000000/10.0069)*K4</f>
        <v>-35.068964754896122</v>
      </c>
      <c r="M4" s="4">
        <v>16.861200406263599</v>
      </c>
    </row>
    <row r="5" spans="2:13" x14ac:dyDescent="0.25">
      <c r="B5" s="7" t="s">
        <v>5</v>
      </c>
      <c r="C5" s="7" t="s">
        <v>6</v>
      </c>
      <c r="D5" s="7" t="s">
        <v>7</v>
      </c>
      <c r="F5" s="3">
        <v>-8</v>
      </c>
      <c r="G5" s="17">
        <v>-6.2996852576281199</v>
      </c>
      <c r="H5" s="4">
        <f t="shared" si="0"/>
        <v>-0.35117624347142251</v>
      </c>
      <c r="I5" s="5">
        <v>-3.9992861821072097E-4</v>
      </c>
      <c r="J5" s="6">
        <f t="shared" si="1"/>
        <v>-39.965285773888112</v>
      </c>
      <c r="K5" s="5">
        <v>-2.4791622466388102E-4</v>
      </c>
      <c r="L5" s="6">
        <f t="shared" si="2"/>
        <v>-24.774528042039094</v>
      </c>
      <c r="M5" s="4">
        <v>14.1082936766558</v>
      </c>
    </row>
    <row r="6" spans="2:13" x14ac:dyDescent="0.25">
      <c r="B6" s="8">
        <v>0</v>
      </c>
      <c r="C6" s="9">
        <v>-4.83743911213811E-5</v>
      </c>
      <c r="D6" s="9">
        <v>-1.0315796950668601E-18</v>
      </c>
      <c r="F6" s="3">
        <v>-7</v>
      </c>
      <c r="G6" s="17">
        <v>-6.3056314771576796</v>
      </c>
      <c r="H6" s="4">
        <f t="shared" si="0"/>
        <v>-0.25711856317680232</v>
      </c>
      <c r="I6" s="5">
        <v>-2.42103134421247E-4</v>
      </c>
      <c r="J6" s="6">
        <f t="shared" si="1"/>
        <v>-24.193619844432039</v>
      </c>
      <c r="K6" s="5">
        <v>-1.52833871624056E-4</v>
      </c>
      <c r="L6" s="6">
        <f t="shared" si="2"/>
        <v>-15.272848896666899</v>
      </c>
      <c r="M6" s="4">
        <v>12.192007919700099</v>
      </c>
    </row>
    <row r="7" spans="2:13" x14ac:dyDescent="0.25">
      <c r="B7" s="8">
        <v>1</v>
      </c>
      <c r="C7" s="9">
        <v>-0.25974091288141399</v>
      </c>
      <c r="D7" s="9">
        <v>3.72900129048711E-15</v>
      </c>
      <c r="F7" s="3">
        <v>-6</v>
      </c>
      <c r="G7" s="17">
        <v>-6.3105151258682</v>
      </c>
      <c r="H7" s="4">
        <f t="shared" si="0"/>
        <v>-0.17986869596253593</v>
      </c>
      <c r="I7" s="5">
        <v>-1.0049777057610899E-4</v>
      </c>
      <c r="J7" s="6">
        <f t="shared" si="1"/>
        <v>-10.042847492840838</v>
      </c>
      <c r="K7" s="5">
        <v>-6.75148793548977E-5</v>
      </c>
      <c r="L7" s="6">
        <f t="shared" si="2"/>
        <v>-6.7468326209812925</v>
      </c>
      <c r="M7" s="4">
        <v>8.8974848194186098</v>
      </c>
    </row>
    <row r="8" spans="2:13" x14ac:dyDescent="0.25">
      <c r="B8" s="8">
        <v>2</v>
      </c>
      <c r="C8" s="9">
        <v>-25.288583144251302</v>
      </c>
      <c r="D8" s="9">
        <v>-8.8659282731841699E-13</v>
      </c>
      <c r="F8" s="12">
        <v>-5</v>
      </c>
      <c r="G8" s="18">
        <v>-6.3143477947634796</v>
      </c>
      <c r="H8" s="13">
        <f t="shared" si="0"/>
        <v>-0.11924329459023804</v>
      </c>
      <c r="I8" s="14">
        <v>2.32182952534167E-5</v>
      </c>
      <c r="J8" s="13">
        <f t="shared" si="1"/>
        <v>2.3202285676300054</v>
      </c>
      <c r="K8" s="14">
        <v>7.02920875063523E-6</v>
      </c>
      <c r="L8" s="13">
        <f t="shared" si="2"/>
        <v>0.70243619408960112</v>
      </c>
      <c r="M8" s="13">
        <v>6.5221214058385204</v>
      </c>
    </row>
    <row r="9" spans="2:13" x14ac:dyDescent="0.25">
      <c r="B9" s="8">
        <v>3</v>
      </c>
      <c r="C9" s="9">
        <v>53942.8709346736</v>
      </c>
      <c r="D9" s="9">
        <v>-4.5610689724014501E-10</v>
      </c>
      <c r="F9" s="12">
        <v>-4</v>
      </c>
      <c r="G9" s="18">
        <v>-6.3171859648895197</v>
      </c>
      <c r="H9" s="13">
        <f t="shared" si="0"/>
        <v>-7.4348938266904432E-2</v>
      </c>
      <c r="I9" s="14">
        <v>1.2910725409569901E-4</v>
      </c>
      <c r="J9" s="13">
        <f t="shared" si="1"/>
        <v>12.9018231515953</v>
      </c>
      <c r="K9" s="14">
        <v>7.08174266560559E-5</v>
      </c>
      <c r="L9" s="13">
        <f t="shared" si="2"/>
        <v>7.0768596324591924</v>
      </c>
      <c r="M9" s="13">
        <v>4.90572984026696</v>
      </c>
    </row>
    <row r="10" spans="2:13" x14ac:dyDescent="0.25">
      <c r="B10" s="10">
        <v>4</v>
      </c>
      <c r="C10" s="11">
        <v>5499903.4330505198</v>
      </c>
      <c r="D10" s="11">
        <v>9.9115864065920096E-8</v>
      </c>
      <c r="F10" s="12">
        <v>-3</v>
      </c>
      <c r="G10" s="18">
        <v>-6.3192617181251398</v>
      </c>
      <c r="H10" s="13">
        <f t="shared" si="0"/>
        <v>-4.1514541010646062E-2</v>
      </c>
      <c r="I10" s="14">
        <v>2.19627445992246E-4</v>
      </c>
      <c r="J10" s="13">
        <f t="shared" si="1"/>
        <v>21.947600754703853</v>
      </c>
      <c r="K10" s="14">
        <v>1.2550507795760799E-4</v>
      </c>
      <c r="L10" s="13">
        <f t="shared" si="2"/>
        <v>12.541853916558374</v>
      </c>
      <c r="M10" s="13">
        <v>1.80321547925187</v>
      </c>
    </row>
    <row r="11" spans="2:13" x14ac:dyDescent="0.25">
      <c r="B11" s="10">
        <v>5</v>
      </c>
      <c r="C11" s="11">
        <v>-3296631870.4303598</v>
      </c>
      <c r="D11" s="11">
        <v>2.9269514750749499E-5</v>
      </c>
      <c r="F11" s="12">
        <v>-2</v>
      </c>
      <c r="G11" s="18">
        <v>-6.3207362148983597</v>
      </c>
      <c r="H11" s="13">
        <f t="shared" si="0"/>
        <v>-1.8190856877975951E-2</v>
      </c>
      <c r="I11" s="14">
        <v>2.9088952083942997E-4</v>
      </c>
      <c r="J11" s="13">
        <f t="shared" si="1"/>
        <v>29.068894546705771</v>
      </c>
      <c r="K11" s="14">
        <v>1.6883371458051099E-4</v>
      </c>
      <c r="L11" s="13">
        <f t="shared" si="2"/>
        <v>16.871729964375678</v>
      </c>
      <c r="M11" s="13">
        <v>-2.0784328283229301</v>
      </c>
    </row>
    <row r="12" spans="2:13" x14ac:dyDescent="0.25">
      <c r="B12" s="10">
        <v>6</v>
      </c>
      <c r="C12" s="11">
        <v>-338739853857.526</v>
      </c>
      <c r="D12" s="11">
        <v>-5.2324695860045097E-3</v>
      </c>
      <c r="F12" s="12">
        <v>-1</v>
      </c>
      <c r="G12" s="18">
        <v>-6.3216163093002198</v>
      </c>
      <c r="H12" s="13">
        <f t="shared" si="0"/>
        <v>-4.269467419054907E-3</v>
      </c>
      <c r="I12" s="14">
        <v>3.37311158141539E-4</v>
      </c>
      <c r="J12" s="13">
        <f t="shared" si="1"/>
        <v>33.707857392553038</v>
      </c>
      <c r="K12" s="14">
        <v>1.9723125832019699E-4</v>
      </c>
      <c r="L12" s="13">
        <f t="shared" si="2"/>
        <v>19.709526258901057</v>
      </c>
      <c r="M12" s="13">
        <v>-2.9045059458410898</v>
      </c>
    </row>
    <row r="13" spans="2:13" x14ac:dyDescent="0.25">
      <c r="B13" s="10">
        <v>7</v>
      </c>
      <c r="C13" s="11">
        <v>100564273678041</v>
      </c>
      <c r="D13" s="11">
        <v>-0.92344674770507895</v>
      </c>
      <c r="F13" s="19">
        <v>0</v>
      </c>
      <c r="G13" s="20">
        <v>-6.3218862201726598</v>
      </c>
      <c r="H13" s="21">
        <f t="shared" si="0"/>
        <v>0</v>
      </c>
      <c r="I13" s="22">
        <v>3.5706971049293001E-4</v>
      </c>
      <c r="J13" s="21">
        <f t="shared" si="1"/>
        <v>35.682350227635929</v>
      </c>
      <c r="K13" s="22">
        <v>2.0936617645978499E-4</v>
      </c>
      <c r="L13" s="21">
        <f t="shared" si="2"/>
        <v>20.92218134085331</v>
      </c>
      <c r="M13" s="21">
        <v>1</v>
      </c>
    </row>
    <row r="14" spans="2:13" x14ac:dyDescent="0.25">
      <c r="B14" s="10">
        <v>8</v>
      </c>
      <c r="C14" s="11">
        <v>9976963452103250</v>
      </c>
      <c r="D14" s="11">
        <v>142.691629997625</v>
      </c>
      <c r="F14" s="12">
        <v>1</v>
      </c>
      <c r="G14" s="18">
        <v>-6.3215201137181296</v>
      </c>
      <c r="H14" s="13">
        <f t="shared" si="0"/>
        <v>-5.7910952804235936E-3</v>
      </c>
      <c r="I14" s="14">
        <v>3.4920477854443399E-4</v>
      </c>
      <c r="J14" s="13">
        <f t="shared" si="1"/>
        <v>34.896399338899556</v>
      </c>
      <c r="K14" s="14">
        <v>2.0488625692357201E-4</v>
      </c>
      <c r="L14" s="13">
        <f t="shared" si="2"/>
        <v>20.474498288538108</v>
      </c>
      <c r="M14" s="13">
        <v>5.7362515691110199</v>
      </c>
    </row>
    <row r="15" spans="2:13" x14ac:dyDescent="0.25">
      <c r="B15" s="15">
        <v>9</v>
      </c>
      <c r="C15" s="16">
        <v>-1.59477052626578E+18</v>
      </c>
      <c r="D15" s="16">
        <v>14964.026288486801</v>
      </c>
      <c r="F15" s="12">
        <v>2</v>
      </c>
      <c r="G15" s="18">
        <v>-6.3205814889648</v>
      </c>
      <c r="H15" s="13">
        <f t="shared" si="0"/>
        <v>-2.0638321577134525E-2</v>
      </c>
      <c r="I15" s="14">
        <v>3.1768167203006202E-4</v>
      </c>
      <c r="J15" s="13">
        <f t="shared" si="1"/>
        <v>31.746262282031598</v>
      </c>
      <c r="K15" s="14">
        <v>1.8648560081872999E-4</v>
      </c>
      <c r="L15" s="13">
        <f t="shared" si="2"/>
        <v>18.635701447873966</v>
      </c>
      <c r="M15" s="13">
        <v>5.4193357826644801</v>
      </c>
    </row>
    <row r="16" spans="2:13" x14ac:dyDescent="0.25">
      <c r="B16" s="15">
        <v>10</v>
      </c>
      <c r="C16" s="16">
        <v>-1.5260613269562599E+20</v>
      </c>
      <c r="D16" s="16">
        <v>-2080722.728896</v>
      </c>
      <c r="F16" s="12">
        <v>3</v>
      </c>
      <c r="G16" s="18">
        <v>-6.3190134933159596</v>
      </c>
      <c r="H16" s="13">
        <f t="shared" si="0"/>
        <v>-4.5440976896001288E-2</v>
      </c>
      <c r="I16" s="14">
        <v>2.6596382093069303E-4</v>
      </c>
      <c r="J16" s="13">
        <f t="shared" si="1"/>
        <v>26.578043243231473</v>
      </c>
      <c r="K16" s="14">
        <v>1.56055595695818E-4</v>
      </c>
      <c r="L16" s="13">
        <f t="shared" si="2"/>
        <v>15.594799158162667</v>
      </c>
      <c r="M16" s="13">
        <v>-0.96098990714890997</v>
      </c>
    </row>
    <row r="17" spans="2:13" x14ac:dyDescent="0.25">
      <c r="B17" s="15">
        <v>11</v>
      </c>
      <c r="C17" s="16">
        <v>1.25459610376675E+22</v>
      </c>
      <c r="D17" s="16">
        <v>-119388808.314092</v>
      </c>
      <c r="F17" s="12">
        <v>4</v>
      </c>
      <c r="G17" s="18">
        <v>-6.3167336306858104</v>
      </c>
      <c r="H17" s="13">
        <f t="shared" si="0"/>
        <v>-8.1503989591078949E-2</v>
      </c>
      <c r="I17" s="14">
        <v>1.96528311988513E-4</v>
      </c>
      <c r="J17" s="13">
        <f t="shared" si="1"/>
        <v>19.639280095585345</v>
      </c>
      <c r="K17" s="14">
        <v>1.14830610193166E-4</v>
      </c>
      <c r="L17" s="13">
        <f t="shared" si="2"/>
        <v>11.475143170528934</v>
      </c>
      <c r="M17" s="13">
        <v>-8.2105519480391802</v>
      </c>
    </row>
    <row r="18" spans="2:13" x14ac:dyDescent="0.25">
      <c r="B18" s="15">
        <v>12</v>
      </c>
      <c r="C18" s="16">
        <v>1.16445568378772E+24</v>
      </c>
      <c r="D18" s="16">
        <v>15376497922.1642</v>
      </c>
      <c r="F18" s="12">
        <v>5</v>
      </c>
      <c r="G18" s="18">
        <v>-6.3136557852670396</v>
      </c>
      <c r="H18" s="13">
        <f t="shared" si="0"/>
        <v>-0.1301895450025255</v>
      </c>
      <c r="I18" s="14">
        <v>1.14440569522464E-4</v>
      </c>
      <c r="J18" s="13">
        <f t="shared" si="1"/>
        <v>11.436165997707981</v>
      </c>
      <c r="K18" s="14">
        <v>6.6010222883951394E-5</v>
      </c>
      <c r="L18" s="13">
        <f t="shared" si="2"/>
        <v>6.596470723595858</v>
      </c>
      <c r="M18" s="13">
        <v>-12.0604254786001</v>
      </c>
    </row>
    <row r="19" spans="2:13" x14ac:dyDescent="0.25">
      <c r="B19" s="15">
        <v>13</v>
      </c>
      <c r="C19" s="16">
        <v>-3.8595348561199398E+25</v>
      </c>
      <c r="D19" s="16">
        <v>370722291563.39099</v>
      </c>
      <c r="F19" s="3">
        <v>6</v>
      </c>
      <c r="G19" s="17">
        <v>-6.3096553195478497</v>
      </c>
      <c r="H19" s="4">
        <f t="shared" si="0"/>
        <v>-0.19346916725236449</v>
      </c>
      <c r="I19" s="5">
        <v>1.65928293483165E-5</v>
      </c>
      <c r="J19" s="6">
        <f t="shared" si="1"/>
        <v>1.6581388190465078</v>
      </c>
      <c r="K19" s="5">
        <v>7.7813422697064605E-6</v>
      </c>
      <c r="L19" s="6">
        <f t="shared" si="2"/>
        <v>0.77759768456829392</v>
      </c>
      <c r="M19" s="4">
        <v>-15.334711620687701</v>
      </c>
    </row>
    <row r="20" spans="2:13" x14ac:dyDescent="0.25">
      <c r="B20" s="15">
        <v>14</v>
      </c>
      <c r="C20" s="16">
        <v>-3.4951066451062499E+27</v>
      </c>
      <c r="D20" s="16">
        <v>-45134397060304.5</v>
      </c>
      <c r="F20" s="3">
        <v>7</v>
      </c>
      <c r="G20" s="17">
        <v>-6.3046998336761604</v>
      </c>
      <c r="H20" s="4">
        <f t="shared" si="0"/>
        <v>-0.27185535927013266</v>
      </c>
      <c r="I20" s="5">
        <v>-9.4591476806379904E-5</v>
      </c>
      <c r="J20" s="6">
        <f t="shared" si="1"/>
        <v>-9.4526253691332887</v>
      </c>
      <c r="K20" s="5">
        <v>-5.84237707722187E-5</v>
      </c>
      <c r="L20" s="6">
        <f t="shared" si="2"/>
        <v>-5.8383486166763632</v>
      </c>
      <c r="M20" s="4">
        <v>-21.2962154503237</v>
      </c>
    </row>
    <row r="21" spans="2:13" x14ac:dyDescent="0.25">
      <c r="F21" s="3">
        <v>8</v>
      </c>
      <c r="G21" s="17">
        <v>-6.2986780543347001</v>
      </c>
      <c r="H21" s="4">
        <f t="shared" si="0"/>
        <v>-0.36710824949528836</v>
      </c>
      <c r="I21" s="5">
        <v>-2.1516775756788E-4</v>
      </c>
      <c r="J21" s="6">
        <f t="shared" si="1"/>
        <v>-21.501939418589174</v>
      </c>
      <c r="K21" s="5">
        <v>-1.3021945853909601E-4</v>
      </c>
      <c r="L21" s="6">
        <f t="shared" si="2"/>
        <v>-13.012966906743948</v>
      </c>
      <c r="M21" s="4">
        <v>-23.922071828787001</v>
      </c>
    </row>
    <row r="22" spans="2:13" x14ac:dyDescent="0.25">
      <c r="B22" s="49" t="s">
        <v>13</v>
      </c>
      <c r="C22" s="50"/>
      <c r="D22" s="51"/>
      <c r="F22" s="3">
        <v>8.9999999999999911</v>
      </c>
      <c r="G22" s="17">
        <v>-6.2914867952153699</v>
      </c>
      <c r="H22" s="4">
        <f t="shared" si="0"/>
        <v>-0.48086004553969358</v>
      </c>
      <c r="I22" s="5">
        <v>-3.4046765097946402E-4</v>
      </c>
      <c r="J22" s="6">
        <f t="shared" si="1"/>
        <v>-34.023289028516722</v>
      </c>
      <c r="K22" s="5">
        <v>-2.0467151012747999E-4</v>
      </c>
      <c r="L22" s="6">
        <f t="shared" si="2"/>
        <v>-20.453038416240791</v>
      </c>
      <c r="M22" s="4">
        <v>-27.552766136195402</v>
      </c>
    </row>
    <row r="23" spans="2:13" x14ac:dyDescent="0.25">
      <c r="B23" s="7" t="s">
        <v>5</v>
      </c>
      <c r="C23" s="7" t="s">
        <v>6</v>
      </c>
      <c r="D23" s="7" t="s">
        <v>7</v>
      </c>
      <c r="F23" s="3">
        <v>10</v>
      </c>
      <c r="G23" s="17">
        <v>-6.28297149808059</v>
      </c>
      <c r="H23" s="4">
        <f t="shared" si="0"/>
        <v>-0.61555555947678842</v>
      </c>
      <c r="I23" s="5">
        <v>-5.9879270863893498E-4</v>
      </c>
      <c r="J23" s="6">
        <f t="shared" si="1"/>
        <v>-59.837982655860948</v>
      </c>
      <c r="K23" s="5">
        <v>-3.5882046281197899E-4</v>
      </c>
      <c r="L23" s="6">
        <f t="shared" si="2"/>
        <v>-35.857304740926658</v>
      </c>
      <c r="M23" s="4">
        <v>-30.1624205901343</v>
      </c>
    </row>
    <row r="24" spans="2:13" x14ac:dyDescent="0.25">
      <c r="B24" s="8">
        <v>0</v>
      </c>
      <c r="C24" s="9">
        <v>-6.3218733</v>
      </c>
      <c r="D24" s="9">
        <v>1.1943265E-17</v>
      </c>
    </row>
    <row r="25" spans="2:13" x14ac:dyDescent="0.25">
      <c r="B25" s="8">
        <v>1</v>
      </c>
      <c r="C25" s="9">
        <v>3.4512033999999997E-2</v>
      </c>
      <c r="D25" s="9">
        <v>5.9374409000000003E-15</v>
      </c>
    </row>
    <row r="26" spans="2:13" x14ac:dyDescent="0.25">
      <c r="B26" s="8">
        <v>2</v>
      </c>
      <c r="C26" s="9">
        <v>306.36203</v>
      </c>
      <c r="D26" s="9">
        <v>-1.5126171E-11</v>
      </c>
    </row>
    <row r="27" spans="2:13" x14ac:dyDescent="0.25">
      <c r="B27" s="8">
        <v>3</v>
      </c>
      <c r="C27" s="9">
        <v>90.827021000000002</v>
      </c>
      <c r="D27" s="9">
        <v>-2.1295602999999999E-9</v>
      </c>
    </row>
    <row r="28" spans="2:13" x14ac:dyDescent="0.25">
      <c r="B28" s="10">
        <v>4</v>
      </c>
      <c r="C28" s="11">
        <v>-1045849.5</v>
      </c>
      <c r="D28" s="11">
        <v>3.0353491000000002E-6</v>
      </c>
    </row>
    <row r="29" spans="2:13" x14ac:dyDescent="0.25">
      <c r="B29" s="10">
        <v>5</v>
      </c>
      <c r="C29" s="11">
        <v>179929060</v>
      </c>
      <c r="D29" s="11">
        <v>2.0890918E-4</v>
      </c>
    </row>
    <row r="30" spans="2:13" x14ac:dyDescent="0.25">
      <c r="B30" s="10">
        <v>6</v>
      </c>
      <c r="C30" s="11">
        <v>93359186000</v>
      </c>
      <c r="D30" s="11">
        <v>-0.22357679999999999</v>
      </c>
    </row>
    <row r="31" spans="2:13" x14ac:dyDescent="0.25">
      <c r="B31" s="10">
        <v>7</v>
      </c>
      <c r="C31" s="11">
        <v>-8074402600000</v>
      </c>
      <c r="D31" s="11">
        <v>-8.3400725999999992</v>
      </c>
    </row>
    <row r="32" spans="2:13" x14ac:dyDescent="0.25">
      <c r="B32" s="10">
        <v>8</v>
      </c>
      <c r="C32" s="11">
        <v>-1954417100000000</v>
      </c>
      <c r="D32" s="11">
        <v>7731.4665999999997</v>
      </c>
    </row>
    <row r="33" spans="2:4" x14ac:dyDescent="0.25">
      <c r="B33" s="15">
        <v>9</v>
      </c>
      <c r="C33" s="16">
        <v>1.4201783E+17</v>
      </c>
      <c r="D33" s="16">
        <v>153268.85</v>
      </c>
    </row>
    <row r="34" spans="2:4" x14ac:dyDescent="0.25">
      <c r="B34" s="15">
        <v>10</v>
      </c>
      <c r="C34" s="16">
        <v>2.0799088E+19</v>
      </c>
      <c r="D34" s="16">
        <v>-135868080</v>
      </c>
    </row>
    <row r="35" spans="2:4" x14ac:dyDescent="0.25">
      <c r="B35" s="15">
        <v>11</v>
      </c>
      <c r="C35" s="16">
        <v>-1.1301264E+21</v>
      </c>
      <c r="D35" s="16">
        <v>-1293173600</v>
      </c>
    </row>
    <row r="36" spans="2:4" x14ac:dyDescent="0.25">
      <c r="B36" s="15">
        <v>12</v>
      </c>
      <c r="C36" s="16">
        <v>-1.1263103E+23</v>
      </c>
      <c r="D36" s="16">
        <v>1170876900000</v>
      </c>
    </row>
    <row r="37" spans="2:4" x14ac:dyDescent="0.25">
      <c r="B37" s="15">
        <v>13</v>
      </c>
      <c r="C37" s="16">
        <v>3.3880519000000003E+24</v>
      </c>
      <c r="D37" s="16">
        <v>4021257500000</v>
      </c>
    </row>
    <row r="38" spans="2:4" x14ac:dyDescent="0.25">
      <c r="B38" s="15">
        <v>14</v>
      </c>
      <c r="C38" s="16">
        <v>2.4879521999999999E+26</v>
      </c>
      <c r="D38" s="16">
        <v>-3910261700000000</v>
      </c>
    </row>
  </sheetData>
  <mergeCells count="3">
    <mergeCell ref="B2:D2"/>
    <mergeCell ref="B4:D4"/>
    <mergeCell ref="B22:D2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D7AFB-4A55-4BA8-872F-B9E4FF5882FE}">
  <dimension ref="B2:M38"/>
  <sheetViews>
    <sheetView zoomScale="90" zoomScaleNormal="90" workbookViewId="0">
      <selection activeCell="C8" sqref="C8"/>
    </sheetView>
  </sheetViews>
  <sheetFormatPr defaultRowHeight="15" x14ac:dyDescent="0.25"/>
  <cols>
    <col min="1" max="1" width="2.140625" customWidth="1"/>
    <col min="2" max="2" width="12.42578125" customWidth="1"/>
    <col min="3" max="4" width="13.5703125" customWidth="1"/>
    <col min="5" max="5" width="2.7109375" customWidth="1"/>
    <col min="7" max="7" width="19.5703125" customWidth="1"/>
    <col min="8" max="8" width="12.5703125" customWidth="1"/>
    <col min="9" max="9" width="15.5703125" customWidth="1"/>
    <col min="10" max="10" width="14.42578125" customWidth="1"/>
    <col min="11" max="11" width="16.85546875" customWidth="1"/>
    <col min="12" max="13" width="16.5703125" customWidth="1"/>
  </cols>
  <sheetData>
    <row r="2" spans="2:13" ht="60" x14ac:dyDescent="0.25">
      <c r="B2" s="48" t="s">
        <v>0</v>
      </c>
      <c r="C2" s="48"/>
      <c r="D2" s="48"/>
      <c r="F2" s="1" t="s">
        <v>9</v>
      </c>
      <c r="G2" s="2" t="s">
        <v>12</v>
      </c>
      <c r="H2" s="2" t="s">
        <v>1</v>
      </c>
      <c r="I2" s="2" t="s">
        <v>2</v>
      </c>
      <c r="J2" s="2" t="s">
        <v>10</v>
      </c>
      <c r="K2" s="2" t="s">
        <v>3</v>
      </c>
      <c r="L2" s="2" t="s">
        <v>11</v>
      </c>
      <c r="M2" s="2" t="s">
        <v>4</v>
      </c>
    </row>
    <row r="3" spans="2:13" x14ac:dyDescent="0.25">
      <c r="F3" s="3">
        <v>-10</v>
      </c>
      <c r="G3" s="17">
        <v>-6.2832000576015004</v>
      </c>
      <c r="H3" s="4">
        <f>(G3-$G$13)*100/$G$13</f>
        <v>-0.59773309920071271</v>
      </c>
      <c r="I3" s="5">
        <v>-1.6334544176004101E-3</v>
      </c>
      <c r="J3" s="6">
        <f>(1000000/10.0069)*I3</f>
        <v>-163.23281112036796</v>
      </c>
      <c r="K3" s="5">
        <v>-9.8128186749167406E-4</v>
      </c>
      <c r="L3" s="6">
        <f>(1000000/10.0069)*K3</f>
        <v>-98.060524986926424</v>
      </c>
      <c r="M3" s="4">
        <v>1.9632701830228101</v>
      </c>
    </row>
    <row r="4" spans="2:13" x14ac:dyDescent="0.25">
      <c r="B4" s="49" t="s">
        <v>8</v>
      </c>
      <c r="C4" s="50"/>
      <c r="D4" s="51"/>
      <c r="F4" s="3">
        <v>-8.9999999999999911</v>
      </c>
      <c r="G4" s="17">
        <v>-6.2916716708196398</v>
      </c>
      <c r="H4" s="4">
        <f t="shared" ref="H4:H23" si="0">(G4-$G$13)*100/$G$13</f>
        <v>-0.46370942488350553</v>
      </c>
      <c r="I4" s="5">
        <v>-1.46751228500452E-3</v>
      </c>
      <c r="J4" s="6">
        <f t="shared" ref="J4:J23" si="1">(1000000/10.0069)*I4</f>
        <v>-146.6500399728707</v>
      </c>
      <c r="K4" s="5">
        <v>-8.8148520868348498E-4</v>
      </c>
      <c r="L4" s="6">
        <f t="shared" ref="L4:L23" si="2">(1000000/10.0069)*K4</f>
        <v>-88.087740327522496</v>
      </c>
      <c r="M4" s="4">
        <v>1.83729822721341</v>
      </c>
    </row>
    <row r="5" spans="2:13" x14ac:dyDescent="0.25">
      <c r="B5" s="7" t="s">
        <v>5</v>
      </c>
      <c r="C5" s="7" t="s">
        <v>6</v>
      </c>
      <c r="D5" s="7" t="s">
        <v>7</v>
      </c>
      <c r="F5" s="3">
        <v>-8</v>
      </c>
      <c r="G5" s="17">
        <v>-6.2987773079801297</v>
      </c>
      <c r="H5" s="4">
        <f t="shared" si="0"/>
        <v>-0.35129593572956114</v>
      </c>
      <c r="I5" s="5">
        <v>-1.30176221647695E-3</v>
      </c>
      <c r="J5" s="6">
        <f t="shared" si="1"/>
        <v>-130.08646198892265</v>
      </c>
      <c r="K5" s="5">
        <v>-7.8200753637987198E-4</v>
      </c>
      <c r="L5" s="6">
        <f t="shared" si="2"/>
        <v>-78.146832323683853</v>
      </c>
      <c r="M5" s="4">
        <v>1.6980574809215401</v>
      </c>
    </row>
    <row r="6" spans="2:13" x14ac:dyDescent="0.25">
      <c r="B6" s="8">
        <v>0</v>
      </c>
      <c r="C6" s="9">
        <v>-9.4163986245144899E-4</v>
      </c>
      <c r="D6" s="9">
        <v>1.4628378656105199E-18</v>
      </c>
      <c r="F6" s="3">
        <v>-7</v>
      </c>
      <c r="G6" s="17">
        <v>-6.3047233240982301</v>
      </c>
      <c r="H6" s="4">
        <f t="shared" si="0"/>
        <v>-0.25722802833374064</v>
      </c>
      <c r="I6" s="5">
        <v>-1.14725306726275E-3</v>
      </c>
      <c r="J6" s="6">
        <f t="shared" si="1"/>
        <v>-114.6462008476901</v>
      </c>
      <c r="K6" s="5">
        <v>-6.8943438135118105E-4</v>
      </c>
      <c r="L6" s="6">
        <f t="shared" si="2"/>
        <v>-68.895899964142842</v>
      </c>
      <c r="M6" s="4">
        <v>1.5974080276842799</v>
      </c>
    </row>
    <row r="7" spans="2:13" x14ac:dyDescent="0.25">
      <c r="B7" s="8">
        <v>1</v>
      </c>
      <c r="C7" s="9">
        <v>-0.248657939914042</v>
      </c>
      <c r="D7" s="9">
        <v>6.1598468336013503E-16</v>
      </c>
      <c r="F7" s="3">
        <v>-6</v>
      </c>
      <c r="G7" s="17">
        <v>-6.3096072438078101</v>
      </c>
      <c r="H7" s="4">
        <f t="shared" si="0"/>
        <v>-0.17996283129351334</v>
      </c>
      <c r="I7" s="5">
        <v>-1.0085650215481601E-3</v>
      </c>
      <c r="J7" s="6">
        <f t="shared" si="1"/>
        <v>-100.78695915300044</v>
      </c>
      <c r="K7" s="5">
        <v>-6.0649161867175002E-4</v>
      </c>
      <c r="L7" s="6">
        <f t="shared" si="2"/>
        <v>-60.607342800642556</v>
      </c>
      <c r="M7" s="4">
        <v>1.43513854121384</v>
      </c>
    </row>
    <row r="8" spans="2:13" x14ac:dyDescent="0.25">
      <c r="B8" s="8">
        <v>2</v>
      </c>
      <c r="C8" s="9">
        <v>-33.488008458764398</v>
      </c>
      <c r="D8" s="9">
        <v>-4.24409389652183E-13</v>
      </c>
      <c r="F8" s="12">
        <v>-5</v>
      </c>
      <c r="G8" s="18">
        <v>-6.3134404102044996</v>
      </c>
      <c r="H8" s="13">
        <f t="shared" si="0"/>
        <v>-0.11932089314959951</v>
      </c>
      <c r="I8" s="14">
        <v>-8.8892136249669096E-4</v>
      </c>
      <c r="J8" s="13">
        <f t="shared" si="1"/>
        <v>-88.830842968021159</v>
      </c>
      <c r="K8" s="14">
        <v>-5.3499901230823503E-4</v>
      </c>
      <c r="L8" s="13">
        <f t="shared" si="2"/>
        <v>-53.463011752714131</v>
      </c>
      <c r="M8" s="13">
        <v>1.30920902201765</v>
      </c>
    </row>
    <row r="9" spans="2:13" x14ac:dyDescent="0.25">
      <c r="B9" s="8">
        <v>3</v>
      </c>
      <c r="C9" s="9">
        <v>52327.720498090399</v>
      </c>
      <c r="D9" s="9">
        <v>-1.06894755469686E-10</v>
      </c>
      <c r="F9" s="12">
        <v>-4</v>
      </c>
      <c r="G9" s="18">
        <v>-6.3162796394966199</v>
      </c>
      <c r="H9" s="13">
        <f t="shared" si="0"/>
        <v>-7.4403363021546293E-2</v>
      </c>
      <c r="I9" s="14">
        <v>-7.8800445736451998E-4</v>
      </c>
      <c r="J9" s="13">
        <f t="shared" si="1"/>
        <v>-78.746110919917257</v>
      </c>
      <c r="K9" s="14">
        <v>-4.7470053956505398E-4</v>
      </c>
      <c r="L9" s="13">
        <f t="shared" si="2"/>
        <v>-47.437322204184511</v>
      </c>
      <c r="M9" s="13">
        <v>1.2257205534790501</v>
      </c>
    </row>
    <row r="10" spans="2:13" x14ac:dyDescent="0.25">
      <c r="B10" s="10">
        <v>4</v>
      </c>
      <c r="C10" s="11">
        <v>6516893.6509514404</v>
      </c>
      <c r="D10" s="11">
        <v>5.1059293431746098E-8</v>
      </c>
      <c r="F10" s="12">
        <v>-3</v>
      </c>
      <c r="G10" s="18">
        <v>-6.3183560292629899</v>
      </c>
      <c r="H10" s="13">
        <f t="shared" si="0"/>
        <v>-4.1554202107578646E-2</v>
      </c>
      <c r="I10" s="14">
        <v>-7.0242663296828003E-4</v>
      </c>
      <c r="J10" s="13">
        <f t="shared" si="1"/>
        <v>-70.194229278625741</v>
      </c>
      <c r="K10" s="14">
        <v>-4.2348791151731199E-4</v>
      </c>
      <c r="L10" s="13">
        <f t="shared" si="2"/>
        <v>-42.319590634193602</v>
      </c>
      <c r="M10" s="13">
        <v>1.07463831198251</v>
      </c>
    </row>
    <row r="11" spans="2:13" x14ac:dyDescent="0.25">
      <c r="B11" s="10">
        <v>5</v>
      </c>
      <c r="C11" s="11">
        <v>-3197382562.18648</v>
      </c>
      <c r="D11" s="11">
        <v>7.4903029008407997E-6</v>
      </c>
      <c r="F11" s="12">
        <v>-2</v>
      </c>
      <c r="G11" s="18">
        <v>-6.31983145342158</v>
      </c>
      <c r="H11" s="13">
        <f t="shared" si="0"/>
        <v>-1.8212512417683631E-2</v>
      </c>
      <c r="I11" s="14">
        <v>-6.3560999945454905E-4</v>
      </c>
      <c r="J11" s="13">
        <f t="shared" si="1"/>
        <v>-63.517173096018652</v>
      </c>
      <c r="K11" s="14">
        <v>-3.8339557730559599E-4</v>
      </c>
      <c r="L11" s="13">
        <f t="shared" si="2"/>
        <v>-38.313121676602741</v>
      </c>
      <c r="M11" s="13">
        <v>0.87563695193306301</v>
      </c>
    </row>
    <row r="12" spans="2:13" x14ac:dyDescent="0.25">
      <c r="B12" s="10">
        <v>6</v>
      </c>
      <c r="C12" s="11">
        <v>-395285609376.66699</v>
      </c>
      <c r="D12" s="11">
        <v>-2.7499689542644199E-3</v>
      </c>
      <c r="F12" s="12">
        <v>-1</v>
      </c>
      <c r="G12" s="18">
        <v>-6.32071248701057</v>
      </c>
      <c r="H12" s="13">
        <f t="shared" si="0"/>
        <v>-4.2742747110239565E-3</v>
      </c>
      <c r="I12" s="14">
        <v>-5.9208410559736797E-4</v>
      </c>
      <c r="J12" s="13">
        <f t="shared" si="1"/>
        <v>-59.167584926137756</v>
      </c>
      <c r="K12" s="14">
        <v>-3.57243063382606E-4</v>
      </c>
      <c r="L12" s="13">
        <f t="shared" si="2"/>
        <v>-35.699673563501783</v>
      </c>
      <c r="M12" s="13">
        <v>0.81725854687268396</v>
      </c>
    </row>
    <row r="13" spans="2:13" x14ac:dyDescent="0.25">
      <c r="B13" s="10">
        <v>7</v>
      </c>
      <c r="C13" s="11">
        <v>97497591699396.094</v>
      </c>
      <c r="D13" s="11">
        <v>-0.25000659133514003</v>
      </c>
      <c r="F13" s="19">
        <v>0</v>
      </c>
      <c r="G13" s="20">
        <v>-6.3209826631740302</v>
      </c>
      <c r="H13" s="21">
        <f t="shared" si="0"/>
        <v>0</v>
      </c>
      <c r="I13" s="22">
        <v>-5.7371879357940702E-4</v>
      </c>
      <c r="J13" s="21">
        <f t="shared" si="1"/>
        <v>-57.332320057101299</v>
      </c>
      <c r="K13" s="22">
        <v>-3.46370135152693E-4</v>
      </c>
      <c r="L13" s="21">
        <f t="shared" si="2"/>
        <v>-34.613130455255174</v>
      </c>
      <c r="M13" s="21">
        <v>1</v>
      </c>
    </row>
    <row r="14" spans="2:13" x14ac:dyDescent="0.25">
      <c r="B14" s="10">
        <v>8</v>
      </c>
      <c r="C14" s="11">
        <v>1.15744191045405E+16</v>
      </c>
      <c r="D14" s="11">
        <v>75.447026883309405</v>
      </c>
      <c r="F14" s="12">
        <v>1</v>
      </c>
      <c r="G14" s="18">
        <v>-6.3206191937487803</v>
      </c>
      <c r="H14" s="13">
        <f t="shared" si="0"/>
        <v>-5.7502044320966823E-3</v>
      </c>
      <c r="I14" s="14">
        <v>-5.8239513466261405E-4</v>
      </c>
      <c r="J14" s="13">
        <f t="shared" si="1"/>
        <v>-58.199355910683032</v>
      </c>
      <c r="K14" s="14">
        <v>-3.5180122099732401E-4</v>
      </c>
      <c r="L14" s="13">
        <f t="shared" si="2"/>
        <v>-35.155864553190696</v>
      </c>
      <c r="M14" s="13">
        <v>1.2408422244453401</v>
      </c>
    </row>
    <row r="15" spans="2:13" x14ac:dyDescent="0.25">
      <c r="B15" s="15">
        <v>9</v>
      </c>
      <c r="C15" s="16">
        <v>-1.5456766038064399E+18</v>
      </c>
      <c r="D15" s="16">
        <v>4204.7780135098001</v>
      </c>
      <c r="F15" s="12">
        <v>2</v>
      </c>
      <c r="G15" s="18">
        <v>-6.3196830287638601</v>
      </c>
      <c r="H15" s="13">
        <f t="shared" si="0"/>
        <v>-2.0560638739634086E-2</v>
      </c>
      <c r="I15" s="14">
        <v>-6.1424013163159001E-4</v>
      </c>
      <c r="J15" s="13">
        <f t="shared" si="1"/>
        <v>-61.38165981788466</v>
      </c>
      <c r="K15" s="14">
        <v>-3.7101051888810101E-4</v>
      </c>
      <c r="L15" s="13">
        <f t="shared" si="2"/>
        <v>-37.075469814637998</v>
      </c>
      <c r="M15" s="13">
        <v>1.23521701514384</v>
      </c>
    </row>
    <row r="16" spans="2:13" x14ac:dyDescent="0.25">
      <c r="B16" s="15">
        <v>10</v>
      </c>
      <c r="C16" s="16">
        <v>-1.7649830720722298E+20</v>
      </c>
      <c r="D16" s="16">
        <v>-1100854.33420163</v>
      </c>
      <c r="F16" s="12">
        <v>3</v>
      </c>
      <c r="G16" s="18">
        <v>-6.3181170151296699</v>
      </c>
      <c r="H16" s="13">
        <f t="shared" si="0"/>
        <v>-4.5335483374373466E-2</v>
      </c>
      <c r="I16" s="14">
        <v>-6.6579065467518698E-4</v>
      </c>
      <c r="J16" s="13">
        <f t="shared" si="1"/>
        <v>-66.53315758878243</v>
      </c>
      <c r="K16" s="14">
        <v>-4.0197121567682302E-4</v>
      </c>
      <c r="L16" s="13">
        <f t="shared" si="2"/>
        <v>-40.169404678454164</v>
      </c>
      <c r="M16" s="13">
        <v>0.91574876058967603</v>
      </c>
    </row>
    <row r="17" spans="2:13" x14ac:dyDescent="0.25">
      <c r="B17" s="15">
        <v>11</v>
      </c>
      <c r="C17" s="16">
        <v>1.21573364397228E+22</v>
      </c>
      <c r="D17" s="16">
        <v>-34413983.315415397</v>
      </c>
      <c r="F17" s="12">
        <v>4</v>
      </c>
      <c r="G17" s="18">
        <v>-6.3158393795945402</v>
      </c>
      <c r="H17" s="13">
        <f t="shared" si="0"/>
        <v>-8.136841775337747E-2</v>
      </c>
      <c r="I17" s="14">
        <v>-7.3508441291992297E-4</v>
      </c>
      <c r="J17" s="13">
        <f t="shared" si="1"/>
        <v>-73.457755440738183</v>
      </c>
      <c r="K17" s="14">
        <v>-4.4360091676738298E-4</v>
      </c>
      <c r="L17" s="13">
        <f t="shared" si="2"/>
        <v>-44.329504318758353</v>
      </c>
      <c r="M17" s="13">
        <v>0.54411105301949403</v>
      </c>
    </row>
    <row r="18" spans="2:13" x14ac:dyDescent="0.25">
      <c r="B18" s="15">
        <v>12</v>
      </c>
      <c r="C18" s="16">
        <v>1.3443044435780301E+24</v>
      </c>
      <c r="D18" s="16">
        <v>8122289418.9254704</v>
      </c>
      <c r="F18" s="12">
        <v>5</v>
      </c>
      <c r="G18" s="18">
        <v>-6.3127641796324996</v>
      </c>
      <c r="H18" s="13">
        <f t="shared" si="0"/>
        <v>-0.13001908056814393</v>
      </c>
      <c r="I18" s="14">
        <v>-8.1684316570944501E-4</v>
      </c>
      <c r="J18" s="13">
        <f t="shared" si="1"/>
        <v>-81.627993255598128</v>
      </c>
      <c r="K18" s="14">
        <v>-4.9265590230789999E-4</v>
      </c>
      <c r="L18" s="13">
        <f t="shared" si="2"/>
        <v>-49.231620412705233</v>
      </c>
      <c r="M18" s="13">
        <v>0.34933791565558697</v>
      </c>
    </row>
    <row r="19" spans="2:13" x14ac:dyDescent="0.25">
      <c r="B19" s="15">
        <v>13</v>
      </c>
      <c r="C19" s="16">
        <v>-3.7394911745718599E+25</v>
      </c>
      <c r="D19" s="16">
        <v>108841630729.384</v>
      </c>
      <c r="F19" s="3">
        <v>6</v>
      </c>
      <c r="G19" s="17">
        <v>-6.3087661763237701</v>
      </c>
      <c r="H19" s="4">
        <f t="shared" si="0"/>
        <v>-0.19326879223120194</v>
      </c>
      <c r="I19" s="5">
        <v>-9.1409309294181499E-4</v>
      </c>
      <c r="J19" s="6">
        <f t="shared" si="1"/>
        <v>-91.346280360732592</v>
      </c>
      <c r="K19" s="5">
        <v>-5.5099159374871103E-4</v>
      </c>
      <c r="L19" s="6">
        <f t="shared" si="2"/>
        <v>-55.061167169524126</v>
      </c>
      <c r="M19" s="4">
        <v>0.189519107538558</v>
      </c>
    </row>
    <row r="20" spans="2:13" x14ac:dyDescent="0.25">
      <c r="B20" s="15">
        <v>14</v>
      </c>
      <c r="C20" s="16">
        <v>-4.0301813726655303E+27</v>
      </c>
      <c r="D20" s="16">
        <v>-23780701382888.699</v>
      </c>
      <c r="F20" s="3">
        <v>7</v>
      </c>
      <c r="G20" s="17">
        <v>-6.3038134509891899</v>
      </c>
      <c r="H20" s="4">
        <f t="shared" si="0"/>
        <v>-0.27162251662020814</v>
      </c>
      <c r="I20" s="5">
        <v>-1.0255364870564499E-3</v>
      </c>
      <c r="J20" s="6">
        <f t="shared" si="1"/>
        <v>-102.48293548016368</v>
      </c>
      <c r="K20" s="5">
        <v>-6.17845994413948E-4</v>
      </c>
      <c r="L20" s="6">
        <f t="shared" si="2"/>
        <v>-61.741997463145225</v>
      </c>
      <c r="M20" s="4">
        <v>-0.11258169405758001</v>
      </c>
    </row>
    <row r="21" spans="2:13" x14ac:dyDescent="0.25">
      <c r="F21" s="3">
        <v>8</v>
      </c>
      <c r="G21" s="17">
        <v>-6.2977946807755503</v>
      </c>
      <c r="H21" s="4">
        <f t="shared" si="0"/>
        <v>-0.36684141745195531</v>
      </c>
      <c r="I21" s="5">
        <v>-1.1477843999921401E-3</v>
      </c>
      <c r="J21" s="6">
        <f t="shared" si="1"/>
        <v>-114.69929748395008</v>
      </c>
      <c r="K21" s="5">
        <v>-6.9114822939445096E-4</v>
      </c>
      <c r="L21" s="6">
        <f t="shared" si="2"/>
        <v>-69.067166594494893</v>
      </c>
      <c r="M21" s="4">
        <v>-0.24200420177120199</v>
      </c>
    </row>
    <row r="22" spans="2:13" x14ac:dyDescent="0.25">
      <c r="B22" s="49" t="s">
        <v>13</v>
      </c>
      <c r="C22" s="50"/>
      <c r="D22" s="51"/>
      <c r="F22" s="3">
        <v>8.9999999999999911</v>
      </c>
      <c r="G22" s="17">
        <v>-6.2906065888007401</v>
      </c>
      <c r="H22" s="4">
        <f t="shared" si="0"/>
        <v>-0.48055936856559978</v>
      </c>
      <c r="I22" s="5">
        <v>-1.2747362267098499E-3</v>
      </c>
      <c r="J22" s="6">
        <f t="shared" si="1"/>
        <v>-127.3857265196864</v>
      </c>
      <c r="K22" s="5">
        <v>-7.6718299397431696E-4</v>
      </c>
      <c r="L22" s="6">
        <f t="shared" si="2"/>
        <v>-76.665400271244536</v>
      </c>
      <c r="M22" s="4">
        <v>-0.42506997514496397</v>
      </c>
    </row>
    <row r="23" spans="2:13" x14ac:dyDescent="0.25">
      <c r="B23" s="7" t="s">
        <v>5</v>
      </c>
      <c r="C23" s="7" t="s">
        <v>6</v>
      </c>
      <c r="D23" s="7" t="s">
        <v>7</v>
      </c>
      <c r="F23" s="3">
        <v>10</v>
      </c>
      <c r="G23" s="17">
        <v>-6.2820945051057402</v>
      </c>
      <c r="H23" s="4">
        <f t="shared" si="0"/>
        <v>-0.61522329897931838</v>
      </c>
      <c r="I23" s="5">
        <v>-1.5328441265668501E-3</v>
      </c>
      <c r="J23" s="6">
        <f t="shared" si="1"/>
        <v>-153.17871934034017</v>
      </c>
      <c r="K23" s="5">
        <v>-9.2195109108440896E-4</v>
      </c>
      <c r="L23" s="6">
        <f t="shared" si="2"/>
        <v>-92.131538346981472</v>
      </c>
      <c r="M23" s="4">
        <v>-0.55727855380860003</v>
      </c>
    </row>
    <row r="24" spans="2:13" x14ac:dyDescent="0.25">
      <c r="B24" s="8">
        <v>0</v>
      </c>
      <c r="C24" s="9">
        <v>-6.3209704999999996</v>
      </c>
      <c r="D24" s="9">
        <v>1.1941534E-17</v>
      </c>
    </row>
    <row r="25" spans="2:13" x14ac:dyDescent="0.25">
      <c r="B25" s="8">
        <v>1</v>
      </c>
      <c r="C25" s="9">
        <v>3.2877076999999998E-2</v>
      </c>
      <c r="D25" s="9">
        <v>5.9365359E-15</v>
      </c>
    </row>
    <row r="26" spans="2:13" x14ac:dyDescent="0.25">
      <c r="B26" s="8">
        <v>2</v>
      </c>
      <c r="C26" s="9">
        <v>306.04730999999998</v>
      </c>
      <c r="D26" s="9">
        <v>-1.5123982E-11</v>
      </c>
    </row>
    <row r="27" spans="2:13" x14ac:dyDescent="0.25">
      <c r="B27" s="8">
        <v>3</v>
      </c>
      <c r="C27" s="9">
        <v>115.03533</v>
      </c>
      <c r="D27" s="9">
        <v>-2.1292366000000001E-9</v>
      </c>
    </row>
    <row r="28" spans="2:13" x14ac:dyDescent="0.25">
      <c r="B28" s="10">
        <v>4</v>
      </c>
      <c r="C28" s="11">
        <v>-1025522.3</v>
      </c>
      <c r="D28" s="11">
        <v>3.0349103E-6</v>
      </c>
    </row>
    <row r="29" spans="2:13" x14ac:dyDescent="0.25">
      <c r="B29" s="10">
        <v>5</v>
      </c>
      <c r="C29" s="11">
        <v>177934070</v>
      </c>
      <c r="D29" s="11">
        <v>2.0887746E-4</v>
      </c>
    </row>
    <row r="30" spans="2:13" x14ac:dyDescent="0.25">
      <c r="B30" s="10">
        <v>6</v>
      </c>
      <c r="C30" s="11">
        <v>92444680000</v>
      </c>
      <c r="D30" s="11">
        <v>-0.22354451</v>
      </c>
    </row>
    <row r="31" spans="2:13" x14ac:dyDescent="0.25">
      <c r="B31" s="10">
        <v>7</v>
      </c>
      <c r="C31" s="11">
        <v>-8006720200000</v>
      </c>
      <c r="D31" s="11">
        <v>-8.3388047000000007</v>
      </c>
    </row>
    <row r="32" spans="2:13" x14ac:dyDescent="0.25">
      <c r="B32" s="10">
        <v>8</v>
      </c>
      <c r="C32" s="11">
        <v>-1932303600000000</v>
      </c>
      <c r="D32" s="11">
        <v>7730.3512000000001</v>
      </c>
    </row>
    <row r="33" spans="2:4" x14ac:dyDescent="0.25">
      <c r="B33" s="15">
        <v>9</v>
      </c>
      <c r="C33" s="16">
        <v>1.4090691E+17</v>
      </c>
      <c r="D33" s="16">
        <v>153245.46</v>
      </c>
    </row>
    <row r="34" spans="2:4" x14ac:dyDescent="0.25">
      <c r="B34" s="15">
        <v>10</v>
      </c>
      <c r="C34" s="16">
        <v>2.0506727E+19</v>
      </c>
      <c r="D34" s="16">
        <v>-135848500</v>
      </c>
    </row>
    <row r="35" spans="2:4" x14ac:dyDescent="0.25">
      <c r="B35" s="15">
        <v>11</v>
      </c>
      <c r="C35" s="16">
        <v>-1.1212794E+21</v>
      </c>
      <c r="D35" s="16">
        <v>-1292975000</v>
      </c>
    </row>
    <row r="36" spans="2:4" x14ac:dyDescent="0.25">
      <c r="B36" s="15">
        <v>12</v>
      </c>
      <c r="C36" s="16">
        <v>-1.1065384E+23</v>
      </c>
      <c r="D36" s="16">
        <v>1170708400000</v>
      </c>
    </row>
    <row r="37" spans="2:4" x14ac:dyDescent="0.25">
      <c r="B37" s="15">
        <v>13</v>
      </c>
      <c r="C37" s="16">
        <v>3.3607073000000002E+24</v>
      </c>
      <c r="D37" s="16">
        <v>4020634200000</v>
      </c>
    </row>
    <row r="38" spans="2:4" x14ac:dyDescent="0.25">
      <c r="B38" s="15">
        <v>14</v>
      </c>
      <c r="C38" s="16">
        <v>2.4345835999999998E+26</v>
      </c>
      <c r="D38" s="16">
        <v>-3909699600000000</v>
      </c>
    </row>
  </sheetData>
  <mergeCells count="3">
    <mergeCell ref="B2:D2"/>
    <mergeCell ref="B4:D4"/>
    <mergeCell ref="B22:D2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DBCFB-02A2-47AF-AABA-5AC446043133}">
  <dimension ref="B2:M38"/>
  <sheetViews>
    <sheetView zoomScale="90" zoomScaleNormal="90" workbookViewId="0">
      <selection activeCell="C6" sqref="C6:C8"/>
    </sheetView>
  </sheetViews>
  <sheetFormatPr defaultRowHeight="15" x14ac:dyDescent="0.25"/>
  <cols>
    <col min="1" max="1" width="2.140625" customWidth="1"/>
    <col min="2" max="2" width="12.42578125" customWidth="1"/>
    <col min="3" max="4" width="13.5703125" customWidth="1"/>
    <col min="5" max="5" width="2.7109375" customWidth="1"/>
    <col min="7" max="7" width="19.5703125" customWidth="1"/>
    <col min="8" max="8" width="12.5703125" customWidth="1"/>
    <col min="9" max="9" width="15.5703125" customWidth="1"/>
    <col min="10" max="10" width="14.42578125" customWidth="1"/>
    <col min="11" max="11" width="16.85546875" customWidth="1"/>
    <col min="12" max="13" width="16.5703125" customWidth="1"/>
  </cols>
  <sheetData>
    <row r="2" spans="2:13" ht="60" x14ac:dyDescent="0.25">
      <c r="B2" s="48" t="s">
        <v>0</v>
      </c>
      <c r="C2" s="48"/>
      <c r="D2" s="48"/>
      <c r="F2" s="1" t="s">
        <v>9</v>
      </c>
      <c r="G2" s="2" t="s">
        <v>12</v>
      </c>
      <c r="H2" s="2" t="s">
        <v>1</v>
      </c>
      <c r="I2" s="2" t="s">
        <v>2</v>
      </c>
      <c r="J2" s="2" t="s">
        <v>10</v>
      </c>
      <c r="K2" s="2" t="s">
        <v>3</v>
      </c>
      <c r="L2" s="2" t="s">
        <v>11</v>
      </c>
      <c r="M2" s="2" t="s">
        <v>4</v>
      </c>
    </row>
    <row r="3" spans="2:13" x14ac:dyDescent="0.25">
      <c r="F3" s="3">
        <v>-10</v>
      </c>
      <c r="G3" s="17">
        <v>-6.2826835701524102</v>
      </c>
      <c r="H3" s="4">
        <f>(G3-$G$13)*100/$G$13</f>
        <v>-0.60699871157469554</v>
      </c>
      <c r="I3" s="5">
        <v>-1.8470157102821801E-3</v>
      </c>
      <c r="J3" s="6">
        <f>(1000000/10.0069)*I3</f>
        <v>-184.57421481999219</v>
      </c>
      <c r="K3" s="5">
        <v>-1.1093453807722901E-3</v>
      </c>
      <c r="L3" s="6">
        <f>(1000000/10.0069)*K3</f>
        <v>-110.85804602547142</v>
      </c>
      <c r="M3" s="4">
        <v>1.76395764753363</v>
      </c>
    </row>
    <row r="4" spans="2:13" x14ac:dyDescent="0.25">
      <c r="B4" s="49" t="s">
        <v>8</v>
      </c>
      <c r="C4" s="50"/>
      <c r="D4" s="51"/>
      <c r="F4" s="3">
        <v>-8.9999999999999911</v>
      </c>
      <c r="G4" s="17">
        <v>-6.2912000886711699</v>
      </c>
      <c r="H4" s="4">
        <f t="shared" ref="H4:H23" si="0">(G4-$G$13)*100/$G$13</f>
        <v>-0.47226610461523927</v>
      </c>
      <c r="I4" s="5">
        <v>-1.6806179811035E-3</v>
      </c>
      <c r="J4" s="6">
        <f t="shared" ref="J4:J23" si="1">(1000000/10.0069)*I4</f>
        <v>-167.94591542870418</v>
      </c>
      <c r="K4" s="5">
        <v>-1.00968674307375E-3</v>
      </c>
      <c r="L4" s="6">
        <f t="shared" ref="L4:L23" si="2">(1000000/10.0069)*K4</f>
        <v>-100.8990539601425</v>
      </c>
      <c r="M4" s="4">
        <v>1.6634249151974101</v>
      </c>
    </row>
    <row r="5" spans="2:13" x14ac:dyDescent="0.25">
      <c r="B5" s="7" t="s">
        <v>5</v>
      </c>
      <c r="C5" s="7" t="s">
        <v>6</v>
      </c>
      <c r="D5" s="7" t="s">
        <v>7</v>
      </c>
      <c r="F5" s="3">
        <v>-8</v>
      </c>
      <c r="G5" s="17">
        <v>-6.2982998047050502</v>
      </c>
      <c r="H5" s="4">
        <f t="shared" si="0"/>
        <v>-0.35994752657076079</v>
      </c>
      <c r="I5" s="5">
        <v>-1.5152498369418301E-3</v>
      </c>
      <c r="J5" s="6">
        <f t="shared" si="1"/>
        <v>-151.42050354673574</v>
      </c>
      <c r="K5" s="5">
        <v>-9.1085027881363304E-4</v>
      </c>
      <c r="L5" s="6">
        <f t="shared" si="2"/>
        <v>-91.022222547805313</v>
      </c>
      <c r="M5" s="4">
        <v>1.5519800633388601</v>
      </c>
    </row>
    <row r="6" spans="2:13" x14ac:dyDescent="0.25">
      <c r="B6" s="8">
        <v>0</v>
      </c>
      <c r="C6" s="9">
        <v>-1.15602575832544E-3</v>
      </c>
      <c r="D6" s="9">
        <v>1.8647828347994098E-18</v>
      </c>
      <c r="F6" s="3">
        <v>-7</v>
      </c>
      <c r="G6" s="17">
        <v>-6.3042430039277804</v>
      </c>
      <c r="H6" s="4">
        <f t="shared" si="0"/>
        <v>-0.26592521884090431</v>
      </c>
      <c r="I6" s="5">
        <v>-1.36405084644616E-3</v>
      </c>
      <c r="J6" s="6">
        <f t="shared" si="1"/>
        <v>-136.31103003389262</v>
      </c>
      <c r="K6" s="5">
        <v>-8.2030216238787698E-4</v>
      </c>
      <c r="L6" s="6">
        <f t="shared" si="2"/>
        <v>-81.9736544172398</v>
      </c>
      <c r="M6" s="4">
        <v>1.47232346255268</v>
      </c>
    </row>
    <row r="7" spans="2:13" x14ac:dyDescent="0.25">
      <c r="B7" s="8">
        <v>1</v>
      </c>
      <c r="C7" s="9">
        <v>-0.24875213046195699</v>
      </c>
      <c r="D7" s="9">
        <v>-5.4484413581873501E-16</v>
      </c>
      <c r="F7" s="3">
        <v>-6</v>
      </c>
      <c r="G7" s="17">
        <v>-6.30923137614431</v>
      </c>
      <c r="H7" s="4">
        <f t="shared" si="0"/>
        <v>-0.18700841830360734</v>
      </c>
      <c r="I7" s="5">
        <v>-1.2317214671629701E-3</v>
      </c>
      <c r="J7" s="6">
        <f t="shared" si="1"/>
        <v>-123.08721653688654</v>
      </c>
      <c r="K7" s="5">
        <v>-7.4096711652065796E-4</v>
      </c>
      <c r="L7" s="6">
        <f t="shared" si="2"/>
        <v>-74.045620174145625</v>
      </c>
      <c r="M7" s="4">
        <v>1.34170418761084</v>
      </c>
    </row>
    <row r="8" spans="2:13" x14ac:dyDescent="0.25">
      <c r="B8" s="8">
        <v>2</v>
      </c>
      <c r="C8" s="9">
        <v>-31.988649229856499</v>
      </c>
      <c r="D8" s="9">
        <v>1.3459673969812301E-13</v>
      </c>
      <c r="F8" s="12">
        <v>-5</v>
      </c>
      <c r="G8" s="18">
        <v>-6.3132750863352998</v>
      </c>
      <c r="H8" s="13">
        <f t="shared" si="0"/>
        <v>-0.12303631343229372</v>
      </c>
      <c r="I8" s="14">
        <v>-1.1174173803451899E-3</v>
      </c>
      <c r="J8" s="13">
        <f t="shared" si="1"/>
        <v>-111.66468939883379</v>
      </c>
      <c r="K8" s="14">
        <v>-6.7238752990514102E-4</v>
      </c>
      <c r="L8" s="13">
        <f t="shared" si="2"/>
        <v>-67.192390241247637</v>
      </c>
      <c r="M8" s="13">
        <v>1.24165975290668</v>
      </c>
    </row>
    <row r="9" spans="2:13" x14ac:dyDescent="0.25">
      <c r="B9" s="8">
        <v>3</v>
      </c>
      <c r="C9" s="9">
        <v>52132.039887491097</v>
      </c>
      <c r="D9" s="9">
        <v>1.8441590663774802E-11</v>
      </c>
      <c r="F9" s="12">
        <v>-4</v>
      </c>
      <c r="G9" s="18">
        <v>-6.3163808575657798</v>
      </c>
      <c r="H9" s="13">
        <f t="shared" si="0"/>
        <v>-7.3902544324585789E-2</v>
      </c>
      <c r="I9" s="14">
        <v>-1.01971665579306E-3</v>
      </c>
      <c r="J9" s="13">
        <f t="shared" si="1"/>
        <v>-101.90135364529074</v>
      </c>
      <c r="K9" s="14">
        <v>-6.1384014593735697E-4</v>
      </c>
      <c r="L9" s="13">
        <f t="shared" si="2"/>
        <v>-61.34168882844407</v>
      </c>
      <c r="M9" s="13">
        <v>1.1757236857504301</v>
      </c>
    </row>
    <row r="10" spans="2:13" x14ac:dyDescent="0.25">
      <c r="B10" s="10">
        <v>4</v>
      </c>
      <c r="C10" s="11">
        <v>6315852.7107370896</v>
      </c>
      <c r="D10" s="11">
        <v>-1.5593499182334999E-8</v>
      </c>
      <c r="F10" s="12">
        <v>-3</v>
      </c>
      <c r="G10" s="18">
        <v>-6.3186260365607501</v>
      </c>
      <c r="H10" s="13">
        <f t="shared" si="0"/>
        <v>-3.8383474129807825E-2</v>
      </c>
      <c r="I10" s="14">
        <v>-9.3684314072567702E-4</v>
      </c>
      <c r="J10" s="13">
        <f t="shared" si="1"/>
        <v>-93.619716468204629</v>
      </c>
      <c r="K10" s="14">
        <v>-5.64268664501629E-4</v>
      </c>
      <c r="L10" s="13">
        <f t="shared" si="2"/>
        <v>-56.387958758619448</v>
      </c>
      <c r="M10" s="13">
        <v>1.0541460994648599</v>
      </c>
    </row>
    <row r="11" spans="2:13" x14ac:dyDescent="0.25">
      <c r="B11" s="10">
        <v>5</v>
      </c>
      <c r="C11" s="11">
        <v>-3192112071.74124</v>
      </c>
      <c r="D11" s="11">
        <v>5.7413981799669503E-8</v>
      </c>
      <c r="F11" s="12">
        <v>-2</v>
      </c>
      <c r="G11" s="18">
        <v>-6.3200711686673703</v>
      </c>
      <c r="H11" s="13">
        <f t="shared" si="0"/>
        <v>-1.5521266327773845E-2</v>
      </c>
      <c r="I11" s="14">
        <v>-8.7253074827082697E-4</v>
      </c>
      <c r="J11" s="13">
        <f t="shared" si="1"/>
        <v>-87.192911717997276</v>
      </c>
      <c r="K11" s="14">
        <v>-5.25738866392623E-4</v>
      </c>
      <c r="L11" s="13">
        <f t="shared" si="2"/>
        <v>-52.53763567064955</v>
      </c>
      <c r="M11" s="13">
        <v>0.89439047050472797</v>
      </c>
    </row>
    <row r="12" spans="2:13" x14ac:dyDescent="0.25">
      <c r="B12" s="10">
        <v>6</v>
      </c>
      <c r="C12" s="11">
        <v>-384654119710.22699</v>
      </c>
      <c r="D12" s="11">
        <v>9.3574028648760795E-4</v>
      </c>
      <c r="F12" s="12">
        <v>-1</v>
      </c>
      <c r="G12" s="18">
        <v>-6.3208631181841399</v>
      </c>
      <c r="H12" s="13">
        <f t="shared" si="0"/>
        <v>-2.9925055742311951E-3</v>
      </c>
      <c r="I12" s="14">
        <v>-8.3129279548912604E-4</v>
      </c>
      <c r="J12" s="13">
        <f t="shared" si="1"/>
        <v>-83.071959896583962</v>
      </c>
      <c r="K12" s="14">
        <v>-5.0096066010175304E-4</v>
      </c>
      <c r="L12" s="13">
        <f t="shared" si="2"/>
        <v>-50.061523558919646</v>
      </c>
      <c r="M12" s="13">
        <v>0.84976983514800497</v>
      </c>
    </row>
    <row r="13" spans="2:13" x14ac:dyDescent="0.25">
      <c r="B13" s="10">
        <v>7</v>
      </c>
      <c r="C13" s="11">
        <v>97464875825889</v>
      </c>
      <c r="D13" s="11">
        <v>-3.9069637641559699E-2</v>
      </c>
      <c r="F13" s="19">
        <v>0</v>
      </c>
      <c r="G13" s="20">
        <v>-6.3210522760258501</v>
      </c>
      <c r="H13" s="21">
        <f t="shared" si="0"/>
        <v>0</v>
      </c>
      <c r="I13" s="22">
        <v>-8.1575153190169899E-4</v>
      </c>
      <c r="J13" s="21">
        <f t="shared" si="1"/>
        <v>-81.518905145619414</v>
      </c>
      <c r="K13" s="22">
        <v>-4.9179489271492102E-4</v>
      </c>
      <c r="L13" s="21">
        <f t="shared" si="2"/>
        <v>-49.145578822104845</v>
      </c>
      <c r="M13" s="21">
        <v>1</v>
      </c>
    </row>
    <row r="14" spans="2:13" x14ac:dyDescent="0.25">
      <c r="B14" s="10">
        <v>8</v>
      </c>
      <c r="C14" s="11">
        <v>1.12899450763906E+16</v>
      </c>
      <c r="D14" s="11">
        <v>-30.238381807146901</v>
      </c>
      <c r="F14" s="12">
        <v>1</v>
      </c>
      <c r="G14" s="18">
        <v>-6.3206748604035203</v>
      </c>
      <c r="H14" s="13">
        <f t="shared" si="0"/>
        <v>-5.9707720463122449E-3</v>
      </c>
      <c r="I14" s="14">
        <v>-8.2774533527350401E-4</v>
      </c>
      <c r="J14" s="13">
        <f t="shared" si="1"/>
        <v>-82.717458480998502</v>
      </c>
      <c r="K14" s="14">
        <v>-4.9911041206916805E-4</v>
      </c>
      <c r="L14" s="13">
        <f t="shared" si="2"/>
        <v>-49.876626334745829</v>
      </c>
      <c r="M14" s="13">
        <v>1.1952920185767699</v>
      </c>
    </row>
    <row r="15" spans="2:13" x14ac:dyDescent="0.25">
      <c r="B15" s="15">
        <v>9</v>
      </c>
      <c r="C15" s="16">
        <v>-1.54642007629359E+18</v>
      </c>
      <c r="D15" s="16">
        <v>1185.8945418292101</v>
      </c>
      <c r="F15" s="12">
        <v>2</v>
      </c>
      <c r="G15" s="18">
        <v>-6.3197237720486701</v>
      </c>
      <c r="H15" s="13">
        <f t="shared" si="0"/>
        <v>-2.101713321085262E-2</v>
      </c>
      <c r="I15" s="14">
        <v>-8.6290643222258301E-4</v>
      </c>
      <c r="J15" s="13">
        <f t="shared" si="1"/>
        <v>-86.231143733082476</v>
      </c>
      <c r="K15" s="14">
        <v>-5.2009716194005703E-4</v>
      </c>
      <c r="L15" s="13">
        <f t="shared" si="2"/>
        <v>-51.97385423458384</v>
      </c>
      <c r="M15" s="13">
        <v>1.19003643371646</v>
      </c>
    </row>
    <row r="16" spans="2:13" x14ac:dyDescent="0.25">
      <c r="B16" s="15">
        <v>10</v>
      </c>
      <c r="C16" s="16">
        <v>-1.72428892355592E+20</v>
      </c>
      <c r="D16" s="16">
        <v>520898.30590099399</v>
      </c>
      <c r="F16" s="12">
        <v>3</v>
      </c>
      <c r="G16" s="18">
        <v>-6.3181906047627603</v>
      </c>
      <c r="H16" s="13">
        <f t="shared" si="0"/>
        <v>-4.5272070821868952E-2</v>
      </c>
      <c r="I16" s="14">
        <v>-9.1993723966302501E-4</v>
      </c>
      <c r="J16" s="13">
        <f t="shared" si="1"/>
        <v>-91.930292064777802</v>
      </c>
      <c r="K16" s="14">
        <v>-5.5420759527454605E-4</v>
      </c>
      <c r="L16" s="13">
        <f t="shared" si="2"/>
        <v>-55.382545571010603</v>
      </c>
      <c r="M16" s="13">
        <v>0.93228192091347695</v>
      </c>
    </row>
    <row r="17" spans="2:13" x14ac:dyDescent="0.25">
      <c r="B17" s="15">
        <v>11</v>
      </c>
      <c r="C17" s="16">
        <v>1.2169650926504901E+22</v>
      </c>
      <c r="D17" s="16">
        <v>-13293902.185291801</v>
      </c>
      <c r="F17" s="12">
        <v>4</v>
      </c>
      <c r="G17" s="18">
        <v>-6.3159974177437697</v>
      </c>
      <c r="H17" s="13">
        <f t="shared" si="0"/>
        <v>-7.9968620118080758E-2</v>
      </c>
      <c r="I17" s="14">
        <v>-9.9568046211587192E-4</v>
      </c>
      <c r="J17" s="13">
        <f t="shared" si="1"/>
        <v>-99.499391631361547</v>
      </c>
      <c r="K17" s="14">
        <v>-5.9972620273086104E-4</v>
      </c>
      <c r="L17" s="13">
        <f t="shared" si="2"/>
        <v>-59.931267698374221</v>
      </c>
      <c r="M17" s="13">
        <v>0.63468162229806302</v>
      </c>
    </row>
    <row r="18" spans="2:13" x14ac:dyDescent="0.25">
      <c r="B18" s="15">
        <v>12</v>
      </c>
      <c r="C18" s="16">
        <v>1.31472035029374E+24</v>
      </c>
      <c r="D18" s="16">
        <v>-4442356275.6109695</v>
      </c>
      <c r="F18" s="12">
        <v>5</v>
      </c>
      <c r="G18" s="18">
        <v>-6.3129122611240502</v>
      </c>
      <c r="H18" s="13">
        <f t="shared" si="0"/>
        <v>-0.12877626297559419</v>
      </c>
      <c r="I18" s="14">
        <v>-1.08501267370011E-3</v>
      </c>
      <c r="J18" s="13">
        <f t="shared" si="1"/>
        <v>-108.42645311736001</v>
      </c>
      <c r="K18" s="14">
        <v>-6.5344602764613898E-4</v>
      </c>
      <c r="L18" s="13">
        <f t="shared" si="2"/>
        <v>-65.299546077820196</v>
      </c>
      <c r="M18" s="13">
        <v>0.48043774761826302</v>
      </c>
    </row>
    <row r="19" spans="2:13" x14ac:dyDescent="0.25">
      <c r="B19" s="15">
        <v>13</v>
      </c>
      <c r="C19" s="16">
        <v>-3.74463983688372E+25</v>
      </c>
      <c r="D19" s="16">
        <v>51260625507.256104</v>
      </c>
      <c r="F19" s="3">
        <v>6</v>
      </c>
      <c r="G19" s="17">
        <v>-6.3088551809339801</v>
      </c>
      <c r="H19" s="4">
        <f t="shared" si="0"/>
        <v>-0.19295988324808575</v>
      </c>
      <c r="I19" s="5">
        <v>-1.1868235136351501E-3</v>
      </c>
      <c r="J19" s="6">
        <f t="shared" si="1"/>
        <v>-118.60051700678032</v>
      </c>
      <c r="K19" s="5">
        <v>-7.1457133500721403E-4</v>
      </c>
      <c r="L19" s="6">
        <f t="shared" si="2"/>
        <v>-71.407862075889042</v>
      </c>
      <c r="M19" s="4">
        <v>0.35252553212125598</v>
      </c>
    </row>
    <row r="20" spans="2:13" x14ac:dyDescent="0.25">
      <c r="B20" s="15">
        <v>14</v>
      </c>
      <c r="C20" s="16">
        <v>-3.9445152923370999E+27</v>
      </c>
      <c r="D20" s="16">
        <v>14646560362474.6</v>
      </c>
      <c r="F20" s="3">
        <v>7</v>
      </c>
      <c r="G20" s="17">
        <v>-6.3037810691267104</v>
      </c>
      <c r="H20" s="4">
        <f t="shared" si="0"/>
        <v>-0.2732330970374181</v>
      </c>
      <c r="I20" s="5">
        <v>-1.30019438000889E-3</v>
      </c>
      <c r="J20" s="6">
        <f t="shared" si="1"/>
        <v>-129.9297864482397</v>
      </c>
      <c r="K20" s="5">
        <v>-7.8246936794002604E-4</v>
      </c>
      <c r="L20" s="6">
        <f t="shared" si="2"/>
        <v>-78.19298363529424</v>
      </c>
      <c r="M20" s="4">
        <v>0.10848336115080801</v>
      </c>
    </row>
    <row r="21" spans="2:13" x14ac:dyDescent="0.25">
      <c r="F21" s="3">
        <v>8</v>
      </c>
      <c r="G21" s="17">
        <v>-6.2976437658361704</v>
      </c>
      <c r="H21" s="4">
        <f t="shared" si="0"/>
        <v>-0.37032616038412242</v>
      </c>
      <c r="I21" s="5">
        <v>-1.4219814507773899E-3</v>
      </c>
      <c r="J21" s="6">
        <f t="shared" si="1"/>
        <v>-142.10009601149105</v>
      </c>
      <c r="K21" s="5">
        <v>-8.5539295118910097E-4</v>
      </c>
      <c r="L21" s="6">
        <f t="shared" si="2"/>
        <v>-85.480313702455405</v>
      </c>
      <c r="M21" s="4">
        <v>4.8530145532659202E-3</v>
      </c>
    </row>
    <row r="22" spans="2:13" x14ac:dyDescent="0.25">
      <c r="B22" s="49" t="s">
        <v>13</v>
      </c>
      <c r="C22" s="50"/>
      <c r="D22" s="51"/>
      <c r="F22" s="3">
        <v>8.9999999999999911</v>
      </c>
      <c r="G22" s="17">
        <v>-6.2903467927543</v>
      </c>
      <c r="H22" s="4">
        <f t="shared" si="0"/>
        <v>-0.48576537466725617</v>
      </c>
      <c r="I22" s="5">
        <v>-1.5510864440138E-3</v>
      </c>
      <c r="J22" s="6">
        <f t="shared" si="1"/>
        <v>-155.0016932330492</v>
      </c>
      <c r="K22" s="5">
        <v>-9.3272229845682499E-4</v>
      </c>
      <c r="L22" s="6">
        <f t="shared" si="2"/>
        <v>-93.207916383377963</v>
      </c>
      <c r="M22" s="4">
        <v>-0.142660142475733</v>
      </c>
    </row>
    <row r="23" spans="2:13" x14ac:dyDescent="0.25">
      <c r="B23" s="7" t="s">
        <v>5</v>
      </c>
      <c r="C23" s="7" t="s">
        <v>6</v>
      </c>
      <c r="D23" s="7" t="s">
        <v>7</v>
      </c>
      <c r="F23" s="3">
        <v>10</v>
      </c>
      <c r="G23" s="17">
        <v>-6.2816848081783396</v>
      </c>
      <c r="H23" s="4">
        <f t="shared" si="0"/>
        <v>-0.6227992765828132</v>
      </c>
      <c r="I23" s="5">
        <v>-1.81178249460844E-3</v>
      </c>
      <c r="J23" s="6">
        <f t="shared" si="1"/>
        <v>-181.05332266820292</v>
      </c>
      <c r="K23" s="5">
        <v>-1.0890271808370799E-3</v>
      </c>
      <c r="L23" s="6">
        <f t="shared" si="2"/>
        <v>-108.82762702106345</v>
      </c>
      <c r="M23" s="4">
        <v>-0.24828529390708801</v>
      </c>
    </row>
    <row r="24" spans="2:13" x14ac:dyDescent="0.25">
      <c r="B24" s="8">
        <v>0</v>
      </c>
      <c r="C24" s="9">
        <v>-6.3210508000000001</v>
      </c>
      <c r="D24" s="9">
        <v>1.504673E-16</v>
      </c>
    </row>
    <row r="25" spans="2:13" x14ac:dyDescent="0.25">
      <c r="B25" s="8">
        <v>1</v>
      </c>
      <c r="C25" s="9">
        <v>0.10620905999999999</v>
      </c>
      <c r="D25" s="9">
        <v>-1.5316572999999999E-13</v>
      </c>
    </row>
    <row r="26" spans="2:13" x14ac:dyDescent="0.25">
      <c r="B26" s="8">
        <v>2</v>
      </c>
      <c r="C26" s="9">
        <v>285.94520999999997</v>
      </c>
      <c r="D26" s="9">
        <v>-2.2389694000000001E-11</v>
      </c>
    </row>
    <row r="27" spans="2:13" x14ac:dyDescent="0.25">
      <c r="B27" s="8">
        <v>3</v>
      </c>
      <c r="C27" s="9">
        <v>-5259.2029000000002</v>
      </c>
      <c r="D27" s="9">
        <v>2.4804711E-8</v>
      </c>
    </row>
    <row r="28" spans="2:13" x14ac:dyDescent="0.25">
      <c r="B28" s="10">
        <v>4</v>
      </c>
      <c r="C28" s="11">
        <v>245689.25</v>
      </c>
      <c r="D28" s="11">
        <v>1.8815926999999999E-6</v>
      </c>
    </row>
    <row r="29" spans="2:13" x14ac:dyDescent="0.25">
      <c r="B29" s="10">
        <v>5</v>
      </c>
      <c r="C29" s="11">
        <v>120882620</v>
      </c>
      <c r="D29" s="11">
        <v>-1.3771256000000001E-3</v>
      </c>
    </row>
    <row r="30" spans="2:13" x14ac:dyDescent="0.25">
      <c r="B30" s="10">
        <v>6</v>
      </c>
      <c r="C30" s="11">
        <v>90092323000</v>
      </c>
      <c r="D30" s="11">
        <v>-9.9697007000000004E-2</v>
      </c>
    </row>
    <row r="31" spans="2:13" x14ac:dyDescent="0.25">
      <c r="B31" s="10">
        <v>7</v>
      </c>
      <c r="C31" s="11">
        <v>-977900360000</v>
      </c>
      <c r="D31" s="11">
        <v>35.747914999999999</v>
      </c>
    </row>
    <row r="32" spans="2:13" x14ac:dyDescent="0.25">
      <c r="B32" s="10">
        <v>8</v>
      </c>
      <c r="C32" s="11">
        <v>-2708375200000000</v>
      </c>
      <c r="D32" s="11">
        <v>2817.6260000000002</v>
      </c>
    </row>
    <row r="33" spans="2:4" x14ac:dyDescent="0.25">
      <c r="B33" s="15">
        <v>9</v>
      </c>
      <c r="C33" s="16">
        <v>411775620000000</v>
      </c>
      <c r="D33" s="16">
        <v>-482799.57</v>
      </c>
    </row>
    <row r="34" spans="2:4" x14ac:dyDescent="0.25">
      <c r="B34" s="15">
        <v>10</v>
      </c>
      <c r="C34" s="16">
        <v>3.6645768E+19</v>
      </c>
      <c r="D34" s="16">
        <v>-40724029</v>
      </c>
    </row>
    <row r="35" spans="2:4" x14ac:dyDescent="0.25">
      <c r="B35" s="15">
        <v>11</v>
      </c>
      <c r="C35" s="16">
        <v>3.0645831E+19</v>
      </c>
      <c r="D35" s="16">
        <v>3308010800</v>
      </c>
    </row>
    <row r="36" spans="2:4" x14ac:dyDescent="0.25">
      <c r="B36" s="15">
        <v>12</v>
      </c>
      <c r="C36" s="16">
        <v>-2.3973648000000002E+23</v>
      </c>
      <c r="D36" s="16">
        <v>285639530000</v>
      </c>
    </row>
    <row r="37" spans="2:4" x14ac:dyDescent="0.25">
      <c r="B37" s="15">
        <v>13</v>
      </c>
      <c r="C37" s="16">
        <v>-1.0891064E+23</v>
      </c>
      <c r="D37" s="16">
        <v>-9105964200000</v>
      </c>
    </row>
    <row r="38" spans="2:4" x14ac:dyDescent="0.25">
      <c r="B38" s="15">
        <v>14</v>
      </c>
      <c r="C38" s="16">
        <v>6.1841942E+26</v>
      </c>
      <c r="D38" s="16">
        <v>-771742830000000</v>
      </c>
    </row>
  </sheetData>
  <mergeCells count="3">
    <mergeCell ref="B2:D2"/>
    <mergeCell ref="B4:D4"/>
    <mergeCell ref="B22:D22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8F90-EE54-402A-B1F9-33114B80EC2E}">
  <dimension ref="B2:M38"/>
  <sheetViews>
    <sheetView zoomScale="90" zoomScaleNormal="90" workbookViewId="0">
      <selection activeCell="C6" sqref="C6:C8"/>
    </sheetView>
  </sheetViews>
  <sheetFormatPr defaultRowHeight="15" x14ac:dyDescent="0.25"/>
  <cols>
    <col min="1" max="1" width="2.140625" customWidth="1"/>
    <col min="2" max="2" width="12.42578125" customWidth="1"/>
    <col min="3" max="4" width="13.5703125" customWidth="1"/>
    <col min="5" max="5" width="2.7109375" customWidth="1"/>
    <col min="7" max="7" width="19.5703125" customWidth="1"/>
    <col min="8" max="8" width="12.5703125" customWidth="1"/>
    <col min="9" max="9" width="15.5703125" customWidth="1"/>
    <col min="10" max="10" width="14.42578125" customWidth="1"/>
    <col min="11" max="11" width="16.85546875" customWidth="1"/>
    <col min="12" max="13" width="16.5703125" customWidth="1"/>
  </cols>
  <sheetData>
    <row r="2" spans="2:13" ht="60" x14ac:dyDescent="0.25">
      <c r="B2" s="48" t="s">
        <v>0</v>
      </c>
      <c r="C2" s="48"/>
      <c r="D2" s="48"/>
      <c r="F2" s="1" t="s">
        <v>9</v>
      </c>
      <c r="G2" s="2" t="s">
        <v>12</v>
      </c>
      <c r="H2" s="2" t="s">
        <v>1</v>
      </c>
      <c r="I2" s="2" t="s">
        <v>2</v>
      </c>
      <c r="J2" s="2" t="s">
        <v>10</v>
      </c>
      <c r="K2" s="2" t="s">
        <v>3</v>
      </c>
      <c r="L2" s="2" t="s">
        <v>11</v>
      </c>
      <c r="M2" s="2" t="s">
        <v>4</v>
      </c>
    </row>
    <row r="3" spans="2:13" x14ac:dyDescent="0.25">
      <c r="F3" s="3">
        <v>-10</v>
      </c>
      <c r="G3" s="17">
        <v>-6.2830989643696897</v>
      </c>
      <c r="H3" s="4">
        <f>(G3-$G$13)*100/$G$13</f>
        <v>-0.61825400333050784</v>
      </c>
      <c r="I3" s="5">
        <v>-4.9213847511404905E-4</v>
      </c>
      <c r="J3" s="6">
        <f>(1000000/10.0069)*I3</f>
        <v>-49.179913371178792</v>
      </c>
      <c r="K3" s="5">
        <v>-2.9652210709750699E-4</v>
      </c>
      <c r="L3" s="6">
        <f>(1000000/10.0069)*K3</f>
        <v>-29.631764792044187</v>
      </c>
      <c r="M3" s="4">
        <v>-3.59880475804834</v>
      </c>
    </row>
    <row r="4" spans="2:13" x14ac:dyDescent="0.25">
      <c r="B4" s="49" t="s">
        <v>8</v>
      </c>
      <c r="C4" s="50"/>
      <c r="D4" s="51"/>
      <c r="F4" s="3">
        <v>-8.9999999999999911</v>
      </c>
      <c r="G4" s="17">
        <v>-6.29167342075369</v>
      </c>
      <c r="H4" s="4">
        <f t="shared" ref="H4:H23" si="0">(G4-$G$13)*100/$G$13</f>
        <v>-0.48262913871408397</v>
      </c>
      <c r="I4" s="5">
        <v>-3.30884892856873E-4</v>
      </c>
      <c r="J4" s="6">
        <f t="shared" ref="J4:J23" si="1">(1000000/10.0069)*I4</f>
        <v>-33.065673970647552</v>
      </c>
      <c r="K4" s="5">
        <v>-1.9962889140799099E-4</v>
      </c>
      <c r="L4" s="6">
        <f t="shared" ref="L4:L23" si="2">(1000000/10.0069)*K4</f>
        <v>-19.949124245069999</v>
      </c>
      <c r="M4" s="4">
        <v>-2.9841830585660301</v>
      </c>
    </row>
    <row r="5" spans="2:13" x14ac:dyDescent="0.25">
      <c r="B5" s="7" t="s">
        <v>5</v>
      </c>
      <c r="C5" s="7" t="s">
        <v>6</v>
      </c>
      <c r="D5" s="7" t="s">
        <v>7</v>
      </c>
      <c r="F5" s="3">
        <v>-8</v>
      </c>
      <c r="G5" s="17">
        <v>-6.2988325516776396</v>
      </c>
      <c r="H5" s="4">
        <f t="shared" si="0"/>
        <v>-0.36939092058707795</v>
      </c>
      <c r="I5" s="5">
        <v>-1.6986607207129101E-4</v>
      </c>
      <c r="J5" s="6">
        <f t="shared" si="1"/>
        <v>-16.974894529903466</v>
      </c>
      <c r="K5" s="5">
        <v>-1.0311642311694301E-4</v>
      </c>
      <c r="L5" s="6">
        <f t="shared" si="2"/>
        <v>-10.304532184487003</v>
      </c>
      <c r="M5" s="4">
        <v>-2.3002407432561598</v>
      </c>
    </row>
    <row r="6" spans="2:13" x14ac:dyDescent="0.25">
      <c r="B6" s="8">
        <v>0</v>
      </c>
      <c r="C6" s="9">
        <v>1.88233265687998E-4</v>
      </c>
      <c r="D6" s="9">
        <v>1.9510443711917E-18</v>
      </c>
      <c r="F6" s="3">
        <v>-7</v>
      </c>
      <c r="G6" s="17">
        <v>-6.3047962910109403</v>
      </c>
      <c r="H6" s="4">
        <f t="shared" si="0"/>
        <v>-0.27506058599049421</v>
      </c>
      <c r="I6" s="5">
        <v>-2.0621856661376901E-5</v>
      </c>
      <c r="J6" s="6">
        <f t="shared" si="1"/>
        <v>-2.0607637391576712</v>
      </c>
      <c r="K6" s="5">
        <v>-1.38280510976533E-5</v>
      </c>
      <c r="L6" s="6">
        <f t="shared" si="2"/>
        <v>-1.3818516321391539</v>
      </c>
      <c r="M6" s="4">
        <v>-1.8197697318450701</v>
      </c>
    </row>
    <row r="7" spans="2:13" x14ac:dyDescent="0.25">
      <c r="B7" s="8">
        <v>1</v>
      </c>
      <c r="C7" s="9">
        <v>-0.25287544847226501</v>
      </c>
      <c r="D7" s="9">
        <v>-9.5363069130288605E-17</v>
      </c>
      <c r="F7" s="3">
        <v>-6</v>
      </c>
      <c r="G7" s="17">
        <v>-6.3097509072047897</v>
      </c>
      <c r="H7" s="4">
        <f t="shared" si="0"/>
        <v>-0.19669186843878472</v>
      </c>
      <c r="I7" s="5">
        <v>1.12219378030867E-4</v>
      </c>
      <c r="J7" s="6">
        <f t="shared" si="1"/>
        <v>11.214200005083192</v>
      </c>
      <c r="K7" s="5">
        <v>6.5639607139334806E-5</v>
      </c>
      <c r="L7" s="6">
        <f t="shared" si="2"/>
        <v>6.559434703987729</v>
      </c>
      <c r="M7" s="4">
        <v>-1.00783903019913</v>
      </c>
    </row>
    <row r="8" spans="2:13" x14ac:dyDescent="0.25">
      <c r="B8" s="8">
        <v>2</v>
      </c>
      <c r="C8" s="9">
        <v>-28.4233464502156</v>
      </c>
      <c r="D8" s="9">
        <v>-3.5057846604161199E-13</v>
      </c>
      <c r="F8" s="12">
        <v>-5</v>
      </c>
      <c r="G8" s="18">
        <v>-6.3137097401674902</v>
      </c>
      <c r="H8" s="13">
        <f t="shared" si="0"/>
        <v>-0.13407376642042629</v>
      </c>
      <c r="I8" s="14">
        <v>2.3048217421729601E-4</v>
      </c>
      <c r="J8" s="13">
        <f t="shared" si="1"/>
        <v>23.032325117398596</v>
      </c>
      <c r="K8" s="14">
        <v>1.3649742844914399E-4</v>
      </c>
      <c r="L8" s="13">
        <f t="shared" si="2"/>
        <v>13.640331016513004</v>
      </c>
      <c r="M8" s="13">
        <v>-0.40776812836623599</v>
      </c>
    </row>
    <row r="9" spans="2:13" x14ac:dyDescent="0.25">
      <c r="B9" s="8">
        <v>3</v>
      </c>
      <c r="C9" s="9">
        <v>52302.888704471799</v>
      </c>
      <c r="D9" s="9">
        <v>3.6853541058933401E-12</v>
      </c>
      <c r="F9" s="12">
        <v>-4</v>
      </c>
      <c r="G9" s="18">
        <v>-6.31684752400324</v>
      </c>
      <c r="H9" s="13">
        <f t="shared" si="0"/>
        <v>-8.4442455832240138E-2</v>
      </c>
      <c r="I9" s="14">
        <v>3.3346563803756101E-4</v>
      </c>
      <c r="J9" s="13">
        <f t="shared" si="1"/>
        <v>33.323570540083445</v>
      </c>
      <c r="K9" s="14">
        <v>1.9822920530836901E-4</v>
      </c>
      <c r="L9" s="13">
        <f t="shared" si="2"/>
        <v>19.80925214685557</v>
      </c>
      <c r="M9" s="13">
        <v>-6.3594872714991604E-3</v>
      </c>
    </row>
    <row r="10" spans="2:13" x14ac:dyDescent="0.25">
      <c r="B10" s="10">
        <v>4</v>
      </c>
      <c r="C10" s="11">
        <v>5803597.0148907304</v>
      </c>
      <c r="D10" s="11">
        <v>5.25009836947673E-8</v>
      </c>
      <c r="F10" s="12">
        <v>-3</v>
      </c>
      <c r="G10" s="18">
        <v>-6.3192085501004698</v>
      </c>
      <c r="H10" s="13">
        <f t="shared" si="0"/>
        <v>-4.709736589859214E-2</v>
      </c>
      <c r="I10" s="14">
        <v>4.19375993512823E-4</v>
      </c>
      <c r="J10" s="13">
        <f t="shared" si="1"/>
        <v>41.908682360453582</v>
      </c>
      <c r="K10" s="14">
        <v>2.4968336262572502E-4</v>
      </c>
      <c r="L10" s="13">
        <f t="shared" si="2"/>
        <v>24.951119989779553</v>
      </c>
      <c r="M10" s="13">
        <v>0.75410567182633703</v>
      </c>
    </row>
    <row r="11" spans="2:13" x14ac:dyDescent="0.25">
      <c r="B11" s="10">
        <v>5</v>
      </c>
      <c r="C11" s="11">
        <v>-3195730153.10637</v>
      </c>
      <c r="D11" s="11">
        <v>-1.52499535106039E-6</v>
      </c>
      <c r="F11" s="12">
        <v>-2</v>
      </c>
      <c r="G11" s="18">
        <v>-6.3208520038613303</v>
      </c>
      <c r="H11" s="13">
        <f t="shared" si="0"/>
        <v>-2.1102342559739699E-2</v>
      </c>
      <c r="I11" s="14">
        <v>4.8525005387949901E-4</v>
      </c>
      <c r="J11" s="13">
        <f t="shared" si="1"/>
        <v>48.491546221057369</v>
      </c>
      <c r="K11" s="14">
        <v>2.89094314521054E-4</v>
      </c>
      <c r="L11" s="13">
        <f t="shared" si="2"/>
        <v>28.889497698693301</v>
      </c>
      <c r="M11" s="13">
        <v>1.7272084829966099</v>
      </c>
    </row>
    <row r="12" spans="2:13" x14ac:dyDescent="0.25">
      <c r="B12" s="10">
        <v>6</v>
      </c>
      <c r="C12" s="11">
        <v>-354017388403.16602</v>
      </c>
      <c r="D12" s="11">
        <v>-3.33973418319773E-3</v>
      </c>
      <c r="F12" s="12">
        <v>-1</v>
      </c>
      <c r="G12" s="18">
        <v>-6.3218706111598904</v>
      </c>
      <c r="H12" s="13">
        <f t="shared" si="0"/>
        <v>-4.9907115970709588E-3</v>
      </c>
      <c r="I12" s="14">
        <v>5.2690619068437297E-4</v>
      </c>
      <c r="J12" s="13">
        <f t="shared" si="1"/>
        <v>52.654287609986405</v>
      </c>
      <c r="K12" s="14">
        <v>3.1395934900861898E-4</v>
      </c>
      <c r="L12" s="13">
        <f t="shared" si="2"/>
        <v>31.374286643078172</v>
      </c>
      <c r="M12" s="13">
        <v>1.96002564555148</v>
      </c>
    </row>
    <row r="13" spans="2:13" x14ac:dyDescent="0.25">
      <c r="B13" s="10">
        <v>7</v>
      </c>
      <c r="C13" s="11">
        <v>97531739273780.906</v>
      </c>
      <c r="D13" s="11">
        <v>8.2434287570379697E-2</v>
      </c>
      <c r="F13" s="19">
        <v>0</v>
      </c>
      <c r="G13" s="20">
        <v>-6.3221861332364302</v>
      </c>
      <c r="H13" s="21">
        <f t="shared" si="0"/>
        <v>0</v>
      </c>
      <c r="I13" s="22">
        <v>5.4258901160624895E-4</v>
      </c>
      <c r="J13" s="21">
        <f t="shared" si="1"/>
        <v>54.221488333674657</v>
      </c>
      <c r="K13" s="22">
        <v>3.2323294266984199E-4</v>
      </c>
      <c r="L13" s="21">
        <f t="shared" si="2"/>
        <v>32.301006572449211</v>
      </c>
      <c r="M13" s="21">
        <v>1</v>
      </c>
    </row>
    <row r="14" spans="2:13" x14ac:dyDescent="0.25">
      <c r="B14" s="10">
        <v>8</v>
      </c>
      <c r="C14" s="11">
        <v>1.03932184650911E+16</v>
      </c>
      <c r="D14" s="11">
        <v>104.840116218551</v>
      </c>
      <c r="F14" s="12">
        <v>1</v>
      </c>
      <c r="G14" s="18">
        <v>-6.3219070929637402</v>
      </c>
      <c r="H14" s="13">
        <f t="shared" si="0"/>
        <v>-4.4136674689636921E-3</v>
      </c>
      <c r="I14" s="14">
        <v>5.3343407172039205E-4</v>
      </c>
      <c r="J14" s="13">
        <f t="shared" si="1"/>
        <v>53.306625600374943</v>
      </c>
      <c r="K14" s="14">
        <v>3.1764312087776097E-4</v>
      </c>
      <c r="L14" s="13">
        <f t="shared" si="2"/>
        <v>31.742409824996848</v>
      </c>
      <c r="M14" s="13">
        <v>-0.20401579344319601</v>
      </c>
    </row>
    <row r="15" spans="2:13" x14ac:dyDescent="0.25">
      <c r="B15" s="15">
        <v>9</v>
      </c>
      <c r="C15" s="16">
        <v>-1.5475341607323899E+18</v>
      </c>
      <c r="D15" s="16">
        <v>-1789.98045720657</v>
      </c>
      <c r="F15" s="12">
        <v>2</v>
      </c>
      <c r="G15" s="18">
        <v>-6.3211017834240204</v>
      </c>
      <c r="H15" s="13">
        <f t="shared" si="0"/>
        <v>-1.7151500913730518E-2</v>
      </c>
      <c r="I15" s="14">
        <v>5.0335276547922199E-4</v>
      </c>
      <c r="J15" s="13">
        <f t="shared" si="1"/>
        <v>50.300569155205103</v>
      </c>
      <c r="K15" s="14">
        <v>2.9961372852546999E-4</v>
      </c>
      <c r="L15" s="13">
        <f t="shared" si="2"/>
        <v>29.94071376005256</v>
      </c>
      <c r="M15" s="13">
        <v>-0.16273151699357999</v>
      </c>
    </row>
    <row r="16" spans="2:13" x14ac:dyDescent="0.25">
      <c r="B16" s="15">
        <v>10</v>
      </c>
      <c r="C16" s="16">
        <v>-1.5876862384844698E+20</v>
      </c>
      <c r="D16" s="16">
        <v>-1701505.3783139701</v>
      </c>
      <c r="F16" s="12">
        <v>3</v>
      </c>
      <c r="G16" s="18">
        <v>-6.3197234346968498</v>
      </c>
      <c r="H16" s="13">
        <f t="shared" si="0"/>
        <v>-3.895327482741591E-2</v>
      </c>
      <c r="I16" s="14">
        <v>4.5455719590126398E-4</v>
      </c>
      <c r="J16" s="13">
        <f t="shared" si="1"/>
        <v>45.424376770154986</v>
      </c>
      <c r="K16" s="14">
        <v>2.7035431156002999E-4</v>
      </c>
      <c r="L16" s="13">
        <f t="shared" si="2"/>
        <v>27.016789571198871</v>
      </c>
      <c r="M16" s="13">
        <v>1.4121078165051699</v>
      </c>
    </row>
    <row r="17" spans="2:13" x14ac:dyDescent="0.25">
      <c r="B17" s="15">
        <v>11</v>
      </c>
      <c r="C17" s="16">
        <v>1.21802096957904E+22</v>
      </c>
      <c r="D17" s="16">
        <v>17215852.496350199</v>
      </c>
      <c r="F17" s="12">
        <v>4</v>
      </c>
      <c r="G17" s="18">
        <v>-6.3176580223343803</v>
      </c>
      <c r="H17" s="13">
        <f t="shared" si="0"/>
        <v>-7.1622549646950043E-2</v>
      </c>
      <c r="I17" s="14">
        <v>3.8725006726716998E-4</v>
      </c>
      <c r="J17" s="13">
        <f t="shared" si="1"/>
        <v>38.69830489633852</v>
      </c>
      <c r="K17" s="14">
        <v>2.2991760385529799E-4</v>
      </c>
      <c r="L17" s="13">
        <f t="shared" si="2"/>
        <v>22.97590700969311</v>
      </c>
      <c r="M17" s="13">
        <v>3.2269752374104201</v>
      </c>
    </row>
    <row r="18" spans="2:13" x14ac:dyDescent="0.25">
      <c r="B18" s="15">
        <v>12</v>
      </c>
      <c r="C18" s="16">
        <v>1.2108426528507499E+24</v>
      </c>
      <c r="D18" s="16">
        <v>13642889289.065901</v>
      </c>
      <c r="F18" s="12">
        <v>5</v>
      </c>
      <c r="G18" s="18">
        <v>-6.3147209926088204</v>
      </c>
      <c r="H18" s="13">
        <f t="shared" si="0"/>
        <v>-0.11807846954022384</v>
      </c>
      <c r="I18" s="14">
        <v>3.05853717553305E-4</v>
      </c>
      <c r="J18" s="13">
        <f t="shared" si="1"/>
        <v>30.56428240047417</v>
      </c>
      <c r="K18" s="14">
        <v>1.8105709269138699E-4</v>
      </c>
      <c r="L18" s="13">
        <f t="shared" si="2"/>
        <v>18.093224943927389</v>
      </c>
      <c r="M18" s="13">
        <v>4.1923300777581396</v>
      </c>
    </row>
    <row r="19" spans="2:13" x14ac:dyDescent="0.25">
      <c r="B19" s="15">
        <v>13</v>
      </c>
      <c r="C19" s="16">
        <v>-3.7484657020120901E+25</v>
      </c>
      <c r="D19" s="16">
        <v>-60837869715.798302</v>
      </c>
      <c r="F19" s="3">
        <v>6</v>
      </c>
      <c r="G19" s="17">
        <v>-6.3106479017241099</v>
      </c>
      <c r="H19" s="4">
        <f t="shared" si="0"/>
        <v>-0.18250382492952075</v>
      </c>
      <c r="I19" s="5">
        <v>2.0866281571874299E-4</v>
      </c>
      <c r="J19" s="6">
        <f t="shared" si="1"/>
        <v>20.851893765176325</v>
      </c>
      <c r="K19" s="5">
        <v>1.2278740532268201E-4</v>
      </c>
      <c r="L19" s="6">
        <f t="shared" si="2"/>
        <v>12.270274043178407</v>
      </c>
      <c r="M19" s="4">
        <v>5.0124393094021604</v>
      </c>
    </row>
    <row r="20" spans="2:13" x14ac:dyDescent="0.25">
      <c r="B20" s="15">
        <v>14</v>
      </c>
      <c r="C20" s="16">
        <v>-3.6336140572163697E+27</v>
      </c>
      <c r="D20" s="16">
        <v>-42628666341767</v>
      </c>
      <c r="F20" s="3">
        <v>7</v>
      </c>
      <c r="G20" s="17">
        <v>-6.3054952354168901</v>
      </c>
      <c r="H20" s="4">
        <f t="shared" si="0"/>
        <v>-0.26400516321078005</v>
      </c>
      <c r="I20" s="5">
        <v>9.8281982298398495E-5</v>
      </c>
      <c r="J20" s="6">
        <f t="shared" si="1"/>
        <v>9.8214214490400114</v>
      </c>
      <c r="K20" s="5">
        <v>5.6640783442795697E-5</v>
      </c>
      <c r="L20" s="6">
        <f t="shared" si="2"/>
        <v>5.6601728250302985</v>
      </c>
      <c r="M20" s="4">
        <v>6.5158967444059499</v>
      </c>
    </row>
    <row r="21" spans="2:13" x14ac:dyDescent="0.25">
      <c r="F21" s="3">
        <v>8</v>
      </c>
      <c r="G21" s="17">
        <v>-6.2992901664250098</v>
      </c>
      <c r="H21" s="4">
        <f t="shared" si="0"/>
        <v>-0.36215268467110989</v>
      </c>
      <c r="I21" s="5">
        <v>-2.1663589101759401E-5</v>
      </c>
      <c r="J21" s="6">
        <f t="shared" si="1"/>
        <v>-2.1648651532202181</v>
      </c>
      <c r="K21" s="5">
        <v>-1.5266207065931298E-5</v>
      </c>
      <c r="L21" s="6">
        <f t="shared" si="2"/>
        <v>-1.5255680646285361</v>
      </c>
      <c r="M21" s="4">
        <v>7.1619472450383403</v>
      </c>
    </row>
    <row r="22" spans="2:13" x14ac:dyDescent="0.25">
      <c r="B22" s="49" t="s">
        <v>13</v>
      </c>
      <c r="C22" s="50"/>
      <c r="D22" s="51"/>
      <c r="F22" s="3">
        <v>8.9999999999999911</v>
      </c>
      <c r="G22" s="17">
        <v>-6.2919046140216102</v>
      </c>
      <c r="H22" s="4">
        <f t="shared" si="0"/>
        <v>-0.47897228231903427</v>
      </c>
      <c r="I22" s="5">
        <v>-1.4625939966612499E-4</v>
      </c>
      <c r="J22" s="6">
        <f t="shared" si="1"/>
        <v>-14.615855026644114</v>
      </c>
      <c r="K22" s="5">
        <v>-8.9924360968418298E-5</v>
      </c>
      <c r="L22" s="6">
        <f t="shared" si="2"/>
        <v>-8.9862355942817747</v>
      </c>
      <c r="M22" s="4">
        <v>8.0661371895179101</v>
      </c>
    </row>
    <row r="23" spans="2:13" x14ac:dyDescent="0.25">
      <c r="B23" s="7" t="s">
        <v>5</v>
      </c>
      <c r="C23" s="7" t="s">
        <v>6</v>
      </c>
      <c r="D23" s="7" t="s">
        <v>7</v>
      </c>
      <c r="F23" s="3">
        <v>10</v>
      </c>
      <c r="G23" s="17">
        <v>-6.2831177670346099</v>
      </c>
      <c r="H23" s="4">
        <f t="shared" si="0"/>
        <v>-0.61795659568505257</v>
      </c>
      <c r="I23" s="5">
        <v>-4.0256524004936203E-4</v>
      </c>
      <c r="J23" s="6">
        <f t="shared" si="1"/>
        <v>-40.228766156288359</v>
      </c>
      <c r="K23" s="5">
        <v>-2.4357175202472701E-4</v>
      </c>
      <c r="L23" s="6">
        <f t="shared" si="2"/>
        <v>-24.340380340038074</v>
      </c>
      <c r="M23" s="4">
        <v>8.7130497711502795</v>
      </c>
    </row>
    <row r="24" spans="2:13" x14ac:dyDescent="0.25">
      <c r="B24" s="8">
        <v>0</v>
      </c>
      <c r="C24" s="9">
        <v>-6.3221891000000001</v>
      </c>
      <c r="D24" s="9">
        <v>-1.5221479999999999E-17</v>
      </c>
    </row>
    <row r="25" spans="2:13" x14ac:dyDescent="0.25">
      <c r="B25" s="8">
        <v>1</v>
      </c>
      <c r="C25" s="9">
        <v>-2.2429252E-2</v>
      </c>
      <c r="D25" s="9">
        <v>-3.5846356999999998E-15</v>
      </c>
    </row>
    <row r="26" spans="2:13" x14ac:dyDescent="0.25">
      <c r="B26" s="8">
        <v>2</v>
      </c>
      <c r="C26" s="9">
        <v>307.98244999999997</v>
      </c>
      <c r="D26" s="9">
        <v>1.5175582999999999E-11</v>
      </c>
    </row>
    <row r="27" spans="2:13" x14ac:dyDescent="0.25">
      <c r="B27" s="8">
        <v>3</v>
      </c>
      <c r="C27" s="9">
        <v>-11072.227000000001</v>
      </c>
      <c r="D27" s="9">
        <v>2.5412211E-9</v>
      </c>
    </row>
    <row r="28" spans="2:13" x14ac:dyDescent="0.25">
      <c r="B28" s="10">
        <v>4</v>
      </c>
      <c r="C28" s="11">
        <v>-1576244.8</v>
      </c>
      <c r="D28" s="11">
        <v>-2.2682773000000002E-6</v>
      </c>
    </row>
    <row r="29" spans="2:13" x14ac:dyDescent="0.25">
      <c r="B29" s="10">
        <v>5</v>
      </c>
      <c r="C29" s="11">
        <v>516262100</v>
      </c>
      <c r="D29" s="11">
        <v>-3.5024284999999998E-4</v>
      </c>
    </row>
    <row r="30" spans="2:13" x14ac:dyDescent="0.25">
      <c r="B30" s="10">
        <v>6</v>
      </c>
      <c r="C30" s="11">
        <v>146360040000</v>
      </c>
      <c r="D30" s="11">
        <v>0.11529259</v>
      </c>
    </row>
    <row r="31" spans="2:13" x14ac:dyDescent="0.25">
      <c r="B31" s="10">
        <v>7</v>
      </c>
      <c r="C31" s="11">
        <v>-9714871100000</v>
      </c>
      <c r="D31" s="11">
        <v>17.225090999999999</v>
      </c>
    </row>
    <row r="32" spans="2:13" x14ac:dyDescent="0.25">
      <c r="B32" s="10">
        <v>8</v>
      </c>
      <c r="C32" s="11">
        <v>-3541368000000000</v>
      </c>
      <c r="D32" s="11">
        <v>-2486.0626000000002</v>
      </c>
    </row>
    <row r="33" spans="2:4" x14ac:dyDescent="0.25">
      <c r="B33" s="15">
        <v>9</v>
      </c>
      <c r="C33" s="16">
        <v>9.1227981E+16</v>
      </c>
      <c r="D33" s="16">
        <v>-367080.94</v>
      </c>
    </row>
    <row r="34" spans="2:4" x14ac:dyDescent="0.25">
      <c r="B34" s="15">
        <v>10</v>
      </c>
      <c r="C34" s="16">
        <v>4.2808944E+19</v>
      </c>
      <c r="D34" s="16">
        <v>23572834</v>
      </c>
    </row>
    <row r="35" spans="2:4" x14ac:dyDescent="0.25">
      <c r="B35" s="15">
        <v>11</v>
      </c>
      <c r="C35" s="16">
        <v>-4.1205446999999998E+20</v>
      </c>
      <c r="D35" s="16">
        <v>3519592900</v>
      </c>
    </row>
    <row r="36" spans="2:4" x14ac:dyDescent="0.25">
      <c r="B36" s="15">
        <v>12</v>
      </c>
      <c r="C36" s="16">
        <v>-2.5916238E+23</v>
      </c>
      <c r="D36" s="16">
        <v>-76499229000</v>
      </c>
    </row>
    <row r="37" spans="2:4" x14ac:dyDescent="0.25">
      <c r="B37" s="15">
        <v>13</v>
      </c>
      <c r="C37" s="16">
        <v>6.7845979999999999E+23</v>
      </c>
      <c r="D37" s="16">
        <v>-12469183000000</v>
      </c>
    </row>
    <row r="38" spans="2:4" x14ac:dyDescent="0.25">
      <c r="B38" s="15">
        <v>14</v>
      </c>
      <c r="C38" s="16">
        <v>6.2894911999999997E+26</v>
      </c>
      <c r="D38" s="16">
        <v>-48060080000000</v>
      </c>
    </row>
  </sheetData>
  <mergeCells count="3">
    <mergeCell ref="B2:D2"/>
    <mergeCell ref="B4:D4"/>
    <mergeCell ref="B22:D2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10D7-C82B-466C-82AE-8A8F10B984FE}">
  <dimension ref="B2:M38"/>
  <sheetViews>
    <sheetView zoomScale="90" zoomScaleNormal="90" workbookViewId="0">
      <selection activeCell="C6" sqref="C6:C8"/>
    </sheetView>
  </sheetViews>
  <sheetFormatPr defaultRowHeight="15" x14ac:dyDescent="0.25"/>
  <cols>
    <col min="1" max="1" width="2.140625" customWidth="1"/>
    <col min="2" max="2" width="12.42578125" customWidth="1"/>
    <col min="3" max="4" width="13.5703125" customWidth="1"/>
    <col min="5" max="5" width="2.7109375" customWidth="1"/>
    <col min="7" max="7" width="19.5703125" customWidth="1"/>
    <col min="8" max="8" width="12.5703125" customWidth="1"/>
    <col min="9" max="9" width="15.5703125" customWidth="1"/>
    <col min="10" max="10" width="14.42578125" customWidth="1"/>
    <col min="11" max="11" width="16.85546875" customWidth="1"/>
    <col min="12" max="13" width="16.5703125" customWidth="1"/>
  </cols>
  <sheetData>
    <row r="2" spans="2:13" ht="60" x14ac:dyDescent="0.25">
      <c r="B2" s="48" t="s">
        <v>0</v>
      </c>
      <c r="C2" s="48"/>
      <c r="D2" s="48"/>
      <c r="F2" s="1" t="s">
        <v>9</v>
      </c>
      <c r="G2" s="2" t="s">
        <v>12</v>
      </c>
      <c r="H2" s="2" t="s">
        <v>1</v>
      </c>
      <c r="I2" s="2" t="s">
        <v>2</v>
      </c>
      <c r="J2" s="2" t="s">
        <v>10</v>
      </c>
      <c r="K2" s="2" t="s">
        <v>3</v>
      </c>
      <c r="L2" s="2" t="s">
        <v>11</v>
      </c>
      <c r="M2" s="2" t="s">
        <v>4</v>
      </c>
    </row>
    <row r="3" spans="2:13" x14ac:dyDescent="0.25">
      <c r="F3" s="3">
        <v>-10</v>
      </c>
      <c r="G3" s="17">
        <v>-6.2677873872272896</v>
      </c>
      <c r="H3" s="4">
        <f>(G3-$G$13)*100/$G$13</f>
        <v>-0.59233522085537316</v>
      </c>
      <c r="I3" s="5">
        <v>-1.1209217729252401E-3</v>
      </c>
      <c r="J3" s="6">
        <f>(1000000/10.0069)*I3</f>
        <v>-112.01488702047988</v>
      </c>
      <c r="K3" s="5">
        <v>-6.7341842172165798E-4</v>
      </c>
      <c r="L3" s="6">
        <f>(1000000/10.0069)*K3</f>
        <v>-67.295408340410916</v>
      </c>
      <c r="M3" s="4">
        <v>3.0169824716139102</v>
      </c>
    </row>
    <row r="4" spans="2:13" x14ac:dyDescent="0.25">
      <c r="B4" s="49" t="s">
        <v>8</v>
      </c>
      <c r="C4" s="50"/>
      <c r="D4" s="51"/>
      <c r="F4" s="3">
        <v>-8.9999999999999911</v>
      </c>
      <c r="G4" s="17">
        <v>-6.2763158907990899</v>
      </c>
      <c r="H4" s="4">
        <f t="shared" ref="H4:H23" si="0">(G4-$G$13)*100/$G$13</f>
        <v>-0.45707239655138682</v>
      </c>
      <c r="I4" s="5">
        <v>-9.5931909682723496E-4</v>
      </c>
      <c r="J4" s="6">
        <f t="shared" ref="J4:J23" si="1">(1000000/10.0069)*I4</f>
        <v>-95.865762306731853</v>
      </c>
      <c r="K4" s="5">
        <v>-5.7648668035093398E-4</v>
      </c>
      <c r="L4" s="6">
        <f t="shared" ref="L4:L23" si="2">(1000000/10.0069)*K4</f>
        <v>-57.608917881754984</v>
      </c>
      <c r="M4" s="4">
        <v>2.75222853927351</v>
      </c>
    </row>
    <row r="5" spans="2:13" x14ac:dyDescent="0.25">
      <c r="B5" s="7" t="s">
        <v>5</v>
      </c>
      <c r="C5" s="7" t="s">
        <v>6</v>
      </c>
      <c r="D5" s="7" t="s">
        <v>7</v>
      </c>
      <c r="F5" s="3">
        <v>-8</v>
      </c>
      <c r="G5" s="17">
        <v>-6.2834818018665803</v>
      </c>
      <c r="H5" s="4">
        <f t="shared" si="0"/>
        <v>-0.34342041041575389</v>
      </c>
      <c r="I5" s="5">
        <v>-7.9807431709604903E-4</v>
      </c>
      <c r="J5" s="6">
        <f t="shared" si="1"/>
        <v>-79.752402551844128</v>
      </c>
      <c r="K5" s="5">
        <v>-4.8002651903954701E-4</v>
      </c>
      <c r="L5" s="6">
        <f t="shared" si="2"/>
        <v>-47.96955291244511</v>
      </c>
      <c r="M5" s="4">
        <v>2.45918595581167</v>
      </c>
    </row>
    <row r="6" spans="2:13" x14ac:dyDescent="0.25">
      <c r="B6" s="8">
        <v>0</v>
      </c>
      <c r="C6" s="9">
        <v>-4.3456963348419099E-4</v>
      </c>
      <c r="D6" s="9">
        <v>3.9887472658980302E-19</v>
      </c>
      <c r="F6" s="3">
        <v>-7</v>
      </c>
      <c r="G6" s="17">
        <v>-6.2894502043618896</v>
      </c>
      <c r="H6" s="4">
        <f t="shared" si="0"/>
        <v>-0.24876101661918509</v>
      </c>
      <c r="I6" s="5">
        <v>-6.4784833541074998E-4</v>
      </c>
      <c r="J6" s="6">
        <f t="shared" si="1"/>
        <v>-64.740162828723172</v>
      </c>
      <c r="K6" s="5">
        <v>-3.9017501315662898E-4</v>
      </c>
      <c r="L6" s="6">
        <f t="shared" si="2"/>
        <v>-38.990597803178701</v>
      </c>
      <c r="M6" s="4">
        <v>2.2482844371320101</v>
      </c>
    </row>
    <row r="7" spans="2:13" x14ac:dyDescent="0.25">
      <c r="B7" s="8">
        <v>1</v>
      </c>
      <c r="C7" s="9">
        <v>-0.24790446959206699</v>
      </c>
      <c r="D7" s="9">
        <v>3.26666890955424E-15</v>
      </c>
      <c r="F7" s="3">
        <v>-6</v>
      </c>
      <c r="G7" s="17">
        <v>-6.2942610262159402</v>
      </c>
      <c r="H7" s="4">
        <f t="shared" si="0"/>
        <v>-0.17246095463013278</v>
      </c>
      <c r="I7" s="5">
        <v>-5.1310318120838E-4</v>
      </c>
      <c r="J7" s="6">
        <f t="shared" si="1"/>
        <v>-51.274938413332798</v>
      </c>
      <c r="K7" s="5">
        <v>-3.0952743877217E-4</v>
      </c>
      <c r="L7" s="6">
        <f t="shared" si="2"/>
        <v>-30.931401210381836</v>
      </c>
      <c r="M7" s="4">
        <v>1.90662374887224</v>
      </c>
    </row>
    <row r="8" spans="2:13" x14ac:dyDescent="0.25">
      <c r="B8" s="8">
        <v>2</v>
      </c>
      <c r="C8" s="9">
        <v>-33.8974504518118</v>
      </c>
      <c r="D8" s="9">
        <v>-1.31589881805317E-12</v>
      </c>
      <c r="F8" s="12">
        <v>-5</v>
      </c>
      <c r="G8" s="18">
        <v>-6.2978935175273598</v>
      </c>
      <c r="H8" s="13">
        <f t="shared" si="0"/>
        <v>-0.11484931972774051</v>
      </c>
      <c r="I8" s="14">
        <v>-3.96300437745475E-4</v>
      </c>
      <c r="J8" s="13">
        <f t="shared" si="1"/>
        <v>-39.602717899197053</v>
      </c>
      <c r="K8" s="14">
        <v>-2.3959703050887901E-4</v>
      </c>
      <c r="L8" s="13">
        <f t="shared" si="2"/>
        <v>-23.943182255131859</v>
      </c>
      <c r="M8" s="13">
        <v>1.6410641840100999</v>
      </c>
    </row>
    <row r="9" spans="2:13" x14ac:dyDescent="0.25">
      <c r="B9" s="8">
        <v>3</v>
      </c>
      <c r="C9" s="9">
        <v>51730.299795514598</v>
      </c>
      <c r="D9" s="9">
        <v>-3.5450672629682299E-10</v>
      </c>
      <c r="F9" s="12">
        <v>-4</v>
      </c>
      <c r="G9" s="18">
        <v>-6.3004920690081603</v>
      </c>
      <c r="H9" s="13">
        <f t="shared" si="0"/>
        <v>-7.3636062392118867E-2</v>
      </c>
      <c r="I9" s="14">
        <v>-2.97894195107154E-4</v>
      </c>
      <c r="J9" s="13">
        <f t="shared" si="1"/>
        <v>-29.76887898421629</v>
      </c>
      <c r="K9" s="14">
        <v>-1.80660448796177E-4</v>
      </c>
      <c r="L9" s="13">
        <f t="shared" si="2"/>
        <v>-18.053587903963965</v>
      </c>
      <c r="M9" s="13">
        <v>1.4673491125403699</v>
      </c>
    </row>
    <row r="10" spans="2:13" x14ac:dyDescent="0.25">
      <c r="B10" s="10">
        <v>4</v>
      </c>
      <c r="C10" s="11">
        <v>6547960.5243801503</v>
      </c>
      <c r="D10" s="11">
        <v>1.67981319151954E-7</v>
      </c>
      <c r="F10" s="12">
        <v>-3</v>
      </c>
      <c r="G10" s="18">
        <v>-6.3024017674461499</v>
      </c>
      <c r="H10" s="13">
        <f t="shared" si="0"/>
        <v>-4.3348075511806618E-2</v>
      </c>
      <c r="I10" s="14">
        <v>-2.1566485990122901E-4</v>
      </c>
      <c r="J10" s="13">
        <f t="shared" si="1"/>
        <v>-21.551615375513794</v>
      </c>
      <c r="K10" s="14">
        <v>-1.3137617707174E-4</v>
      </c>
      <c r="L10" s="13">
        <f t="shared" si="2"/>
        <v>-13.128559001462989</v>
      </c>
      <c r="M10" s="13">
        <v>1.15001550729424</v>
      </c>
    </row>
    <row r="11" spans="2:13" x14ac:dyDescent="0.25">
      <c r="B11" s="10">
        <v>5</v>
      </c>
      <c r="C11" s="11">
        <v>-3160353081.23598</v>
      </c>
      <c r="D11" s="11">
        <v>2.1182047288582601E-5</v>
      </c>
      <c r="F11" s="12">
        <v>-2</v>
      </c>
      <c r="G11" s="18">
        <v>-6.3038478073709499</v>
      </c>
      <c r="H11" s="13">
        <f t="shared" si="0"/>
        <v>-2.0413753841178758E-2</v>
      </c>
      <c r="I11" s="14">
        <v>-1.5412432220944099E-4</v>
      </c>
      <c r="J11" s="13">
        <f t="shared" si="1"/>
        <v>-15.401804975510995</v>
      </c>
      <c r="K11" s="14">
        <v>-9.4562243729011603E-5</v>
      </c>
      <c r="L11" s="13">
        <f t="shared" si="2"/>
        <v>-9.4497040770879686</v>
      </c>
      <c r="M11" s="13">
        <v>0.72820592529664196</v>
      </c>
    </row>
    <row r="12" spans="2:13" x14ac:dyDescent="0.25">
      <c r="B12" s="10">
        <v>6</v>
      </c>
      <c r="C12" s="11">
        <v>-396544715780.065</v>
      </c>
      <c r="D12" s="11">
        <v>-9.65987680561263E-3</v>
      </c>
      <c r="F12" s="12">
        <v>-1</v>
      </c>
      <c r="G12" s="18">
        <v>-6.3047845952260397</v>
      </c>
      <c r="H12" s="13">
        <f t="shared" si="0"/>
        <v>-5.5562152370901806E-3</v>
      </c>
      <c r="I12" s="14">
        <v>-1.17427876654749E-4</v>
      </c>
      <c r="J12" s="13">
        <f t="shared" si="1"/>
        <v>-11.734690728871977</v>
      </c>
      <c r="K12" s="14">
        <v>-7.2750712988041999E-5</v>
      </c>
      <c r="L12" s="13">
        <f t="shared" si="2"/>
        <v>-7.2700549608811915</v>
      </c>
      <c r="M12" s="13">
        <v>0.605345052584778</v>
      </c>
    </row>
    <row r="13" spans="2:13" x14ac:dyDescent="0.25">
      <c r="B13" s="10">
        <v>7</v>
      </c>
      <c r="C13" s="11">
        <v>96378244102199.297</v>
      </c>
      <c r="D13" s="11">
        <v>-0.64489174671835703</v>
      </c>
      <c r="F13" s="19">
        <v>0</v>
      </c>
      <c r="G13" s="20">
        <v>-6.3051349220933002</v>
      </c>
      <c r="H13" s="21">
        <f t="shared" si="0"/>
        <v>0</v>
      </c>
      <c r="I13" s="22">
        <v>-1.0325499670402601E-4</v>
      </c>
      <c r="J13" s="21">
        <f t="shared" si="1"/>
        <v>-10.318379988210735</v>
      </c>
      <c r="K13" s="22">
        <v>-6.4471666740349102E-5</v>
      </c>
      <c r="L13" s="21">
        <f t="shared" si="2"/>
        <v>-6.4427211964093871</v>
      </c>
      <c r="M13" s="21">
        <v>1</v>
      </c>
    </row>
    <row r="14" spans="2:13" x14ac:dyDescent="0.25">
      <c r="B14" s="10">
        <v>8</v>
      </c>
      <c r="C14" s="11">
        <v>1.16052697106367E+16</v>
      </c>
      <c r="D14" s="11">
        <v>279.70650024679401</v>
      </c>
      <c r="F14" s="12">
        <v>1</v>
      </c>
      <c r="G14" s="18">
        <v>-6.3048575223057801</v>
      </c>
      <c r="H14" s="13">
        <f t="shared" si="0"/>
        <v>-4.399585273711544E-3</v>
      </c>
      <c r="I14" s="14">
        <v>-1.1182900074812499E-4</v>
      </c>
      <c r="J14" s="13">
        <f t="shared" si="1"/>
        <v>-11.175189194268453</v>
      </c>
      <c r="K14" s="14">
        <v>-6.9659991555158895E-5</v>
      </c>
      <c r="L14" s="13">
        <f t="shared" si="2"/>
        <v>-6.9611959303239654</v>
      </c>
      <c r="M14" s="13">
        <v>1.5222966546826699</v>
      </c>
    </row>
    <row r="15" spans="2:13" x14ac:dyDescent="0.25">
      <c r="B15" s="15">
        <v>9</v>
      </c>
      <c r="C15" s="16">
        <v>-1.5281736110956401E+18</v>
      </c>
      <c r="D15" s="16">
        <v>10290.502149595501</v>
      </c>
      <c r="F15" s="12">
        <v>2</v>
      </c>
      <c r="G15" s="18">
        <v>-6.3040297664518699</v>
      </c>
      <c r="H15" s="13">
        <f t="shared" si="0"/>
        <v>-1.7527866652905996E-2</v>
      </c>
      <c r="I15" s="14">
        <v>-1.4291212867788199E-4</v>
      </c>
      <c r="J15" s="13">
        <f t="shared" si="1"/>
        <v>-14.281358730264316</v>
      </c>
      <c r="K15" s="14">
        <v>-8.8123714584213101E-5</v>
      </c>
      <c r="L15" s="13">
        <f t="shared" si="2"/>
        <v>-8.8062951147921034</v>
      </c>
      <c r="M15" s="13">
        <v>1.5175824469522099</v>
      </c>
    </row>
    <row r="16" spans="2:13" x14ac:dyDescent="0.25">
      <c r="B16" s="15">
        <v>10</v>
      </c>
      <c r="C16" s="16">
        <v>-1.7694235224629599E+20</v>
      </c>
      <c r="D16" s="16">
        <v>-4253046.8166057998</v>
      </c>
      <c r="F16" s="12">
        <v>3</v>
      </c>
      <c r="G16" s="18">
        <v>-6.3026245294187504</v>
      </c>
      <c r="H16" s="13">
        <f t="shared" si="0"/>
        <v>-3.9815050836633469E-2</v>
      </c>
      <c r="I16" s="14">
        <v>-1.9505086199107601E-4</v>
      </c>
      <c r="J16" s="13">
        <f t="shared" si="1"/>
        <v>-19.491636969598577</v>
      </c>
      <c r="K16" s="14">
        <v>-1.192184581542E-4</v>
      </c>
      <c r="L16" s="13">
        <f t="shared" si="2"/>
        <v>-11.91362541388442</v>
      </c>
      <c r="M16" s="13">
        <v>0.83793845036174697</v>
      </c>
    </row>
    <row r="17" spans="2:13" x14ac:dyDescent="0.25">
      <c r="B17" s="15">
        <v>11</v>
      </c>
      <c r="C17" s="16">
        <v>1.2021063900306E+22</v>
      </c>
      <c r="D17" s="16">
        <v>-81716895.149609998</v>
      </c>
      <c r="F17" s="12">
        <v>4</v>
      </c>
      <c r="G17" s="18">
        <v>-6.3005213964055402</v>
      </c>
      <c r="H17" s="13">
        <f t="shared" si="0"/>
        <v>-7.3170927264285729E-2</v>
      </c>
      <c r="I17" s="14">
        <v>-2.6498575845656499E-4</v>
      </c>
      <c r="J17" s="13">
        <f t="shared" si="1"/>
        <v>-26.480304435595936</v>
      </c>
      <c r="K17" s="14">
        <v>-1.6114949077593701E-4</v>
      </c>
      <c r="L17" s="13">
        <f t="shared" si="2"/>
        <v>-16.103837429767161</v>
      </c>
      <c r="M17" s="13">
        <v>4.3789888663525303E-2</v>
      </c>
    </row>
    <row r="18" spans="2:13" x14ac:dyDescent="0.25">
      <c r="B18" s="15">
        <v>12</v>
      </c>
      <c r="C18" s="16">
        <v>1.3476371194925101E+24</v>
      </c>
      <c r="D18" s="16">
        <v>32361307933.728298</v>
      </c>
      <c r="F18" s="12">
        <v>5</v>
      </c>
      <c r="G18" s="18">
        <v>-6.2975428580986099</v>
      </c>
      <c r="H18" s="13">
        <f t="shared" si="0"/>
        <v>-0.12041080941959759</v>
      </c>
      <c r="I18" s="14">
        <v>-3.4568331654278298E-4</v>
      </c>
      <c r="J18" s="13">
        <f t="shared" si="1"/>
        <v>-34.544495952071365</v>
      </c>
      <c r="K18" s="14">
        <v>-2.0956000928140699E-4</v>
      </c>
      <c r="L18" s="13">
        <f t="shared" si="2"/>
        <v>-20.941551257772833</v>
      </c>
      <c r="M18" s="13">
        <v>-0.37161583746439297</v>
      </c>
    </row>
    <row r="19" spans="2:13" x14ac:dyDescent="0.25">
      <c r="B19" s="15">
        <v>13</v>
      </c>
      <c r="C19" s="16">
        <v>-3.6978020401359002E+25</v>
      </c>
      <c r="D19" s="16">
        <v>253906988125.384</v>
      </c>
      <c r="F19" s="3">
        <v>6</v>
      </c>
      <c r="G19" s="17">
        <v>-6.2934907657322503</v>
      </c>
      <c r="H19" s="4">
        <f t="shared" si="0"/>
        <v>-0.18467735432985821</v>
      </c>
      <c r="I19" s="5">
        <v>-4.4285615890563598E-4</v>
      </c>
      <c r="J19" s="6">
        <f t="shared" si="1"/>
        <v>-44.25507988544264</v>
      </c>
      <c r="K19" s="5">
        <v>-2.6784201366578098E-4</v>
      </c>
      <c r="L19" s="6">
        <f t="shared" si="2"/>
        <v>-26.765733010800645</v>
      </c>
      <c r="M19" s="4">
        <v>-0.71174334877699597</v>
      </c>
    </row>
    <row r="20" spans="2:13" x14ac:dyDescent="0.25">
      <c r="B20" s="15">
        <v>14</v>
      </c>
      <c r="C20" s="16">
        <v>-4.04011268925844E+27</v>
      </c>
      <c r="D20" s="16">
        <v>-96954747962581.594</v>
      </c>
      <c r="F20" s="3">
        <v>7</v>
      </c>
      <c r="G20" s="17">
        <v>-6.2884162097136302</v>
      </c>
      <c r="H20" s="4">
        <f t="shared" si="0"/>
        <v>-0.26516026359859929</v>
      </c>
      <c r="I20" s="5">
        <v>-5.5901897142652895E-4</v>
      </c>
      <c r="J20" s="6">
        <f t="shared" si="1"/>
        <v>-55.863351430166077</v>
      </c>
      <c r="K20" s="5">
        <v>-3.3747988084433498E-4</v>
      </c>
      <c r="L20" s="6">
        <f t="shared" si="2"/>
        <v>-33.724718028993493</v>
      </c>
      <c r="M20" s="4">
        <v>-1.35631894358256</v>
      </c>
    </row>
    <row r="21" spans="2:13" x14ac:dyDescent="0.25">
      <c r="F21" s="3">
        <v>8</v>
      </c>
      <c r="G21" s="17">
        <v>-6.2822975698372199</v>
      </c>
      <c r="H21" s="4">
        <f t="shared" si="0"/>
        <v>-0.3622024356062204</v>
      </c>
      <c r="I21" s="5">
        <v>-6.8870559535444799E-4</v>
      </c>
      <c r="J21" s="6">
        <f t="shared" si="1"/>
        <v>-68.823071616029736</v>
      </c>
      <c r="K21" s="5">
        <v>-4.1517932125540997E-4</v>
      </c>
      <c r="L21" s="6">
        <f t="shared" si="2"/>
        <v>-41.489304505432244</v>
      </c>
      <c r="M21" s="4">
        <v>-1.6245609837981501</v>
      </c>
    </row>
    <row r="22" spans="2:13" x14ac:dyDescent="0.25">
      <c r="B22" s="49" t="s">
        <v>13</v>
      </c>
      <c r="C22" s="50"/>
      <c r="D22" s="51"/>
      <c r="F22" s="3">
        <v>8.9999999999999911</v>
      </c>
      <c r="G22" s="17">
        <v>-6.2750265366353402</v>
      </c>
      <c r="H22" s="4">
        <f t="shared" si="0"/>
        <v>-0.47752166813210806</v>
      </c>
      <c r="I22" s="5">
        <v>-8.2037704426509404E-4</v>
      </c>
      <c r="J22" s="6">
        <f t="shared" si="1"/>
        <v>-81.981137441674647</v>
      </c>
      <c r="K22" s="5">
        <v>-4.9398938491890601E-4</v>
      </c>
      <c r="L22" s="6">
        <f t="shared" si="2"/>
        <v>-49.364876726949007</v>
      </c>
      <c r="M22" s="4">
        <v>-2.0042092805043401</v>
      </c>
    </row>
    <row r="23" spans="2:13" x14ac:dyDescent="0.25">
      <c r="B23" s="7" t="s">
        <v>5</v>
      </c>
      <c r="C23" s="7" t="s">
        <v>6</v>
      </c>
      <c r="D23" s="7" t="s">
        <v>7</v>
      </c>
      <c r="F23" s="3">
        <v>10</v>
      </c>
      <c r="G23" s="17">
        <v>-6.2663701633042903</v>
      </c>
      <c r="H23" s="4">
        <f t="shared" si="0"/>
        <v>-0.61481251817748561</v>
      </c>
      <c r="I23" s="5">
        <v>-1.07657689560592E-3</v>
      </c>
      <c r="J23" s="6">
        <f t="shared" si="1"/>
        <v>-107.58345697527905</v>
      </c>
      <c r="K23" s="5">
        <v>-6.4755594172664899E-4</v>
      </c>
      <c r="L23" s="6">
        <f t="shared" si="2"/>
        <v>-64.710943621566017</v>
      </c>
      <c r="M23" s="4">
        <v>-2.2800416675742099</v>
      </c>
    </row>
    <row r="24" spans="2:13" x14ac:dyDescent="0.25">
      <c r="B24" s="8">
        <v>0</v>
      </c>
      <c r="C24" s="9">
        <v>-6.3051254999999999</v>
      </c>
      <c r="D24" s="9">
        <v>1.5657741E-17</v>
      </c>
    </row>
    <row r="25" spans="2:13" x14ac:dyDescent="0.25">
      <c r="B25" s="8">
        <v>1</v>
      </c>
      <c r="C25" s="9">
        <v>-4.7478378000000002E-2</v>
      </c>
      <c r="D25" s="9">
        <v>3.1535947000000001E-14</v>
      </c>
    </row>
    <row r="26" spans="2:13" x14ac:dyDescent="0.25">
      <c r="B26" s="8">
        <v>2</v>
      </c>
      <c r="C26" s="9">
        <v>310.38810000000001</v>
      </c>
      <c r="D26" s="9">
        <v>-1.8098159999999998E-11</v>
      </c>
    </row>
    <row r="27" spans="2:13" x14ac:dyDescent="0.25">
      <c r="B27" s="8">
        <v>3</v>
      </c>
      <c r="C27" s="9">
        <v>-1597.8344</v>
      </c>
      <c r="D27" s="9">
        <v>-1.1667408000000001E-8</v>
      </c>
    </row>
    <row r="28" spans="2:13" x14ac:dyDescent="0.25">
      <c r="B28" s="10">
        <v>4</v>
      </c>
      <c r="C28" s="11">
        <v>-4084426.5</v>
      </c>
      <c r="D28" s="11">
        <v>3.3301760000000001E-6</v>
      </c>
    </row>
    <row r="29" spans="2:13" x14ac:dyDescent="0.25">
      <c r="B29" s="10">
        <v>5</v>
      </c>
      <c r="C29" s="11">
        <v>484243490</v>
      </c>
      <c r="D29" s="11">
        <v>1.1952333000000001E-3</v>
      </c>
    </row>
    <row r="30" spans="2:13" x14ac:dyDescent="0.25">
      <c r="B30" s="10">
        <v>6</v>
      </c>
      <c r="C30" s="11">
        <v>233900640000</v>
      </c>
      <c r="D30" s="11">
        <v>-0.22530059999999999</v>
      </c>
    </row>
    <row r="31" spans="2:13" x14ac:dyDescent="0.25">
      <c r="B31" s="10">
        <v>7</v>
      </c>
      <c r="C31" s="11">
        <v>-16795420000000</v>
      </c>
      <c r="D31" s="11">
        <v>-51.012247000000002</v>
      </c>
    </row>
    <row r="32" spans="2:13" x14ac:dyDescent="0.25">
      <c r="B32" s="10">
        <v>8</v>
      </c>
      <c r="C32" s="11">
        <v>-4828186400000000</v>
      </c>
      <c r="D32" s="11">
        <v>7149.2359999999999</v>
      </c>
    </row>
    <row r="33" spans="2:4" x14ac:dyDescent="0.25">
      <c r="B33" s="15">
        <v>9</v>
      </c>
      <c r="C33" s="16">
        <v>2.5122651E+17</v>
      </c>
      <c r="D33" s="16">
        <v>1031438.9</v>
      </c>
    </row>
    <row r="34" spans="2:4" x14ac:dyDescent="0.25">
      <c r="B34" s="15">
        <v>10</v>
      </c>
      <c r="C34" s="16">
        <v>5.1587467000000004E+19</v>
      </c>
      <c r="D34" s="16">
        <v>-115060820</v>
      </c>
    </row>
    <row r="35" spans="2:4" x14ac:dyDescent="0.25">
      <c r="B35" s="15">
        <v>11</v>
      </c>
      <c r="C35" s="16">
        <v>-1.7751637E+21</v>
      </c>
      <c r="D35" s="16">
        <v>-9783233500</v>
      </c>
    </row>
    <row r="36" spans="2:4" x14ac:dyDescent="0.25">
      <c r="B36" s="15">
        <v>12</v>
      </c>
      <c r="C36" s="16">
        <v>-2.8151446000000002E+23</v>
      </c>
      <c r="D36" s="16">
        <v>907683710000</v>
      </c>
    </row>
    <row r="37" spans="2:4" x14ac:dyDescent="0.25">
      <c r="B37" s="15">
        <v>13</v>
      </c>
      <c r="C37" s="16">
        <v>4.8603658999999996E+24</v>
      </c>
      <c r="D37" s="16">
        <v>34945023000000</v>
      </c>
    </row>
    <row r="38" spans="2:4" x14ac:dyDescent="0.25">
      <c r="B38" s="15">
        <v>14</v>
      </c>
      <c r="C38" s="16">
        <v>6.2410427000000005E+26</v>
      </c>
      <c r="D38" s="16">
        <v>-2780890000000000</v>
      </c>
    </row>
  </sheetData>
  <mergeCells count="3">
    <mergeCell ref="B2:D2"/>
    <mergeCell ref="B4:D4"/>
    <mergeCell ref="B22:D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Model8</vt:lpstr>
      <vt:lpstr>turns</vt:lpstr>
      <vt:lpstr>gap6.8mm</vt:lpstr>
      <vt:lpstr>gap7.2mm</vt:lpstr>
      <vt:lpstr>gapside19.8mm</vt:lpstr>
      <vt:lpstr>gapside20.2mm</vt:lpstr>
      <vt:lpstr>w0+0.2mm</vt:lpstr>
      <vt:lpstr>w0-0.2mm</vt:lpstr>
      <vt:lpstr>h0+0.2mm</vt:lpstr>
      <vt:lpstr>h0-0.2mm</vt:lpstr>
      <vt:lpstr>dcp+0.2mm</vt:lpstr>
      <vt:lpstr>dcp-0.2mm</vt:lpstr>
      <vt:lpstr>dcc+0.2mm</vt:lpstr>
      <vt:lpstr>dcc-0.2mm</vt:lpstr>
      <vt:lpstr>r0+0.2mm</vt:lpstr>
      <vt:lpstr>r0-0.2mm</vt:lpstr>
      <vt:lpstr>transvshift</vt:lpstr>
      <vt:lpstr>longshift</vt:lpstr>
      <vt:lpstr>rotation_x</vt:lpstr>
      <vt:lpstr>rotation_y</vt:lpstr>
      <vt:lpstr>rotation_z</vt:lpstr>
      <vt:lpstr>standard</vt:lpstr>
      <vt:lpstr>Comparacao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labimas</dc:creator>
  <cp:lastModifiedBy>labimas</cp:lastModifiedBy>
  <dcterms:created xsi:type="dcterms:W3CDTF">2015-06-05T18:17:20Z</dcterms:created>
  <dcterms:modified xsi:type="dcterms:W3CDTF">2022-08-29T17:59:28Z</dcterms:modified>
</cp:coreProperties>
</file>