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4AFB3AC-34F2-4717-94DE-3A8DB179994E}" xr6:coauthVersionLast="47" xr6:coauthVersionMax="47" xr10:uidLastSave="{00000000-0000-0000-0000-000000000000}"/>
  <bookViews>
    <workbookView xWindow="-120" yWindow="-120" windowWidth="29040" windowHeight="15840" activeTab="5" xr2:uid="{CC45857C-43CA-4FE8-B43A-A3E2BD5298BB}"/>
  </bookViews>
  <sheets>
    <sheet name="README" sheetId="1" r:id="rId1"/>
    <sheet name="PVs_Skids" sheetId="6" r:id="rId2"/>
    <sheet name="Petra 7 Skid Set" sheetId="2" r:id="rId3"/>
    <sheet name="Petra 7 Skid SetTest" sheetId="3" r:id="rId4"/>
    <sheet name="Petra 7 Skid Mon" sheetId="4" r:id="rId5"/>
    <sheet name="Petra7" sheetId="5" r:id="rId6"/>
    <sheet name="Petra5" sheetId="7" r:id="rId7"/>
  </sheets>
  <definedNames>
    <definedName name="_xlnm._FilterDatabase" localSheetId="4" hidden="1">'Petra 7 Skid Mon'!$A$1:$U$1</definedName>
    <definedName name="_xlnm._FilterDatabase" localSheetId="2" hidden="1">'Petra 7 Skid Set'!$A$1:$T$1</definedName>
    <definedName name="_xlnm._FilterDatabase" localSheetId="3" hidden="1">'Petra 7 Skid SetTest'!$A$1:$T$1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7" l="1"/>
  <c r="K5" i="7"/>
  <c r="L5" i="7"/>
  <c r="T5" i="7"/>
  <c r="J6" i="7"/>
  <c r="K6" i="7"/>
  <c r="L6" i="7"/>
  <c r="T6" i="7"/>
  <c r="T30" i="7"/>
  <c r="L30" i="7"/>
  <c r="K30" i="7"/>
  <c r="J30" i="7"/>
  <c r="T29" i="7"/>
  <c r="L29" i="7"/>
  <c r="K29" i="7"/>
  <c r="J29" i="7"/>
  <c r="T28" i="7"/>
  <c r="L28" i="7"/>
  <c r="K28" i="7"/>
  <c r="J28" i="7"/>
  <c r="T27" i="7"/>
  <c r="L27" i="7"/>
  <c r="K27" i="7"/>
  <c r="J27" i="7"/>
  <c r="T26" i="7"/>
  <c r="L26" i="7"/>
  <c r="K26" i="7"/>
  <c r="J26" i="7"/>
  <c r="T25" i="7"/>
  <c r="L25" i="7"/>
  <c r="K25" i="7"/>
  <c r="J25" i="7"/>
  <c r="T24" i="7"/>
  <c r="L24" i="7"/>
  <c r="K24" i="7"/>
  <c r="J24" i="7"/>
  <c r="T23" i="7"/>
  <c r="L23" i="7"/>
  <c r="K23" i="7"/>
  <c r="J23" i="7"/>
  <c r="T22" i="7"/>
  <c r="L22" i="7"/>
  <c r="K22" i="7"/>
  <c r="J22" i="7"/>
  <c r="T21" i="7"/>
  <c r="L21" i="7"/>
  <c r="K21" i="7"/>
  <c r="J21" i="7"/>
  <c r="T20" i="7"/>
  <c r="L20" i="7"/>
  <c r="K20" i="7"/>
  <c r="J20" i="7"/>
  <c r="T19" i="7"/>
  <c r="L19" i="7"/>
  <c r="K19" i="7"/>
  <c r="J19" i="7"/>
  <c r="T18" i="7"/>
  <c r="L18" i="7"/>
  <c r="K18" i="7"/>
  <c r="J18" i="7"/>
  <c r="T17" i="7"/>
  <c r="L17" i="7"/>
  <c r="K17" i="7"/>
  <c r="J17" i="7"/>
  <c r="T16" i="7"/>
  <c r="L16" i="7"/>
  <c r="K16" i="7"/>
  <c r="J16" i="7"/>
  <c r="T15" i="7"/>
  <c r="Q15" i="7"/>
  <c r="K15" i="7" s="1"/>
  <c r="L15" i="7"/>
  <c r="J15" i="7"/>
  <c r="T14" i="7"/>
  <c r="Q14" i="7"/>
  <c r="K14" i="7" s="1"/>
  <c r="L14" i="7"/>
  <c r="J14" i="7"/>
  <c r="T13" i="7"/>
  <c r="Q13" i="7"/>
  <c r="K13" i="7" s="1"/>
  <c r="L13" i="7"/>
  <c r="J13" i="7"/>
  <c r="T12" i="7"/>
  <c r="L12" i="7"/>
  <c r="K12" i="7"/>
  <c r="J12" i="7"/>
  <c r="T11" i="7"/>
  <c r="L11" i="7"/>
  <c r="K11" i="7"/>
  <c r="J11" i="7"/>
  <c r="T10" i="7"/>
  <c r="L10" i="7"/>
  <c r="K10" i="7"/>
  <c r="J10" i="7"/>
  <c r="T9" i="7"/>
  <c r="L9" i="7"/>
  <c r="K9" i="7"/>
  <c r="J9" i="7"/>
  <c r="T8" i="7"/>
  <c r="L8" i="7"/>
  <c r="K8" i="7"/>
  <c r="J8" i="7"/>
  <c r="T7" i="7"/>
  <c r="L7" i="7"/>
  <c r="K7" i="7"/>
  <c r="J7" i="7"/>
  <c r="T4" i="7"/>
  <c r="L4" i="7"/>
  <c r="K4" i="7"/>
  <c r="J4" i="7"/>
  <c r="T3" i="7"/>
  <c r="L3" i="7"/>
  <c r="K3" i="7"/>
  <c r="J3" i="7"/>
  <c r="X2" i="7"/>
  <c r="T2" i="7"/>
  <c r="L2" i="7"/>
  <c r="K2" i="7"/>
  <c r="J2" i="7"/>
  <c r="X2" i="5" l="1"/>
  <c r="G45" i="6"/>
  <c r="D45" i="6"/>
  <c r="A45" i="6"/>
  <c r="G44" i="6"/>
  <c r="D44" i="6"/>
  <c r="A44" i="6"/>
  <c r="G43" i="6"/>
  <c r="A43" i="6"/>
  <c r="G42" i="6"/>
  <c r="D42" i="6"/>
  <c r="A42" i="6"/>
  <c r="G41" i="6"/>
  <c r="D41" i="6"/>
  <c r="A41" i="6"/>
  <c r="G40" i="6"/>
  <c r="D40" i="6"/>
  <c r="A40" i="6"/>
  <c r="G39" i="6"/>
  <c r="D39" i="6"/>
  <c r="A39" i="6"/>
  <c r="G38" i="6"/>
  <c r="D38" i="6"/>
  <c r="A38" i="6"/>
  <c r="G37" i="6"/>
  <c r="D37" i="6"/>
  <c r="A37" i="6"/>
  <c r="G36" i="6"/>
  <c r="D36" i="6"/>
  <c r="A36" i="6"/>
  <c r="G35" i="6"/>
  <c r="D35" i="6"/>
  <c r="A35" i="6"/>
  <c r="G34" i="6"/>
  <c r="D34" i="6"/>
  <c r="A34" i="6"/>
  <c r="G33" i="6"/>
  <c r="D33" i="6"/>
  <c r="A33" i="6"/>
  <c r="G32" i="6"/>
  <c r="D32" i="6"/>
  <c r="A32" i="6"/>
  <c r="G31" i="6"/>
  <c r="D31" i="6"/>
  <c r="A31" i="6"/>
  <c r="G30" i="6"/>
  <c r="D30" i="6"/>
  <c r="A30" i="6"/>
  <c r="G29" i="6"/>
  <c r="A29" i="6"/>
  <c r="G28" i="6"/>
  <c r="A28" i="6"/>
  <c r="G27" i="6"/>
  <c r="A27" i="6"/>
  <c r="G26" i="6"/>
  <c r="A26" i="6"/>
  <c r="G25" i="6"/>
  <c r="A25" i="6"/>
  <c r="G24" i="6"/>
  <c r="A24" i="6"/>
  <c r="G23" i="6"/>
  <c r="A23" i="6"/>
  <c r="G22" i="6"/>
  <c r="D22" i="6"/>
  <c r="A22" i="6"/>
  <c r="G21" i="6"/>
  <c r="D21" i="6"/>
  <c r="A21" i="6"/>
  <c r="G20" i="6"/>
  <c r="D20" i="6"/>
  <c r="A20" i="6"/>
  <c r="G19" i="6"/>
  <c r="D19" i="6"/>
  <c r="A19" i="6"/>
  <c r="G18" i="6"/>
  <c r="D18" i="6"/>
  <c r="A18" i="6"/>
  <c r="G17" i="6"/>
  <c r="D17" i="6"/>
  <c r="A17" i="6"/>
  <c r="G16" i="6"/>
  <c r="D16" i="6"/>
  <c r="A16" i="6"/>
  <c r="G15" i="6"/>
  <c r="D15" i="6"/>
  <c r="A15" i="6"/>
  <c r="G14" i="6"/>
  <c r="D14" i="6"/>
  <c r="A14" i="6"/>
  <c r="G13" i="6"/>
  <c r="D13" i="6"/>
  <c r="A13" i="6"/>
  <c r="G12" i="6"/>
  <c r="D12" i="6"/>
  <c r="A12" i="6"/>
  <c r="G11" i="6"/>
  <c r="D11" i="6"/>
  <c r="A11" i="6"/>
  <c r="G10" i="6"/>
  <c r="D10" i="6"/>
  <c r="A10" i="6"/>
  <c r="G9" i="6"/>
  <c r="D9" i="6"/>
  <c r="A9" i="6"/>
  <c r="G8" i="6"/>
  <c r="D8" i="6"/>
  <c r="A8" i="6"/>
  <c r="G7" i="6"/>
  <c r="D7" i="6"/>
  <c r="A7" i="6"/>
  <c r="G6" i="6"/>
  <c r="D6" i="6"/>
  <c r="A6" i="6"/>
  <c r="G5" i="6"/>
  <c r="D5" i="6"/>
  <c r="A5" i="6"/>
  <c r="G4" i="6"/>
  <c r="D4" i="6"/>
  <c r="A4" i="6"/>
  <c r="G3" i="6"/>
  <c r="A3" i="6"/>
  <c r="J2" i="5" l="1"/>
  <c r="K2" i="5"/>
  <c r="L2" i="5"/>
  <c r="T2" i="5"/>
  <c r="J3" i="5"/>
  <c r="K3" i="5"/>
  <c r="L3" i="5"/>
  <c r="T3" i="5"/>
  <c r="J4" i="5"/>
  <c r="K4" i="5"/>
  <c r="L4" i="5"/>
  <c r="T4" i="5"/>
  <c r="J5" i="5"/>
  <c r="L5" i="5"/>
  <c r="Q5" i="5"/>
  <c r="K5" i="5" s="1"/>
  <c r="T5" i="5"/>
  <c r="J6" i="5"/>
  <c r="L6" i="5"/>
  <c r="Q6" i="5"/>
  <c r="K6" i="5" s="1"/>
  <c r="T6" i="5"/>
  <c r="J7" i="5"/>
  <c r="L7" i="5"/>
  <c r="Q7" i="5"/>
  <c r="K7" i="5" s="1"/>
  <c r="T7" i="5"/>
  <c r="J8" i="5"/>
  <c r="K8" i="5"/>
  <c r="L8" i="5"/>
  <c r="T8" i="5"/>
  <c r="J9" i="5"/>
  <c r="K9" i="5"/>
  <c r="L9" i="5"/>
  <c r="T9" i="5"/>
  <c r="J10" i="5"/>
  <c r="K10" i="5"/>
  <c r="L10" i="5"/>
  <c r="T10" i="5"/>
  <c r="J11" i="5"/>
  <c r="K11" i="5"/>
  <c r="L11" i="5"/>
  <c r="T11" i="5"/>
  <c r="J12" i="5"/>
  <c r="K12" i="5"/>
  <c r="L12" i="5"/>
  <c r="T12" i="5"/>
  <c r="J13" i="5"/>
  <c r="K13" i="5"/>
  <c r="L13" i="5"/>
  <c r="T13" i="5"/>
  <c r="J14" i="5"/>
  <c r="K14" i="5"/>
  <c r="L14" i="5"/>
  <c r="T14" i="5"/>
  <c r="J15" i="5"/>
  <c r="L15" i="5"/>
  <c r="Q15" i="5"/>
  <c r="K15" i="5" s="1"/>
  <c r="T15" i="5"/>
  <c r="J16" i="5"/>
  <c r="L16" i="5"/>
  <c r="Q16" i="5"/>
  <c r="K16" i="5" s="1"/>
  <c r="T16" i="5"/>
  <c r="J17" i="5"/>
  <c r="L17" i="5"/>
  <c r="Q17" i="5"/>
  <c r="K17" i="5" s="1"/>
  <c r="T17" i="5"/>
  <c r="J18" i="5"/>
  <c r="K18" i="5"/>
  <c r="L18" i="5"/>
  <c r="T18" i="5"/>
  <c r="J19" i="5"/>
  <c r="K19" i="5"/>
  <c r="L19" i="5"/>
  <c r="T19" i="5"/>
  <c r="J20" i="5"/>
  <c r="K20" i="5"/>
  <c r="L20" i="5"/>
  <c r="T20" i="5"/>
  <c r="J21" i="5"/>
  <c r="K21" i="5"/>
  <c r="L21" i="5"/>
  <c r="Q21" i="5"/>
  <c r="T21" i="5"/>
  <c r="J22" i="5"/>
  <c r="L22" i="5"/>
  <c r="Q22" i="5"/>
  <c r="K22" i="5" s="1"/>
  <c r="T22" i="5"/>
  <c r="J23" i="5"/>
  <c r="L23" i="5"/>
  <c r="Q23" i="5"/>
  <c r="K23" i="5" s="1"/>
  <c r="T23" i="5"/>
  <c r="J24" i="5"/>
  <c r="K24" i="5"/>
  <c r="L24" i="5"/>
  <c r="T24" i="5"/>
  <c r="J25" i="5"/>
  <c r="K25" i="5"/>
  <c r="L25" i="5"/>
  <c r="T25" i="5"/>
  <c r="J26" i="5"/>
  <c r="K26" i="5"/>
  <c r="L26" i="5"/>
  <c r="T26" i="5"/>
  <c r="J27" i="5"/>
  <c r="K27" i="5"/>
  <c r="L27" i="5"/>
  <c r="T27" i="5"/>
  <c r="J28" i="5"/>
  <c r="K28" i="5"/>
  <c r="L28" i="5"/>
  <c r="T28" i="5"/>
  <c r="J29" i="5"/>
  <c r="K29" i="5"/>
  <c r="L29" i="5"/>
  <c r="T29" i="5"/>
  <c r="J30" i="5"/>
  <c r="K30" i="5"/>
  <c r="L30" i="5"/>
  <c r="T30" i="5"/>
  <c r="J31" i="5"/>
  <c r="K31" i="5"/>
  <c r="L31" i="5"/>
  <c r="T31" i="5"/>
  <c r="J32" i="5"/>
  <c r="K32" i="5"/>
  <c r="L32" i="5"/>
  <c r="T32" i="5"/>
  <c r="J33" i="5"/>
  <c r="K33" i="5"/>
  <c r="L33" i="5"/>
  <c r="T33" i="5"/>
  <c r="J34" i="5"/>
  <c r="K34" i="5"/>
  <c r="L34" i="5"/>
  <c r="T34" i="5"/>
  <c r="J35" i="5"/>
  <c r="K35" i="5"/>
  <c r="L35" i="5"/>
  <c r="T35" i="5"/>
  <c r="J36" i="5"/>
  <c r="K36" i="5"/>
  <c r="L36" i="5"/>
  <c r="T36" i="5"/>
  <c r="J37" i="5"/>
  <c r="K37" i="5"/>
  <c r="L37" i="5"/>
  <c r="T37" i="5"/>
  <c r="J38" i="5"/>
  <c r="K38" i="5"/>
  <c r="L38" i="5"/>
  <c r="T38" i="5"/>
  <c r="T41" i="4" l="1"/>
  <c r="L41" i="4"/>
  <c r="K41" i="4"/>
  <c r="J41" i="4"/>
  <c r="T40" i="4"/>
  <c r="L40" i="4"/>
  <c r="K40" i="4"/>
  <c r="J40" i="4"/>
  <c r="T39" i="4"/>
  <c r="L39" i="4"/>
  <c r="K39" i="4"/>
  <c r="J39" i="4"/>
  <c r="T38" i="4"/>
  <c r="L38" i="4"/>
  <c r="K38" i="4"/>
  <c r="J38" i="4"/>
  <c r="T37" i="4"/>
  <c r="L37" i="4"/>
  <c r="K37" i="4"/>
  <c r="J37" i="4"/>
  <c r="T36" i="4"/>
  <c r="L36" i="4"/>
  <c r="K36" i="4"/>
  <c r="J36" i="4"/>
  <c r="T35" i="4"/>
  <c r="L35" i="4"/>
  <c r="K35" i="4"/>
  <c r="J35" i="4"/>
  <c r="T34" i="4"/>
  <c r="L34" i="4"/>
  <c r="K34" i="4"/>
  <c r="J34" i="4"/>
  <c r="T33" i="4"/>
  <c r="L33" i="4"/>
  <c r="K33" i="4"/>
  <c r="J33" i="4"/>
  <c r="T32" i="4"/>
  <c r="L32" i="4"/>
  <c r="K32" i="4"/>
  <c r="J32" i="4"/>
  <c r="T31" i="4"/>
  <c r="L31" i="4"/>
  <c r="K31" i="4"/>
  <c r="J31" i="4"/>
  <c r="T30" i="4"/>
  <c r="L30" i="4"/>
  <c r="K30" i="4"/>
  <c r="J30" i="4"/>
  <c r="T29" i="4"/>
  <c r="L29" i="4"/>
  <c r="K29" i="4"/>
  <c r="J29" i="4"/>
  <c r="T28" i="4"/>
  <c r="L28" i="4"/>
  <c r="K28" i="4"/>
  <c r="J28" i="4"/>
  <c r="T27" i="4"/>
  <c r="L27" i="4"/>
  <c r="K27" i="4"/>
  <c r="J27" i="4"/>
  <c r="T26" i="4"/>
  <c r="L26" i="4"/>
  <c r="K26" i="4"/>
  <c r="J26" i="4"/>
  <c r="T25" i="4"/>
  <c r="L25" i="4"/>
  <c r="K25" i="4"/>
  <c r="J25" i="4"/>
  <c r="T24" i="4"/>
  <c r="L24" i="4"/>
  <c r="K24" i="4"/>
  <c r="J24" i="4"/>
  <c r="T23" i="4"/>
  <c r="L23" i="4"/>
  <c r="K23" i="4"/>
  <c r="J23" i="4"/>
  <c r="T22" i="4"/>
  <c r="L22" i="4"/>
  <c r="K22" i="4"/>
  <c r="J22" i="4"/>
  <c r="T21" i="4"/>
  <c r="L21" i="4"/>
  <c r="K21" i="4"/>
  <c r="J21" i="4"/>
  <c r="T20" i="4"/>
  <c r="L20" i="4"/>
  <c r="K20" i="4"/>
  <c r="J20" i="4"/>
  <c r="T19" i="4"/>
  <c r="L19" i="4"/>
  <c r="K19" i="4"/>
  <c r="J19" i="4"/>
  <c r="T18" i="4"/>
  <c r="L18" i="4"/>
  <c r="K18" i="4"/>
  <c r="J18" i="4"/>
  <c r="T17" i="4"/>
  <c r="L17" i="4"/>
  <c r="K17" i="4"/>
  <c r="J17" i="4"/>
  <c r="T16" i="4"/>
  <c r="L16" i="4"/>
  <c r="K16" i="4"/>
  <c r="J16" i="4"/>
  <c r="T15" i="4"/>
  <c r="L15" i="4"/>
  <c r="K15" i="4"/>
  <c r="J15" i="4"/>
  <c r="T14" i="4"/>
  <c r="L14" i="4"/>
  <c r="K14" i="4"/>
  <c r="J14" i="4"/>
  <c r="T13" i="4"/>
  <c r="L13" i="4"/>
  <c r="K13" i="4"/>
  <c r="J13" i="4"/>
  <c r="T12" i="4"/>
  <c r="L12" i="4"/>
  <c r="K12" i="4"/>
  <c r="J12" i="4"/>
  <c r="T11" i="4"/>
  <c r="L11" i="4"/>
  <c r="K11" i="4"/>
  <c r="J11" i="4"/>
  <c r="T10" i="4"/>
  <c r="L10" i="4"/>
  <c r="K10" i="4"/>
  <c r="J10" i="4"/>
  <c r="T9" i="4"/>
  <c r="L9" i="4"/>
  <c r="K9" i="4"/>
  <c r="J9" i="4"/>
  <c r="T8" i="4"/>
  <c r="L8" i="4"/>
  <c r="K8" i="4"/>
  <c r="J8" i="4"/>
  <c r="T7" i="4"/>
  <c r="L7" i="4"/>
  <c r="K7" i="4"/>
  <c r="J7" i="4"/>
  <c r="T6" i="4"/>
  <c r="L6" i="4"/>
  <c r="K6" i="4"/>
  <c r="J6" i="4"/>
  <c r="T5" i="4"/>
  <c r="L5" i="4"/>
  <c r="K5" i="4"/>
  <c r="J5" i="4"/>
  <c r="T4" i="4"/>
  <c r="L4" i="4"/>
  <c r="K4" i="4"/>
  <c r="J4" i="4"/>
  <c r="T3" i="4"/>
  <c r="L3" i="4"/>
  <c r="K3" i="4"/>
  <c r="J3" i="4"/>
  <c r="T2" i="4"/>
  <c r="L2" i="4"/>
  <c r="K2" i="4"/>
  <c r="J2" i="4"/>
  <c r="L13" i="3"/>
  <c r="K13" i="3"/>
  <c r="J13" i="3"/>
  <c r="S12" i="3"/>
  <c r="L12" i="3"/>
  <c r="K12" i="3"/>
  <c r="J12" i="3"/>
  <c r="S11" i="3"/>
  <c r="L11" i="3"/>
  <c r="K11" i="3"/>
  <c r="J11" i="3"/>
  <c r="S10" i="3"/>
  <c r="L10" i="3"/>
  <c r="K10" i="3"/>
  <c r="J10" i="3"/>
  <c r="S9" i="3"/>
  <c r="L9" i="3"/>
  <c r="K9" i="3"/>
  <c r="J9" i="3"/>
  <c r="S8" i="3"/>
  <c r="L8" i="3"/>
  <c r="K8" i="3"/>
  <c r="J8" i="3"/>
  <c r="S7" i="3"/>
  <c r="L7" i="3"/>
  <c r="K7" i="3"/>
  <c r="J7" i="3"/>
  <c r="S6" i="3"/>
  <c r="L6" i="3"/>
  <c r="K6" i="3"/>
  <c r="J6" i="3"/>
  <c r="S5" i="3"/>
  <c r="L5" i="3"/>
  <c r="K5" i="3"/>
  <c r="J5" i="3"/>
  <c r="S4" i="3"/>
  <c r="L4" i="3"/>
  <c r="K4" i="3"/>
  <c r="J4" i="3"/>
  <c r="S3" i="3"/>
  <c r="L3" i="3"/>
  <c r="K3" i="3"/>
  <c r="J3" i="3"/>
  <c r="S2" i="3"/>
  <c r="L2" i="3"/>
  <c r="K2" i="3"/>
  <c r="J2" i="3"/>
  <c r="S25" i="2"/>
  <c r="L25" i="2"/>
  <c r="K25" i="2"/>
  <c r="J25" i="2"/>
  <c r="S24" i="2"/>
  <c r="L24" i="2"/>
  <c r="K24" i="2"/>
  <c r="J24" i="2"/>
  <c r="S23" i="2"/>
  <c r="L23" i="2"/>
  <c r="K23" i="2"/>
  <c r="J23" i="2"/>
  <c r="S22" i="2"/>
  <c r="L22" i="2"/>
  <c r="K22" i="2"/>
  <c r="J22" i="2"/>
  <c r="S21" i="2"/>
  <c r="L21" i="2"/>
  <c r="K21" i="2"/>
  <c r="J21" i="2"/>
  <c r="S20" i="2"/>
  <c r="L20" i="2"/>
  <c r="K20" i="2"/>
  <c r="J20" i="2"/>
  <c r="S19" i="2"/>
  <c r="L19" i="2"/>
  <c r="K19" i="2"/>
  <c r="J19" i="2"/>
  <c r="S18" i="2"/>
  <c r="L18" i="2"/>
  <c r="K18" i="2"/>
  <c r="J18" i="2"/>
  <c r="S17" i="2"/>
  <c r="L17" i="2"/>
  <c r="K17" i="2"/>
  <c r="J17" i="2"/>
  <c r="S16" i="2"/>
  <c r="L16" i="2"/>
  <c r="K16" i="2"/>
  <c r="J16" i="2"/>
  <c r="S15" i="2"/>
  <c r="L15" i="2"/>
  <c r="K15" i="2"/>
  <c r="J15" i="2"/>
  <c r="S14" i="2"/>
  <c r="L14" i="2"/>
  <c r="K14" i="2"/>
  <c r="J14" i="2"/>
  <c r="S13" i="2"/>
  <c r="L13" i="2"/>
  <c r="K13" i="2"/>
  <c r="J13" i="2"/>
  <c r="S12" i="2"/>
  <c r="L12" i="2"/>
  <c r="K12" i="2"/>
  <c r="J12" i="2"/>
  <c r="S11" i="2"/>
  <c r="L11" i="2"/>
  <c r="K11" i="2"/>
  <c r="J11" i="2"/>
  <c r="S10" i="2"/>
  <c r="L10" i="2"/>
  <c r="K10" i="2"/>
  <c r="J10" i="2"/>
  <c r="S9" i="2"/>
  <c r="L9" i="2"/>
  <c r="K9" i="2"/>
  <c r="J9" i="2"/>
  <c r="S8" i="2"/>
  <c r="L8" i="2"/>
  <c r="K8" i="2"/>
  <c r="J8" i="2"/>
  <c r="S7" i="2"/>
  <c r="L7" i="2"/>
  <c r="K7" i="2"/>
  <c r="J7" i="2"/>
  <c r="S6" i="2"/>
  <c r="L6" i="2"/>
  <c r="K6" i="2"/>
  <c r="J6" i="2"/>
  <c r="S5" i="2"/>
  <c r="L5" i="2"/>
  <c r="K5" i="2"/>
  <c r="J5" i="2"/>
  <c r="S4" i="2"/>
  <c r="L4" i="2"/>
  <c r="K4" i="2"/>
  <c r="J4" i="2"/>
  <c r="S3" i="2"/>
  <c r="L3" i="2"/>
  <c r="K3" i="2"/>
  <c r="J3" i="2"/>
  <c r="S2" i="2"/>
  <c r="L2" i="2"/>
  <c r="K2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tc={88469CD8-32C7-4A50-A310-DE7381CFB6CB}</author>
  </authors>
  <commentList>
    <comment ref="G14" authorId="0" shapeId="0" xr:uid="{88469CD8-32C7-4A50-A310-DE7381CFB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Pessoal, propriedades de dispositvos separados por mais de um hífen não é o nosso padrão. usamos hífen apenas para separar o tipo de PV (Mon, RB, SP, ec). 
Aqui vcs usaram 'Flow-Mon-x1000'. Sugiro 'Flow100x-Mon'
Aliás, o que é x1000? haverá um 'x1', ou apenas, 'Flow' ?
Responder:
    vi lá embaixo que existe sim o 'Flow'...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tc={342E1AF0-6099-491B-B5EA-9605D35F1C9A}</author>
    <author>Ariane Cristina Taffarello Cardoso</author>
  </authors>
  <commentList>
    <comment ref="P2" authorId="0" shapeId="0" xr:uid="{342E1AF0-6099-491B-B5EA-9605D35F1C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B6" authorId="1" shapeId="0" xr:uid="{0D0DD5EF-18A8-4BF8-9E80-3B78906D94A9}">
      <text>
        <r>
          <rPr>
            <b/>
            <sz val="9"/>
            <color indexed="81"/>
            <rFont val="Segoe UI"/>
            <family val="2"/>
          </rPr>
          <t>Ariane Cristina Taffarello Cardoso:</t>
        </r>
        <r>
          <rPr>
            <sz val="9"/>
            <color indexed="81"/>
            <rFont val="Segoe UI"/>
            <family val="2"/>
          </rPr>
          <t xml:space="preserve">
Válvula não tem feedback</t>
        </r>
      </text>
    </comment>
    <comment ref="B12" authorId="1" shapeId="0" xr:uid="{C0CE9826-8F12-46D6-8F69-39F4BD1EC96E}">
      <text>
        <r>
          <rPr>
            <b/>
            <sz val="9"/>
            <color indexed="81"/>
            <rFont val="Segoe UI"/>
            <family val="2"/>
          </rPr>
          <t>Ariane Cristina Taffarello Cardoso:</t>
        </r>
        <r>
          <rPr>
            <sz val="9"/>
            <color indexed="81"/>
            <rFont val="Segoe UI"/>
            <family val="2"/>
          </rPr>
          <t xml:space="preserve">
Aquecedor não tem feedback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tc={81909802-DF08-4DD9-A664-5968B7D45085}</author>
    <author>tc={BF0C877D-D5BF-4081-A39E-E7973AD66955}</author>
    <author>tc={80B2B15E-22F0-4483-9798-B3FB97684053}</author>
    <author>tc={C0027443-160B-47B1-BB75-D0C7F84AB92B}</author>
    <author>tc={4941BCF7-026F-4C0B-B6F5-273D44DE3CAB}</author>
    <author>tc={A81CAC22-5983-481C-9B02-87B16E1A0734}</author>
    <author>tc={6A18AD10-B0C0-49C0-BB4A-7DF9795883E6}</author>
    <author>tc={CD8FC526-7ABC-4358-BB9C-7BA99C1B0A89}</author>
    <author>tc={2E53F315-17D7-4B39-9AD5-5EB4B776FEC5}</author>
  </authors>
  <commentList>
    <comment ref="Q5" authorId="0" shapeId="0" xr:uid="{81909802-DF08-4DD9-A664-5968B7D450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6" authorId="1" shapeId="0" xr:uid="{BF0C877D-D5BF-4081-A39E-E7973AD66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7" authorId="2" shapeId="0" xr:uid="{80B2B15E-22F0-4483-9798-B3FB976840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5" authorId="3" shapeId="0" xr:uid="{C0027443-160B-47B1-BB75-D0C7F84AB9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6" authorId="4" shapeId="0" xr:uid="{4941BCF7-026F-4C0B-B6F5-273D44DE3C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7" authorId="5" shapeId="0" xr:uid="{A81CAC22-5983-481C-9B02-87B16E1A07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1" authorId="6" shapeId="0" xr:uid="{6A18AD10-B0C0-49C0-BB4A-7DF9795883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2" authorId="7" shapeId="0" xr:uid="{CD8FC526-7ABC-4358-BB9C-7BA99C1B0A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23" authorId="8" shapeId="0" xr:uid="{2E53F315-17D7-4B39-9AD5-5EB4B776FE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tc={F179228D-2367-483F-8EEC-36C76E1BAEFE}</author>
    <author>tc={3235C91A-6665-49C6-A661-E56E88FD7440}</author>
    <author>tc={F6C8A788-75B6-4673-8A4B-B7C0D3F945B2}</author>
  </authors>
  <commentList>
    <comment ref="Q13" authorId="0" shapeId="0" xr:uid="{F179228D-2367-483F-8EEC-36C76E1BAE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4" authorId="1" shapeId="0" xr:uid="{3235C91A-6665-49C6-A661-E56E88FD7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5" authorId="2" shapeId="0" xr:uid="{F6C8A788-75B6-4673-8A4B-B7C0D3F945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</commentList>
</comments>
</file>

<file path=xl/sharedStrings.xml><?xml version="1.0" encoding="utf-8"?>
<sst xmlns="http://schemas.openxmlformats.org/spreadsheetml/2006/main" count="2215" uniqueCount="476">
  <si>
    <t>A planilha</t>
  </si>
  <si>
    <t>Petra 7 Skid Set</t>
  </si>
  <si>
    <t>são todas as PVs de escrita mapeadas</t>
  </si>
  <si>
    <t>Petra 7 Skid SetTest</t>
  </si>
  <si>
    <t>são as PVs de escrita que pretendemos implementar nessa parada</t>
  </si>
  <si>
    <t>Petra 7 Skid Mon</t>
  </si>
  <si>
    <t>são as PVs de leitura que vamos renomear conforme sugestão da FAC</t>
  </si>
  <si>
    <r>
      <t xml:space="preserve">O que está em </t>
    </r>
    <r>
      <rPr>
        <sz val="11"/>
        <color rgb="FFFF0000"/>
        <rFont val="Calibri"/>
        <family val="2"/>
        <scheme val="minor"/>
      </rPr>
      <t>vermelho</t>
    </r>
    <r>
      <rPr>
        <sz val="11"/>
        <color theme="1"/>
        <rFont val="Calibri"/>
        <family val="2"/>
        <scheme val="minor"/>
      </rPr>
      <t>, são algumas dúvidas que eu tenho, como limite dos parâmetros e a precisão que esses parâmetros precisam ter depois da virgula. Também, nas de leitura, as tags que não sei se estão relacionadas ao TIC ou ao atuador em si, o que muda o nome da PV. Na Descrição está com o nome da PV atual, as demais acho que consegui relacionar ao que se refere mas podem revisar também, se puderem.</t>
    </r>
  </si>
  <si>
    <t>Petra V (10.0.38.246)</t>
  </si>
  <si>
    <t>Petra VII (10.0.38.249)</t>
  </si>
  <si>
    <t>Linac (10.0.38.250)</t>
  </si>
  <si>
    <t>UA:B19C20SkidP5</t>
  </si>
  <si>
    <t>UA-B19C20SkidP7</t>
  </si>
  <si>
    <t>UA:PH2SkidLI</t>
  </si>
  <si>
    <t>PV name</t>
  </si>
  <si>
    <t>Tag</t>
  </si>
  <si>
    <t>UA-0B19C20SkidP7</t>
  </si>
  <si>
    <t>HD-PT-411:Pressure-Mon</t>
  </si>
  <si>
    <t>HD-PT-421:Pressure-Mon</t>
  </si>
  <si>
    <t>HD-PT-01:Pressure-Mon</t>
  </si>
  <si>
    <t>PT411.Scaled_Value</t>
  </si>
  <si>
    <t>UA-B19C20SkidP7:HD-PT-421:Pressure-Mon</t>
  </si>
  <si>
    <t>PT421.Scaled_Value</t>
  </si>
  <si>
    <t>PT01.Scaled_Value</t>
  </si>
  <si>
    <t>UA:B19C20SkidP7</t>
  </si>
  <si>
    <t>HD-PT-412:Pressure-Mon</t>
  </si>
  <si>
    <t>HD-PT-422:Pressure-Mon</t>
  </si>
  <si>
    <t>HD-PT-02:Pressure-Mon</t>
  </si>
  <si>
    <t>PT412.Scaled_Value</t>
  </si>
  <si>
    <t>PT422.Scaled_Value</t>
  </si>
  <si>
    <t>PT02.Scaled_Value</t>
  </si>
  <si>
    <t>HD-PT-413:Pressure-Mon</t>
  </si>
  <si>
    <t>HD-PT-423:Pressure-Mon</t>
  </si>
  <si>
    <t>HD-PT-03:Pressure-Mon</t>
  </si>
  <si>
    <t>PT413.Scaled_Value</t>
  </si>
  <si>
    <t>PT423.Scaled_Value</t>
  </si>
  <si>
    <t>PT03.Scaled_Value</t>
  </si>
  <si>
    <t>HD-PT-414:Pressure-Mon</t>
  </si>
  <si>
    <t>HD-PT-424:Pressure-Mon</t>
  </si>
  <si>
    <t>HD-PT-04:Pressure-Mon</t>
  </si>
  <si>
    <t>PT414.Scaled_Value</t>
  </si>
  <si>
    <t>PT424.Scaled_Value</t>
  </si>
  <si>
    <t>PT04.Scaled_Value</t>
  </si>
  <si>
    <t>HD-TT-411:Temperature-Mon</t>
  </si>
  <si>
    <t>HD-TT-421:Temperature-Mon</t>
  </si>
  <si>
    <t>HD-TT-01:Temperature-Mon</t>
  </si>
  <si>
    <t>TT411.Scaled_Value</t>
  </si>
  <si>
    <t>TT421.Scaled_Value</t>
  </si>
  <si>
    <t>TT01.Scaled_Value</t>
  </si>
  <si>
    <t>HD-TT-412:Temperature-Mon</t>
  </si>
  <si>
    <t>HD-TT-422:Temperature-Mon</t>
  </si>
  <si>
    <t>HD-TT-02:Temperature-Mon</t>
  </si>
  <si>
    <t>TT412.Scaled_Value</t>
  </si>
  <si>
    <t>TT422.Scaled_Value</t>
  </si>
  <si>
    <t>TT02.Scaled_Value</t>
  </si>
  <si>
    <t>HD-TT-413:Temperature-Mon</t>
  </si>
  <si>
    <t>HD-TT-423:Temperature-Mon</t>
  </si>
  <si>
    <t>HD-TT-03:Temperature-Mon</t>
  </si>
  <si>
    <t>TT413.Scaled_Value</t>
  </si>
  <si>
    <t>TT423.Scaled_Value</t>
  </si>
  <si>
    <t>TT03.Scaled_Value</t>
  </si>
  <si>
    <t>HD-TT-414:Temperature-Mon</t>
  </si>
  <si>
    <t>HD-TT-424:Temperature-Mon</t>
  </si>
  <si>
    <t>HD-TT-04:Temperature-Mon</t>
  </si>
  <si>
    <t>TT414.Scaled_Value</t>
  </si>
  <si>
    <t>TT424.Scaled_Value</t>
  </si>
  <si>
    <t>TT04.Scaled_Value</t>
  </si>
  <si>
    <t>HD-TT-415:Temperature-Mon</t>
  </si>
  <si>
    <t>HD-TT-425:Temperature-Mon</t>
  </si>
  <si>
    <t>HD-TT-05:Temperature-Mon</t>
  </si>
  <si>
    <t>TT415.Scaled_Value</t>
  </si>
  <si>
    <t>TT425.Scaled_Value</t>
  </si>
  <si>
    <t>TT05.Scaled_Value</t>
  </si>
  <si>
    <t>HD-TT-416:Temperature-Mon</t>
  </si>
  <si>
    <t>HD-TT-426:Temperature-Mon</t>
  </si>
  <si>
    <t>HD-TT-06:Temperature-Mon</t>
  </si>
  <si>
    <t>TT416.Scaled_Value</t>
  </si>
  <si>
    <t>TT426.Scaled_Value</t>
  </si>
  <si>
    <t>TT06.Scaled_Value</t>
  </si>
  <si>
    <t>HD-TT-EXT:Temperature-Mon</t>
  </si>
  <si>
    <t>TT_EXT.Scaled_Value</t>
  </si>
  <si>
    <t>HD-FT-411:Flow-Mon-x1000</t>
  </si>
  <si>
    <t>HD-FT-421:Flow-Mon-x1000</t>
  </si>
  <si>
    <t>HD-FT-01:Flow-Mon-x1000</t>
  </si>
  <si>
    <t>FT411.Scaled_Value</t>
  </si>
  <si>
    <t>FT421.Scaled_Value</t>
  </si>
  <si>
    <t>FT01.Scaled_Value</t>
  </si>
  <si>
    <t>HD-FT-412:Flow-Mon-x1000</t>
  </si>
  <si>
    <t>HD-FT-422:Flow-Mon-x1000</t>
  </si>
  <si>
    <t>HD-FT-02:Flow-Mon-x1000</t>
  </si>
  <si>
    <t>FT412.Scaled_Value</t>
  </si>
  <si>
    <t>FT422.Scaled_Value</t>
  </si>
  <si>
    <t>FT02.Scaled_Value</t>
  </si>
  <si>
    <t>HD-FT-413:Flow-Mon-x1000</t>
  </si>
  <si>
    <t>HD-FT-423:Flow-Mon-x1000</t>
  </si>
  <si>
    <t>HD-FT-03:Flow-Mon-x1000</t>
  </si>
  <si>
    <t>FT413.Scaled_Value</t>
  </si>
  <si>
    <t>FT423.Scaled_Value</t>
  </si>
  <si>
    <t>FT03.Scaled_Value</t>
  </si>
  <si>
    <t>HD-RE-411:Temperature-Mon</t>
  </si>
  <si>
    <t>HD-RE-421:Temperature-Mon</t>
  </si>
  <si>
    <t>HD-RE-01:Temperature-Mon</t>
  </si>
  <si>
    <t>RE411.Temperatura_Resist</t>
  </si>
  <si>
    <t>RE421.Temperatura_Resist</t>
  </si>
  <si>
    <t>RE01.Temperatura_Resist</t>
  </si>
  <si>
    <t>HD-RE-412:Temperature-Mon</t>
  </si>
  <si>
    <t>HD-RE-422:Temperature-Mon</t>
  </si>
  <si>
    <t>HD-RE-02:Temperature-Mon</t>
  </si>
  <si>
    <t>RE412.Temperatura_Resist</t>
  </si>
  <si>
    <t>RE422.Temperatura_Resist</t>
  </si>
  <si>
    <t>RE02.Temperatura_Resist</t>
  </si>
  <si>
    <t>HD-RE-411:TemperatureRef-Mon</t>
  </si>
  <si>
    <t>HD-RE-421:TemperatureRef-Mon</t>
  </si>
  <si>
    <t>HD-RE-01:TemperatureRef-Mon</t>
  </si>
  <si>
    <t>RE411_Ref.Reference_Value</t>
  </si>
  <si>
    <t>RE421_Ref.Reference_Value</t>
  </si>
  <si>
    <t>RE01_Ref.Reference_Value</t>
  </si>
  <si>
    <t>HD-RE-412:TemperatureRef-Mon</t>
  </si>
  <si>
    <t>HD-RE-422:TemperatureRef-Mon</t>
  </si>
  <si>
    <t>HD-RE-02:TemperatureRef-Mon</t>
  </si>
  <si>
    <t>RE412_Ref.Reference_Value</t>
  </si>
  <si>
    <t>RE422_Ref.Reference_Value</t>
  </si>
  <si>
    <t>RE02_Ref.Reference_Value</t>
  </si>
  <si>
    <t>HD-BC-411:Power-Mon</t>
  </si>
  <si>
    <t>HD-BC-421:Power-Mon</t>
  </si>
  <si>
    <t>HD-BC-01:Power-Mon</t>
  </si>
  <si>
    <t>BC411.Ref_Aut</t>
  </si>
  <si>
    <t>BC421.Ref_Aut</t>
  </si>
  <si>
    <t>BC01.Ref_Aut</t>
  </si>
  <si>
    <t>HD-BC-412:Power-Mon</t>
  </si>
  <si>
    <t>HD-BC-422:Power-Mon</t>
  </si>
  <si>
    <t>HD-BC-02:Power-Mon</t>
  </si>
  <si>
    <t>BC412.Ref_Aut</t>
  </si>
  <si>
    <t>BC422.Ref_Aut</t>
  </si>
  <si>
    <t>BC02.Ref_Aut</t>
  </si>
  <si>
    <t>HD-TCV-411:ValveOpening-Mon</t>
  </si>
  <si>
    <t>HD-TCV-421:ValveOpening-Mon</t>
  </si>
  <si>
    <t>HD-TCV-01:ValveOpening-Mon</t>
  </si>
  <si>
    <t>TCV411.Reference_Value</t>
  </si>
  <si>
    <t>MVValue-Mon</t>
  </si>
  <si>
    <t>TCV421.Reference_Value</t>
  </si>
  <si>
    <t>TCV01.Reference_Value</t>
  </si>
  <si>
    <t>HD-TIC-411:Kp-RB</t>
  </si>
  <si>
    <t>HD-TIC-421:Kp-RB</t>
  </si>
  <si>
    <t>HD-TIC-01:Kp-RB</t>
  </si>
  <si>
    <t>TIC411.KP</t>
  </si>
  <si>
    <t>LoopPIDKp-RB</t>
  </si>
  <si>
    <t>TIC421.KP</t>
  </si>
  <si>
    <t>TIC01.KP</t>
  </si>
  <si>
    <t>HD-TIC-411:Kd-RB</t>
  </si>
  <si>
    <t>HD-TIC-421:Kd-RB</t>
  </si>
  <si>
    <t>HD-TIC-01:Kd-RB</t>
  </si>
  <si>
    <t>TIC411.KD</t>
  </si>
  <si>
    <t>LoopPIDKi-RB</t>
  </si>
  <si>
    <t>TIC421.KD</t>
  </si>
  <si>
    <t>TIC01.KD</t>
  </si>
  <si>
    <t>HD-TIC-411:Ki-RB</t>
  </si>
  <si>
    <t>HD-TIC-421:Ki-RB</t>
  </si>
  <si>
    <t>HD-TIC-01:Ki-RB</t>
  </si>
  <si>
    <t>TIC411.KI</t>
  </si>
  <si>
    <t>LoopPIDKd-RB</t>
  </si>
  <si>
    <t>TIC421.KI</t>
  </si>
  <si>
    <t>TIC01.KI</t>
  </si>
  <si>
    <t>HD-TIC-411:TemperatureRef-Mon</t>
  </si>
  <si>
    <t>HD-TIC-421:TemperatureRef-Mon</t>
  </si>
  <si>
    <t>HD-TIC-01:TemperatureRef-Mon</t>
  </si>
  <si>
    <t>TIC411.SP</t>
  </si>
  <si>
    <t>TemperatureRef-RB</t>
  </si>
  <si>
    <t>TIC421.SP</t>
  </si>
  <si>
    <t>TIC01.SP</t>
  </si>
  <si>
    <t>HD-TIC-411:Temperature-Mon</t>
  </si>
  <si>
    <t>HD-TIC-421:Temperature-Mon</t>
  </si>
  <si>
    <t>HD-TIC-01:Temperature-Mon</t>
  </si>
  <si>
    <t>TIC411.PV</t>
  </si>
  <si>
    <t>Tempeture-Mon</t>
  </si>
  <si>
    <t>TIC421.PV</t>
  </si>
  <si>
    <t>TIC01.PV</t>
  </si>
  <si>
    <t>HD-TIC-411:ValveOpening-Mon</t>
  </si>
  <si>
    <t>HD-TIC-421:ValveOpening-Mon</t>
  </si>
  <si>
    <t>HD-TIC-01:ValveOpening-Mon</t>
  </si>
  <si>
    <t>TIC411.OUT</t>
  </si>
  <si>
    <t>TIC421.OUT</t>
  </si>
  <si>
    <t>TIC01.OUT</t>
  </si>
  <si>
    <t>HD-TCV-412:ValveOpening-Mon</t>
  </si>
  <si>
    <t>HD-TCV-422:ValveOpening-Mon</t>
  </si>
  <si>
    <t>HD-TCV-02:ValveOpening-Mon</t>
  </si>
  <si>
    <t>TCV412.Reference_Value</t>
  </si>
  <si>
    <t>TCV422.Reference_Value</t>
  </si>
  <si>
    <t>TCV02.Reference_Value</t>
  </si>
  <si>
    <t>HD-TIC-412:Kp-RB</t>
  </si>
  <si>
    <t>HD-TIC-422:Kp-RB</t>
  </si>
  <si>
    <t>HD-TIC-02:Kp-RB</t>
  </si>
  <si>
    <t>TIC412.KP</t>
  </si>
  <si>
    <t>TIC422.KP</t>
  </si>
  <si>
    <t>TIC02.KP</t>
  </si>
  <si>
    <t>HD-TIC-412:Kd-RB</t>
  </si>
  <si>
    <t>HD-TIC-422:Kd-RB</t>
  </si>
  <si>
    <t>HD-TIC-02:Kd-RB</t>
  </si>
  <si>
    <t>TIC412.KD</t>
  </si>
  <si>
    <t>TIC422.KD</t>
  </si>
  <si>
    <t>TIC02.KD</t>
  </si>
  <si>
    <t>HD-TIC-412:Ki-RB</t>
  </si>
  <si>
    <t>HD-TIC-422:Ki-RB</t>
  </si>
  <si>
    <t>HD-TIC-02:Ki-RB</t>
  </si>
  <si>
    <t>TIC412.KI</t>
  </si>
  <si>
    <t>TIC422.KI</t>
  </si>
  <si>
    <t>TIC02.KI</t>
  </si>
  <si>
    <t>HD-TIC-412:TemperatureRef-Mon</t>
  </si>
  <si>
    <t>HD-TIC-422:TemperatureRef-Mon</t>
  </si>
  <si>
    <t>HD-TIC-02:TemperatureRef-Mon</t>
  </si>
  <si>
    <t>TIC412.SP</t>
  </si>
  <si>
    <t>TIC422.SP</t>
  </si>
  <si>
    <t>TIC02.SP</t>
  </si>
  <si>
    <t>HD-TIC-412:Temperature-Mon</t>
  </si>
  <si>
    <t>HD-TIC-422:Temperature-Mon</t>
  </si>
  <si>
    <t>HD-TIC-02:Temperature-Mon</t>
  </si>
  <si>
    <t>TIC412.PV</t>
  </si>
  <si>
    <t>TIC422.PV</t>
  </si>
  <si>
    <t>TIC02.PV</t>
  </si>
  <si>
    <t>HD-TIC-412:ValveOpening-Mon</t>
  </si>
  <si>
    <t>HD-TIC-422:ValveOpening-Mon</t>
  </si>
  <si>
    <t>HD-TIC-02:ValveOpening-Mon</t>
  </si>
  <si>
    <t>TIC412.OUT</t>
  </si>
  <si>
    <t>TIC422.OUT</t>
  </si>
  <si>
    <t>TIC02.OUT</t>
  </si>
  <si>
    <t>HD-PIC-411:Kp-RB</t>
  </si>
  <si>
    <t>HD-PIC-421:Kp-RB</t>
  </si>
  <si>
    <t>HD-PIC-01:Kp-RB</t>
  </si>
  <si>
    <t>PIC411.KP</t>
  </si>
  <si>
    <t>PIC421.KP</t>
  </si>
  <si>
    <t>PIC01.KP</t>
  </si>
  <si>
    <t>HD-PIC-411:Kd-RB</t>
  </si>
  <si>
    <t>HD-PIC-421:Kd-RB</t>
  </si>
  <si>
    <t>HD-PIC-01:Kd-RB</t>
  </si>
  <si>
    <t>PIC411.KD</t>
  </si>
  <si>
    <t>PIC421.KD</t>
  </si>
  <si>
    <t>PIC01.KD</t>
  </si>
  <si>
    <t>HD-PIC-411:Ki-RB</t>
  </si>
  <si>
    <t>HD-PIC-421:Ki-RB</t>
  </si>
  <si>
    <t>HD-PIC-01:Ki-RB</t>
  </si>
  <si>
    <t>PIC411.KI</t>
  </si>
  <si>
    <t>PIC421.KI</t>
  </si>
  <si>
    <t>PIC01.KI</t>
  </si>
  <si>
    <t>HD-PIC-411:PressureRef-Mon</t>
  </si>
  <si>
    <t>HD-PIC-421:PressureRef-Mon</t>
  </si>
  <si>
    <t>HD-PIC-01:PressureRef-Mon</t>
  </si>
  <si>
    <t>PIC411.SP</t>
  </si>
  <si>
    <t>PIC421.SP</t>
  </si>
  <si>
    <t>PIC01.SP</t>
  </si>
  <si>
    <t>HD-BC-411:Pressure-Mon</t>
  </si>
  <si>
    <t>HD-BC-421:Pressure-Mon</t>
  </si>
  <si>
    <t>HD-BC-01:Pressure-Mon</t>
  </si>
  <si>
    <t>PIC411.PV</t>
  </si>
  <si>
    <t>PIC421.PV</t>
  </si>
  <si>
    <t>PIC01.PV</t>
  </si>
  <si>
    <t>HD-BC-411:PowerRef-Mon</t>
  </si>
  <si>
    <t>HD-BC-421:PowerRef-Mon</t>
  </si>
  <si>
    <t>HD-BC-01:PowerRef-Mon</t>
  </si>
  <si>
    <t>PIC411.OUT</t>
  </si>
  <si>
    <t>PIC421.OUT</t>
  </si>
  <si>
    <t>PIC01.OUT</t>
  </si>
  <si>
    <t>-</t>
  </si>
  <si>
    <t>HD-FT-421:Flow-Mon</t>
  </si>
  <si>
    <t>HD-FT-411:Flow-Mon</t>
  </si>
  <si>
    <t>HD-FT-01:Flow-Mon</t>
  </si>
  <si>
    <t>HD-FT-412:Flow-Mon</t>
  </si>
  <si>
    <t>HD-FT-422:Flow-Mon</t>
  </si>
  <si>
    <t>HD-FT-02:Flow-Mon</t>
  </si>
  <si>
    <t>HD-FT-413:Flow-Mon</t>
  </si>
  <si>
    <t>HD-FT-423:Flow-Mon</t>
  </si>
  <si>
    <t>HD-FT-03:Flow-Mon</t>
  </si>
  <si>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</si>
  <si>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</si>
  <si>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</si>
  <si>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</si>
  <si>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</si>
  <si>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</si>
  <si>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</si>
  <si>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</si>
  <si>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</si>
  <si>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</si>
  <si>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</si>
  <si>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</si>
  <si>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</si>
  <si>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</si>
  <si>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</si>
  <si>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</si>
  <si>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</si>
  <si>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</si>
  <si>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</si>
  <si>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</si>
  <si>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</si>
  <si>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Temperature Indicating Controller 01 kp Sp</t>
  </si>
  <si>
    <t>UA</t>
  </si>
  <si>
    <t>B19C20SkidP7</t>
  </si>
  <si>
    <t>HD</t>
  </si>
  <si>
    <t>TIC</t>
  </si>
  <si>
    <t>TCV</t>
  </si>
  <si>
    <t>LoopPIDKp</t>
  </si>
  <si>
    <t>SP</t>
  </si>
  <si>
    <t>Analog</t>
  </si>
  <si>
    <t>Output</t>
  </si>
  <si>
    <t>?</t>
  </si>
  <si>
    <t>Temperature Indicating Controller 01 ki Sp</t>
  </si>
  <si>
    <t>LoopPIDKi</t>
  </si>
  <si>
    <t>Temperature Indicating Controller 01 kd Sp</t>
  </si>
  <si>
    <t>LoopPIDKd</t>
  </si>
  <si>
    <t>Temperature Indicating Controller 01 Valve Opening Percentage Ref</t>
  </si>
  <si>
    <t>MVManualRef</t>
  </si>
  <si>
    <t>%</t>
  </si>
  <si>
    <t>Temperature Indicating Controller 01 Valve Opening Percentage Mon</t>
  </si>
  <si>
    <t>MVValue</t>
  </si>
  <si>
    <t>Mon</t>
  </si>
  <si>
    <t>Input</t>
  </si>
  <si>
    <t>Temperature Indicating Controller 01 Mode</t>
  </si>
  <si>
    <t>LoopState</t>
  </si>
  <si>
    <t>Sel</t>
  </si>
  <si>
    <t>Digital</t>
  </si>
  <si>
    <t>Control</t>
  </si>
  <si>
    <t>1?</t>
  </si>
  <si>
    <t>0?</t>
  </si>
  <si>
    <t>Temperature Indicating Controller 01 Valve Selection</t>
  </si>
  <si>
    <t>MV</t>
  </si>
  <si>
    <t>2?</t>
  </si>
  <si>
    <t>Temperature Indicating Controller 01 Temperature Ref</t>
  </si>
  <si>
    <t>TemperatureRef</t>
  </si>
  <si>
    <t>TIC422_SP_Local</t>
  </si>
  <si>
    <t>C</t>
  </si>
  <si>
    <t>Temperature Indicating Controller 02 kp Sp</t>
  </si>
  <si>
    <t>RE</t>
  </si>
  <si>
    <t>Temperature Indicating Controller 02 ki Sp</t>
  </si>
  <si>
    <t>Temperature Indicating Controller 02 kd Sp</t>
  </si>
  <si>
    <t>Temperature Indicating Controller 02 Resistance Power Percentage Ref</t>
  </si>
  <si>
    <t>Temperature Indicating Controller 02 Resistance Power Percentage Mon</t>
  </si>
  <si>
    <t>Temperature Indicating Controller 02 Mode</t>
  </si>
  <si>
    <t>Temperature Indicating Controller 02 RE Selection</t>
  </si>
  <si>
    <t>Temperature Indicating Controller 02 Temperature Ref</t>
  </si>
  <si>
    <t>Pressure Indicating Controller 01 kp Sp</t>
  </si>
  <si>
    <t>PIC</t>
  </si>
  <si>
    <t>BC</t>
  </si>
  <si>
    <t>Pressure Indicating Controller 01 ki Sp</t>
  </si>
  <si>
    <t>Pressure Indicating Controller 01 kd Sp</t>
  </si>
  <si>
    <t>Pressure Indicating Controller 01 Pump Power Percentage Ref</t>
  </si>
  <si>
    <t>Pressure Indicating Controller 01 Pump Power Percentage Mon</t>
  </si>
  <si>
    <t>Pressure Indicating Controller 01 Mode</t>
  </si>
  <si>
    <t>Pressure Indicating Controller 01 Pump Selection</t>
  </si>
  <si>
    <t>Pressure Indicating Controller 01 Pressure Ref</t>
  </si>
  <si>
    <t>PressureRef</t>
  </si>
  <si>
    <t>bar</t>
  </si>
  <si>
    <t xml:space="preserve"> </t>
  </si>
  <si>
    <t>Não existe</t>
  </si>
  <si>
    <t>Temperature Indicating Controller 01 and 02 Temperature Ref</t>
  </si>
  <si>
    <t>Coluna1</t>
  </si>
  <si>
    <t>Water Pressure Transmitter 421</t>
  </si>
  <si>
    <t>PT</t>
  </si>
  <si>
    <t>Pressure</t>
  </si>
  <si>
    <t>Water Pressure Transmitter 422</t>
  </si>
  <si>
    <t>Water Pressure Transmitter 423</t>
  </si>
  <si>
    <t>Water Pressure Transmitter 424</t>
  </si>
  <si>
    <t>Water Temperature Transmitter 421</t>
  </si>
  <si>
    <t>TT</t>
  </si>
  <si>
    <t>Temperature</t>
  </si>
  <si>
    <t>Water Temperature Transmitter 422</t>
  </si>
  <si>
    <t>Water Temperature Transmitter 423</t>
  </si>
  <si>
    <t>Water Temperature Transmitter 424</t>
  </si>
  <si>
    <t>Water Temperature Transmitter 425</t>
  </si>
  <si>
    <t>Water Temperature Transmitter 426</t>
  </si>
  <si>
    <t>Water Temperature Transmitter EXT</t>
  </si>
  <si>
    <t>EXT</t>
  </si>
  <si>
    <t>UA:B19C20SkidP7:HD-RE-01:Temperature-Mon</t>
  </si>
  <si>
    <t>Duplicado</t>
  </si>
  <si>
    <t>UA:B19C20SkidP7:HD-RE-02:Temperature-Mon</t>
  </si>
  <si>
    <t>UA:B19C20SkidP7:HD-RE-01:TemperatureRef-Mon</t>
  </si>
  <si>
    <t>RB</t>
  </si>
  <si>
    <t>UA:B19C20SkidP7:HD-RE-02:TemperatureRef-Mon</t>
  </si>
  <si>
    <t>UA:B19C20SkidP7:HD-BC-01:Power-Mon</t>
  </si>
  <si>
    <t>UA:B19C20SkidP7:HD-BC-02:Power-Mon</t>
  </si>
  <si>
    <t>UA:B19C20SkidP7:HD-TCV-01:ValveOpening-Mon</t>
  </si>
  <si>
    <t>Temperature Indicating Controller 01 kp Rb</t>
  </si>
  <si>
    <t>Temperature Indicating Controller 01 ki Rb</t>
  </si>
  <si>
    <t>Temperature Indicating Controller 01 kd Rb</t>
  </si>
  <si>
    <t>UA:B19C20SkidP7:HD-TIC-01:TemperatureRef-Mon</t>
  </si>
  <si>
    <t>UA:B19C20SkidP7:HD-TIC-01:Temperature-Mon</t>
  </si>
  <si>
    <t>Tempeture</t>
  </si>
  <si>
    <t>UA:B19C20SkidP7:HD-TIC-01:ValveOpening-Mon</t>
  </si>
  <si>
    <t>Duplicado?</t>
  </si>
  <si>
    <t>TIC421.OUT OU TIC422_PV</t>
  </si>
  <si>
    <t>UA:B19C20SkidP7:HD-TCV-02:ValveOpening-Mon</t>
  </si>
  <si>
    <t>Temperature Indicating Controller 02 kp Rb</t>
  </si>
  <si>
    <t>Temperature Indicating Controller 02 ki Rb</t>
  </si>
  <si>
    <t>Temperature Indicating Controller 02 kd Rb</t>
  </si>
  <si>
    <t>UA:B19C20SkidP7:HD-TIC-02:TemperatureRef-Mon</t>
  </si>
  <si>
    <t>UA:B19C20SkidP7:HD-TIC-02:Temperature-Mon</t>
  </si>
  <si>
    <t>UA:B19C20SkidP7:HD-TIC-02:ValveOpening-Mon</t>
  </si>
  <si>
    <t>TIC422.OUT ou TIC422_PV</t>
  </si>
  <si>
    <t>Pressure Indicating Controller 01 kp Rb</t>
  </si>
  <si>
    <t>Pressure Indicating Controller 01 ki Rb</t>
  </si>
  <si>
    <t>Pressure Indicating Controller 01 kd Rb</t>
  </si>
  <si>
    <t>UA:B19C20SkidP7:HD-PIC-01:PressureRef-Mon</t>
  </si>
  <si>
    <t>UA:B19C20SkidP7:HD-BC-01:Pressure-Mon</t>
  </si>
  <si>
    <t>UA:B19C20SkidP7:HD-BC-01:PowerRef-Mon</t>
  </si>
  <si>
    <t>Water Flow Transmitter 421</t>
  </si>
  <si>
    <t>FT</t>
  </si>
  <si>
    <t>Flow</t>
  </si>
  <si>
    <t>Water Flow Transmitter 422</t>
  </si>
  <si>
    <t>Water Flow Transmitter 423</t>
  </si>
  <si>
    <t>Nota</t>
  </si>
  <si>
    <t>PV antiga</t>
  </si>
  <si>
    <t>Temperature Indicating Cooler Valve 01 Opening Percentage Ref</t>
  </si>
  <si>
    <t>Adicionar se for necessário registrar qual a válvula que está trabalhando, TIC421.SO já registra a saída, mas não para qual válvula</t>
  </si>
  <si>
    <t>Temperature Indicating Cooler Valve 02 Opening Percentage Ref</t>
  </si>
  <si>
    <t>Temperature Indicating Cooler pv Mon</t>
  </si>
  <si>
    <t>Leitura</t>
  </si>
  <si>
    <t>i3</t>
  </si>
  <si>
    <t>Temperature Indicating Cooler kd Sp</t>
  </si>
  <si>
    <t>leitura/escrita</t>
  </si>
  <si>
    <t>i2</t>
  </si>
  <si>
    <t>Temperature Indicating Cooler ki Sp</t>
  </si>
  <si>
    <t>i1</t>
  </si>
  <si>
    <t>Temperature Indicating Cooler kp Sp</t>
  </si>
  <si>
    <t>i4</t>
  </si>
  <si>
    <t>Temperature Indicating Cooler Valves Opening Percentage Ref</t>
  </si>
  <si>
    <t>TIC421.SO</t>
  </si>
  <si>
    <t>leitura/escrita - só aceita escrita em manual</t>
  </si>
  <si>
    <t>i8</t>
  </si>
  <si>
    <t>Temperature Indicating Cooler and Heater Temperature Ref</t>
  </si>
  <si>
    <t>Temperature Indicating Heater Resistance 01 Power Percentage Mon</t>
  </si>
  <si>
    <t>leitura - o que está sendo enviado para campo (tanto manual como auto)</t>
  </si>
  <si>
    <t>i13</t>
  </si>
  <si>
    <t>Temperature Indicating Heater Resistance 02 Power Percentage Mon</t>
  </si>
  <si>
    <t>Temperature Indicating Heater pv Mon</t>
  </si>
  <si>
    <t>Temperature Indicating Heater Resistance 01 Power Percentage Manual Ref</t>
  </si>
  <si>
    <t>RE421.Ref_Man</t>
  </si>
  <si>
    <t>leitura/escrita - altera a qq momento, mas saída só respeita quando em manual</t>
  </si>
  <si>
    <t>i12</t>
  </si>
  <si>
    <t>Temperature Indicating Heater Resistance 02 Power Percentage Manual Ref</t>
  </si>
  <si>
    <t>RE422.Ref_Man</t>
  </si>
  <si>
    <t>i11</t>
  </si>
  <si>
    <t>Temperature Indicating Heater kd Sp</t>
  </si>
  <si>
    <t>i10</t>
  </si>
  <si>
    <t>Temperature Indicating Heater ki Sp</t>
  </si>
  <si>
    <t>i9</t>
  </si>
  <si>
    <t>Temperature Indicating Heater kp Sp</t>
  </si>
  <si>
    <t>Power Indicating Pump 01 Power Percentage Mon</t>
  </si>
  <si>
    <t>BC421Ref.Reference_Value</t>
  </si>
  <si>
    <t>Power Indicating Pump 02 Power Percentage Mon</t>
  </si>
  <si>
    <t>BC422Ref.Reference_Value</t>
  </si>
  <si>
    <t>Pressure Indicating Pump pv Mon</t>
  </si>
  <si>
    <t>igual ao PT421.Scaled_Value</t>
  </si>
  <si>
    <t>Pressure Indicating Pump ki Rb</t>
  </si>
  <si>
    <t>Pressure Indicating Pump kd Rb</t>
  </si>
  <si>
    <t>Pressure Indicating Pump kp Rb</t>
  </si>
  <si>
    <t>Pressure Indicating Pump Pressure Ref</t>
  </si>
  <si>
    <t>PIC422_SP_Local</t>
  </si>
  <si>
    <t>m3/h</t>
  </si>
  <si>
    <t>B19C20SkidP5</t>
  </si>
  <si>
    <t>Adicionar se for necessário registrar qual a válvula que está trabalhando, TIC411.SO já registra a saída, mas não para qual válvula</t>
  </si>
  <si>
    <t>TIC411.SO</t>
  </si>
  <si>
    <t>TIC412_SP_Local</t>
  </si>
  <si>
    <t>BC411Ref.Reference_Value</t>
  </si>
  <si>
    <t>BC412Ref.Reference_Value</t>
  </si>
  <si>
    <t>igual ao PT411.Scaled_Value</t>
  </si>
  <si>
    <t>PIC412_SP_Local</t>
  </si>
  <si>
    <t>Water Flow Transmitter 411</t>
  </si>
  <si>
    <t>Water Flow Transmitter 412</t>
  </si>
  <si>
    <t>Water Flow Transmitter 413</t>
  </si>
  <si>
    <t>Water Pressure Transmitter 411</t>
  </si>
  <si>
    <t>Water Pressure Transmitter 412</t>
  </si>
  <si>
    <t>Water Pressure Transmitter 413</t>
  </si>
  <si>
    <t>Water Pressure Transmitter 414</t>
  </si>
  <si>
    <t>Water Temperature Transmitter 411</t>
  </si>
  <si>
    <t>Water Temperature Transmitter 412</t>
  </si>
  <si>
    <t>Water Temperature Transmitter 413</t>
  </si>
  <si>
    <t>Water Temperature Transmitter 414</t>
  </si>
  <si>
    <t>Water Temperature Transmitter 415</t>
  </si>
  <si>
    <t>Water Temperature Transmitter 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</si>
</sst>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CE9178"/>
      <name val="JetBrains Mono"/>
      <charset val="1"/>
    </font>
    <font>
      <sz val="9"/>
      <color indexed="81"/>
      <name val="Segoe UI"/>
      <charset val="1"/>
    </font>
  </fonts>
  <fills count="1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0" borderId="12" applyNumberFormat="0" applyFill="0" applyAlignment="0" applyProtection="0"/>
    <xf numFmtId="0" fontId="9" fillId="0" borderId="13" applyNumberFormat="0" applyFill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7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3" borderId="0" xfId="0" applyFont="1" applyFill="1"/>
    <xf numFmtId="0" fontId="0" fillId="13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 wrapText="1"/>
    </xf>
    <xf numFmtId="0" fontId="3" fillId="15" borderId="6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 wrapText="1"/>
    </xf>
    <xf numFmtId="0" fontId="3" fillId="15" borderId="8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" xfId="2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2" fillId="0" borderId="0" xfId="0" applyFont="1"/>
    <xf numFmtId="0" fontId="8" fillId="0" borderId="6" xfId="1" applyBorder="1" applyAlignment="1">
      <alignment horizontal="center" vertical="center"/>
    </xf>
  </cellXfs>
  <cellStyles count="3">
    <cellStyle name="Normal" xfId="0" builtinId="0"/>
    <cellStyle name="Título 1" xfId="1" builtinId="16"/>
    <cellStyle name="Título 2" xfId="2" builtinId="17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pe K. G. Hoshino" id="{A06C31D5-A20E-49A2-B782-5D479EE3B67D}" userId="S::felipe.hoshino@cnpem.br::872f009a-0b36-4c90-8807-656eeed36a0f" providerId="AD"/>
  <person displayName="Ximenes Rocha Resende" id="{68719C27-92FA-4C7A-9F01-51DA326A9905}" userId="S::ximenes.resende@lnls.br::1fa4cea6-f002-4976-a5b5-769a8ffab1c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72492-E1C1-4DEC-9E45-32A615863E2D}" name="Table12" displayName="Table12" ref="A1:U25" totalsRowShown="0" headerRowDxfId="122" dataDxfId="120" headerRowBorderDxfId="121">
  <autoFilter ref="A1:U25" xr:uid="{17CFAC25-E867-45F2-BEF5-FF2DB85BEAEB}"/>
  <tableColumns count="21">
    <tableColumn id="1" xr3:uid="{6A760C59-AFC0-44A2-A16C-AE89F3799535}" name="Nº" dataDxfId="119"/>
    <tableColumn id="2" xr3:uid="{32848B84-B089-4E92-B3C3-DDDE59A25288}" name="Description" dataDxfId="118"/>
    <tableColumn id="3" xr3:uid="{B678DAE5-EE73-4EA7-8ABA-01FDD3E90986}" name="SEC" dataDxfId="117"/>
    <tableColumn id="4" xr3:uid="{E7B8063A-A488-410C-9C16-D53325C0037D}" name="SUB" dataDxfId="116"/>
    <tableColumn id="5" xr3:uid="{1916CB09-F553-46FA-A604-B6B695E99BDB}" name="DIS" dataDxfId="115"/>
    <tableColumn id="6" xr3:uid="{B8E14D27-CAC4-4DFF-B82E-707E3B967EB5}" name="DEV" dataDxfId="114"/>
    <tableColumn id="7" xr3:uid="{61192AA4-C094-438B-86FF-B2294FB5CDAA}" name="IDX" dataDxfId="113"/>
    <tableColumn id="8" xr3:uid="{AAC16DE9-6248-41F5-91AE-FC0B5CB7DEAE}" name="PROP" dataDxfId="112"/>
    <tableColumn id="9" xr3:uid="{19F546CA-B57A-47D3-91B9-7F44F07B5C36}" name="TYPE" dataDxfId="111"/>
    <tableColumn id="10" xr3:uid="{8CB9BA6A-6710-4367-8F09-F2C5D70B9FFB}" name="NAME" dataDxfId="110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9086A2DC-1B5A-41A2-A748-7D5372470688}" name="UPPER LIMIT PV NAME" dataDxfId="109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1B47BD9C-78E7-4BDD-8022-FCB6CA8DA865}" name="LOWER LIMIT PV NAME" dataDxfId="108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0EFCE06-FD0F-480C-B7AC-661103FC72DF}" name="RS Logic" dataDxfId="107"/>
    <tableColumn id="14" xr3:uid="{8B5424A8-2274-460F-98D6-7E0D5F1F27B6}" name="Data Type" dataDxfId="106"/>
    <tableColumn id="15" xr3:uid="{65C643E9-28F9-48B4-A068-CC9E195C63C5}" name="In/Out" dataDxfId="105"/>
    <tableColumn id="16" xr3:uid="{333B2AA4-B695-456B-B7D8-53DAF3D7E5B7}" name="Upper Limit" dataDxfId="104"/>
    <tableColumn id="17" xr3:uid="{764DB524-9BEB-4C0E-B717-2B9143320B1B}" name="Lower Limit" dataDxfId="103"/>
    <tableColumn id="18" xr3:uid="{89B73C2D-3F71-45C4-B5A5-D01AEDFE9328}" name="EGU" dataDxfId="102"/>
    <tableColumn id="19" xr3:uid="{C60637C7-F015-4B25-8152-5F284BBA1650}" name="TAG" dataDxfId="101">
      <calculatedColumnFormula>M2</calculatedColumnFormula>
    </tableColumn>
    <tableColumn id="20" xr3:uid="{64DFF00B-0172-46D3-BADC-C5B0CBA4C5DC}" name="Scan" dataDxfId="100"/>
    <tableColumn id="21" xr3:uid="{BD02F18A-07AD-4776-A2F5-F8DB43ADE03F}" name="Prec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F8E4C-2E6D-4A97-B373-799330CA8FC5}" name="Table126" displayName="Table126" ref="A1:U13" totalsRowShown="0" headerRowDxfId="98" dataDxfId="96" headerRowBorderDxfId="97">
  <autoFilter ref="A1:U13" xr:uid="{17CFAC25-E867-45F2-BEF5-FF2DB85BEAEB}"/>
  <tableColumns count="21">
    <tableColumn id="1" xr3:uid="{C5DC8589-D7DC-4FF6-8C0B-70ABAC5E86C5}" name="Nº" dataDxfId="95"/>
    <tableColumn id="2" xr3:uid="{9799576F-3F58-42F3-9555-7720291180E5}" name=" " dataDxfId="94"/>
    <tableColumn id="3" xr3:uid="{2449DB51-326C-4DC7-BBBA-F4FEAA8E6380}" name="SEC" dataDxfId="93"/>
    <tableColumn id="4" xr3:uid="{D889387E-71D8-4BCB-82EA-9BDCF07C1E38}" name="SUB" dataDxfId="92"/>
    <tableColumn id="5" xr3:uid="{80653EA1-0EEC-4060-8966-74BFB1F999F8}" name="DIS" dataDxfId="91"/>
    <tableColumn id="6" xr3:uid="{DC654065-D528-4B93-AD09-58FD05393659}" name="DEV" dataDxfId="90"/>
    <tableColumn id="7" xr3:uid="{3AF2C786-6757-4FD4-B69F-243C3951CAB2}" name="IDX" dataDxfId="89"/>
    <tableColumn id="8" xr3:uid="{C8DA88F1-BDF3-4AEC-94DD-F7F0536F45B5}" name="PROP" dataDxfId="88"/>
    <tableColumn id="9" xr3:uid="{5C0E3D6F-A269-44A7-AD25-D295772A9816}" name="TYPE" dataDxfId="87"/>
    <tableColumn id="10" xr3:uid="{6538FB52-F39F-4F4C-BFF8-E7D91FC9F106}" name="NAME" dataDxfId="86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893E0934-6B1D-4D40-8657-6CFA9250659F}" name="UPPER LIMIT PV NAME" dataDxfId="85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F7C76511-6F9B-44DD-9362-276708E99AA6}" name="LOWER LIMIT PV NAME" dataDxfId="84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EADF1DE-1106-4F42-936D-1AF18D13D7A2}" name="RS Logic" dataDxfId="83"/>
    <tableColumn id="14" xr3:uid="{D83730B0-558A-4257-BDC7-389A5CE96ACA}" name="Data Type" dataDxfId="82"/>
    <tableColumn id="15" xr3:uid="{52235F07-B8E4-47D9-90C8-00AF6BD6A166}" name="In/Out" dataDxfId="81"/>
    <tableColumn id="16" xr3:uid="{78E6E368-F09F-4AAF-89ED-157DA0194687}" name="Upper Limit" dataDxfId="80"/>
    <tableColumn id="17" xr3:uid="{2B0F5DCE-3BE6-4D3C-955D-FE64821F9DFD}" name="Lower Limit" dataDxfId="79"/>
    <tableColumn id="18" xr3:uid="{E264199B-08D9-47EB-9ECC-CDA5A1B35A1D}" name="EGU" dataDxfId="78"/>
    <tableColumn id="19" xr3:uid="{3839B71D-C97C-40AA-A195-EBEDBDAADD5F}" name="TAG" dataDxfId="77">
      <calculatedColumnFormula>M2</calculatedColumnFormula>
    </tableColumn>
    <tableColumn id="20" xr3:uid="{74994B28-1F87-43CF-BC66-3E1C5439A9A0}" name="Scan" dataDxfId="76"/>
    <tableColumn id="21" xr3:uid="{886B13AA-9F44-4975-9F37-D7FD2DA8B817}" name="Prec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C9F9C7-38F5-4C70-AF78-272D98738F75}" name="Table127" displayName="Table127" ref="A1:V41" totalsRowShown="0" headerRowDxfId="74" dataDxfId="72" headerRowBorderDxfId="73">
  <autoFilter ref="A1:V41" xr:uid="{17CFAC25-E867-45F2-BEF5-FF2DB85BEAEB}"/>
  <tableColumns count="22">
    <tableColumn id="1" xr3:uid="{06F2A787-1DDA-495E-AA39-8EB443735AF0}" name="Nº" dataDxfId="71"/>
    <tableColumn id="2" xr3:uid="{C8990A6E-053F-4D62-B2BF-CE1A137BE3F9}" name="Description" dataDxfId="70"/>
    <tableColumn id="3" xr3:uid="{E877F2D1-8F28-4BE9-AE4B-E2987CD8957D}" name="SEC" dataDxfId="69"/>
    <tableColumn id="4" xr3:uid="{B235F80C-915D-4121-B41F-91ECBF3A18D1}" name="SUB" dataDxfId="68"/>
    <tableColumn id="5" xr3:uid="{EB8708C8-DB6B-4081-872E-4C76DFA523A9}" name="DIS" dataDxfId="67"/>
    <tableColumn id="6" xr3:uid="{0C739027-5855-456B-A791-A41F2B35E9E3}" name="DEV" dataDxfId="66"/>
    <tableColumn id="7" xr3:uid="{7C2F2B30-E253-4651-B817-509648C061F0}" name="IDX" dataDxfId="65"/>
    <tableColumn id="8" xr3:uid="{3881897E-328B-4915-91AA-5D338936C126}" name="PROP" dataDxfId="64"/>
    <tableColumn id="9" xr3:uid="{F6FF6E32-9B70-4507-B5A3-C9CC4C28DE69}" name="TYPE" dataDxfId="63"/>
    <tableColumn id="10" xr3:uid="{633E73E1-EDEB-4BE7-8959-380F91006E01}" name="NAME" dataDxfId="62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B5CE1B40-DB6C-4FC2-84E2-5A15360D7B26}" name="UPPER LIMIT PV NAME" dataDxfId="61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FD85F8E5-610E-4DEC-A103-D0D2991A9615}" name="LOWER LIMIT PV NAME" dataDxfId="60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22" xr3:uid="{D130C12C-8706-4042-8217-611064401178}" name="Coluna1" dataDxfId="59"/>
    <tableColumn id="13" xr3:uid="{046B0389-FEBD-4ADA-95AF-CFE6F64FB210}" name="RS Logic" dataDxfId="58"/>
    <tableColumn id="14" xr3:uid="{B2DCD76E-8FB2-466F-97BD-6D2A19414537}" name="Data Type" dataDxfId="57"/>
    <tableColumn id="15" xr3:uid="{837198EF-8F98-4206-B8EF-EDD83D578DB3}" name="In/Out" dataDxfId="56"/>
    <tableColumn id="16" xr3:uid="{C62EBACB-594A-494D-92AD-148D0439E1DF}" name="Upper Limit" dataDxfId="55"/>
    <tableColumn id="17" xr3:uid="{E4EA24AA-4634-4071-A87D-A9B436BBE99C}" name="Lower Limit" dataDxfId="54"/>
    <tableColumn id="18" xr3:uid="{8C6D9926-AF3D-4EA7-AE2C-F2E1F2A26550}" name="EGU" dataDxfId="53"/>
    <tableColumn id="19" xr3:uid="{4706D44A-D4AD-4BD1-ABE7-4802BCC5E4C3}" name="TAG" dataDxfId="52">
      <calculatedColumnFormula>N2</calculatedColumnFormula>
    </tableColumn>
    <tableColumn id="20" xr3:uid="{67C8460B-B3CD-40F5-8B5B-4E481DF7D680}" name="Scan" dataDxfId="51"/>
    <tableColumn id="21" xr3:uid="{E37E1C8D-EBFA-4A10-912C-BADD8D57DC99}" name="Prec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3FF3D-D05F-4938-990D-390430C37893}" name="Table1275" displayName="Table1275" ref="A1:V38" totalsRowShown="0" headerRowDxfId="49" dataDxfId="47" headerRowBorderDxfId="48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C187F6D5-D738-40B5-BDD8-0DA5BCE26F89}" name="Nº" dataDxfId="46"/>
    <tableColumn id="2" xr3:uid="{AF1E59DF-39AC-42DD-B603-CACEE34B4E06}" name="Description" dataDxfId="45"/>
    <tableColumn id="3" xr3:uid="{4F185786-8B85-48F4-B588-F7E73C991F1E}" name="SEC" dataDxfId="44"/>
    <tableColumn id="4" xr3:uid="{18051145-5BF8-407E-B28E-FE52A8E85FC9}" name="SUB" dataDxfId="43"/>
    <tableColumn id="5" xr3:uid="{E3D94DB2-DC4F-48DE-80C9-BF903F9763F9}" name="DIS" dataDxfId="42"/>
    <tableColumn id="6" xr3:uid="{79088C4A-7763-420A-AED4-8FC1D19A098D}" name="DEV" dataDxfId="41"/>
    <tableColumn id="7" xr3:uid="{8B5A32F5-C83D-4084-ABAB-C555446B8C51}" name="IDX" dataDxfId="40"/>
    <tableColumn id="8" xr3:uid="{751330C7-8889-4538-9508-84CBEED1DB75}" name="PROP" dataDxfId="39"/>
    <tableColumn id="9" xr3:uid="{46C46894-9201-4F83-A3E0-38740D00CF8B}" name="TYPE" dataDxfId="38"/>
    <tableColumn id="10" xr3:uid="{16AAC4C1-44BB-4D1A-A375-7457A04EE9D5}" name="NAME" dataDxfId="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34E19E7-C98A-40D9-B978-25D222455B0F}" name="UPPER LIMIT PV NAME" dataDxfId="36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F19A5A50-D3A3-44DC-848E-F5F82E05D17F}" name="LOWER LIMIT PV NAME" dataDxfId="35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7B2EBAD6-D692-4924-B089-D86EB3EC4DA9}" name="RS Logic" dataDxfId="34"/>
    <tableColumn id="22" xr3:uid="{323D8AD1-BDF6-4A64-9B55-E7FB9308BBD6}" name="Nota" dataDxfId="33"/>
    <tableColumn id="14" xr3:uid="{731BA459-926F-4EF9-A1B0-FC9A43CCED19}" name="Data Type" dataDxfId="32"/>
    <tableColumn id="15" xr3:uid="{09952567-E876-461B-A82C-45438E1647BF}" name="In/Out" dataDxfId="31"/>
    <tableColumn id="16" xr3:uid="{B1AD8711-E3BB-42DB-BA4C-0A605DCC6318}" name="Upper Limit" dataDxfId="30"/>
    <tableColumn id="17" xr3:uid="{1ABAA048-3DD9-459A-9FC8-66DD94FE9A82}" name="Lower Limit" dataDxfId="29"/>
    <tableColumn id="18" xr3:uid="{48B54A0C-20A2-4615-A04E-90AB7712F909}" name="EGU" dataDxfId="28"/>
    <tableColumn id="19" xr3:uid="{E766BE5A-0BF2-4DC5-8E2E-8CB1330BA6B9}" name="TAG" dataDxfId="27">
      <calculatedColumnFormula>M2</calculatedColumnFormula>
    </tableColumn>
    <tableColumn id="20" xr3:uid="{6B100D32-7DB2-49A3-985E-1305C5ADFD66}" name="Scan" dataDxfId="26"/>
    <tableColumn id="21" xr3:uid="{5DB951BF-8C3E-4109-AFAA-20A752D722D6}" name="Prec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8B33A-F06B-4932-A7AA-29CA02085E0F}" name="Table12756" displayName="Table12756" ref="A1:V30" totalsRowShown="0" headerRowDxfId="24" dataDxfId="23" headerRowBorderDxfId="22">
  <autoFilter ref="A1:V30" xr:uid="{BE68B33A-F06B-4932-A7AA-29CA02085E0F}"/>
  <sortState xmlns:xlrd2="http://schemas.microsoft.com/office/spreadsheetml/2017/richdata2" ref="A2:V30">
    <sortCondition ref="I2:I30"/>
    <sortCondition ref="M2:M30"/>
  </sortState>
  <tableColumns count="22">
    <tableColumn id="1" xr3:uid="{0CF1B8FE-A4C3-49A1-9E04-BE7B25ACD0B2}" name="Nº" dataDxfId="21"/>
    <tableColumn id="2" xr3:uid="{B58DFE7E-26DA-48E5-BFAF-0480DC970C90}" name="Description" dataDxfId="20"/>
    <tableColumn id="3" xr3:uid="{528B9233-B487-4C69-BFFC-149889744546}" name="SEC" dataDxfId="19"/>
    <tableColumn id="4" xr3:uid="{4306FC0F-6672-471D-9EBC-AE4EF66E206F}" name="SUB" dataDxfId="18"/>
    <tableColumn id="5" xr3:uid="{3AB3B8E8-E108-4DEE-A328-80BE3A7E9C20}" name="DIS" dataDxfId="17"/>
    <tableColumn id="6" xr3:uid="{D0BF1F8B-705A-4469-899C-8572108F5A46}" name="DEV" dataDxfId="16"/>
    <tableColumn id="7" xr3:uid="{615831FB-0619-4E4E-92BF-3A89195BD333}" name="IDX" dataDxfId="15"/>
    <tableColumn id="8" xr3:uid="{91938FD7-0EEB-4CDC-A265-AD7644566E3F}" name="PROP" dataDxfId="14"/>
    <tableColumn id="9" xr3:uid="{83D039FA-2F48-482A-AE83-D1DDB9832BA7}" name="TYPE" dataDxfId="13"/>
    <tableColumn id="10" xr3:uid="{87B07777-3990-44CC-BEC1-98854DD7E5AC}" name="NAME" dataDxfId="12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524B597-5A8B-4FA0-941B-F66E76DA0814}" name="UPPER LIMIT PV NAME" dataDxfId="11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42C4E9F-8CAB-4CB3-8539-DE711F53FAB7}" name="LOWER LIMIT PV NAME" dataDxfId="10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7BF49CCF-D627-49B0-8BD4-C2DA9859E42B}" name="RS Logic" dataDxfId="9"/>
    <tableColumn id="22" xr3:uid="{DB41C4BC-E3B6-4E64-910E-0B9A1E8D3E7C}" name="Nota" dataDxfId="8"/>
    <tableColumn id="14" xr3:uid="{FE59BBFB-9428-4FEB-AA0A-17D8CC21095F}" name="Data Type" dataDxfId="7"/>
    <tableColumn id="15" xr3:uid="{BF7E7E33-B6B2-425A-B5C6-BD756ED9D0DC}" name="In/Out" dataDxfId="6"/>
    <tableColumn id="16" xr3:uid="{7FF090AD-7E4B-4411-A8DF-0439019FFBE4}" name="Upper Limit" dataDxfId="5"/>
    <tableColumn id="17" xr3:uid="{B5119EB7-34E3-43C4-8029-F9573BE9D1C0}" name="Lower Limit" dataDxfId="4"/>
    <tableColumn id="18" xr3:uid="{248F5214-3AA1-4992-9B73-173AC464FA82}" name="EGU" dataDxfId="3"/>
    <tableColumn id="19" xr3:uid="{4D68A022-323D-4FE4-B039-120DDF82C696}" name="TAG" dataDxfId="2">
      <calculatedColumnFormula>M2</calculatedColumnFormula>
    </tableColumn>
    <tableColumn id="20" xr3:uid="{763EE465-DFE1-4EB3-A111-7E445731F115}" name="Scan" dataDxfId="1"/>
    <tableColumn id="21" xr3:uid="{5AF90AE9-8F5A-4D27-8137-2C88695B333D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2-04-25T22:18:35.64" personId="{68719C27-92FA-4C7A-9F01-51DA326A9905}" id="{88469CD8-32C7-4A50-A310-DE7381CFB6CB}">
    <text>Pessoal, propriedades de dispositvos separados por mais de um hífen não é o nosso padrão. usamos hífen apenas para separar o tipo de PV (Mon, RB, SP, ec). 
Aqui vcs usaram 'Flow-Mon-x1000'. Sugiro 'Flow100x-Mon'
Aliás, o que é x1000? haverá um 'x1', ou apenas, 'Flow' ?</text>
  </threadedComment>
  <threadedComment ref="G14" dT="2022-04-25T22:20:53.31" personId="{68719C27-92FA-4C7A-9F01-51DA326A9905}" id="{194BF048-81F9-4DF2-ABE2-091514CA0DD1}" parentId="{88469CD8-32C7-4A50-A310-DE7381CFB6CB}">
    <text>vi lá embaixo que existe sim o 'Flow'...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2" dT="2022-09-01T18:28:22.45" personId="{A06C31D5-A20E-49A2-B782-5D479EE3B67D}" id="{342E1AF0-6099-491B-B5EA-9605D35F1C9A}">
    <text>2^31-1?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5" dT="2022-09-01T18:28:22.45" personId="{A06C31D5-A20E-49A2-B782-5D479EE3B67D}" id="{81909802-DF08-4DD9-A664-5968B7D45085}">
    <text>2^31-1?</text>
  </threadedComment>
  <threadedComment ref="Q6" dT="2022-09-01T18:28:22.45" personId="{A06C31D5-A20E-49A2-B782-5D479EE3B67D}" id="{BF0C877D-D5BF-4081-A39E-E7973AD66955}">
    <text>2^31-1?</text>
  </threadedComment>
  <threadedComment ref="Q7" dT="2022-09-01T18:28:22.45" personId="{A06C31D5-A20E-49A2-B782-5D479EE3B67D}" id="{80B2B15E-22F0-4483-9798-B3FB97684053}">
    <text>2^31-1?</text>
  </threadedComment>
  <threadedComment ref="Q15" dT="2022-09-01T18:28:22.45" personId="{A06C31D5-A20E-49A2-B782-5D479EE3B67D}" id="{C0027443-160B-47B1-BB75-D0C7F84AB92B}">
    <text>2^31-1?</text>
  </threadedComment>
  <threadedComment ref="Q16" dT="2022-09-01T18:28:22.45" personId="{A06C31D5-A20E-49A2-B782-5D479EE3B67D}" id="{4941BCF7-026F-4C0B-B6F5-273D44DE3CAB}">
    <text>2^31-1?</text>
  </threadedComment>
  <threadedComment ref="Q17" dT="2022-09-01T18:28:22.45" personId="{A06C31D5-A20E-49A2-B782-5D479EE3B67D}" id="{A81CAC22-5983-481C-9B02-87B16E1A0734}">
    <text>2^31-1?</text>
  </threadedComment>
  <threadedComment ref="Q21" dT="2022-09-01T18:28:22.45" personId="{A06C31D5-A20E-49A2-B782-5D479EE3B67D}" id="{6A18AD10-B0C0-49C0-BB4A-7DF9795883E6}">
    <text>2^31-1?</text>
  </threadedComment>
  <threadedComment ref="Q22" dT="2022-09-01T18:28:22.45" personId="{A06C31D5-A20E-49A2-B782-5D479EE3B67D}" id="{CD8FC526-7ABC-4358-BB9C-7BA99C1B0A89}">
    <text>2^31-1?</text>
  </threadedComment>
  <threadedComment ref="Q23" dT="2022-09-01T18:28:22.45" personId="{A06C31D5-A20E-49A2-B782-5D479EE3B67D}" id="{2E53F315-17D7-4B39-9AD5-5EB4B776FEC5}">
    <text>2^31-1?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Q13" dT="2022-09-01T18:28:22.45" personId="{A06C31D5-A20E-49A2-B782-5D479EE3B67D}" id="{F179228D-2367-483F-8EEC-36C76E1BAEFE}">
    <text>2^31-1?</text>
  </threadedComment>
  <threadedComment ref="Q14" dT="2022-09-01T18:28:22.45" personId="{A06C31D5-A20E-49A2-B782-5D479EE3B67D}" id="{3235C91A-6665-49C6-A661-E56E88FD7440}">
    <text>2^31-1?</text>
  </threadedComment>
  <threadedComment ref="Q15" dT="2022-09-01T18:28:22.45" personId="{A06C31D5-A20E-49A2-B782-5D479EE3B67D}" id="{F6C8A788-75B6-4673-8A4B-B7C0D3F945B2}">
    <text>2^31-1?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39D9-FB04-4F8E-92E3-7F26B3F8A86F}">
  <dimension ref="B2:D6"/>
  <sheetViews>
    <sheetView workbookViewId="0"/>
  </sheetViews>
  <sheetFormatPr defaultRowHeight="15"/>
  <cols>
    <col min="1" max="1" width="3.85546875" customWidth="1"/>
    <col min="2" max="2" width="9.85546875" bestFit="1" customWidth="1"/>
    <col min="3" max="3" width="18.5703125" bestFit="1" customWidth="1"/>
    <col min="4" max="4" width="64.8554687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 t="s">
        <v>0</v>
      </c>
      <c r="C3" t="s">
        <v>3</v>
      </c>
      <c r="D3" t="s">
        <v>4</v>
      </c>
    </row>
    <row r="4" spans="2:4">
      <c r="B4" t="s">
        <v>0</v>
      </c>
      <c r="C4" t="s">
        <v>5</v>
      </c>
      <c r="D4" t="s">
        <v>6</v>
      </c>
    </row>
    <row r="6" spans="2:4" ht="90">
      <c r="D6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BB38-4713-4F75-9CB1-45947BBA49F8}">
  <dimension ref="A1:U45"/>
  <sheetViews>
    <sheetView zoomScaleNormal="100" workbookViewId="0">
      <selection activeCell="D3" sqref="D3"/>
    </sheetView>
  </sheetViews>
  <sheetFormatPr defaultRowHeight="15"/>
  <cols>
    <col min="1" max="1" width="50.140625" style="61" customWidth="1"/>
    <col min="2" max="2" width="26.5703125" style="61" bestFit="1" customWidth="1"/>
    <col min="3" max="3" width="9.140625" style="61"/>
    <col min="4" max="4" width="49.5703125" style="61" customWidth="1"/>
    <col min="5" max="5" width="26.5703125" style="61" bestFit="1" customWidth="1"/>
    <col min="6" max="6" width="9.140625" style="61"/>
    <col min="7" max="7" width="47.42578125" style="61" customWidth="1"/>
    <col min="8" max="8" width="25.5703125" style="61" bestFit="1" customWidth="1"/>
    <col min="9" max="9" width="9.140625" style="61"/>
    <col min="10" max="10" width="34.140625" style="61" customWidth="1"/>
    <col min="11" max="11" width="29" style="61" customWidth="1"/>
    <col min="12" max="12" width="23.42578125" style="61" customWidth="1"/>
    <col min="13" max="13" width="24.140625" style="61" customWidth="1"/>
    <col min="14" max="14" width="15.85546875" style="61" customWidth="1"/>
    <col min="15" max="15" width="25.28515625" style="61" customWidth="1"/>
    <col min="16" max="17" width="9.140625" style="61" customWidth="1"/>
    <col min="18" max="18" width="36.28515625" style="61" customWidth="1"/>
    <col min="19" max="20" width="9.140625" style="61" customWidth="1"/>
    <col min="21" max="21" width="31" style="61" customWidth="1"/>
    <col min="22" max="16384" width="9.140625" style="61"/>
  </cols>
  <sheetData>
    <row r="1" spans="1:21" ht="19.5">
      <c r="A1" s="72" t="s">
        <v>8</v>
      </c>
      <c r="B1" s="72"/>
      <c r="D1" s="72" t="s">
        <v>9</v>
      </c>
      <c r="E1" s="72"/>
      <c r="G1" s="72" t="s">
        <v>10</v>
      </c>
      <c r="H1" s="72"/>
      <c r="J1" s="61" t="s">
        <v>11</v>
      </c>
      <c r="K1" s="61" t="s">
        <v>12</v>
      </c>
      <c r="L1" s="61" t="s">
        <v>13</v>
      </c>
    </row>
    <row r="2" spans="1:21" ht="17.25">
      <c r="A2" s="62" t="s">
        <v>14</v>
      </c>
      <c r="B2" s="62" t="s">
        <v>15</v>
      </c>
      <c r="D2" s="62" t="s">
        <v>14</v>
      </c>
      <c r="E2" s="62" t="s">
        <v>15</v>
      </c>
      <c r="G2" s="62" t="s">
        <v>14</v>
      </c>
      <c r="H2" s="62" t="s">
        <v>15</v>
      </c>
      <c r="J2" s="61" t="s">
        <v>11</v>
      </c>
      <c r="K2" s="61" t="s">
        <v>16</v>
      </c>
      <c r="L2" s="61" t="s">
        <v>13</v>
      </c>
      <c r="O2" s="63" t="s">
        <v>17</v>
      </c>
      <c r="R2" s="64" t="s">
        <v>18</v>
      </c>
      <c r="U2" s="64" t="s">
        <v>19</v>
      </c>
    </row>
    <row r="3" spans="1:21">
      <c r="A3" s="65" t="str">
        <f t="shared" ref="A3:A42" si="0">_xlfn.CONCAT(J3,":",O2)</f>
        <v>UA:B19C20SkidP5:HD-PT-411:Pressure-Mon</v>
      </c>
      <c r="B3" s="66" t="s">
        <v>20</v>
      </c>
      <c r="C3" s="64"/>
      <c r="D3" s="67" t="s">
        <v>21</v>
      </c>
      <c r="E3" s="68" t="s">
        <v>22</v>
      </c>
      <c r="F3" s="64"/>
      <c r="G3" s="65" t="str">
        <f>_xlfn.CONCAT(L3,":",U2)</f>
        <v>UA:PH2SkidLI:HD-PT-01:Pressure-Mon</v>
      </c>
      <c r="H3" s="68" t="s">
        <v>23</v>
      </c>
      <c r="J3" s="61" t="s">
        <v>11</v>
      </c>
      <c r="K3" s="61" t="s">
        <v>24</v>
      </c>
      <c r="L3" s="61" t="s">
        <v>13</v>
      </c>
      <c r="O3" s="63" t="s">
        <v>25</v>
      </c>
      <c r="R3" s="64" t="s">
        <v>26</v>
      </c>
      <c r="U3" s="64" t="s">
        <v>27</v>
      </c>
    </row>
    <row r="4" spans="1:21">
      <c r="A4" s="65" t="str">
        <f t="shared" si="0"/>
        <v>UA:B19C20SkidP5:HD-PT-412:Pressure-Mon</v>
      </c>
      <c r="B4" s="66" t="s">
        <v>28</v>
      </c>
      <c r="C4" s="64"/>
      <c r="D4" s="65" t="str">
        <f t="shared" ref="D4:D42" si="1">_xlfn.CONCAT(K4,":",U3)</f>
        <v>UA:B19C20SkidP7:HD-PT-02:Pressure-Mon</v>
      </c>
      <c r="E4" s="68" t="s">
        <v>29</v>
      </c>
      <c r="F4" s="64"/>
      <c r="G4" s="65" t="str">
        <f t="shared" ref="G4:G42" si="2">_xlfn.CONCAT(L4,":",U3)</f>
        <v>UA:PH2SkidLI:HD-PT-02:Pressure-Mon</v>
      </c>
      <c r="H4" s="68" t="s">
        <v>30</v>
      </c>
      <c r="J4" s="61" t="s">
        <v>11</v>
      </c>
      <c r="K4" s="61" t="s">
        <v>24</v>
      </c>
      <c r="L4" s="61" t="s">
        <v>13</v>
      </c>
      <c r="O4" s="63" t="s">
        <v>31</v>
      </c>
      <c r="R4" s="64" t="s">
        <v>32</v>
      </c>
      <c r="U4" s="64" t="s">
        <v>33</v>
      </c>
    </row>
    <row r="5" spans="1:21">
      <c r="A5" s="65" t="str">
        <f t="shared" si="0"/>
        <v>UA:B19C20SkidP5:HD-PT-413:Pressure-Mon</v>
      </c>
      <c r="B5" s="66" t="s">
        <v>34</v>
      </c>
      <c r="C5" s="64"/>
      <c r="D5" s="65" t="str">
        <f t="shared" si="1"/>
        <v>UA:B19C20SkidP7:HD-PT-03:Pressure-Mon</v>
      </c>
      <c r="E5" s="68" t="s">
        <v>35</v>
      </c>
      <c r="F5" s="64"/>
      <c r="G5" s="65" t="str">
        <f t="shared" si="2"/>
        <v>UA:PH2SkidLI:HD-PT-03:Pressure-Mon</v>
      </c>
      <c r="H5" s="68" t="s">
        <v>36</v>
      </c>
      <c r="J5" s="61" t="s">
        <v>11</v>
      </c>
      <c r="K5" s="61" t="s">
        <v>24</v>
      </c>
      <c r="L5" s="61" t="s">
        <v>13</v>
      </c>
      <c r="O5" s="63" t="s">
        <v>37</v>
      </c>
      <c r="R5" s="64" t="s">
        <v>38</v>
      </c>
      <c r="U5" s="64" t="s">
        <v>39</v>
      </c>
    </row>
    <row r="6" spans="1:21">
      <c r="A6" s="65" t="str">
        <f t="shared" si="0"/>
        <v>UA:B19C20SkidP5:HD-PT-414:Pressure-Mon</v>
      </c>
      <c r="B6" s="66" t="s">
        <v>40</v>
      </c>
      <c r="C6" s="64"/>
      <c r="D6" s="65" t="str">
        <f t="shared" si="1"/>
        <v>UA:B19C20SkidP7:HD-PT-04:Pressure-Mon</v>
      </c>
      <c r="E6" s="68" t="s">
        <v>41</v>
      </c>
      <c r="F6" s="64"/>
      <c r="G6" s="65" t="str">
        <f t="shared" si="2"/>
        <v>UA:PH2SkidLI:HD-PT-04:Pressure-Mon</v>
      </c>
      <c r="H6" s="68" t="s">
        <v>42</v>
      </c>
      <c r="J6" s="61" t="s">
        <v>11</v>
      </c>
      <c r="K6" s="61" t="s">
        <v>24</v>
      </c>
      <c r="L6" s="61" t="s">
        <v>13</v>
      </c>
      <c r="O6" s="63" t="s">
        <v>43</v>
      </c>
      <c r="R6" s="64" t="s">
        <v>44</v>
      </c>
      <c r="U6" s="64" t="s">
        <v>45</v>
      </c>
    </row>
    <row r="7" spans="1:21">
      <c r="A7" s="65" t="str">
        <f t="shared" si="0"/>
        <v>UA:B19C20SkidP5:HD-TT-411:Temperature-Mon</v>
      </c>
      <c r="B7" s="66" t="s">
        <v>46</v>
      </c>
      <c r="C7" s="64"/>
      <c r="D7" s="65" t="str">
        <f t="shared" si="1"/>
        <v>UA:B19C20SkidP7:HD-TT-01:Temperature-Mon</v>
      </c>
      <c r="E7" s="68" t="s">
        <v>47</v>
      </c>
      <c r="F7" s="64"/>
      <c r="G7" s="65" t="str">
        <f t="shared" si="2"/>
        <v>UA:PH2SkidLI:HD-TT-01:Temperature-Mon</v>
      </c>
      <c r="H7" s="68" t="s">
        <v>48</v>
      </c>
      <c r="J7" s="61" t="s">
        <v>11</v>
      </c>
      <c r="K7" s="61" t="s">
        <v>24</v>
      </c>
      <c r="L7" s="61" t="s">
        <v>13</v>
      </c>
      <c r="O7" s="63" t="s">
        <v>49</v>
      </c>
      <c r="R7" s="64" t="s">
        <v>50</v>
      </c>
      <c r="U7" s="64" t="s">
        <v>51</v>
      </c>
    </row>
    <row r="8" spans="1:21">
      <c r="A8" s="65" t="str">
        <f t="shared" si="0"/>
        <v>UA:B19C20SkidP5:HD-TT-412:Temperature-Mon</v>
      </c>
      <c r="B8" s="66" t="s">
        <v>52</v>
      </c>
      <c r="C8" s="64"/>
      <c r="D8" s="65" t="str">
        <f t="shared" si="1"/>
        <v>UA:B19C20SkidP7:HD-TT-02:Temperature-Mon</v>
      </c>
      <c r="E8" s="68" t="s">
        <v>53</v>
      </c>
      <c r="F8" s="64"/>
      <c r="G8" s="65" t="str">
        <f t="shared" si="2"/>
        <v>UA:PH2SkidLI:HD-TT-02:Temperature-Mon</v>
      </c>
      <c r="H8" s="68" t="s">
        <v>54</v>
      </c>
      <c r="J8" s="61" t="s">
        <v>11</v>
      </c>
      <c r="K8" s="61" t="s">
        <v>24</v>
      </c>
      <c r="L8" s="61" t="s">
        <v>13</v>
      </c>
      <c r="O8" s="63" t="s">
        <v>55</v>
      </c>
      <c r="R8" s="64" t="s">
        <v>56</v>
      </c>
      <c r="U8" s="64" t="s">
        <v>57</v>
      </c>
    </row>
    <row r="9" spans="1:21">
      <c r="A9" s="65" t="str">
        <f t="shared" si="0"/>
        <v>UA:B19C20SkidP5:HD-TT-413:Temperature-Mon</v>
      </c>
      <c r="B9" s="66" t="s">
        <v>58</v>
      </c>
      <c r="C9" s="64"/>
      <c r="D9" s="65" t="str">
        <f t="shared" si="1"/>
        <v>UA:B19C20SkidP7:HD-TT-03:Temperature-Mon</v>
      </c>
      <c r="E9" s="68" t="s">
        <v>59</v>
      </c>
      <c r="F9" s="64"/>
      <c r="G9" s="65" t="str">
        <f t="shared" si="2"/>
        <v>UA:PH2SkidLI:HD-TT-03:Temperature-Mon</v>
      </c>
      <c r="H9" s="68" t="s">
        <v>60</v>
      </c>
      <c r="J9" s="61" t="s">
        <v>11</v>
      </c>
      <c r="K9" s="61" t="s">
        <v>24</v>
      </c>
      <c r="L9" s="61" t="s">
        <v>13</v>
      </c>
      <c r="O9" s="63" t="s">
        <v>61</v>
      </c>
      <c r="R9" s="64" t="s">
        <v>62</v>
      </c>
      <c r="U9" s="64" t="s">
        <v>63</v>
      </c>
    </row>
    <row r="10" spans="1:21">
      <c r="A10" s="65" t="str">
        <f t="shared" si="0"/>
        <v>UA:B19C20SkidP5:HD-TT-414:Temperature-Mon</v>
      </c>
      <c r="B10" s="66" t="s">
        <v>64</v>
      </c>
      <c r="C10" s="64"/>
      <c r="D10" s="65" t="str">
        <f t="shared" si="1"/>
        <v>UA:B19C20SkidP7:HD-TT-04:Temperature-Mon</v>
      </c>
      <c r="E10" s="68" t="s">
        <v>65</v>
      </c>
      <c r="F10" s="64"/>
      <c r="G10" s="65" t="str">
        <f t="shared" si="2"/>
        <v>UA:PH2SkidLI:HD-TT-04:Temperature-Mon</v>
      </c>
      <c r="H10" s="68" t="s">
        <v>66</v>
      </c>
      <c r="J10" s="61" t="s">
        <v>11</v>
      </c>
      <c r="K10" s="61" t="s">
        <v>24</v>
      </c>
      <c r="L10" s="61" t="s">
        <v>13</v>
      </c>
      <c r="O10" s="63" t="s">
        <v>67</v>
      </c>
      <c r="R10" s="64" t="s">
        <v>68</v>
      </c>
      <c r="U10" s="64" t="s">
        <v>69</v>
      </c>
    </row>
    <row r="11" spans="1:21">
      <c r="A11" s="65" t="str">
        <f t="shared" si="0"/>
        <v>UA:B19C20SkidP5:HD-TT-415:Temperature-Mon</v>
      </c>
      <c r="B11" s="66" t="s">
        <v>70</v>
      </c>
      <c r="C11" s="64"/>
      <c r="D11" s="65" t="str">
        <f t="shared" si="1"/>
        <v>UA:B19C20SkidP7:HD-TT-05:Temperature-Mon</v>
      </c>
      <c r="E11" s="68" t="s">
        <v>71</v>
      </c>
      <c r="F11" s="64"/>
      <c r="G11" s="65" t="str">
        <f t="shared" si="2"/>
        <v>UA:PH2SkidLI:HD-TT-05:Temperature-Mon</v>
      </c>
      <c r="H11" s="68" t="s">
        <v>72</v>
      </c>
      <c r="J11" s="61" t="s">
        <v>11</v>
      </c>
      <c r="K11" s="61" t="s">
        <v>24</v>
      </c>
      <c r="L11" s="61" t="s">
        <v>13</v>
      </c>
      <c r="O11" s="63" t="s">
        <v>73</v>
      </c>
      <c r="R11" s="64" t="s">
        <v>74</v>
      </c>
      <c r="U11" s="64" t="s">
        <v>75</v>
      </c>
    </row>
    <row r="12" spans="1:21">
      <c r="A12" s="65" t="str">
        <f t="shared" si="0"/>
        <v>UA:B19C20SkidP5:HD-TT-416:Temperature-Mon</v>
      </c>
      <c r="B12" s="66" t="s">
        <v>76</v>
      </c>
      <c r="C12" s="64"/>
      <c r="D12" s="65" t="str">
        <f t="shared" si="1"/>
        <v>UA:B19C20SkidP7:HD-TT-06:Temperature-Mon</v>
      </c>
      <c r="E12" s="68" t="s">
        <v>77</v>
      </c>
      <c r="F12" s="64"/>
      <c r="G12" s="65" t="str">
        <f t="shared" si="2"/>
        <v>UA:PH2SkidLI:HD-TT-06:Temperature-Mon</v>
      </c>
      <c r="H12" s="68" t="s">
        <v>78</v>
      </c>
      <c r="J12" s="61" t="s">
        <v>11</v>
      </c>
      <c r="K12" s="61" t="s">
        <v>24</v>
      </c>
      <c r="L12" s="61" t="s">
        <v>13</v>
      </c>
      <c r="O12" s="63" t="s">
        <v>79</v>
      </c>
      <c r="R12" s="64" t="s">
        <v>79</v>
      </c>
      <c r="U12" s="64" t="s">
        <v>79</v>
      </c>
    </row>
    <row r="13" spans="1:21">
      <c r="A13" s="65" t="str">
        <f t="shared" si="0"/>
        <v>UA:B19C20SkidP5:HD-TT-EXT:Temperature-Mon</v>
      </c>
      <c r="B13" s="66" t="s">
        <v>80</v>
      </c>
      <c r="C13" s="64"/>
      <c r="D13" s="65" t="str">
        <f t="shared" si="1"/>
        <v>UA:B19C20SkidP7:HD-TT-EXT:Temperature-Mon</v>
      </c>
      <c r="E13" s="68" t="s">
        <v>80</v>
      </c>
      <c r="F13" s="64"/>
      <c r="G13" s="65" t="str">
        <f t="shared" si="2"/>
        <v>UA:PH2SkidLI:HD-TT-EXT:Temperature-Mon</v>
      </c>
      <c r="H13" s="68" t="s">
        <v>80</v>
      </c>
      <c r="J13" s="61" t="s">
        <v>11</v>
      </c>
      <c r="K13" s="61" t="s">
        <v>24</v>
      </c>
      <c r="L13" s="61" t="s">
        <v>13</v>
      </c>
      <c r="O13" s="63" t="s">
        <v>81</v>
      </c>
      <c r="R13" s="64" t="s">
        <v>82</v>
      </c>
      <c r="U13" s="64" t="s">
        <v>83</v>
      </c>
    </row>
    <row r="14" spans="1:21">
      <c r="A14" s="65" t="str">
        <f t="shared" si="0"/>
        <v>UA:B19C20SkidP5:HD-FT-411:Flow-Mon-x1000</v>
      </c>
      <c r="B14" s="66" t="s">
        <v>84</v>
      </c>
      <c r="C14" s="64"/>
      <c r="D14" s="65" t="str">
        <f t="shared" si="1"/>
        <v>UA:B19C20SkidP7:HD-FT-01:Flow-Mon-x1000</v>
      </c>
      <c r="E14" s="68" t="s">
        <v>85</v>
      </c>
      <c r="F14" s="64"/>
      <c r="G14" s="65" t="str">
        <f t="shared" si="2"/>
        <v>UA:PH2SkidLI:HD-FT-01:Flow-Mon-x1000</v>
      </c>
      <c r="H14" s="68" t="s">
        <v>86</v>
      </c>
      <c r="J14" s="61" t="s">
        <v>11</v>
      </c>
      <c r="K14" s="61" t="s">
        <v>24</v>
      </c>
      <c r="L14" s="61" t="s">
        <v>13</v>
      </c>
      <c r="O14" s="64" t="s">
        <v>87</v>
      </c>
      <c r="R14" s="64" t="s">
        <v>88</v>
      </c>
      <c r="U14" s="64" t="s">
        <v>89</v>
      </c>
    </row>
    <row r="15" spans="1:21">
      <c r="A15" s="65" t="str">
        <f t="shared" si="0"/>
        <v>UA:B19C20SkidP5:HD-FT-412:Flow-Mon-x1000</v>
      </c>
      <c r="B15" s="66" t="s">
        <v>90</v>
      </c>
      <c r="C15" s="64"/>
      <c r="D15" s="65" t="str">
        <f t="shared" si="1"/>
        <v>UA:B19C20SkidP7:HD-FT-02:Flow-Mon-x1000</v>
      </c>
      <c r="E15" s="68" t="s">
        <v>91</v>
      </c>
      <c r="F15" s="64"/>
      <c r="G15" s="65" t="str">
        <f t="shared" si="2"/>
        <v>UA:PH2SkidLI:HD-FT-02:Flow-Mon-x1000</v>
      </c>
      <c r="H15" s="68" t="s">
        <v>92</v>
      </c>
      <c r="J15" s="61" t="s">
        <v>11</v>
      </c>
      <c r="K15" s="61" t="s">
        <v>24</v>
      </c>
      <c r="L15" s="61" t="s">
        <v>13</v>
      </c>
      <c r="O15" s="64" t="s">
        <v>93</v>
      </c>
      <c r="R15" s="64" t="s">
        <v>94</v>
      </c>
      <c r="U15" s="64" t="s">
        <v>95</v>
      </c>
    </row>
    <row r="16" spans="1:21">
      <c r="A16" s="65" t="str">
        <f t="shared" si="0"/>
        <v>UA:B19C20SkidP5:HD-FT-413:Flow-Mon-x1000</v>
      </c>
      <c r="B16" s="66" t="s">
        <v>96</v>
      </c>
      <c r="C16" s="64"/>
      <c r="D16" s="65" t="str">
        <f t="shared" si="1"/>
        <v>UA:B19C20SkidP7:HD-FT-03:Flow-Mon-x1000</v>
      </c>
      <c r="E16" s="68" t="s">
        <v>97</v>
      </c>
      <c r="F16" s="64"/>
      <c r="G16" s="65" t="str">
        <f t="shared" si="2"/>
        <v>UA:PH2SkidLI:HD-FT-03:Flow-Mon-x1000</v>
      </c>
      <c r="H16" s="68" t="s">
        <v>98</v>
      </c>
      <c r="J16" s="61" t="s">
        <v>11</v>
      </c>
      <c r="K16" s="61" t="s">
        <v>24</v>
      </c>
      <c r="L16" s="61" t="s">
        <v>13</v>
      </c>
      <c r="O16" s="64" t="s">
        <v>99</v>
      </c>
      <c r="R16" s="64" t="s">
        <v>100</v>
      </c>
      <c r="U16" s="64" t="s">
        <v>101</v>
      </c>
    </row>
    <row r="17" spans="1:21">
      <c r="A17" s="65" t="str">
        <f t="shared" si="0"/>
        <v>UA:B19C20SkidP5:HD-RE-411:Temperature-Mon</v>
      </c>
      <c r="B17" s="68" t="s">
        <v>102</v>
      </c>
      <c r="C17" s="64"/>
      <c r="D17" s="65" t="str">
        <f t="shared" si="1"/>
        <v>UA:B19C20SkidP7:HD-RE-01:Temperature-Mon</v>
      </c>
      <c r="E17" s="68" t="s">
        <v>103</v>
      </c>
      <c r="F17" s="64"/>
      <c r="G17" s="65" t="str">
        <f t="shared" si="2"/>
        <v>UA:PH2SkidLI:HD-RE-01:Temperature-Mon</v>
      </c>
      <c r="H17" s="68" t="s">
        <v>104</v>
      </c>
      <c r="J17" s="61" t="s">
        <v>11</v>
      </c>
      <c r="K17" s="61" t="s">
        <v>24</v>
      </c>
      <c r="L17" s="61" t="s">
        <v>13</v>
      </c>
      <c r="O17" s="64" t="s">
        <v>105</v>
      </c>
      <c r="R17" s="64" t="s">
        <v>106</v>
      </c>
      <c r="U17" s="64" t="s">
        <v>107</v>
      </c>
    </row>
    <row r="18" spans="1:21">
      <c r="A18" s="65" t="str">
        <f t="shared" si="0"/>
        <v>UA:B19C20SkidP5:HD-RE-412:Temperature-Mon</v>
      </c>
      <c r="B18" s="68" t="s">
        <v>108</v>
      </c>
      <c r="C18" s="64"/>
      <c r="D18" s="65" t="str">
        <f t="shared" si="1"/>
        <v>UA:B19C20SkidP7:HD-RE-02:Temperature-Mon</v>
      </c>
      <c r="E18" s="68" t="s">
        <v>109</v>
      </c>
      <c r="F18" s="64"/>
      <c r="G18" s="65" t="str">
        <f t="shared" si="2"/>
        <v>UA:PH2SkidLI:HD-RE-02:Temperature-Mon</v>
      </c>
      <c r="H18" s="68" t="s">
        <v>110</v>
      </c>
      <c r="J18" s="61" t="s">
        <v>11</v>
      </c>
      <c r="K18" s="61" t="s">
        <v>24</v>
      </c>
      <c r="L18" s="61" t="s">
        <v>13</v>
      </c>
      <c r="O18" s="64" t="s">
        <v>111</v>
      </c>
      <c r="R18" s="64" t="s">
        <v>112</v>
      </c>
      <c r="U18" s="64" t="s">
        <v>113</v>
      </c>
    </row>
    <row r="19" spans="1:21">
      <c r="A19" s="65" t="str">
        <f t="shared" si="0"/>
        <v>UA:B19C20SkidP5:HD-RE-411:TemperatureRef-Mon</v>
      </c>
      <c r="B19" s="68" t="s">
        <v>114</v>
      </c>
      <c r="C19" s="64"/>
      <c r="D19" s="65" t="str">
        <f t="shared" si="1"/>
        <v>UA:B19C20SkidP7:HD-RE-01:TemperatureRef-Mon</v>
      </c>
      <c r="E19" s="68" t="s">
        <v>115</v>
      </c>
      <c r="F19" s="64"/>
      <c r="G19" s="65" t="str">
        <f t="shared" si="2"/>
        <v>UA:PH2SkidLI:HD-RE-01:TemperatureRef-Mon</v>
      </c>
      <c r="H19" s="68" t="s">
        <v>116</v>
      </c>
      <c r="J19" s="61" t="s">
        <v>11</v>
      </c>
      <c r="K19" s="61" t="s">
        <v>24</v>
      </c>
      <c r="L19" s="61" t="s">
        <v>13</v>
      </c>
      <c r="O19" s="64" t="s">
        <v>117</v>
      </c>
      <c r="R19" s="64" t="s">
        <v>118</v>
      </c>
      <c r="U19" s="64" t="s">
        <v>119</v>
      </c>
    </row>
    <row r="20" spans="1:21">
      <c r="A20" s="65" t="str">
        <f t="shared" si="0"/>
        <v>UA:B19C20SkidP5:HD-RE-412:TemperatureRef-Mon</v>
      </c>
      <c r="B20" s="68" t="s">
        <v>120</v>
      </c>
      <c r="C20" s="64"/>
      <c r="D20" s="65" t="str">
        <f t="shared" si="1"/>
        <v>UA:B19C20SkidP7:HD-RE-02:TemperatureRef-Mon</v>
      </c>
      <c r="E20" s="68" t="s">
        <v>121</v>
      </c>
      <c r="F20" s="64"/>
      <c r="G20" s="65" t="str">
        <f t="shared" si="2"/>
        <v>UA:PH2SkidLI:HD-RE-02:TemperatureRef-Mon</v>
      </c>
      <c r="H20" s="68" t="s">
        <v>122</v>
      </c>
      <c r="J20" s="61" t="s">
        <v>11</v>
      </c>
      <c r="K20" s="61" t="s">
        <v>24</v>
      </c>
      <c r="L20" s="61" t="s">
        <v>13</v>
      </c>
      <c r="O20" s="64" t="s">
        <v>123</v>
      </c>
      <c r="R20" s="64" t="s">
        <v>124</v>
      </c>
      <c r="U20" s="64" t="s">
        <v>125</v>
      </c>
    </row>
    <row r="21" spans="1:21">
      <c r="A21" s="65" t="str">
        <f t="shared" si="0"/>
        <v>UA:B19C20SkidP5:HD-BC-411:Power-Mon</v>
      </c>
      <c r="B21" s="68" t="s">
        <v>126</v>
      </c>
      <c r="C21" s="64"/>
      <c r="D21" s="65" t="str">
        <f t="shared" si="1"/>
        <v>UA:B19C20SkidP7:HD-BC-01:Power-Mon</v>
      </c>
      <c r="E21" s="68" t="s">
        <v>127</v>
      </c>
      <c r="F21" s="64"/>
      <c r="G21" s="65" t="str">
        <f t="shared" si="2"/>
        <v>UA:PH2SkidLI:HD-BC-01:Power-Mon</v>
      </c>
      <c r="H21" s="68" t="s">
        <v>128</v>
      </c>
      <c r="J21" s="61" t="s">
        <v>11</v>
      </c>
      <c r="K21" s="61" t="s">
        <v>24</v>
      </c>
      <c r="L21" s="61" t="s">
        <v>13</v>
      </c>
      <c r="O21" s="64" t="s">
        <v>129</v>
      </c>
      <c r="R21" s="64" t="s">
        <v>130</v>
      </c>
      <c r="U21" s="64" t="s">
        <v>131</v>
      </c>
    </row>
    <row r="22" spans="1:21">
      <c r="A22" s="65" t="str">
        <f t="shared" si="0"/>
        <v>UA:B19C20SkidP5:HD-BC-412:Power-Mon</v>
      </c>
      <c r="B22" s="68" t="s">
        <v>132</v>
      </c>
      <c r="C22" s="64"/>
      <c r="D22" s="65" t="str">
        <f t="shared" si="1"/>
        <v>UA:B19C20SkidP7:HD-BC-02:Power-Mon</v>
      </c>
      <c r="E22" s="68" t="s">
        <v>133</v>
      </c>
      <c r="F22" s="64"/>
      <c r="G22" s="65" t="str">
        <f t="shared" si="2"/>
        <v>UA:PH2SkidLI:HD-BC-02:Power-Mon</v>
      </c>
      <c r="H22" s="68" t="s">
        <v>134</v>
      </c>
      <c r="J22" s="61" t="s">
        <v>11</v>
      </c>
      <c r="K22" s="61" t="s">
        <v>24</v>
      </c>
      <c r="L22" s="61" t="s">
        <v>13</v>
      </c>
      <c r="O22" s="64" t="s">
        <v>135</v>
      </c>
      <c r="R22" s="64" t="s">
        <v>136</v>
      </c>
      <c r="U22" s="64" t="s">
        <v>137</v>
      </c>
    </row>
    <row r="23" spans="1:21">
      <c r="A23" s="65" t="str">
        <f t="shared" si="0"/>
        <v>UA:B19C20SkidP5:HD-TCV-411:ValveOpening-Mon</v>
      </c>
      <c r="B23" s="68" t="s">
        <v>138</v>
      </c>
      <c r="C23" s="64"/>
      <c r="D23" s="69" t="s">
        <v>139</v>
      </c>
      <c r="E23" s="68" t="s">
        <v>140</v>
      </c>
      <c r="F23" s="64"/>
      <c r="G23" s="65" t="str">
        <f t="shared" si="2"/>
        <v>UA:PH2SkidLI:HD-TCV-01:ValveOpening-Mon</v>
      </c>
      <c r="H23" s="68" t="s">
        <v>141</v>
      </c>
      <c r="J23" s="61" t="s">
        <v>11</v>
      </c>
      <c r="K23" s="61" t="s">
        <v>24</v>
      </c>
      <c r="L23" s="61" t="s">
        <v>13</v>
      </c>
      <c r="O23" s="64" t="s">
        <v>142</v>
      </c>
      <c r="R23" s="64" t="s">
        <v>143</v>
      </c>
      <c r="U23" s="64" t="s">
        <v>144</v>
      </c>
    </row>
    <row r="24" spans="1:21">
      <c r="A24" s="65" t="str">
        <f t="shared" si="0"/>
        <v>UA:B19C20SkidP5:HD-TIC-411:Kp-RB</v>
      </c>
      <c r="B24" s="68" t="s">
        <v>145</v>
      </c>
      <c r="C24" s="64"/>
      <c r="D24" s="69" t="s">
        <v>146</v>
      </c>
      <c r="E24" s="68" t="s">
        <v>147</v>
      </c>
      <c r="F24" s="64"/>
      <c r="G24" s="65" t="str">
        <f t="shared" si="2"/>
        <v>UA:PH2SkidLI:HD-TIC-01:Kp-RB</v>
      </c>
      <c r="H24" s="68" t="s">
        <v>148</v>
      </c>
      <c r="J24" s="61" t="s">
        <v>11</v>
      </c>
      <c r="K24" s="61" t="s">
        <v>24</v>
      </c>
      <c r="L24" s="61" t="s">
        <v>13</v>
      </c>
      <c r="O24" s="64" t="s">
        <v>149</v>
      </c>
      <c r="R24" s="64" t="s">
        <v>150</v>
      </c>
      <c r="U24" s="64" t="s">
        <v>151</v>
      </c>
    </row>
    <row r="25" spans="1:21">
      <c r="A25" s="65" t="str">
        <f t="shared" si="0"/>
        <v>UA:B19C20SkidP5:HD-TIC-411:Kd-RB</v>
      </c>
      <c r="B25" s="68" t="s">
        <v>152</v>
      </c>
      <c r="C25" s="64"/>
      <c r="D25" s="69" t="s">
        <v>153</v>
      </c>
      <c r="E25" s="68" t="s">
        <v>154</v>
      </c>
      <c r="F25" s="64"/>
      <c r="G25" s="65" t="str">
        <f t="shared" si="2"/>
        <v>UA:PH2SkidLI:HD-TIC-01:Kd-RB</v>
      </c>
      <c r="H25" s="68" t="s">
        <v>155</v>
      </c>
      <c r="J25" s="61" t="s">
        <v>11</v>
      </c>
      <c r="K25" s="61" t="s">
        <v>24</v>
      </c>
      <c r="L25" s="61" t="s">
        <v>13</v>
      </c>
      <c r="O25" s="64" t="s">
        <v>156</v>
      </c>
      <c r="R25" s="64" t="s">
        <v>157</v>
      </c>
      <c r="U25" s="64" t="s">
        <v>158</v>
      </c>
    </row>
    <row r="26" spans="1:21">
      <c r="A26" s="65" t="str">
        <f t="shared" si="0"/>
        <v>UA:B19C20SkidP5:HD-TIC-411:Ki-RB</v>
      </c>
      <c r="B26" s="68" t="s">
        <v>159</v>
      </c>
      <c r="C26" s="64"/>
      <c r="D26" s="69" t="s">
        <v>160</v>
      </c>
      <c r="E26" s="68" t="s">
        <v>161</v>
      </c>
      <c r="F26" s="64"/>
      <c r="G26" s="65" t="str">
        <f t="shared" si="2"/>
        <v>UA:PH2SkidLI:HD-TIC-01:Ki-RB</v>
      </c>
      <c r="H26" s="68" t="s">
        <v>162</v>
      </c>
      <c r="J26" s="61" t="s">
        <v>11</v>
      </c>
      <c r="K26" s="61" t="s">
        <v>24</v>
      </c>
      <c r="L26" s="61" t="s">
        <v>13</v>
      </c>
      <c r="O26" s="64" t="s">
        <v>163</v>
      </c>
      <c r="R26" s="64" t="s">
        <v>164</v>
      </c>
      <c r="U26" s="64" t="s">
        <v>165</v>
      </c>
    </row>
    <row r="27" spans="1:21">
      <c r="A27" s="65" t="str">
        <f t="shared" si="0"/>
        <v>UA:B19C20SkidP5:HD-TIC-411:TemperatureRef-Mon</v>
      </c>
      <c r="B27" s="68" t="s">
        <v>166</v>
      </c>
      <c r="C27" s="64"/>
      <c r="D27" s="69" t="s">
        <v>167</v>
      </c>
      <c r="E27" s="68" t="s">
        <v>168</v>
      </c>
      <c r="F27" s="64"/>
      <c r="G27" s="65" t="str">
        <f t="shared" si="2"/>
        <v>UA:PH2SkidLI:HD-TIC-01:TemperatureRef-Mon</v>
      </c>
      <c r="H27" s="68" t="s">
        <v>169</v>
      </c>
      <c r="J27" s="61" t="s">
        <v>11</v>
      </c>
      <c r="K27" s="61" t="s">
        <v>24</v>
      </c>
      <c r="L27" s="61" t="s">
        <v>13</v>
      </c>
      <c r="O27" s="64" t="s">
        <v>170</v>
      </c>
      <c r="R27" s="64" t="s">
        <v>171</v>
      </c>
      <c r="U27" s="64" t="s">
        <v>172</v>
      </c>
    </row>
    <row r="28" spans="1:21">
      <c r="A28" s="65" t="str">
        <f t="shared" si="0"/>
        <v>UA:B19C20SkidP5:HD-TIC-411:Temperature-Mon</v>
      </c>
      <c r="B28" s="68" t="s">
        <v>173</v>
      </c>
      <c r="C28" s="64"/>
      <c r="D28" s="69" t="s">
        <v>174</v>
      </c>
      <c r="E28" s="68" t="s">
        <v>175</v>
      </c>
      <c r="F28" s="64"/>
      <c r="G28" s="65" t="str">
        <f t="shared" si="2"/>
        <v>UA:PH2SkidLI:HD-TIC-01:Temperature-Mon</v>
      </c>
      <c r="H28" s="68" t="s">
        <v>176</v>
      </c>
      <c r="J28" s="61" t="s">
        <v>11</v>
      </c>
      <c r="K28" s="61" t="s">
        <v>24</v>
      </c>
      <c r="L28" s="61" t="s">
        <v>13</v>
      </c>
      <c r="O28" s="64" t="s">
        <v>177</v>
      </c>
      <c r="R28" s="64" t="s">
        <v>178</v>
      </c>
      <c r="U28" s="64" t="s">
        <v>179</v>
      </c>
    </row>
    <row r="29" spans="1:21">
      <c r="A29" s="65" t="str">
        <f t="shared" si="0"/>
        <v>UA:B19C20SkidP5:HD-TIC-411:ValveOpening-Mon</v>
      </c>
      <c r="B29" s="68" t="s">
        <v>180</v>
      </c>
      <c r="C29" s="64"/>
      <c r="D29" s="69" t="s">
        <v>139</v>
      </c>
      <c r="E29" s="68" t="s">
        <v>181</v>
      </c>
      <c r="F29" s="64"/>
      <c r="G29" s="65" t="str">
        <f t="shared" si="2"/>
        <v>UA:PH2SkidLI:HD-TIC-01:ValveOpening-Mon</v>
      </c>
      <c r="H29" s="68" t="s">
        <v>182</v>
      </c>
      <c r="J29" s="61" t="s">
        <v>11</v>
      </c>
      <c r="K29" s="61" t="s">
        <v>24</v>
      </c>
      <c r="L29" s="61" t="s">
        <v>13</v>
      </c>
      <c r="O29" s="64" t="s">
        <v>183</v>
      </c>
      <c r="R29" s="64" t="s">
        <v>184</v>
      </c>
      <c r="U29" s="64" t="s">
        <v>185</v>
      </c>
    </row>
    <row r="30" spans="1:21">
      <c r="A30" s="65" t="str">
        <f t="shared" si="0"/>
        <v>UA:B19C20SkidP5:HD-TCV-412:ValveOpening-Mon</v>
      </c>
      <c r="B30" s="68" t="s">
        <v>186</v>
      </c>
      <c r="C30" s="64"/>
      <c r="D30" s="70" t="str">
        <f t="shared" si="1"/>
        <v>UA:B19C20SkidP7:HD-TCV-02:ValveOpening-Mon</v>
      </c>
      <c r="E30" s="68" t="s">
        <v>187</v>
      </c>
      <c r="F30" s="64"/>
      <c r="G30" s="65" t="str">
        <f t="shared" si="2"/>
        <v>UA:PH2SkidLI:HD-TCV-02:ValveOpening-Mon</v>
      </c>
      <c r="H30" s="68" t="s">
        <v>188</v>
      </c>
      <c r="J30" s="61" t="s">
        <v>11</v>
      </c>
      <c r="K30" s="61" t="s">
        <v>24</v>
      </c>
      <c r="L30" s="61" t="s">
        <v>13</v>
      </c>
      <c r="O30" s="64" t="s">
        <v>189</v>
      </c>
      <c r="R30" s="64" t="s">
        <v>190</v>
      </c>
      <c r="U30" s="64" t="s">
        <v>191</v>
      </c>
    </row>
    <row r="31" spans="1:21">
      <c r="A31" s="65" t="str">
        <f t="shared" si="0"/>
        <v>UA:B19C20SkidP5:HD-TIC-412:Kp-RB</v>
      </c>
      <c r="B31" s="68" t="s">
        <v>192</v>
      </c>
      <c r="C31" s="64"/>
      <c r="D31" s="65" t="str">
        <f t="shared" si="1"/>
        <v>UA:B19C20SkidP7:HD-TIC-02:Kp-RB</v>
      </c>
      <c r="E31" s="68" t="s">
        <v>193</v>
      </c>
      <c r="F31" s="64"/>
      <c r="G31" s="65" t="str">
        <f t="shared" si="2"/>
        <v>UA:PH2SkidLI:HD-TIC-02:Kp-RB</v>
      </c>
      <c r="H31" s="68" t="s">
        <v>194</v>
      </c>
      <c r="J31" s="61" t="s">
        <v>11</v>
      </c>
      <c r="K31" s="61" t="s">
        <v>24</v>
      </c>
      <c r="L31" s="61" t="s">
        <v>13</v>
      </c>
      <c r="O31" s="64" t="s">
        <v>195</v>
      </c>
      <c r="R31" s="64" t="s">
        <v>196</v>
      </c>
      <c r="U31" s="64" t="s">
        <v>197</v>
      </c>
    </row>
    <row r="32" spans="1:21">
      <c r="A32" s="65" t="str">
        <f t="shared" si="0"/>
        <v>UA:B19C20SkidP5:HD-TIC-412:Kd-RB</v>
      </c>
      <c r="B32" s="68" t="s">
        <v>198</v>
      </c>
      <c r="C32" s="64"/>
      <c r="D32" s="65" t="str">
        <f t="shared" si="1"/>
        <v>UA:B19C20SkidP7:HD-TIC-02:Kd-RB</v>
      </c>
      <c r="E32" s="68" t="s">
        <v>199</v>
      </c>
      <c r="F32" s="64"/>
      <c r="G32" s="65" t="str">
        <f t="shared" si="2"/>
        <v>UA:PH2SkidLI:HD-TIC-02:Kd-RB</v>
      </c>
      <c r="H32" s="68" t="s">
        <v>200</v>
      </c>
      <c r="J32" s="61" t="s">
        <v>11</v>
      </c>
      <c r="K32" s="61" t="s">
        <v>24</v>
      </c>
      <c r="L32" s="61" t="s">
        <v>13</v>
      </c>
      <c r="O32" s="64" t="s">
        <v>201</v>
      </c>
      <c r="R32" s="64" t="s">
        <v>202</v>
      </c>
      <c r="U32" s="64" t="s">
        <v>203</v>
      </c>
    </row>
    <row r="33" spans="1:21">
      <c r="A33" s="65" t="str">
        <f t="shared" si="0"/>
        <v>UA:B19C20SkidP5:HD-TIC-412:Ki-RB</v>
      </c>
      <c r="B33" s="68" t="s">
        <v>204</v>
      </c>
      <c r="C33" s="64"/>
      <c r="D33" s="65" t="str">
        <f t="shared" si="1"/>
        <v>UA:B19C20SkidP7:HD-TIC-02:Ki-RB</v>
      </c>
      <c r="E33" s="68" t="s">
        <v>205</v>
      </c>
      <c r="F33" s="64"/>
      <c r="G33" s="65" t="str">
        <f t="shared" si="2"/>
        <v>UA:PH2SkidLI:HD-TIC-02:Ki-RB</v>
      </c>
      <c r="H33" s="68" t="s">
        <v>206</v>
      </c>
      <c r="J33" s="61" t="s">
        <v>11</v>
      </c>
      <c r="K33" s="61" t="s">
        <v>24</v>
      </c>
      <c r="L33" s="61" t="s">
        <v>13</v>
      </c>
      <c r="O33" s="64" t="s">
        <v>207</v>
      </c>
      <c r="R33" s="64" t="s">
        <v>208</v>
      </c>
      <c r="U33" s="64" t="s">
        <v>209</v>
      </c>
    </row>
    <row r="34" spans="1:21">
      <c r="A34" s="65" t="str">
        <f t="shared" si="0"/>
        <v>UA:B19C20SkidP5:HD-TIC-412:TemperatureRef-Mon</v>
      </c>
      <c r="B34" s="68" t="s">
        <v>210</v>
      </c>
      <c r="C34" s="64"/>
      <c r="D34" s="65" t="str">
        <f t="shared" si="1"/>
        <v>UA:B19C20SkidP7:HD-TIC-02:TemperatureRef-Mon</v>
      </c>
      <c r="E34" s="68" t="s">
        <v>211</v>
      </c>
      <c r="F34" s="64"/>
      <c r="G34" s="65" t="str">
        <f t="shared" si="2"/>
        <v>UA:PH2SkidLI:HD-TIC-02:TemperatureRef-Mon</v>
      </c>
      <c r="H34" s="68" t="s">
        <v>212</v>
      </c>
      <c r="J34" s="61" t="s">
        <v>11</v>
      </c>
      <c r="K34" s="61" t="s">
        <v>24</v>
      </c>
      <c r="L34" s="61" t="s">
        <v>13</v>
      </c>
      <c r="O34" s="64" t="s">
        <v>213</v>
      </c>
      <c r="R34" s="64" t="s">
        <v>214</v>
      </c>
      <c r="U34" s="64" t="s">
        <v>215</v>
      </c>
    </row>
    <row r="35" spans="1:21">
      <c r="A35" s="65" t="str">
        <f t="shared" si="0"/>
        <v>UA:B19C20SkidP5:HD-TIC-412:Temperature-Mon</v>
      </c>
      <c r="B35" s="68" t="s">
        <v>216</v>
      </c>
      <c r="C35" s="64"/>
      <c r="D35" s="65" t="str">
        <f t="shared" si="1"/>
        <v>UA:B19C20SkidP7:HD-TIC-02:Temperature-Mon</v>
      </c>
      <c r="E35" s="68" t="s">
        <v>217</v>
      </c>
      <c r="F35" s="64"/>
      <c r="G35" s="65" t="str">
        <f t="shared" si="2"/>
        <v>UA:PH2SkidLI:HD-TIC-02:Temperature-Mon</v>
      </c>
      <c r="H35" s="68" t="s">
        <v>218</v>
      </c>
      <c r="J35" s="61" t="s">
        <v>11</v>
      </c>
      <c r="K35" s="61" t="s">
        <v>24</v>
      </c>
      <c r="L35" s="61" t="s">
        <v>13</v>
      </c>
      <c r="O35" s="64" t="s">
        <v>219</v>
      </c>
      <c r="R35" s="64" t="s">
        <v>220</v>
      </c>
      <c r="U35" s="64" t="s">
        <v>221</v>
      </c>
    </row>
    <row r="36" spans="1:21">
      <c r="A36" s="65" t="str">
        <f t="shared" si="0"/>
        <v>UA:B19C20SkidP5:HD-TIC-412:ValveOpening-Mon</v>
      </c>
      <c r="B36" s="68" t="s">
        <v>222</v>
      </c>
      <c r="C36" s="64"/>
      <c r="D36" s="65" t="str">
        <f t="shared" si="1"/>
        <v>UA:B19C20SkidP7:HD-TIC-02:ValveOpening-Mon</v>
      </c>
      <c r="E36" s="68" t="s">
        <v>223</v>
      </c>
      <c r="F36" s="64"/>
      <c r="G36" s="65" t="str">
        <f t="shared" si="2"/>
        <v>UA:PH2SkidLI:HD-TIC-02:ValveOpening-Mon</v>
      </c>
      <c r="H36" s="68" t="s">
        <v>224</v>
      </c>
      <c r="J36" s="61" t="s">
        <v>11</v>
      </c>
      <c r="K36" s="61" t="s">
        <v>24</v>
      </c>
      <c r="L36" s="61" t="s">
        <v>13</v>
      </c>
      <c r="O36" s="64" t="s">
        <v>225</v>
      </c>
      <c r="R36" s="64" t="s">
        <v>226</v>
      </c>
      <c r="U36" s="64" t="s">
        <v>227</v>
      </c>
    </row>
    <row r="37" spans="1:21">
      <c r="A37" s="65" t="str">
        <f t="shared" si="0"/>
        <v>UA:B19C20SkidP5:HD-PIC-411:Kp-RB</v>
      </c>
      <c r="B37" s="68" t="s">
        <v>228</v>
      </c>
      <c r="C37" s="64"/>
      <c r="D37" s="65" t="str">
        <f t="shared" si="1"/>
        <v>UA:B19C20SkidP7:HD-PIC-01:Kp-RB</v>
      </c>
      <c r="E37" s="68" t="s">
        <v>229</v>
      </c>
      <c r="F37" s="64"/>
      <c r="G37" s="65" t="str">
        <f t="shared" si="2"/>
        <v>UA:PH2SkidLI:HD-PIC-01:Kp-RB</v>
      </c>
      <c r="H37" s="68" t="s">
        <v>230</v>
      </c>
      <c r="J37" s="61" t="s">
        <v>11</v>
      </c>
      <c r="K37" s="61" t="s">
        <v>24</v>
      </c>
      <c r="L37" s="61" t="s">
        <v>13</v>
      </c>
      <c r="O37" s="64" t="s">
        <v>231</v>
      </c>
      <c r="R37" s="64" t="s">
        <v>232</v>
      </c>
      <c r="U37" s="64" t="s">
        <v>233</v>
      </c>
    </row>
    <row r="38" spans="1:21">
      <c r="A38" s="65" t="str">
        <f t="shared" si="0"/>
        <v>UA:B19C20SkidP5:HD-PIC-411:Kd-RB</v>
      </c>
      <c r="B38" s="68" t="s">
        <v>234</v>
      </c>
      <c r="C38" s="64"/>
      <c r="D38" s="65" t="str">
        <f t="shared" si="1"/>
        <v>UA:B19C20SkidP7:HD-PIC-01:Kd-RB</v>
      </c>
      <c r="E38" s="68" t="s">
        <v>235</v>
      </c>
      <c r="F38" s="64"/>
      <c r="G38" s="65" t="str">
        <f t="shared" si="2"/>
        <v>UA:PH2SkidLI:HD-PIC-01:Kd-RB</v>
      </c>
      <c r="H38" s="68" t="s">
        <v>236</v>
      </c>
      <c r="J38" s="61" t="s">
        <v>11</v>
      </c>
      <c r="K38" s="61" t="s">
        <v>24</v>
      </c>
      <c r="L38" s="61" t="s">
        <v>13</v>
      </c>
      <c r="O38" s="64" t="s">
        <v>237</v>
      </c>
      <c r="R38" s="64" t="s">
        <v>238</v>
      </c>
      <c r="U38" s="64" t="s">
        <v>239</v>
      </c>
    </row>
    <row r="39" spans="1:21">
      <c r="A39" s="65" t="str">
        <f t="shared" si="0"/>
        <v>UA:B19C20SkidP5:HD-PIC-411:Ki-RB</v>
      </c>
      <c r="B39" s="68" t="s">
        <v>240</v>
      </c>
      <c r="C39" s="64"/>
      <c r="D39" s="65" t="str">
        <f t="shared" si="1"/>
        <v>UA:B19C20SkidP7:HD-PIC-01:Ki-RB</v>
      </c>
      <c r="E39" s="68" t="s">
        <v>241</v>
      </c>
      <c r="F39" s="64"/>
      <c r="G39" s="65" t="str">
        <f t="shared" si="2"/>
        <v>UA:PH2SkidLI:HD-PIC-01:Ki-RB</v>
      </c>
      <c r="H39" s="68" t="s">
        <v>242</v>
      </c>
      <c r="J39" s="61" t="s">
        <v>11</v>
      </c>
      <c r="K39" s="61" t="s">
        <v>24</v>
      </c>
      <c r="L39" s="61" t="s">
        <v>13</v>
      </c>
      <c r="O39" s="64" t="s">
        <v>243</v>
      </c>
      <c r="R39" s="64" t="s">
        <v>244</v>
      </c>
      <c r="U39" s="64" t="s">
        <v>245</v>
      </c>
    </row>
    <row r="40" spans="1:21">
      <c r="A40" s="65" t="str">
        <f t="shared" si="0"/>
        <v>UA:B19C20SkidP5:HD-PIC-411:PressureRef-Mon</v>
      </c>
      <c r="B40" s="68" t="s">
        <v>246</v>
      </c>
      <c r="C40" s="64"/>
      <c r="D40" s="65" t="str">
        <f t="shared" si="1"/>
        <v>UA:B19C20SkidP7:HD-PIC-01:PressureRef-Mon</v>
      </c>
      <c r="E40" s="68" t="s">
        <v>247</v>
      </c>
      <c r="F40" s="64"/>
      <c r="G40" s="65" t="str">
        <f t="shared" si="2"/>
        <v>UA:PH2SkidLI:HD-PIC-01:PressureRef-Mon</v>
      </c>
      <c r="H40" s="68" t="s">
        <v>248</v>
      </c>
      <c r="J40" s="61" t="s">
        <v>11</v>
      </c>
      <c r="K40" s="61" t="s">
        <v>24</v>
      </c>
      <c r="L40" s="61" t="s">
        <v>13</v>
      </c>
      <c r="O40" s="64" t="s">
        <v>249</v>
      </c>
      <c r="R40" s="64" t="s">
        <v>250</v>
      </c>
      <c r="U40" s="64" t="s">
        <v>251</v>
      </c>
    </row>
    <row r="41" spans="1:21">
      <c r="A41" s="65" t="str">
        <f t="shared" si="0"/>
        <v>UA:B19C20SkidP5:HD-BC-411:Pressure-Mon</v>
      </c>
      <c r="B41" s="68" t="s">
        <v>252</v>
      </c>
      <c r="C41" s="64"/>
      <c r="D41" s="65" t="str">
        <f t="shared" si="1"/>
        <v>UA:B19C20SkidP7:HD-BC-01:Pressure-Mon</v>
      </c>
      <c r="E41" s="68" t="s">
        <v>253</v>
      </c>
      <c r="F41" s="64"/>
      <c r="G41" s="65" t="str">
        <f t="shared" si="2"/>
        <v>UA:PH2SkidLI:HD-BC-01:Pressure-Mon</v>
      </c>
      <c r="H41" s="68" t="s">
        <v>254</v>
      </c>
      <c r="J41" s="61" t="s">
        <v>11</v>
      </c>
      <c r="K41" s="61" t="s">
        <v>24</v>
      </c>
      <c r="L41" s="61" t="s">
        <v>13</v>
      </c>
      <c r="O41" s="64" t="s">
        <v>255</v>
      </c>
      <c r="R41" s="64" t="s">
        <v>256</v>
      </c>
      <c r="U41" s="64" t="s">
        <v>257</v>
      </c>
    </row>
    <row r="42" spans="1:21">
      <c r="A42" s="65" t="str">
        <f t="shared" si="0"/>
        <v>UA:B19C20SkidP5:HD-BC-411:PowerRef-Mon</v>
      </c>
      <c r="B42" s="68" t="s">
        <v>258</v>
      </c>
      <c r="C42" s="64"/>
      <c r="D42" s="65" t="str">
        <f t="shared" si="1"/>
        <v>UA:B19C20SkidP7:HD-BC-01:PowerRef-Mon</v>
      </c>
      <c r="E42" s="68" t="s">
        <v>259</v>
      </c>
      <c r="F42" s="64"/>
      <c r="G42" s="65" t="str">
        <f t="shared" si="2"/>
        <v>UA:PH2SkidLI:HD-BC-01:PowerRef-Mon</v>
      </c>
      <c r="H42" s="68" t="s">
        <v>260</v>
      </c>
      <c r="J42" s="61" t="s">
        <v>11</v>
      </c>
      <c r="K42" s="61" t="s">
        <v>24</v>
      </c>
      <c r="L42" s="61" t="s">
        <v>13</v>
      </c>
    </row>
    <row r="43" spans="1:21">
      <c r="A43" s="65" t="str">
        <f>_xlfn.CONCAT(J43,":",O43)</f>
        <v>UA:B19C20SkidP5:HD-FT-411:Flow-Mon</v>
      </c>
      <c r="B43" s="65" t="s">
        <v>261</v>
      </c>
      <c r="D43" s="69" t="s">
        <v>262</v>
      </c>
      <c r="E43" s="68" t="s">
        <v>85</v>
      </c>
      <c r="G43" s="65" t="str">
        <f>_xlfn.CONCAT(L43,":",U43)</f>
        <v>UA:PH2SkidLI:HD-FT-01:Flow-Mon</v>
      </c>
      <c r="H43" s="65" t="s">
        <v>261</v>
      </c>
      <c r="J43" s="61" t="s">
        <v>11</v>
      </c>
      <c r="K43" s="61" t="s">
        <v>24</v>
      </c>
      <c r="L43" s="61" t="s">
        <v>13</v>
      </c>
      <c r="O43" s="71" t="s">
        <v>263</v>
      </c>
      <c r="R43" s="71" t="s">
        <v>262</v>
      </c>
      <c r="U43" s="71" t="s">
        <v>264</v>
      </c>
    </row>
    <row r="44" spans="1:21">
      <c r="A44" s="65" t="str">
        <f t="shared" ref="A44:A45" si="3">_xlfn.CONCAT(J44,":",O44)</f>
        <v>UA:B19C20SkidP5:HD-FT-412:Flow-Mon</v>
      </c>
      <c r="B44" s="65" t="s">
        <v>261</v>
      </c>
      <c r="D44" s="65" t="str">
        <f t="shared" ref="D44:D45" si="4">_xlfn.CONCAT(K44,":",U44)</f>
        <v>UA:B19C20SkidP7:HD-FT-02:Flow-Mon</v>
      </c>
      <c r="E44" s="68" t="s">
        <v>91</v>
      </c>
      <c r="G44" s="65" t="str">
        <f t="shared" ref="G44:G45" si="5">_xlfn.CONCAT(L44,":",U44)</f>
        <v>UA:PH2SkidLI:HD-FT-02:Flow-Mon</v>
      </c>
      <c r="H44" s="65" t="s">
        <v>261</v>
      </c>
      <c r="J44" s="61" t="s">
        <v>11</v>
      </c>
      <c r="K44" s="61" t="s">
        <v>24</v>
      </c>
      <c r="L44" s="61" t="s">
        <v>13</v>
      </c>
      <c r="O44" s="71" t="s">
        <v>265</v>
      </c>
      <c r="R44" s="71" t="s">
        <v>266</v>
      </c>
      <c r="U44" s="71" t="s">
        <v>267</v>
      </c>
    </row>
    <row r="45" spans="1:21">
      <c r="A45" s="65" t="str">
        <f t="shared" si="3"/>
        <v>UA:B19C20SkidP5:HD-FT-413:Flow-Mon</v>
      </c>
      <c r="B45" s="65" t="s">
        <v>261</v>
      </c>
      <c r="D45" s="65" t="str">
        <f t="shared" si="4"/>
        <v>UA:B19C20SkidP7:HD-FT-03:Flow-Mon</v>
      </c>
      <c r="E45" s="68" t="s">
        <v>97</v>
      </c>
      <c r="G45" s="65" t="str">
        <f t="shared" si="5"/>
        <v>UA:PH2SkidLI:HD-FT-03:Flow-Mon</v>
      </c>
      <c r="H45" s="65" t="s">
        <v>261</v>
      </c>
      <c r="J45" s="61" t="s">
        <v>11</v>
      </c>
      <c r="K45" s="61" t="s">
        <v>24</v>
      </c>
      <c r="L45" s="61" t="s">
        <v>13</v>
      </c>
      <c r="O45" s="71" t="s">
        <v>268</v>
      </c>
      <c r="R45" s="71" t="s">
        <v>269</v>
      </c>
      <c r="U45" s="71" t="s">
        <v>270</v>
      </c>
    </row>
  </sheetData>
  <mergeCells count="3">
    <mergeCell ref="A1:B1"/>
    <mergeCell ref="D1:E1"/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1BB2-E907-46C7-800F-E6A5874CD539}">
  <dimension ref="A1:U25"/>
  <sheetViews>
    <sheetView workbookViewId="0">
      <selection activeCell="B27" sqref="B27"/>
    </sheetView>
  </sheetViews>
  <sheetFormatPr defaultRowHeight="15"/>
  <cols>
    <col min="1" max="1" width="8" bestFit="1" customWidth="1"/>
    <col min="2" max="2" width="67.5703125" bestFit="1" customWidth="1"/>
    <col min="3" max="3" width="8.7109375" bestFit="1" customWidth="1"/>
    <col min="4" max="4" width="13.28515625" bestFit="1" customWidth="1"/>
    <col min="5" max="5" width="8.42578125" bestFit="1" customWidth="1"/>
    <col min="6" max="6" width="9.140625" bestFit="1" customWidth="1"/>
    <col min="7" max="7" width="8.5703125" bestFit="1" customWidth="1"/>
    <col min="8" max="8" width="15.7109375" bestFit="1" customWidth="1"/>
    <col min="9" max="9" width="9.85546875" bestFit="1" customWidth="1"/>
    <col min="10" max="10" width="46.42578125" hidden="1" customWidth="1"/>
    <col min="11" max="12" width="57.42578125" hidden="1" customWidth="1"/>
    <col min="13" max="13" width="15.42578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15.42578125" bestFit="1" customWidth="1"/>
    <col min="20" max="20" width="9.5703125" bestFit="1" customWidth="1"/>
    <col min="21" max="21" width="9.42578125" bestFit="1" customWidth="1"/>
  </cols>
  <sheetData>
    <row r="1" spans="1:21" s="9" customFormat="1">
      <c r="A1" s="2" t="s">
        <v>271</v>
      </c>
      <c r="B1" s="3" t="s">
        <v>272</v>
      </c>
      <c r="C1" s="4" t="s">
        <v>273</v>
      </c>
      <c r="D1" s="4" t="s">
        <v>274</v>
      </c>
      <c r="E1" s="4" t="s">
        <v>275</v>
      </c>
      <c r="F1" s="4" t="s">
        <v>276</v>
      </c>
      <c r="G1" s="4" t="s">
        <v>277</v>
      </c>
      <c r="H1" s="4" t="s">
        <v>278</v>
      </c>
      <c r="I1" s="4" t="s">
        <v>279</v>
      </c>
      <c r="J1" s="5" t="s">
        <v>280</v>
      </c>
      <c r="K1" s="5" t="s">
        <v>281</v>
      </c>
      <c r="L1" s="5" t="s">
        <v>282</v>
      </c>
      <c r="M1" s="6" t="s">
        <v>283</v>
      </c>
      <c r="N1" s="7" t="s">
        <v>284</v>
      </c>
      <c r="O1" s="6" t="s">
        <v>285</v>
      </c>
      <c r="P1" s="6" t="s">
        <v>286</v>
      </c>
      <c r="Q1" s="6" t="s">
        <v>287</v>
      </c>
      <c r="R1" s="6" t="s">
        <v>288</v>
      </c>
      <c r="S1" s="6" t="s">
        <v>289</v>
      </c>
      <c r="T1" s="6" t="s">
        <v>290</v>
      </c>
      <c r="U1" s="8" t="s">
        <v>291</v>
      </c>
    </row>
    <row r="2" spans="1:21" s="20" customFormat="1">
      <c r="A2" s="10">
        <v>1</v>
      </c>
      <c r="B2" s="11" t="s">
        <v>292</v>
      </c>
      <c r="C2" s="12" t="s">
        <v>293</v>
      </c>
      <c r="D2" s="12" t="s">
        <v>294</v>
      </c>
      <c r="E2" s="12" t="s">
        <v>295</v>
      </c>
      <c r="F2" s="12" t="s">
        <v>296</v>
      </c>
      <c r="G2" s="12" t="s">
        <v>297</v>
      </c>
      <c r="H2" s="12" t="s">
        <v>298</v>
      </c>
      <c r="I2" s="12" t="s">
        <v>299</v>
      </c>
      <c r="J2" s="13" t="str">
        <f t="shared" ref="J2:J23" si="0">IF(G2="-",C2&amp;"-"&amp;D2&amp;":"&amp;E2&amp;"-"&amp;F2&amp;":"&amp;H2&amp;"-"&amp;I2,C2&amp;"-"&amp;D2&amp;":"&amp;E2&amp;"-"&amp;F2&amp;"-"&amp;G2&amp;":"&amp;H2&amp;"-"&amp;I2)</f>
        <v>UA-B19C20SkidP7:HD-TIC-TCV:LoopPIDKp-SP</v>
      </c>
      <c r="K2" s="13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UA-B19C20SkidP7:HD-TIC-TCV:LoopPIDKpUpperLimit-Cte</v>
      </c>
      <c r="L2" s="13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UA-B19C20SkidP7:HD-TIC-TCV:LoopPIDKpLowerLimit-Cte</v>
      </c>
      <c r="M2" s="14"/>
      <c r="N2" s="15" t="s">
        <v>300</v>
      </c>
      <c r="O2" s="16" t="s">
        <v>301</v>
      </c>
      <c r="P2" s="17" t="s">
        <v>302</v>
      </c>
      <c r="Q2" s="17" t="s">
        <v>302</v>
      </c>
      <c r="R2" s="18"/>
      <c r="S2" s="18">
        <f t="shared" ref="S2:S23" si="3">M2</f>
        <v>0</v>
      </c>
      <c r="T2" s="17">
        <v>1</v>
      </c>
      <c r="U2" s="19">
        <v>3</v>
      </c>
    </row>
    <row r="3" spans="1:21" s="21" customFormat="1">
      <c r="A3" s="10">
        <v>2</v>
      </c>
      <c r="B3" s="11" t="s">
        <v>303</v>
      </c>
      <c r="C3" s="12" t="s">
        <v>293</v>
      </c>
      <c r="D3" s="12" t="s">
        <v>294</v>
      </c>
      <c r="E3" s="12" t="s">
        <v>295</v>
      </c>
      <c r="F3" s="12" t="s">
        <v>296</v>
      </c>
      <c r="G3" s="12" t="s">
        <v>297</v>
      </c>
      <c r="H3" s="12" t="s">
        <v>304</v>
      </c>
      <c r="I3" s="12" t="s">
        <v>299</v>
      </c>
      <c r="J3" s="13" t="str">
        <f t="shared" si="0"/>
        <v>UA-B19C20SkidP7:HD-TIC-TCV:LoopPIDKi-SP</v>
      </c>
      <c r="K3" s="13" t="str">
        <f t="shared" si="1"/>
        <v>UA-B19C20SkidP7:HD-TIC-TCV:LoopPIDKiUpperLimit-Cte</v>
      </c>
      <c r="L3" s="13" t="str">
        <f t="shared" si="2"/>
        <v>UA-B19C20SkidP7:HD-TIC-TCV:LoopPIDKiLowerLimit-Cte</v>
      </c>
      <c r="M3" s="14"/>
      <c r="N3" s="15" t="s">
        <v>300</v>
      </c>
      <c r="O3" s="16" t="s">
        <v>301</v>
      </c>
      <c r="P3" s="17" t="s">
        <v>302</v>
      </c>
      <c r="Q3" s="17" t="s">
        <v>302</v>
      </c>
      <c r="R3" s="18"/>
      <c r="S3" s="18">
        <f t="shared" si="3"/>
        <v>0</v>
      </c>
      <c r="T3" s="17">
        <v>1</v>
      </c>
      <c r="U3" s="19">
        <v>3</v>
      </c>
    </row>
    <row r="4" spans="1:21" s="22" customFormat="1">
      <c r="A4" s="10">
        <v>3</v>
      </c>
      <c r="B4" s="11" t="s">
        <v>305</v>
      </c>
      <c r="C4" s="12" t="s">
        <v>293</v>
      </c>
      <c r="D4" s="12" t="s">
        <v>294</v>
      </c>
      <c r="E4" s="12" t="s">
        <v>295</v>
      </c>
      <c r="F4" s="12" t="s">
        <v>296</v>
      </c>
      <c r="G4" s="12" t="s">
        <v>297</v>
      </c>
      <c r="H4" s="12" t="s">
        <v>306</v>
      </c>
      <c r="I4" s="12" t="s">
        <v>299</v>
      </c>
      <c r="J4" s="13" t="str">
        <f t="shared" si="0"/>
        <v>UA-B19C20SkidP7:HD-TIC-TCV:LoopPIDKd-SP</v>
      </c>
      <c r="K4" s="13" t="str">
        <f t="shared" si="1"/>
        <v>UA-B19C20SkidP7:HD-TIC-TCV:LoopPIDKdUpperLimit-Cte</v>
      </c>
      <c r="L4" s="13" t="str">
        <f t="shared" si="2"/>
        <v>UA-B19C20SkidP7:HD-TIC-TCV:LoopPIDKdLowerLimit-Cte</v>
      </c>
      <c r="M4" s="14"/>
      <c r="N4" s="15" t="s">
        <v>300</v>
      </c>
      <c r="O4" s="16" t="s">
        <v>301</v>
      </c>
      <c r="P4" s="17" t="s">
        <v>302</v>
      </c>
      <c r="Q4" s="17" t="s">
        <v>302</v>
      </c>
      <c r="R4" s="18"/>
      <c r="S4" s="18">
        <f t="shared" si="3"/>
        <v>0</v>
      </c>
      <c r="T4" s="17">
        <v>1</v>
      </c>
      <c r="U4" s="19">
        <v>3</v>
      </c>
    </row>
    <row r="5" spans="1:21" s="22" customFormat="1">
      <c r="A5" s="10">
        <v>4</v>
      </c>
      <c r="B5" s="11" t="s">
        <v>307</v>
      </c>
      <c r="C5" s="12" t="s">
        <v>293</v>
      </c>
      <c r="D5" s="12" t="s">
        <v>294</v>
      </c>
      <c r="E5" s="12" t="s">
        <v>295</v>
      </c>
      <c r="F5" s="12" t="s">
        <v>296</v>
      </c>
      <c r="G5" s="12" t="s">
        <v>297</v>
      </c>
      <c r="H5" s="12" t="s">
        <v>308</v>
      </c>
      <c r="I5" s="12" t="s">
        <v>299</v>
      </c>
      <c r="J5" s="13" t="str">
        <f t="shared" si="0"/>
        <v>UA-B19C20SkidP7:HD-TIC-TCV:MVManualRef-SP</v>
      </c>
      <c r="K5" s="13" t="str">
        <f t="shared" si="1"/>
        <v>UA-B19C20SkidP7:HD-TIC-TCV:MVManualRefUpperLimit-Cte</v>
      </c>
      <c r="L5" s="13" t="str">
        <f t="shared" si="2"/>
        <v>UA-B19C20SkidP7:HD-TIC-TCV:MVManualRefLowerLimit-Cte</v>
      </c>
      <c r="M5" s="14"/>
      <c r="N5" s="15" t="s">
        <v>300</v>
      </c>
      <c r="O5" s="16" t="s">
        <v>301</v>
      </c>
      <c r="P5" s="18">
        <v>100</v>
      </c>
      <c r="Q5" s="18">
        <v>0</v>
      </c>
      <c r="R5" s="18" t="s">
        <v>309</v>
      </c>
      <c r="S5" s="18">
        <f t="shared" si="3"/>
        <v>0</v>
      </c>
      <c r="T5" s="17">
        <v>1</v>
      </c>
      <c r="U5" s="19">
        <v>2</v>
      </c>
    </row>
    <row r="6" spans="1:21" s="22" customFormat="1">
      <c r="A6" s="10">
        <v>5</v>
      </c>
      <c r="B6" s="11" t="s">
        <v>310</v>
      </c>
      <c r="C6" s="12" t="s">
        <v>293</v>
      </c>
      <c r="D6" s="12" t="s">
        <v>294</v>
      </c>
      <c r="E6" s="12" t="s">
        <v>295</v>
      </c>
      <c r="F6" s="12" t="s">
        <v>296</v>
      </c>
      <c r="G6" s="12" t="s">
        <v>297</v>
      </c>
      <c r="H6" s="12" t="s">
        <v>311</v>
      </c>
      <c r="I6" s="12" t="s">
        <v>312</v>
      </c>
      <c r="J6" s="13" t="str">
        <f t="shared" si="0"/>
        <v>UA-B19C20SkidP7:HD-TIC-TCV:MVValue-Mon</v>
      </c>
      <c r="K6" s="13" t="str">
        <f t="shared" si="1"/>
        <v>UA-B19C20SkidP7:HD-TIC-TCV:MVValueUpperLimit-Cte</v>
      </c>
      <c r="L6" s="13" t="str">
        <f t="shared" si="2"/>
        <v>UA-B19C20SkidP7:HD-TIC-TCV:MVValueLowerLimit-Cte</v>
      </c>
      <c r="M6" s="14"/>
      <c r="N6" s="15" t="s">
        <v>300</v>
      </c>
      <c r="O6" s="16" t="s">
        <v>313</v>
      </c>
      <c r="P6" s="18">
        <v>100</v>
      </c>
      <c r="Q6" s="18">
        <v>0</v>
      </c>
      <c r="R6" s="18" t="s">
        <v>309</v>
      </c>
      <c r="S6" s="18">
        <f t="shared" si="3"/>
        <v>0</v>
      </c>
      <c r="T6" s="17">
        <v>1</v>
      </c>
      <c r="U6" s="19">
        <v>2</v>
      </c>
    </row>
    <row r="7" spans="1:21" s="23" customFormat="1">
      <c r="A7" s="10">
        <v>6</v>
      </c>
      <c r="B7" s="11" t="s">
        <v>314</v>
      </c>
      <c r="C7" s="12" t="s">
        <v>293</v>
      </c>
      <c r="D7" s="12" t="s">
        <v>294</v>
      </c>
      <c r="E7" s="12" t="s">
        <v>295</v>
      </c>
      <c r="F7" s="12" t="s">
        <v>296</v>
      </c>
      <c r="G7" s="12" t="s">
        <v>297</v>
      </c>
      <c r="H7" s="12" t="s">
        <v>315</v>
      </c>
      <c r="I7" s="12" t="s">
        <v>316</v>
      </c>
      <c r="J7" s="13" t="str">
        <f t="shared" si="0"/>
        <v>UA-B19C20SkidP7:HD-TIC-TCV:LoopState-Sel</v>
      </c>
      <c r="K7" s="13" t="str">
        <f t="shared" si="1"/>
        <v>UA-B19C20SkidP7:HD-TIC-TCV:LoopStateUpperLimit-Cte</v>
      </c>
      <c r="L7" s="13" t="str">
        <f t="shared" si="2"/>
        <v>UA-B19C20SkidP7:HD-TIC-TCV:LoopStateLowerLimit-Cte</v>
      </c>
      <c r="M7" s="14"/>
      <c r="N7" s="15" t="s">
        <v>317</v>
      </c>
      <c r="O7" s="16" t="s">
        <v>318</v>
      </c>
      <c r="P7" s="17" t="s">
        <v>319</v>
      </c>
      <c r="Q7" s="17" t="s">
        <v>320</v>
      </c>
      <c r="R7" s="18"/>
      <c r="S7" s="18">
        <f t="shared" si="3"/>
        <v>0</v>
      </c>
      <c r="T7" s="17">
        <v>1</v>
      </c>
      <c r="U7" s="19">
        <v>0</v>
      </c>
    </row>
    <row r="8" spans="1:21" s="23" customFormat="1">
      <c r="A8" s="10">
        <v>7</v>
      </c>
      <c r="B8" s="11" t="s">
        <v>321</v>
      </c>
      <c r="C8" s="12" t="s">
        <v>293</v>
      </c>
      <c r="D8" s="12" t="s">
        <v>294</v>
      </c>
      <c r="E8" s="12" t="s">
        <v>295</v>
      </c>
      <c r="F8" s="12" t="s">
        <v>296</v>
      </c>
      <c r="G8" s="12" t="s">
        <v>297</v>
      </c>
      <c r="H8" s="12" t="s">
        <v>322</v>
      </c>
      <c r="I8" s="12" t="s">
        <v>316</v>
      </c>
      <c r="J8" s="13" t="str">
        <f t="shared" si="0"/>
        <v>UA-B19C20SkidP7:HD-TIC-TCV:MV-Sel</v>
      </c>
      <c r="K8" s="13" t="str">
        <f t="shared" si="1"/>
        <v>UA-B19C20SkidP7:HD-TIC-TCV:MVUpperLimit-Cte</v>
      </c>
      <c r="L8" s="13" t="str">
        <f t="shared" si="2"/>
        <v>UA-B19C20SkidP7:HD-TIC-TCV:MVLowerLimit-Cte</v>
      </c>
      <c r="M8" s="14"/>
      <c r="N8" s="15" t="s">
        <v>317</v>
      </c>
      <c r="O8" s="16" t="s">
        <v>318</v>
      </c>
      <c r="P8" s="17" t="s">
        <v>323</v>
      </c>
      <c r="Q8" s="17" t="s">
        <v>320</v>
      </c>
      <c r="R8" s="18"/>
      <c r="S8" s="18">
        <f t="shared" si="3"/>
        <v>0</v>
      </c>
      <c r="T8" s="17">
        <v>1</v>
      </c>
      <c r="U8" s="19">
        <v>0</v>
      </c>
    </row>
    <row r="9" spans="1:21" s="23" customFormat="1">
      <c r="A9" s="10">
        <v>8</v>
      </c>
      <c r="B9" s="11" t="s">
        <v>324</v>
      </c>
      <c r="C9" s="12" t="s">
        <v>293</v>
      </c>
      <c r="D9" s="12" t="s">
        <v>294</v>
      </c>
      <c r="E9" s="12" t="s">
        <v>295</v>
      </c>
      <c r="F9" s="12" t="s">
        <v>296</v>
      </c>
      <c r="G9" s="12" t="s">
        <v>297</v>
      </c>
      <c r="H9" s="12" t="s">
        <v>325</v>
      </c>
      <c r="I9" s="12" t="s">
        <v>299</v>
      </c>
      <c r="J9" s="13" t="str">
        <f t="shared" si="0"/>
        <v>UA-B19C20SkidP7:HD-TIC-TCV:TemperatureRef-SP</v>
      </c>
      <c r="K9" s="13" t="str">
        <f t="shared" si="1"/>
        <v>UA-B19C20SkidP7:HD-TIC-TCV:TemperatureRefUpperLimit-Cte</v>
      </c>
      <c r="L9" s="13" t="str">
        <f t="shared" si="2"/>
        <v>UA-B19C20SkidP7:HD-TIC-TCV:TemperatureRefLowerLimit-Cte</v>
      </c>
      <c r="M9" s="18" t="s">
        <v>326</v>
      </c>
      <c r="N9" s="15" t="s">
        <v>300</v>
      </c>
      <c r="O9" s="16" t="s">
        <v>301</v>
      </c>
      <c r="P9" s="18">
        <v>150</v>
      </c>
      <c r="Q9" s="18">
        <v>0</v>
      </c>
      <c r="R9" s="18" t="s">
        <v>327</v>
      </c>
      <c r="S9" s="18" t="str">
        <f t="shared" si="3"/>
        <v>TIC422_SP_Local</v>
      </c>
      <c r="T9" s="17">
        <v>1</v>
      </c>
      <c r="U9" s="19">
        <v>2</v>
      </c>
    </row>
    <row r="10" spans="1:21" s="23" customFormat="1">
      <c r="A10" s="10">
        <v>9</v>
      </c>
      <c r="B10" s="11" t="s">
        <v>328</v>
      </c>
      <c r="C10" s="12" t="s">
        <v>293</v>
      </c>
      <c r="D10" s="12" t="s">
        <v>294</v>
      </c>
      <c r="E10" s="12" t="s">
        <v>295</v>
      </c>
      <c r="F10" s="12" t="s">
        <v>296</v>
      </c>
      <c r="G10" s="12" t="s">
        <v>329</v>
      </c>
      <c r="H10" s="12" t="s">
        <v>298</v>
      </c>
      <c r="I10" s="12" t="s">
        <v>299</v>
      </c>
      <c r="J10" s="13" t="str">
        <f t="shared" si="0"/>
        <v>UA-B19C20SkidP7:HD-TIC-RE:LoopPIDKp-SP</v>
      </c>
      <c r="K10" s="13" t="str">
        <f t="shared" si="1"/>
        <v>UA-B19C20SkidP7:HD-TIC-RE:LoopPIDKpUpperLimit-Cte</v>
      </c>
      <c r="L10" s="13" t="str">
        <f t="shared" si="2"/>
        <v>UA-B19C20SkidP7:HD-TIC-RE:LoopPIDKpLowerLimit-Cte</v>
      </c>
      <c r="M10" s="14"/>
      <c r="N10" s="15" t="s">
        <v>300</v>
      </c>
      <c r="O10" s="16" t="s">
        <v>301</v>
      </c>
      <c r="P10" s="17" t="s">
        <v>302</v>
      </c>
      <c r="Q10" s="17" t="s">
        <v>302</v>
      </c>
      <c r="R10" s="18"/>
      <c r="S10" s="18">
        <f t="shared" si="3"/>
        <v>0</v>
      </c>
      <c r="T10" s="17">
        <v>1</v>
      </c>
      <c r="U10" s="19">
        <v>3</v>
      </c>
    </row>
    <row r="11" spans="1:21" s="22" customFormat="1">
      <c r="A11" s="10">
        <v>10</v>
      </c>
      <c r="B11" s="11" t="s">
        <v>330</v>
      </c>
      <c r="C11" s="12" t="s">
        <v>293</v>
      </c>
      <c r="D11" s="12" t="s">
        <v>294</v>
      </c>
      <c r="E11" s="12" t="s">
        <v>295</v>
      </c>
      <c r="F11" s="12" t="s">
        <v>296</v>
      </c>
      <c r="G11" s="12" t="s">
        <v>329</v>
      </c>
      <c r="H11" s="12" t="s">
        <v>304</v>
      </c>
      <c r="I11" s="12" t="s">
        <v>299</v>
      </c>
      <c r="J11" s="13" t="str">
        <f t="shared" si="0"/>
        <v>UA-B19C20SkidP7:HD-TIC-RE:LoopPIDKi-SP</v>
      </c>
      <c r="K11" s="13" t="str">
        <f t="shared" si="1"/>
        <v>UA-B19C20SkidP7:HD-TIC-RE:LoopPIDKiUpperLimit-Cte</v>
      </c>
      <c r="L11" s="13" t="str">
        <f t="shared" si="2"/>
        <v>UA-B19C20SkidP7:HD-TIC-RE:LoopPIDKiLowerLimit-Cte</v>
      </c>
      <c r="M11" s="14"/>
      <c r="N11" s="15" t="s">
        <v>300</v>
      </c>
      <c r="O11" s="16" t="s">
        <v>301</v>
      </c>
      <c r="P11" s="17" t="s">
        <v>302</v>
      </c>
      <c r="Q11" s="17" t="s">
        <v>302</v>
      </c>
      <c r="R11" s="18"/>
      <c r="S11" s="18">
        <f t="shared" si="3"/>
        <v>0</v>
      </c>
      <c r="T11" s="17">
        <v>1</v>
      </c>
      <c r="U11" s="19">
        <v>3</v>
      </c>
    </row>
    <row r="12" spans="1:21" s="22" customFormat="1">
      <c r="A12" s="10">
        <v>11</v>
      </c>
      <c r="B12" s="11" t="s">
        <v>331</v>
      </c>
      <c r="C12" s="12" t="s">
        <v>293</v>
      </c>
      <c r="D12" s="12" t="s">
        <v>294</v>
      </c>
      <c r="E12" s="12" t="s">
        <v>295</v>
      </c>
      <c r="F12" s="12" t="s">
        <v>296</v>
      </c>
      <c r="G12" s="12" t="s">
        <v>329</v>
      </c>
      <c r="H12" s="12" t="s">
        <v>306</v>
      </c>
      <c r="I12" s="12" t="s">
        <v>299</v>
      </c>
      <c r="J12" s="13" t="str">
        <f t="shared" si="0"/>
        <v>UA-B19C20SkidP7:HD-TIC-RE:LoopPIDKd-SP</v>
      </c>
      <c r="K12" s="13" t="str">
        <f t="shared" si="1"/>
        <v>UA-B19C20SkidP7:HD-TIC-RE:LoopPIDKdUpperLimit-Cte</v>
      </c>
      <c r="L12" s="13" t="str">
        <f t="shared" si="2"/>
        <v>UA-B19C20SkidP7:HD-TIC-RE:LoopPIDKdLowerLimit-Cte</v>
      </c>
      <c r="M12" s="14"/>
      <c r="N12" s="15" t="s">
        <v>300</v>
      </c>
      <c r="O12" s="16" t="s">
        <v>301</v>
      </c>
      <c r="P12" s="17" t="s">
        <v>302</v>
      </c>
      <c r="Q12" s="17" t="s">
        <v>302</v>
      </c>
      <c r="R12" s="18"/>
      <c r="S12" s="18">
        <f t="shared" si="3"/>
        <v>0</v>
      </c>
      <c r="T12" s="17">
        <v>1</v>
      </c>
      <c r="U12" s="19">
        <v>3</v>
      </c>
    </row>
    <row r="13" spans="1:21" s="22" customFormat="1">
      <c r="A13" s="10">
        <v>12</v>
      </c>
      <c r="B13" s="11" t="s">
        <v>332</v>
      </c>
      <c r="C13" s="12" t="s">
        <v>293</v>
      </c>
      <c r="D13" s="12" t="s">
        <v>294</v>
      </c>
      <c r="E13" s="12" t="s">
        <v>295</v>
      </c>
      <c r="F13" s="12" t="s">
        <v>296</v>
      </c>
      <c r="G13" s="12" t="s">
        <v>329</v>
      </c>
      <c r="H13" s="12" t="s">
        <v>308</v>
      </c>
      <c r="I13" s="12" t="s">
        <v>299</v>
      </c>
      <c r="J13" s="13" t="str">
        <f t="shared" si="0"/>
        <v>UA-B19C20SkidP7:HD-TIC-RE:MVManualRef-SP</v>
      </c>
      <c r="K13" s="13" t="str">
        <f t="shared" si="1"/>
        <v>UA-B19C20SkidP7:HD-TIC-RE:MVManualRefUpperLimit-Cte</v>
      </c>
      <c r="L13" s="13" t="str">
        <f t="shared" si="2"/>
        <v>UA-B19C20SkidP7:HD-TIC-RE:MVManualRefLowerLimit-Cte</v>
      </c>
      <c r="M13" s="14"/>
      <c r="N13" s="15" t="s">
        <v>300</v>
      </c>
      <c r="O13" s="16" t="s">
        <v>301</v>
      </c>
      <c r="P13" s="18">
        <v>100</v>
      </c>
      <c r="Q13" s="18">
        <v>0</v>
      </c>
      <c r="R13" s="18" t="s">
        <v>309</v>
      </c>
      <c r="S13" s="18">
        <f t="shared" si="3"/>
        <v>0</v>
      </c>
      <c r="T13" s="17">
        <v>1</v>
      </c>
      <c r="U13" s="19">
        <v>2</v>
      </c>
    </row>
    <row r="14" spans="1:21">
      <c r="A14" s="10">
        <v>13</v>
      </c>
      <c r="B14" s="11" t="s">
        <v>333</v>
      </c>
      <c r="C14" s="12" t="s">
        <v>293</v>
      </c>
      <c r="D14" s="12" t="s">
        <v>294</v>
      </c>
      <c r="E14" s="12" t="s">
        <v>295</v>
      </c>
      <c r="F14" s="12" t="s">
        <v>296</v>
      </c>
      <c r="G14" s="12" t="s">
        <v>329</v>
      </c>
      <c r="H14" s="12" t="s">
        <v>311</v>
      </c>
      <c r="I14" s="12" t="s">
        <v>312</v>
      </c>
      <c r="J14" s="13" t="str">
        <f t="shared" si="0"/>
        <v>UA-B19C20SkidP7:HD-TIC-RE:MVValue-Mon</v>
      </c>
      <c r="K14" s="13" t="str">
        <f t="shared" si="1"/>
        <v>UA-B19C20SkidP7:HD-TIC-RE:MVValueUpperLimit-Cte</v>
      </c>
      <c r="L14" s="13" t="str">
        <f t="shared" si="2"/>
        <v>UA-B19C20SkidP7:HD-TIC-RE:MVValueLowerLimit-Cte</v>
      </c>
      <c r="M14" s="14"/>
      <c r="N14" s="15" t="s">
        <v>300</v>
      </c>
      <c r="O14" s="16" t="s">
        <v>313</v>
      </c>
      <c r="P14" s="18">
        <v>100</v>
      </c>
      <c r="Q14" s="18">
        <v>0</v>
      </c>
      <c r="R14" s="18" t="s">
        <v>309</v>
      </c>
      <c r="S14" s="18">
        <f t="shared" si="3"/>
        <v>0</v>
      </c>
      <c r="T14" s="17">
        <v>1</v>
      </c>
      <c r="U14" s="19">
        <v>2</v>
      </c>
    </row>
    <row r="15" spans="1:21">
      <c r="A15" s="10">
        <v>14</v>
      </c>
      <c r="B15" s="11" t="s">
        <v>334</v>
      </c>
      <c r="C15" s="12" t="s">
        <v>293</v>
      </c>
      <c r="D15" s="12" t="s">
        <v>294</v>
      </c>
      <c r="E15" s="12" t="s">
        <v>295</v>
      </c>
      <c r="F15" s="12" t="s">
        <v>296</v>
      </c>
      <c r="G15" s="12" t="s">
        <v>329</v>
      </c>
      <c r="H15" s="12" t="s">
        <v>315</v>
      </c>
      <c r="I15" s="12" t="s">
        <v>316</v>
      </c>
      <c r="J15" s="13" t="str">
        <f t="shared" si="0"/>
        <v>UA-B19C20SkidP7:HD-TIC-RE:LoopState-Sel</v>
      </c>
      <c r="K15" s="13" t="str">
        <f t="shared" si="1"/>
        <v>UA-B19C20SkidP7:HD-TIC-RE:LoopStateUpperLimit-Cte</v>
      </c>
      <c r="L15" s="13" t="str">
        <f t="shared" si="2"/>
        <v>UA-B19C20SkidP7:HD-TIC-RE:LoopStateLowerLimit-Cte</v>
      </c>
      <c r="M15" s="14"/>
      <c r="N15" s="15" t="s">
        <v>317</v>
      </c>
      <c r="O15" s="16" t="s">
        <v>318</v>
      </c>
      <c r="P15" s="17" t="s">
        <v>319</v>
      </c>
      <c r="Q15" s="17" t="s">
        <v>320</v>
      </c>
      <c r="R15" s="18"/>
      <c r="S15" s="18">
        <f t="shared" si="3"/>
        <v>0</v>
      </c>
      <c r="T15" s="17">
        <v>1</v>
      </c>
      <c r="U15" s="19">
        <v>0</v>
      </c>
    </row>
    <row r="16" spans="1:21">
      <c r="A16" s="10">
        <v>15</v>
      </c>
      <c r="B16" s="11" t="s">
        <v>335</v>
      </c>
      <c r="C16" s="12" t="s">
        <v>293</v>
      </c>
      <c r="D16" s="12" t="s">
        <v>294</v>
      </c>
      <c r="E16" s="12" t="s">
        <v>295</v>
      </c>
      <c r="F16" s="12" t="s">
        <v>296</v>
      </c>
      <c r="G16" s="12" t="s">
        <v>329</v>
      </c>
      <c r="H16" s="12" t="s">
        <v>322</v>
      </c>
      <c r="I16" s="12" t="s">
        <v>316</v>
      </c>
      <c r="J16" s="13" t="str">
        <f t="shared" si="0"/>
        <v>UA-B19C20SkidP7:HD-TIC-RE:MV-Sel</v>
      </c>
      <c r="K16" s="13" t="str">
        <f t="shared" si="1"/>
        <v>UA-B19C20SkidP7:HD-TIC-RE:MVUpperLimit-Cte</v>
      </c>
      <c r="L16" s="13" t="str">
        <f t="shared" si="2"/>
        <v>UA-B19C20SkidP7:HD-TIC-RE:MVLowerLimit-Cte</v>
      </c>
      <c r="M16" s="14"/>
      <c r="N16" s="15" t="s">
        <v>317</v>
      </c>
      <c r="O16" s="16" t="s">
        <v>318</v>
      </c>
      <c r="P16" s="17" t="s">
        <v>323</v>
      </c>
      <c r="Q16" s="17" t="s">
        <v>320</v>
      </c>
      <c r="R16" s="18"/>
      <c r="S16" s="18">
        <f t="shared" si="3"/>
        <v>0</v>
      </c>
      <c r="T16" s="17">
        <v>1</v>
      </c>
      <c r="U16" s="19">
        <v>0</v>
      </c>
    </row>
    <row r="17" spans="1:21">
      <c r="A17" s="10">
        <v>16</v>
      </c>
      <c r="B17" s="11" t="s">
        <v>336</v>
      </c>
      <c r="C17" s="12" t="s">
        <v>293</v>
      </c>
      <c r="D17" s="12" t="s">
        <v>294</v>
      </c>
      <c r="E17" s="12" t="s">
        <v>295</v>
      </c>
      <c r="F17" s="12" t="s">
        <v>296</v>
      </c>
      <c r="G17" s="12" t="s">
        <v>329</v>
      </c>
      <c r="H17" s="12" t="s">
        <v>325</v>
      </c>
      <c r="I17" s="12" t="s">
        <v>299</v>
      </c>
      <c r="J17" s="13" t="str">
        <f t="shared" si="0"/>
        <v>UA-B19C20SkidP7:HD-TIC-RE:TemperatureRef-SP</v>
      </c>
      <c r="K17" s="13" t="str">
        <f t="shared" si="1"/>
        <v>UA-B19C20SkidP7:HD-TIC-RE:TemperatureRefUpperLimit-Cte</v>
      </c>
      <c r="L17" s="13" t="str">
        <f t="shared" si="2"/>
        <v>UA-B19C20SkidP7:HD-TIC-RE:TemperatureRefLowerLimit-Cte</v>
      </c>
      <c r="M17" s="18" t="s">
        <v>326</v>
      </c>
      <c r="N17" s="15" t="s">
        <v>300</v>
      </c>
      <c r="O17" s="16" t="s">
        <v>301</v>
      </c>
      <c r="P17" s="18">
        <v>150</v>
      </c>
      <c r="Q17" s="18">
        <v>0</v>
      </c>
      <c r="R17" s="18" t="s">
        <v>327</v>
      </c>
      <c r="S17" s="18" t="str">
        <f t="shared" si="3"/>
        <v>TIC422_SP_Local</v>
      </c>
      <c r="T17" s="17">
        <v>1</v>
      </c>
      <c r="U17" s="19">
        <v>2</v>
      </c>
    </row>
    <row r="18" spans="1:21">
      <c r="A18" s="10">
        <v>17</v>
      </c>
      <c r="B18" s="11" t="s">
        <v>337</v>
      </c>
      <c r="C18" s="12" t="s">
        <v>293</v>
      </c>
      <c r="D18" s="12" t="s">
        <v>294</v>
      </c>
      <c r="E18" s="12" t="s">
        <v>295</v>
      </c>
      <c r="F18" s="12" t="s">
        <v>338</v>
      </c>
      <c r="G18" s="12" t="s">
        <v>339</v>
      </c>
      <c r="H18" s="12" t="s">
        <v>298</v>
      </c>
      <c r="I18" s="12" t="s">
        <v>299</v>
      </c>
      <c r="J18" s="13" t="str">
        <f t="shared" si="0"/>
        <v>UA-B19C20SkidP7:HD-PIC-BC:LoopPIDKp-SP</v>
      </c>
      <c r="K18" s="13" t="str">
        <f t="shared" si="1"/>
        <v>UA-B19C20SkidP7:HD-PIC-BC:LoopPIDKpUpperLimit-Cte</v>
      </c>
      <c r="L18" s="13" t="str">
        <f t="shared" si="2"/>
        <v>UA-B19C20SkidP7:HD-PIC-BC:LoopPIDKpLowerLimit-Cte</v>
      </c>
      <c r="M18" s="14"/>
      <c r="N18" s="15" t="s">
        <v>300</v>
      </c>
      <c r="O18" s="16" t="s">
        <v>301</v>
      </c>
      <c r="P18" s="17" t="s">
        <v>302</v>
      </c>
      <c r="Q18" s="17" t="s">
        <v>302</v>
      </c>
      <c r="R18" s="18"/>
      <c r="S18" s="18">
        <f t="shared" si="3"/>
        <v>0</v>
      </c>
      <c r="T18" s="17">
        <v>1</v>
      </c>
      <c r="U18" s="19">
        <v>3</v>
      </c>
    </row>
    <row r="19" spans="1:21">
      <c r="A19" s="10">
        <v>18</v>
      </c>
      <c r="B19" s="11" t="s">
        <v>340</v>
      </c>
      <c r="C19" s="12" t="s">
        <v>293</v>
      </c>
      <c r="D19" s="12" t="s">
        <v>294</v>
      </c>
      <c r="E19" s="12" t="s">
        <v>295</v>
      </c>
      <c r="F19" s="12" t="s">
        <v>338</v>
      </c>
      <c r="G19" s="12" t="s">
        <v>339</v>
      </c>
      <c r="H19" s="12" t="s">
        <v>304</v>
      </c>
      <c r="I19" s="12" t="s">
        <v>299</v>
      </c>
      <c r="J19" s="13" t="str">
        <f t="shared" si="0"/>
        <v>UA-B19C20SkidP7:HD-PIC-BC:LoopPIDKi-SP</v>
      </c>
      <c r="K19" s="13" t="str">
        <f t="shared" si="1"/>
        <v>UA-B19C20SkidP7:HD-PIC-BC:LoopPIDKiUpperLimit-Cte</v>
      </c>
      <c r="L19" s="13" t="str">
        <f t="shared" si="2"/>
        <v>UA-B19C20SkidP7:HD-PIC-BC:LoopPIDKiLowerLimit-Cte</v>
      </c>
      <c r="M19" s="14"/>
      <c r="N19" s="15" t="s">
        <v>300</v>
      </c>
      <c r="O19" s="16" t="s">
        <v>301</v>
      </c>
      <c r="P19" s="17" t="s">
        <v>302</v>
      </c>
      <c r="Q19" s="17" t="s">
        <v>302</v>
      </c>
      <c r="R19" s="18"/>
      <c r="S19" s="18">
        <f t="shared" si="3"/>
        <v>0</v>
      </c>
      <c r="T19" s="17">
        <v>1</v>
      </c>
      <c r="U19" s="19">
        <v>3</v>
      </c>
    </row>
    <row r="20" spans="1:21">
      <c r="A20" s="10">
        <v>19</v>
      </c>
      <c r="B20" s="11" t="s">
        <v>341</v>
      </c>
      <c r="C20" s="12" t="s">
        <v>293</v>
      </c>
      <c r="D20" s="12" t="s">
        <v>294</v>
      </c>
      <c r="E20" s="12" t="s">
        <v>295</v>
      </c>
      <c r="F20" s="12" t="s">
        <v>338</v>
      </c>
      <c r="G20" s="12" t="s">
        <v>339</v>
      </c>
      <c r="H20" s="12" t="s">
        <v>306</v>
      </c>
      <c r="I20" s="12" t="s">
        <v>299</v>
      </c>
      <c r="J20" s="13" t="str">
        <f t="shared" si="0"/>
        <v>UA-B19C20SkidP7:HD-PIC-BC:LoopPIDKd-SP</v>
      </c>
      <c r="K20" s="13" t="str">
        <f t="shared" si="1"/>
        <v>UA-B19C20SkidP7:HD-PIC-BC:LoopPIDKdUpperLimit-Cte</v>
      </c>
      <c r="L20" s="13" t="str">
        <f t="shared" si="2"/>
        <v>UA-B19C20SkidP7:HD-PIC-BC:LoopPIDKdLowerLimit-Cte</v>
      </c>
      <c r="M20" s="14"/>
      <c r="N20" s="15" t="s">
        <v>300</v>
      </c>
      <c r="O20" s="16" t="s">
        <v>301</v>
      </c>
      <c r="P20" s="17" t="s">
        <v>302</v>
      </c>
      <c r="Q20" s="17" t="s">
        <v>302</v>
      </c>
      <c r="R20" s="18"/>
      <c r="S20" s="18">
        <f t="shared" si="3"/>
        <v>0</v>
      </c>
      <c r="T20" s="17">
        <v>1</v>
      </c>
      <c r="U20" s="19">
        <v>3</v>
      </c>
    </row>
    <row r="21" spans="1:21">
      <c r="A21" s="10">
        <v>20</v>
      </c>
      <c r="B21" s="11" t="s">
        <v>342</v>
      </c>
      <c r="C21" s="12" t="s">
        <v>293</v>
      </c>
      <c r="D21" s="12" t="s">
        <v>294</v>
      </c>
      <c r="E21" s="12" t="s">
        <v>295</v>
      </c>
      <c r="F21" s="12" t="s">
        <v>338</v>
      </c>
      <c r="G21" s="12" t="s">
        <v>339</v>
      </c>
      <c r="H21" s="12" t="s">
        <v>308</v>
      </c>
      <c r="I21" s="12" t="s">
        <v>299</v>
      </c>
      <c r="J21" s="13" t="str">
        <f t="shared" si="0"/>
        <v>UA-B19C20SkidP7:HD-PIC-BC:MVManualRef-SP</v>
      </c>
      <c r="K21" s="13" t="str">
        <f t="shared" si="1"/>
        <v>UA-B19C20SkidP7:HD-PIC-BC:MVManualRefUpperLimit-Cte</v>
      </c>
      <c r="L21" s="13" t="str">
        <f t="shared" si="2"/>
        <v>UA-B19C20SkidP7:HD-PIC-BC:MVManualRefLowerLimit-Cte</v>
      </c>
      <c r="M21" s="14"/>
      <c r="N21" s="15" t="s">
        <v>300</v>
      </c>
      <c r="O21" s="16" t="s">
        <v>301</v>
      </c>
      <c r="P21" s="18">
        <v>100</v>
      </c>
      <c r="Q21" s="18">
        <v>0</v>
      </c>
      <c r="R21" s="18" t="s">
        <v>309</v>
      </c>
      <c r="S21" s="18">
        <f t="shared" si="3"/>
        <v>0</v>
      </c>
      <c r="T21" s="17">
        <v>1</v>
      </c>
      <c r="U21" s="19">
        <v>2</v>
      </c>
    </row>
    <row r="22" spans="1:21">
      <c r="A22" s="10">
        <v>21</v>
      </c>
      <c r="B22" s="11" t="s">
        <v>343</v>
      </c>
      <c r="C22" s="12" t="s">
        <v>293</v>
      </c>
      <c r="D22" s="12" t="s">
        <v>294</v>
      </c>
      <c r="E22" s="12" t="s">
        <v>295</v>
      </c>
      <c r="F22" s="12" t="s">
        <v>338</v>
      </c>
      <c r="G22" s="12" t="s">
        <v>339</v>
      </c>
      <c r="H22" s="12" t="s">
        <v>311</v>
      </c>
      <c r="I22" s="12" t="s">
        <v>312</v>
      </c>
      <c r="J22" s="13" t="str">
        <f>IF(G22="-",C22&amp;"-"&amp;D22&amp;":"&amp;E22&amp;"-"&amp;F22&amp;":"&amp;H22&amp;"-"&amp;I22,C22&amp;"-"&amp;D22&amp;":"&amp;E22&amp;"-"&amp;F22&amp;"-"&amp;G22&amp;":"&amp;H22&amp;"-"&amp;I22)</f>
        <v>UA-B19C20SkidP7:HD-PIC-BC:MVValue-Mon</v>
      </c>
      <c r="K22" s="13" t="str">
        <f>IF(OR(P22="",P22="N/A"),"N/A",IF(G22="-",C22&amp;"-"&amp;D22&amp;":"&amp;E22&amp;"-"&amp;F22&amp;":"&amp;H22&amp;"UpperLimit-Cte",C22&amp;"-"&amp;D22&amp;":"&amp;E22&amp;"-"&amp;F22&amp;"-"&amp;G22&amp;":"&amp;H22&amp;"UpperLimit-Cte"))</f>
        <v>UA-B19C20SkidP7:HD-PIC-BC:MVValueUpperLimit-Cte</v>
      </c>
      <c r="L22" s="13" t="str">
        <f>IF(OR(Q22="",Q22="N/A"),"N/A",IF(G22="-",C22&amp;"-"&amp;D22&amp;":"&amp;E22&amp;"-"&amp;F22&amp;":"&amp;H22&amp;"LowerLimit-Cte",C22&amp;"-"&amp;D22&amp;":"&amp;E22&amp;"-"&amp;F22&amp;"-"&amp;G22&amp;":"&amp;H22&amp;"LowerLimit-Cte"))</f>
        <v>UA-B19C20SkidP7:HD-PIC-BC:MVValueLowerLimit-Cte</v>
      </c>
      <c r="M22" s="18"/>
      <c r="N22" s="15" t="s">
        <v>300</v>
      </c>
      <c r="O22" s="16" t="s">
        <v>313</v>
      </c>
      <c r="P22" s="18">
        <v>100</v>
      </c>
      <c r="Q22" s="18">
        <v>0</v>
      </c>
      <c r="R22" s="18" t="s">
        <v>309</v>
      </c>
      <c r="S22" s="18">
        <f>M22</f>
        <v>0</v>
      </c>
      <c r="T22" s="17">
        <v>1</v>
      </c>
      <c r="U22" s="19">
        <v>2</v>
      </c>
    </row>
    <row r="23" spans="1:21">
      <c r="A23" s="24">
        <v>22</v>
      </c>
      <c r="B23" s="25" t="s">
        <v>344</v>
      </c>
      <c r="C23" s="12" t="s">
        <v>293</v>
      </c>
      <c r="D23" s="12" t="s">
        <v>294</v>
      </c>
      <c r="E23" s="12" t="s">
        <v>295</v>
      </c>
      <c r="F23" s="26" t="s">
        <v>338</v>
      </c>
      <c r="G23" s="26" t="s">
        <v>339</v>
      </c>
      <c r="H23" s="26" t="s">
        <v>315</v>
      </c>
      <c r="I23" s="26" t="s">
        <v>316</v>
      </c>
      <c r="J23" s="27" t="str">
        <f t="shared" si="0"/>
        <v>UA-B19C20SkidP7:HD-PIC-BC:LoopState-Sel</v>
      </c>
      <c r="K23" s="27" t="str">
        <f t="shared" si="1"/>
        <v>UA-B19C20SkidP7:HD-PIC-BC:LoopStateUpperLimit-Cte</v>
      </c>
      <c r="L23" s="27" t="str">
        <f t="shared" si="2"/>
        <v>UA-B19C20SkidP7:HD-PIC-BC:LoopStateLowerLimit-Cte</v>
      </c>
      <c r="M23" s="28"/>
      <c r="N23" s="15" t="s">
        <v>317</v>
      </c>
      <c r="O23" s="16" t="s">
        <v>318</v>
      </c>
      <c r="P23" s="17" t="s">
        <v>319</v>
      </c>
      <c r="Q23" s="17" t="s">
        <v>320</v>
      </c>
      <c r="R23" s="29"/>
      <c r="S23" s="29">
        <f t="shared" si="3"/>
        <v>0</v>
      </c>
      <c r="T23" s="17">
        <v>1</v>
      </c>
      <c r="U23" s="19">
        <v>0</v>
      </c>
    </row>
    <row r="24" spans="1:21">
      <c r="A24" s="10">
        <v>23</v>
      </c>
      <c r="B24" s="11" t="s">
        <v>345</v>
      </c>
      <c r="C24" s="12" t="s">
        <v>293</v>
      </c>
      <c r="D24" s="12" t="s">
        <v>294</v>
      </c>
      <c r="E24" s="12" t="s">
        <v>295</v>
      </c>
      <c r="F24" s="12" t="s">
        <v>338</v>
      </c>
      <c r="G24" s="12" t="s">
        <v>339</v>
      </c>
      <c r="H24" s="12" t="s">
        <v>322</v>
      </c>
      <c r="I24" s="12" t="s">
        <v>316</v>
      </c>
      <c r="J24" s="13" t="str">
        <f>IF(G24="-",C24&amp;"-"&amp;D24&amp;":"&amp;E24&amp;"-"&amp;F24&amp;":"&amp;H24&amp;"-"&amp;I24,C24&amp;"-"&amp;D24&amp;":"&amp;E24&amp;"-"&amp;F24&amp;"-"&amp;G24&amp;":"&amp;H24&amp;"-"&amp;I24)</f>
        <v>UA-B19C20SkidP7:HD-PIC-BC:MV-Sel</v>
      </c>
      <c r="K24" s="13" t="str">
        <f>IF(OR(P24="",P24="N/A"),"N/A",IF(G24="-",C24&amp;"-"&amp;D24&amp;":"&amp;E24&amp;"-"&amp;F24&amp;":"&amp;H24&amp;"UpperLimit-Cte",C24&amp;"-"&amp;D24&amp;":"&amp;E24&amp;"-"&amp;F24&amp;"-"&amp;G24&amp;":"&amp;H24&amp;"UpperLimit-Cte"))</f>
        <v>UA-B19C20SkidP7:HD-PIC-BC:MVUpperLimit-Cte</v>
      </c>
      <c r="L24" s="13" t="str">
        <f>IF(OR(Q24="",Q24="N/A"),"N/A",IF(G24="-",C24&amp;"-"&amp;D24&amp;":"&amp;E24&amp;"-"&amp;F24&amp;":"&amp;H24&amp;"LowerLimit-Cte",C24&amp;"-"&amp;D24&amp;":"&amp;E24&amp;"-"&amp;F24&amp;"-"&amp;G24&amp;":"&amp;H24&amp;"LowerLimit-Cte"))</f>
        <v>UA-B19C20SkidP7:HD-PIC-BC:MVLowerLimit-Cte</v>
      </c>
      <c r="M24" s="14"/>
      <c r="N24" s="15" t="s">
        <v>317</v>
      </c>
      <c r="O24" s="16" t="s">
        <v>318</v>
      </c>
      <c r="P24" s="17" t="s">
        <v>323</v>
      </c>
      <c r="Q24" s="17" t="s">
        <v>320</v>
      </c>
      <c r="R24" s="18"/>
      <c r="S24" s="18">
        <f>M24</f>
        <v>0</v>
      </c>
      <c r="T24" s="17">
        <v>1</v>
      </c>
      <c r="U24" s="19">
        <v>0</v>
      </c>
    </row>
    <row r="25" spans="1:21">
      <c r="A25" s="10">
        <v>24</v>
      </c>
      <c r="B25" s="11" t="s">
        <v>346</v>
      </c>
      <c r="C25" s="12" t="s">
        <v>293</v>
      </c>
      <c r="D25" s="12" t="s">
        <v>294</v>
      </c>
      <c r="E25" s="12" t="s">
        <v>295</v>
      </c>
      <c r="F25" s="12" t="s">
        <v>338</v>
      </c>
      <c r="G25" s="12" t="s">
        <v>339</v>
      </c>
      <c r="H25" s="12" t="s">
        <v>347</v>
      </c>
      <c r="I25" s="12" t="s">
        <v>299</v>
      </c>
      <c r="J25" s="13" t="str">
        <f t="shared" ref="J25" si="4">IF(G25="-",C25&amp;"-"&amp;D25&amp;":"&amp;E25&amp;"-"&amp;F25&amp;":"&amp;H25&amp;"-"&amp;I25,C25&amp;"-"&amp;D25&amp;":"&amp;E25&amp;"-"&amp;F25&amp;"-"&amp;G25&amp;":"&amp;H25&amp;"-"&amp;I25)</f>
        <v>UA-B19C20SkidP7:HD-PIC-BC:PressureRef-SP</v>
      </c>
      <c r="K25" s="13" t="str">
        <f t="shared" ref="K25" si="5">IF(OR(P25="",P25="N/A"),"N/A",IF(G25="-",C25&amp;"-"&amp;D25&amp;":"&amp;E25&amp;"-"&amp;F25&amp;":"&amp;H25&amp;"UpperLimit-Cte",C25&amp;"-"&amp;D25&amp;":"&amp;E25&amp;"-"&amp;F25&amp;"-"&amp;G25&amp;":"&amp;H25&amp;"UpperLimit-Cte"))</f>
        <v>UA-B19C20SkidP7:HD-PIC-BC:PressureRefUpperLimit-Cte</v>
      </c>
      <c r="L25" s="13" t="str">
        <f t="shared" ref="L25" si="6">IF(OR(Q25="",Q25="N/A"),"N/A",IF(G25="-",C25&amp;"-"&amp;D25&amp;":"&amp;E25&amp;"-"&amp;F25&amp;":"&amp;H25&amp;"LowerLimit-Cte",C25&amp;"-"&amp;D25&amp;":"&amp;E25&amp;"-"&amp;F25&amp;"-"&amp;G25&amp;":"&amp;H25&amp;"LowerLimit-Cte"))</f>
        <v>UA-B19C20SkidP7:HD-PIC-BC:PressureRefLowerLimit-Cte</v>
      </c>
      <c r="M25" s="14"/>
      <c r="N25" s="15" t="s">
        <v>300</v>
      </c>
      <c r="O25" s="16" t="s">
        <v>301</v>
      </c>
      <c r="P25" s="18">
        <v>10</v>
      </c>
      <c r="Q25" s="18">
        <v>0</v>
      </c>
      <c r="R25" s="18" t="s">
        <v>348</v>
      </c>
      <c r="S25" s="18">
        <f t="shared" ref="S25" si="7">M25</f>
        <v>0</v>
      </c>
      <c r="T25" s="17">
        <v>1</v>
      </c>
      <c r="U25" s="19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4CBD-B3D7-4E68-9FB1-31BACC69C224}">
  <dimension ref="A1:U13"/>
  <sheetViews>
    <sheetView zoomScale="90" zoomScaleNormal="90" workbookViewId="0">
      <selection activeCell="B6" sqref="B6"/>
    </sheetView>
  </sheetViews>
  <sheetFormatPr defaultRowHeight="15"/>
  <cols>
    <col min="2" max="2" width="67.5703125" bestFit="1" customWidth="1"/>
    <col min="3" max="3" width="8.7109375" bestFit="1" customWidth="1"/>
    <col min="4" max="4" width="14.28515625" bestFit="1" customWidth="1"/>
    <col min="5" max="5" width="8.42578125" bestFit="1" customWidth="1"/>
    <col min="6" max="6" width="9.140625" bestFit="1" customWidth="1"/>
    <col min="7" max="7" width="8.5703125" bestFit="1" customWidth="1"/>
    <col min="8" max="8" width="15.7109375" bestFit="1" customWidth="1"/>
    <col min="9" max="9" width="9.85546875" bestFit="1" customWidth="1"/>
    <col min="10" max="10" width="46.42578125" hidden="1" customWidth="1"/>
    <col min="11" max="12" width="57.42578125" hidden="1" customWidth="1"/>
    <col min="13" max="13" width="26.28515625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24.7109375" bestFit="1" customWidth="1"/>
    <col min="20" max="20" width="9.5703125" bestFit="1" customWidth="1"/>
    <col min="21" max="21" width="9.42578125" bestFit="1" customWidth="1"/>
  </cols>
  <sheetData>
    <row r="1" spans="1:21" s="9" customFormat="1">
      <c r="A1" s="2" t="s">
        <v>271</v>
      </c>
      <c r="B1" s="3" t="s">
        <v>349</v>
      </c>
      <c r="C1" s="4" t="s">
        <v>273</v>
      </c>
      <c r="D1" s="4" t="s">
        <v>274</v>
      </c>
      <c r="E1" s="4" t="s">
        <v>275</v>
      </c>
      <c r="F1" s="4" t="s">
        <v>276</v>
      </c>
      <c r="G1" s="4" t="s">
        <v>277</v>
      </c>
      <c r="H1" s="4" t="s">
        <v>278</v>
      </c>
      <c r="I1" s="4" t="s">
        <v>279</v>
      </c>
      <c r="J1" s="5" t="s">
        <v>280</v>
      </c>
      <c r="K1" s="5" t="s">
        <v>281</v>
      </c>
      <c r="L1" s="5" t="s">
        <v>282</v>
      </c>
      <c r="M1" s="6" t="s">
        <v>283</v>
      </c>
      <c r="N1" s="7" t="s">
        <v>284</v>
      </c>
      <c r="O1" s="6" t="s">
        <v>285</v>
      </c>
      <c r="P1" s="6" t="s">
        <v>286</v>
      </c>
      <c r="Q1" s="6" t="s">
        <v>287</v>
      </c>
      <c r="R1" s="6" t="s">
        <v>288</v>
      </c>
      <c r="S1" s="6" t="s">
        <v>289</v>
      </c>
      <c r="T1" s="6" t="s">
        <v>290</v>
      </c>
      <c r="U1" s="8" t="s">
        <v>291</v>
      </c>
    </row>
    <row r="2" spans="1:21" s="20" customFormat="1">
      <c r="A2" s="10">
        <v>1</v>
      </c>
      <c r="B2" s="11" t="s">
        <v>292</v>
      </c>
      <c r="C2" s="12" t="s">
        <v>293</v>
      </c>
      <c r="D2" s="12" t="s">
        <v>294</v>
      </c>
      <c r="E2" s="12" t="s">
        <v>295</v>
      </c>
      <c r="F2" s="12" t="s">
        <v>296</v>
      </c>
      <c r="G2" s="12" t="s">
        <v>297</v>
      </c>
      <c r="H2" s="12" t="s">
        <v>298</v>
      </c>
      <c r="I2" s="12" t="s">
        <v>299</v>
      </c>
      <c r="J2" s="13" t="str">
        <f t="shared" ref="J2:J13" si="0">IF(G2="-",C2&amp;"-"&amp;D2&amp;":"&amp;E2&amp;"-"&amp;F2&amp;":"&amp;H2&amp;"-"&amp;I2,C2&amp;"-"&amp;D2&amp;":"&amp;E2&amp;"-"&amp;F2&amp;"-"&amp;G2&amp;":"&amp;H2&amp;"-"&amp;I2)</f>
        <v>UA-B19C20SkidP7:HD-TIC-TCV:LoopPIDKp-SP</v>
      </c>
      <c r="K2" s="13" t="str">
        <f t="shared" ref="K2:K13" si="1">IF(OR(P2="",P2="N/A"),"N/A",IF(G2="-",C2&amp;"-"&amp;D2&amp;":"&amp;E2&amp;"-"&amp;F2&amp;":"&amp;H2&amp;"UpperLimit-Cte",C2&amp;"-"&amp;D2&amp;":"&amp;E2&amp;"-"&amp;F2&amp;"-"&amp;G2&amp;":"&amp;H2&amp;"UpperLimit-Cte"))</f>
        <v>UA-B19C20SkidP7:HD-TIC-TCV:LoopPIDKpUpperLimit-Cte</v>
      </c>
      <c r="L2" s="13" t="str">
        <f t="shared" ref="L2:L13" si="2">IF(OR(Q2="",Q2="N/A"),"N/A",IF(G2="-",C2&amp;"-"&amp;D2&amp;":"&amp;E2&amp;"-"&amp;F2&amp;":"&amp;H2&amp;"LowerLimit-Cte",C2&amp;"-"&amp;D2&amp;":"&amp;E2&amp;"-"&amp;F2&amp;"-"&amp;G2&amp;":"&amp;H2&amp;"LowerLimit-Cte"))</f>
        <v>UA-B19C20SkidP7:HD-TIC-TCV:LoopPIDKpLowerLimit-Cte</v>
      </c>
      <c r="M2" s="14" t="s">
        <v>147</v>
      </c>
      <c r="N2" s="15" t="s">
        <v>300</v>
      </c>
      <c r="O2" s="16" t="s">
        <v>301</v>
      </c>
      <c r="P2" s="17" t="s">
        <v>302</v>
      </c>
      <c r="Q2" s="32">
        <v>0</v>
      </c>
      <c r="R2" s="18"/>
      <c r="S2" s="18" t="str">
        <f t="shared" ref="S2:S12" si="3">M2</f>
        <v>TIC421.KP</v>
      </c>
      <c r="T2" s="17">
        <v>1</v>
      </c>
      <c r="U2" s="31">
        <v>5</v>
      </c>
    </row>
    <row r="3" spans="1:21" s="21" customFormat="1">
      <c r="A3" s="10">
        <v>2</v>
      </c>
      <c r="B3" s="11" t="s">
        <v>303</v>
      </c>
      <c r="C3" s="12" t="s">
        <v>293</v>
      </c>
      <c r="D3" s="12" t="s">
        <v>294</v>
      </c>
      <c r="E3" s="12" t="s">
        <v>295</v>
      </c>
      <c r="F3" s="12" t="s">
        <v>296</v>
      </c>
      <c r="G3" s="12" t="s">
        <v>297</v>
      </c>
      <c r="H3" s="12" t="s">
        <v>304</v>
      </c>
      <c r="I3" s="12" t="s">
        <v>299</v>
      </c>
      <c r="J3" s="13" t="str">
        <f t="shared" si="0"/>
        <v>UA-B19C20SkidP7:HD-TIC-TCV:LoopPIDKi-SP</v>
      </c>
      <c r="K3" s="13" t="str">
        <f t="shared" si="1"/>
        <v>UA-B19C20SkidP7:HD-TIC-TCV:LoopPIDKiUpperLimit-Cte</v>
      </c>
      <c r="L3" s="13" t="str">
        <f t="shared" si="2"/>
        <v>UA-B19C20SkidP7:HD-TIC-TCV:LoopPIDKiLowerLimit-Cte</v>
      </c>
      <c r="M3" s="14" t="s">
        <v>161</v>
      </c>
      <c r="N3" s="15" t="s">
        <v>300</v>
      </c>
      <c r="O3" s="16" t="s">
        <v>301</v>
      </c>
      <c r="P3" s="17" t="s">
        <v>302</v>
      </c>
      <c r="Q3" s="32">
        <v>0</v>
      </c>
      <c r="R3" s="18"/>
      <c r="S3" s="18" t="str">
        <f t="shared" si="3"/>
        <v>TIC421.KI</v>
      </c>
      <c r="T3" s="17">
        <v>1</v>
      </c>
      <c r="U3" s="31">
        <v>5</v>
      </c>
    </row>
    <row r="4" spans="1:21" s="22" customFormat="1">
      <c r="A4" s="10">
        <v>3</v>
      </c>
      <c r="B4" s="11" t="s">
        <v>305</v>
      </c>
      <c r="C4" s="12" t="s">
        <v>293</v>
      </c>
      <c r="D4" s="12" t="s">
        <v>294</v>
      </c>
      <c r="E4" s="12" t="s">
        <v>295</v>
      </c>
      <c r="F4" s="12" t="s">
        <v>296</v>
      </c>
      <c r="G4" s="12" t="s">
        <v>297</v>
      </c>
      <c r="H4" s="12" t="s">
        <v>306</v>
      </c>
      <c r="I4" s="12" t="s">
        <v>299</v>
      </c>
      <c r="J4" s="13" t="str">
        <f t="shared" si="0"/>
        <v>UA-B19C20SkidP7:HD-TIC-TCV:LoopPIDKd-SP</v>
      </c>
      <c r="K4" s="13" t="str">
        <f t="shared" si="1"/>
        <v>UA-B19C20SkidP7:HD-TIC-TCV:LoopPIDKdUpperLimit-Cte</v>
      </c>
      <c r="L4" s="13" t="str">
        <f t="shared" si="2"/>
        <v>UA-B19C20SkidP7:HD-TIC-TCV:LoopPIDKdLowerLimit-Cte</v>
      </c>
      <c r="M4" s="14" t="s">
        <v>154</v>
      </c>
      <c r="N4" s="15" t="s">
        <v>300</v>
      </c>
      <c r="O4" s="16" t="s">
        <v>301</v>
      </c>
      <c r="P4" s="17" t="s">
        <v>302</v>
      </c>
      <c r="Q4" s="32">
        <v>0</v>
      </c>
      <c r="R4" s="18"/>
      <c r="S4" s="18" t="str">
        <f t="shared" si="3"/>
        <v>TIC421.KD</v>
      </c>
      <c r="T4" s="17">
        <v>1</v>
      </c>
      <c r="U4" s="31">
        <v>5</v>
      </c>
    </row>
    <row r="5" spans="1:21" s="22" customFormat="1">
      <c r="A5" s="10">
        <v>4</v>
      </c>
      <c r="B5" s="11" t="s">
        <v>307</v>
      </c>
      <c r="C5" s="12" t="s">
        <v>293</v>
      </c>
      <c r="D5" s="12" t="s">
        <v>294</v>
      </c>
      <c r="E5" s="12" t="s">
        <v>295</v>
      </c>
      <c r="F5" s="12" t="s">
        <v>296</v>
      </c>
      <c r="G5" s="12" t="s">
        <v>297</v>
      </c>
      <c r="H5" s="12" t="s">
        <v>308</v>
      </c>
      <c r="I5" s="12" t="s">
        <v>299</v>
      </c>
      <c r="J5" s="13" t="str">
        <f t="shared" si="0"/>
        <v>UA-B19C20SkidP7:HD-TIC-TCV:MVManualRef-SP</v>
      </c>
      <c r="K5" s="13" t="str">
        <f t="shared" si="1"/>
        <v>UA-B19C20SkidP7:HD-TIC-TCV:MVManualRefUpperLimit-Cte</v>
      </c>
      <c r="L5" s="13" t="str">
        <f t="shared" si="2"/>
        <v>UA-B19C20SkidP7:HD-TIC-TCV:MVManualRefLowerLimit-Cte</v>
      </c>
      <c r="M5" s="32" t="s">
        <v>140</v>
      </c>
      <c r="N5" s="15" t="s">
        <v>300</v>
      </c>
      <c r="O5" s="16" t="s">
        <v>301</v>
      </c>
      <c r="P5" s="18">
        <v>100</v>
      </c>
      <c r="Q5" s="18">
        <v>0</v>
      </c>
      <c r="R5" s="18" t="s">
        <v>309</v>
      </c>
      <c r="S5" s="18" t="str">
        <f t="shared" si="3"/>
        <v>TCV421.Reference_Value</v>
      </c>
      <c r="T5" s="17">
        <v>1</v>
      </c>
      <c r="U5" s="31">
        <v>2</v>
      </c>
    </row>
    <row r="6" spans="1:21" s="22" customFormat="1">
      <c r="A6" s="10">
        <v>5</v>
      </c>
      <c r="B6" s="11" t="s">
        <v>310</v>
      </c>
      <c r="C6" s="12" t="s">
        <v>293</v>
      </c>
      <c r="D6" s="12" t="s">
        <v>294</v>
      </c>
      <c r="E6" s="12" t="s">
        <v>295</v>
      </c>
      <c r="F6" s="12" t="s">
        <v>296</v>
      </c>
      <c r="G6" s="12" t="s">
        <v>297</v>
      </c>
      <c r="H6" s="12" t="s">
        <v>311</v>
      </c>
      <c r="I6" s="12" t="s">
        <v>312</v>
      </c>
      <c r="J6" s="13" t="str">
        <f t="shared" si="0"/>
        <v>UA-B19C20SkidP7:HD-TIC-TCV:MVValue-Mon</v>
      </c>
      <c r="K6" s="13" t="str">
        <f t="shared" si="1"/>
        <v>UA-B19C20SkidP7:HD-TIC-TCV:MVValueUpperLimit-Cte</v>
      </c>
      <c r="L6" s="13" t="str">
        <f t="shared" si="2"/>
        <v>UA-B19C20SkidP7:HD-TIC-TCV:MVValueLowerLimit-Cte</v>
      </c>
      <c r="M6" s="14" t="s">
        <v>350</v>
      </c>
      <c r="N6" s="15" t="s">
        <v>300</v>
      </c>
      <c r="O6" s="16" t="s">
        <v>301</v>
      </c>
      <c r="P6" s="18">
        <v>100</v>
      </c>
      <c r="Q6" s="18">
        <v>0</v>
      </c>
      <c r="R6" s="18" t="s">
        <v>309</v>
      </c>
      <c r="S6" s="18" t="str">
        <f t="shared" si="3"/>
        <v>Não existe</v>
      </c>
      <c r="T6" s="17">
        <v>1</v>
      </c>
      <c r="U6" s="31">
        <v>2</v>
      </c>
    </row>
    <row r="7" spans="1:21" s="23" customFormat="1">
      <c r="A7" s="10">
        <v>8</v>
      </c>
      <c r="B7" s="11" t="s">
        <v>351</v>
      </c>
      <c r="C7" s="12" t="s">
        <v>293</v>
      </c>
      <c r="D7" s="12" t="s">
        <v>294</v>
      </c>
      <c r="E7" s="12" t="s">
        <v>295</v>
      </c>
      <c r="F7" s="12" t="s">
        <v>296</v>
      </c>
      <c r="G7" s="12"/>
      <c r="H7" s="12" t="s">
        <v>325</v>
      </c>
      <c r="I7" s="12" t="s">
        <v>299</v>
      </c>
      <c r="J7" s="13" t="str">
        <f t="shared" si="0"/>
        <v>UA-B19C20SkidP7:HD-TIC-:TemperatureRef-SP</v>
      </c>
      <c r="K7" s="13" t="str">
        <f t="shared" si="1"/>
        <v>UA-B19C20SkidP7:HD-TIC-:TemperatureRefUpperLimit-Cte</v>
      </c>
      <c r="L7" s="13" t="str">
        <f t="shared" si="2"/>
        <v>UA-B19C20SkidP7:HD-TIC-:TemperatureRefLowerLimit-Cte</v>
      </c>
      <c r="M7" s="18" t="s">
        <v>326</v>
      </c>
      <c r="N7" s="15" t="s">
        <v>300</v>
      </c>
      <c r="O7" s="16" t="s">
        <v>301</v>
      </c>
      <c r="P7" s="32">
        <v>100</v>
      </c>
      <c r="Q7" s="18">
        <v>0</v>
      </c>
      <c r="R7" s="18" t="s">
        <v>327</v>
      </c>
      <c r="S7" s="18" t="str">
        <f t="shared" si="3"/>
        <v>TIC422_SP_Local</v>
      </c>
      <c r="T7" s="17">
        <v>1</v>
      </c>
      <c r="U7" s="31">
        <v>2</v>
      </c>
    </row>
    <row r="8" spans="1:21" s="23" customFormat="1">
      <c r="A8" s="10">
        <v>9</v>
      </c>
      <c r="B8" s="11" t="s">
        <v>328</v>
      </c>
      <c r="C8" s="12" t="s">
        <v>293</v>
      </c>
      <c r="D8" s="12" t="s">
        <v>294</v>
      </c>
      <c r="E8" s="12" t="s">
        <v>295</v>
      </c>
      <c r="F8" s="12" t="s">
        <v>296</v>
      </c>
      <c r="G8" s="12" t="s">
        <v>329</v>
      </c>
      <c r="H8" s="12" t="s">
        <v>298</v>
      </c>
      <c r="I8" s="12" t="s">
        <v>299</v>
      </c>
      <c r="J8" s="13" t="str">
        <f t="shared" si="0"/>
        <v>UA-B19C20SkidP7:HD-TIC-RE:LoopPIDKp-SP</v>
      </c>
      <c r="K8" s="13" t="str">
        <f t="shared" si="1"/>
        <v>UA-B19C20SkidP7:HD-TIC-RE:LoopPIDKpUpperLimit-Cte</v>
      </c>
      <c r="L8" s="13" t="str">
        <f t="shared" si="2"/>
        <v>UA-B19C20SkidP7:HD-TIC-RE:LoopPIDKpLowerLimit-Cte</v>
      </c>
      <c r="M8" s="14" t="s">
        <v>193</v>
      </c>
      <c r="N8" s="15" t="s">
        <v>300</v>
      </c>
      <c r="O8" s="16" t="s">
        <v>301</v>
      </c>
      <c r="P8" s="17" t="s">
        <v>302</v>
      </c>
      <c r="Q8" s="32">
        <v>0</v>
      </c>
      <c r="R8" s="18"/>
      <c r="S8" s="18" t="str">
        <f t="shared" si="3"/>
        <v>TIC422.KP</v>
      </c>
      <c r="T8" s="17">
        <v>1</v>
      </c>
      <c r="U8" s="31">
        <v>5</v>
      </c>
    </row>
    <row r="9" spans="1:21" s="22" customFormat="1">
      <c r="A9" s="10">
        <v>10</v>
      </c>
      <c r="B9" s="11" t="s">
        <v>330</v>
      </c>
      <c r="C9" s="12" t="s">
        <v>293</v>
      </c>
      <c r="D9" s="12" t="s">
        <v>294</v>
      </c>
      <c r="E9" s="12" t="s">
        <v>295</v>
      </c>
      <c r="F9" s="12" t="s">
        <v>296</v>
      </c>
      <c r="G9" s="12" t="s">
        <v>329</v>
      </c>
      <c r="H9" s="12" t="s">
        <v>304</v>
      </c>
      <c r="I9" s="12" t="s">
        <v>299</v>
      </c>
      <c r="J9" s="13" t="str">
        <f t="shared" si="0"/>
        <v>UA-B19C20SkidP7:HD-TIC-RE:LoopPIDKi-SP</v>
      </c>
      <c r="K9" s="13" t="str">
        <f t="shared" si="1"/>
        <v>UA-B19C20SkidP7:HD-TIC-RE:LoopPIDKiUpperLimit-Cte</v>
      </c>
      <c r="L9" s="13" t="str">
        <f t="shared" si="2"/>
        <v>UA-B19C20SkidP7:HD-TIC-RE:LoopPIDKiLowerLimit-Cte</v>
      </c>
      <c r="M9" s="14" t="s">
        <v>205</v>
      </c>
      <c r="N9" s="15" t="s">
        <v>300</v>
      </c>
      <c r="O9" s="16" t="s">
        <v>301</v>
      </c>
      <c r="P9" s="17" t="s">
        <v>302</v>
      </c>
      <c r="Q9" s="32">
        <v>0</v>
      </c>
      <c r="R9" s="18"/>
      <c r="S9" s="18" t="str">
        <f t="shared" si="3"/>
        <v>TIC422.KI</v>
      </c>
      <c r="T9" s="17">
        <v>1</v>
      </c>
      <c r="U9" s="31">
        <v>5</v>
      </c>
    </row>
    <row r="10" spans="1:21" s="22" customFormat="1">
      <c r="A10" s="10">
        <v>11</v>
      </c>
      <c r="B10" s="11" t="s">
        <v>331</v>
      </c>
      <c r="C10" s="12" t="s">
        <v>293</v>
      </c>
      <c r="D10" s="12" t="s">
        <v>294</v>
      </c>
      <c r="E10" s="12" t="s">
        <v>295</v>
      </c>
      <c r="F10" s="12" t="s">
        <v>296</v>
      </c>
      <c r="G10" s="12" t="s">
        <v>329</v>
      </c>
      <c r="H10" s="12" t="s">
        <v>306</v>
      </c>
      <c r="I10" s="12" t="s">
        <v>299</v>
      </c>
      <c r="J10" s="13" t="str">
        <f t="shared" si="0"/>
        <v>UA-B19C20SkidP7:HD-TIC-RE:LoopPIDKd-SP</v>
      </c>
      <c r="K10" s="13" t="str">
        <f t="shared" si="1"/>
        <v>UA-B19C20SkidP7:HD-TIC-RE:LoopPIDKdUpperLimit-Cte</v>
      </c>
      <c r="L10" s="13" t="str">
        <f t="shared" si="2"/>
        <v>UA-B19C20SkidP7:HD-TIC-RE:LoopPIDKdLowerLimit-Cte</v>
      </c>
      <c r="M10" s="14" t="s">
        <v>199</v>
      </c>
      <c r="N10" s="15" t="s">
        <v>300</v>
      </c>
      <c r="O10" s="16" t="s">
        <v>301</v>
      </c>
      <c r="P10" s="17" t="s">
        <v>302</v>
      </c>
      <c r="Q10" s="32">
        <v>0</v>
      </c>
      <c r="R10" s="18"/>
      <c r="S10" s="18" t="str">
        <f t="shared" si="3"/>
        <v>TIC422.KD</v>
      </c>
      <c r="T10" s="17">
        <v>1</v>
      </c>
      <c r="U10" s="31">
        <v>5</v>
      </c>
    </row>
    <row r="11" spans="1:21" s="22" customFormat="1">
      <c r="A11" s="10">
        <v>12</v>
      </c>
      <c r="B11" s="11" t="s">
        <v>332</v>
      </c>
      <c r="C11" s="12" t="s">
        <v>293</v>
      </c>
      <c r="D11" s="12" t="s">
        <v>294</v>
      </c>
      <c r="E11" s="12" t="s">
        <v>295</v>
      </c>
      <c r="F11" s="12" t="s">
        <v>296</v>
      </c>
      <c r="G11" s="12" t="s">
        <v>329</v>
      </c>
      <c r="H11" s="12" t="s">
        <v>308</v>
      </c>
      <c r="I11" s="12" t="s">
        <v>299</v>
      </c>
      <c r="J11" s="13" t="str">
        <f t="shared" si="0"/>
        <v>UA-B19C20SkidP7:HD-TIC-RE:MVManualRef-SP</v>
      </c>
      <c r="K11" s="13" t="str">
        <f t="shared" si="1"/>
        <v>UA-B19C20SkidP7:HD-TIC-RE:MVManualRefUpperLimit-Cte</v>
      </c>
      <c r="L11" s="13" t="str">
        <f t="shared" si="2"/>
        <v>UA-B19C20SkidP7:HD-TIC-RE:MVManualRefLowerLimit-Cte</v>
      </c>
      <c r="M11" s="31" t="s">
        <v>121</v>
      </c>
      <c r="N11" s="15" t="s">
        <v>300</v>
      </c>
      <c r="O11" s="16" t="s">
        <v>301</v>
      </c>
      <c r="P11" s="18">
        <v>100</v>
      </c>
      <c r="Q11" s="18">
        <v>0</v>
      </c>
      <c r="R11" s="18" t="s">
        <v>309</v>
      </c>
      <c r="S11" s="18" t="str">
        <f t="shared" si="3"/>
        <v>RE422_Ref.Reference_Value</v>
      </c>
      <c r="T11" s="17">
        <v>1</v>
      </c>
      <c r="U11" s="31">
        <v>2</v>
      </c>
    </row>
    <row r="12" spans="1:21">
      <c r="A12" s="10">
        <v>13</v>
      </c>
      <c r="B12" s="11" t="s">
        <v>333</v>
      </c>
      <c r="C12" s="12" t="s">
        <v>293</v>
      </c>
      <c r="D12" s="12" t="s">
        <v>294</v>
      </c>
      <c r="E12" s="12" t="s">
        <v>295</v>
      </c>
      <c r="F12" s="12" t="s">
        <v>296</v>
      </c>
      <c r="G12" s="12" t="s">
        <v>329</v>
      </c>
      <c r="H12" s="12" t="s">
        <v>311</v>
      </c>
      <c r="I12" s="12" t="s">
        <v>312</v>
      </c>
      <c r="J12" s="13" t="str">
        <f t="shared" si="0"/>
        <v>UA-B19C20SkidP7:HD-TIC-RE:MVValue-Mon</v>
      </c>
      <c r="K12" s="13" t="str">
        <f t="shared" si="1"/>
        <v>UA-B19C20SkidP7:HD-TIC-RE:MVValueUpperLimit-Cte</v>
      </c>
      <c r="L12" s="13" t="str">
        <f t="shared" si="2"/>
        <v>UA-B19C20SkidP7:HD-TIC-RE:MVValueLowerLimit-Cte</v>
      </c>
      <c r="M12" s="14" t="s">
        <v>350</v>
      </c>
      <c r="N12" s="15" t="s">
        <v>300</v>
      </c>
      <c r="O12" s="16" t="s">
        <v>301</v>
      </c>
      <c r="P12" s="18">
        <v>100</v>
      </c>
      <c r="Q12" s="18">
        <v>0</v>
      </c>
      <c r="R12" s="18" t="s">
        <v>309</v>
      </c>
      <c r="S12" s="18" t="str">
        <f t="shared" si="3"/>
        <v>Não existe</v>
      </c>
      <c r="T12" s="17">
        <v>1</v>
      </c>
      <c r="U12" s="31">
        <v>2</v>
      </c>
    </row>
    <row r="13" spans="1:21">
      <c r="A13" s="10">
        <v>16</v>
      </c>
      <c r="B13" s="11" t="s">
        <v>336</v>
      </c>
      <c r="C13" s="12" t="s">
        <v>293</v>
      </c>
      <c r="D13" s="12" t="s">
        <v>294</v>
      </c>
      <c r="E13" s="12" t="s">
        <v>295</v>
      </c>
      <c r="F13" s="12" t="s">
        <v>296</v>
      </c>
      <c r="G13" s="12" t="s">
        <v>329</v>
      </c>
      <c r="H13" s="12" t="s">
        <v>325</v>
      </c>
      <c r="I13" s="12" t="s">
        <v>299</v>
      </c>
      <c r="J13" s="13" t="str">
        <f t="shared" si="0"/>
        <v>UA-B19C20SkidP7:HD-TIC-RE:TemperatureRef-SP</v>
      </c>
      <c r="K13" s="13" t="str">
        <f t="shared" si="1"/>
        <v>UA-B19C20SkidP7:HD-TIC-RE:TemperatureRefUpperLimit-Cte</v>
      </c>
      <c r="L13" s="13" t="str">
        <f t="shared" si="2"/>
        <v>UA-B19C20SkidP7:HD-TIC-RE:TemperatureRefLowerLimit-Cte</v>
      </c>
      <c r="M13" s="18" t="s">
        <v>326</v>
      </c>
      <c r="N13" s="15" t="s">
        <v>300</v>
      </c>
      <c r="O13" s="16" t="s">
        <v>301</v>
      </c>
      <c r="P13" s="32">
        <v>100</v>
      </c>
      <c r="Q13" s="18">
        <v>0</v>
      </c>
      <c r="R13" s="18" t="s">
        <v>327</v>
      </c>
      <c r="S13" s="18"/>
      <c r="T13" s="17">
        <v>1</v>
      </c>
      <c r="U13" s="31">
        <v>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C530-A63F-4F7B-9E69-3113C3BFCDE8}">
  <dimension ref="A1:V41"/>
  <sheetViews>
    <sheetView workbookViewId="0">
      <selection activeCell="E16" sqref="E16"/>
    </sheetView>
  </sheetViews>
  <sheetFormatPr defaultRowHeight="15"/>
  <cols>
    <col min="1" max="1" width="8" bestFit="1" customWidth="1"/>
    <col min="2" max="2" width="46.7109375" bestFit="1" customWidth="1"/>
    <col min="3" max="3" width="8.7109375" bestFit="1" customWidth="1"/>
    <col min="4" max="4" width="13.28515625" bestFit="1" customWidth="1"/>
    <col min="5" max="5" width="8.42578125" bestFit="1" customWidth="1"/>
    <col min="6" max="6" width="9.140625" bestFit="1" customWidth="1"/>
    <col min="7" max="7" width="8.5703125" bestFit="1" customWidth="1"/>
    <col min="8" max="8" width="18.85546875" bestFit="1" customWidth="1"/>
    <col min="9" max="9" width="9.85546875" bestFit="1" customWidth="1"/>
    <col min="10" max="10" width="47.28515625" hidden="1" customWidth="1"/>
    <col min="11" max="12" width="57.42578125" hidden="1" customWidth="1"/>
    <col min="13" max="13" width="10.85546875" bestFit="1" customWidth="1"/>
    <col min="14" max="14" width="44.140625" bestFit="1" customWidth="1"/>
    <col min="15" max="15" width="12.140625" bestFit="1" customWidth="1"/>
    <col min="16" max="16" width="9.28515625" bestFit="1" customWidth="1"/>
    <col min="17" max="17" width="16.7109375" customWidth="1"/>
    <col min="18" max="18" width="13.7109375" bestFit="1" customWidth="1"/>
    <col min="19" max="19" width="9.140625" bestFit="1" customWidth="1"/>
    <col min="20" max="20" width="51.5703125" bestFit="1" customWidth="1"/>
    <col min="21" max="21" width="9.42578125" customWidth="1"/>
  </cols>
  <sheetData>
    <row r="1" spans="1:22" s="9" customFormat="1">
      <c r="A1" s="2" t="s">
        <v>271</v>
      </c>
      <c r="B1" s="3" t="s">
        <v>272</v>
      </c>
      <c r="C1" s="4" t="s">
        <v>273</v>
      </c>
      <c r="D1" s="4" t="s">
        <v>274</v>
      </c>
      <c r="E1" s="4" t="s">
        <v>275</v>
      </c>
      <c r="F1" s="4" t="s">
        <v>276</v>
      </c>
      <c r="G1" s="4" t="s">
        <v>277</v>
      </c>
      <c r="H1" s="4" t="s">
        <v>278</v>
      </c>
      <c r="I1" s="4" t="s">
        <v>279</v>
      </c>
      <c r="J1" s="5" t="s">
        <v>280</v>
      </c>
      <c r="K1" s="5" t="s">
        <v>281</v>
      </c>
      <c r="L1" s="5" t="s">
        <v>282</v>
      </c>
      <c r="M1" s="5" t="s">
        <v>352</v>
      </c>
      <c r="N1" s="6" t="s">
        <v>283</v>
      </c>
      <c r="O1" s="7" t="s">
        <v>284</v>
      </c>
      <c r="P1" s="6" t="s">
        <v>285</v>
      </c>
      <c r="Q1" s="6" t="s">
        <v>286</v>
      </c>
      <c r="R1" s="6" t="s">
        <v>287</v>
      </c>
      <c r="S1" s="6" t="s">
        <v>288</v>
      </c>
      <c r="T1" s="6" t="s">
        <v>289</v>
      </c>
      <c r="U1" s="6" t="s">
        <v>290</v>
      </c>
      <c r="V1" s="8" t="s">
        <v>291</v>
      </c>
    </row>
    <row r="2" spans="1:22" s="20" customFormat="1">
      <c r="A2" s="10">
        <v>1</v>
      </c>
      <c r="B2" s="11" t="s">
        <v>353</v>
      </c>
      <c r="C2" s="12" t="s">
        <v>293</v>
      </c>
      <c r="D2" s="12" t="s">
        <v>294</v>
      </c>
      <c r="E2" s="12" t="s">
        <v>295</v>
      </c>
      <c r="F2" s="12" t="s">
        <v>354</v>
      </c>
      <c r="G2" s="12">
        <v>421</v>
      </c>
      <c r="H2" s="12" t="s">
        <v>355</v>
      </c>
      <c r="I2" s="12" t="s">
        <v>312</v>
      </c>
      <c r="J2" s="13" t="str">
        <f t="shared" ref="J2:J41" si="0">IF(G2="-",C2&amp;"-"&amp;D2&amp;":"&amp;E2&amp;"-"&amp;F2&amp;":"&amp;H2&amp;"-"&amp;I2,C2&amp;"-"&amp;D2&amp;":"&amp;E2&amp;"-"&amp;F2&amp;"-"&amp;G2&amp;":"&amp;H2&amp;"-"&amp;I2)</f>
        <v>UA-B19C20SkidP7:HD-PT-421:Pressure-Mon</v>
      </c>
      <c r="K2" s="13" t="str">
        <f t="shared" ref="K2:K41" si="1">IF(OR(Q2="",Q2="N/A"),"N/A",IF(G2="-",C2&amp;"-"&amp;D2&amp;":"&amp;E2&amp;"-"&amp;F2&amp;":"&amp;H2&amp;"UpperLimit-Cte",C2&amp;"-"&amp;D2&amp;":"&amp;E2&amp;"-"&amp;F2&amp;"-"&amp;G2&amp;":"&amp;H2&amp;"UpperLimit-Cte"))</f>
        <v>UA-B19C20SkidP7:HD-PT-421:PressureUpperLimit-Cte</v>
      </c>
      <c r="L2" s="13" t="str">
        <f t="shared" ref="L2:L41" si="2">IF(OR(R2="",R2="N/A"),"N/A",IF(G2="-",C2&amp;"-"&amp;D2&amp;":"&amp;E2&amp;"-"&amp;F2&amp;":"&amp;H2&amp;"LowerLimit-Cte",C2&amp;"-"&amp;D2&amp;":"&amp;E2&amp;"-"&amp;F2&amp;"-"&amp;G2&amp;":"&amp;H2&amp;"LowerLimit-Cte"))</f>
        <v>UA-B19C20SkidP7:HD-PT-421:PressureLowerLimit-Cte</v>
      </c>
      <c r="M2" s="34"/>
      <c r="N2" s="14" t="s">
        <v>22</v>
      </c>
      <c r="O2" s="15" t="s">
        <v>300</v>
      </c>
      <c r="P2" s="16" t="s">
        <v>313</v>
      </c>
      <c r="Q2" s="32">
        <v>10</v>
      </c>
      <c r="R2" s="32">
        <v>0</v>
      </c>
      <c r="S2" s="18" t="s">
        <v>348</v>
      </c>
      <c r="T2" s="18" t="str">
        <f t="shared" ref="T2:T41" si="3">N2</f>
        <v>PT421.Scaled_Value</v>
      </c>
      <c r="U2" s="18">
        <v>1</v>
      </c>
      <c r="V2" s="14"/>
    </row>
    <row r="3" spans="1:22" s="21" customFormat="1">
      <c r="A3" s="10">
        <v>2</v>
      </c>
      <c r="B3" s="11" t="s">
        <v>356</v>
      </c>
      <c r="C3" s="12" t="s">
        <v>293</v>
      </c>
      <c r="D3" s="12" t="s">
        <v>294</v>
      </c>
      <c r="E3" s="12" t="s">
        <v>295</v>
      </c>
      <c r="F3" s="12" t="s">
        <v>354</v>
      </c>
      <c r="G3" s="12">
        <v>422</v>
      </c>
      <c r="H3" s="12" t="s">
        <v>355</v>
      </c>
      <c r="I3" s="12" t="s">
        <v>312</v>
      </c>
      <c r="J3" s="13" t="str">
        <f t="shared" si="0"/>
        <v>UA-B19C20SkidP7:HD-PT-422:Pressure-Mon</v>
      </c>
      <c r="K3" s="13" t="str">
        <f t="shared" si="1"/>
        <v>UA-B19C20SkidP7:HD-PT-422:PressureUpperLimit-Cte</v>
      </c>
      <c r="L3" s="13" t="str">
        <f t="shared" si="2"/>
        <v>UA-B19C20SkidP7:HD-PT-422:PressureLowerLimit-Cte</v>
      </c>
      <c r="M3" s="34"/>
      <c r="N3" s="14" t="s">
        <v>29</v>
      </c>
      <c r="O3" s="15" t="s">
        <v>300</v>
      </c>
      <c r="P3" s="16" t="s">
        <v>313</v>
      </c>
      <c r="Q3" s="32">
        <v>10</v>
      </c>
      <c r="R3" s="32">
        <v>0</v>
      </c>
      <c r="S3" s="18" t="s">
        <v>348</v>
      </c>
      <c r="T3" s="18" t="str">
        <f t="shared" si="3"/>
        <v>PT422.Scaled_Value</v>
      </c>
      <c r="U3" s="18">
        <v>1</v>
      </c>
      <c r="V3" s="14"/>
    </row>
    <row r="4" spans="1:22" s="22" customFormat="1">
      <c r="A4" s="10">
        <v>3</v>
      </c>
      <c r="B4" s="11" t="s">
        <v>357</v>
      </c>
      <c r="C4" s="12" t="s">
        <v>293</v>
      </c>
      <c r="D4" s="12" t="s">
        <v>294</v>
      </c>
      <c r="E4" s="12" t="s">
        <v>295</v>
      </c>
      <c r="F4" s="12" t="s">
        <v>354</v>
      </c>
      <c r="G4" s="12">
        <v>423</v>
      </c>
      <c r="H4" s="12" t="s">
        <v>355</v>
      </c>
      <c r="I4" s="12" t="s">
        <v>312</v>
      </c>
      <c r="J4" s="13" t="str">
        <f t="shared" si="0"/>
        <v>UA-B19C20SkidP7:HD-PT-423:Pressure-Mon</v>
      </c>
      <c r="K4" s="13" t="str">
        <f t="shared" si="1"/>
        <v>UA-B19C20SkidP7:HD-PT-423:PressureUpperLimit-Cte</v>
      </c>
      <c r="L4" s="13" t="str">
        <f t="shared" si="2"/>
        <v>UA-B19C20SkidP7:HD-PT-423:PressureLowerLimit-Cte</v>
      </c>
      <c r="M4" s="34"/>
      <c r="N4" s="14" t="s">
        <v>35</v>
      </c>
      <c r="O4" s="15" t="s">
        <v>300</v>
      </c>
      <c r="P4" s="16" t="s">
        <v>313</v>
      </c>
      <c r="Q4" s="32">
        <v>10</v>
      </c>
      <c r="R4" s="32">
        <v>0</v>
      </c>
      <c r="S4" s="18" t="s">
        <v>348</v>
      </c>
      <c r="T4" s="18" t="str">
        <f t="shared" si="3"/>
        <v>PT423.Scaled_Value</v>
      </c>
      <c r="U4" s="18">
        <v>1</v>
      </c>
      <c r="V4" s="14"/>
    </row>
    <row r="5" spans="1:22" s="22" customFormat="1">
      <c r="A5" s="10">
        <v>4</v>
      </c>
      <c r="B5" s="11" t="s">
        <v>358</v>
      </c>
      <c r="C5" s="12" t="s">
        <v>293</v>
      </c>
      <c r="D5" s="12" t="s">
        <v>294</v>
      </c>
      <c r="E5" s="12" t="s">
        <v>295</v>
      </c>
      <c r="F5" s="12" t="s">
        <v>354</v>
      </c>
      <c r="G5" s="12">
        <v>424</v>
      </c>
      <c r="H5" s="12" t="s">
        <v>355</v>
      </c>
      <c r="I5" s="12" t="s">
        <v>312</v>
      </c>
      <c r="J5" s="13" t="str">
        <f t="shared" si="0"/>
        <v>UA-B19C20SkidP7:HD-PT-424:Pressure-Mon</v>
      </c>
      <c r="K5" s="13" t="str">
        <f t="shared" si="1"/>
        <v>UA-B19C20SkidP7:HD-PT-424:PressureUpperLimit-Cte</v>
      </c>
      <c r="L5" s="13" t="str">
        <f t="shared" si="2"/>
        <v>UA-B19C20SkidP7:HD-PT-424:PressureLowerLimit-Cte</v>
      </c>
      <c r="M5" s="34"/>
      <c r="N5" s="14" t="s">
        <v>41</v>
      </c>
      <c r="O5" s="15" t="s">
        <v>300</v>
      </c>
      <c r="P5" s="16" t="s">
        <v>313</v>
      </c>
      <c r="Q5" s="32">
        <v>10</v>
      </c>
      <c r="R5" s="32">
        <v>0</v>
      </c>
      <c r="S5" s="18" t="s">
        <v>348</v>
      </c>
      <c r="T5" s="18" t="str">
        <f t="shared" si="3"/>
        <v>PT424.Scaled_Value</v>
      </c>
      <c r="U5" s="18">
        <v>1</v>
      </c>
      <c r="V5" s="14"/>
    </row>
    <row r="6" spans="1:22" s="22" customFormat="1">
      <c r="A6" s="10">
        <v>5</v>
      </c>
      <c r="B6" s="11" t="s">
        <v>359</v>
      </c>
      <c r="C6" s="12" t="s">
        <v>293</v>
      </c>
      <c r="D6" s="12" t="s">
        <v>294</v>
      </c>
      <c r="E6" s="12" t="s">
        <v>295</v>
      </c>
      <c r="F6" s="12" t="s">
        <v>360</v>
      </c>
      <c r="G6" s="12">
        <v>421</v>
      </c>
      <c r="H6" s="12" t="s">
        <v>361</v>
      </c>
      <c r="I6" s="12" t="s">
        <v>312</v>
      </c>
      <c r="J6" s="13" t="str">
        <f t="shared" si="0"/>
        <v>UA-B19C20SkidP7:HD-TT-421:Temperature-Mon</v>
      </c>
      <c r="K6" s="13" t="str">
        <f t="shared" si="1"/>
        <v>UA-B19C20SkidP7:HD-TT-421:TemperatureUpperLimit-Cte</v>
      </c>
      <c r="L6" s="13" t="str">
        <f t="shared" si="2"/>
        <v>UA-B19C20SkidP7:HD-TT-421:TemperatureLowerLimit-Cte</v>
      </c>
      <c r="M6" s="34"/>
      <c r="N6" s="14" t="s">
        <v>47</v>
      </c>
      <c r="O6" s="15" t="s">
        <v>300</v>
      </c>
      <c r="P6" s="16" t="s">
        <v>313</v>
      </c>
      <c r="Q6" s="17">
        <v>150</v>
      </c>
      <c r="R6" s="17">
        <v>0</v>
      </c>
      <c r="S6" s="18" t="s">
        <v>327</v>
      </c>
      <c r="T6" s="18" t="str">
        <f t="shared" si="3"/>
        <v>TT421.Scaled_Value</v>
      </c>
      <c r="U6" s="18">
        <v>1</v>
      </c>
      <c r="V6" s="14"/>
    </row>
    <row r="7" spans="1:22" s="23" customFormat="1">
      <c r="A7" s="10">
        <v>6</v>
      </c>
      <c r="B7" s="11" t="s">
        <v>362</v>
      </c>
      <c r="C7" s="12" t="s">
        <v>293</v>
      </c>
      <c r="D7" s="12" t="s">
        <v>294</v>
      </c>
      <c r="E7" s="12" t="s">
        <v>295</v>
      </c>
      <c r="F7" s="12" t="s">
        <v>360</v>
      </c>
      <c r="G7" s="12">
        <v>422</v>
      </c>
      <c r="H7" s="12" t="s">
        <v>361</v>
      </c>
      <c r="I7" s="12" t="s">
        <v>312</v>
      </c>
      <c r="J7" s="13" t="str">
        <f t="shared" si="0"/>
        <v>UA-B19C20SkidP7:HD-TT-422:Temperature-Mon</v>
      </c>
      <c r="K7" s="13" t="str">
        <f t="shared" si="1"/>
        <v>UA-B19C20SkidP7:HD-TT-422:TemperatureUpperLimit-Cte</v>
      </c>
      <c r="L7" s="13" t="str">
        <f t="shared" si="2"/>
        <v>UA-B19C20SkidP7:HD-TT-422:TemperatureLowerLimit-Cte</v>
      </c>
      <c r="M7" s="34"/>
      <c r="N7" s="14" t="s">
        <v>53</v>
      </c>
      <c r="O7" s="15" t="s">
        <v>300</v>
      </c>
      <c r="P7" s="16" t="s">
        <v>313</v>
      </c>
      <c r="Q7" s="17">
        <v>150</v>
      </c>
      <c r="R7" s="17">
        <v>0</v>
      </c>
      <c r="S7" s="18" t="s">
        <v>327</v>
      </c>
      <c r="T7" s="18" t="str">
        <f t="shared" si="3"/>
        <v>TT422.Scaled_Value</v>
      </c>
      <c r="U7" s="18">
        <v>1</v>
      </c>
      <c r="V7" s="14"/>
    </row>
    <row r="8" spans="1:22" s="23" customFormat="1">
      <c r="A8" s="10">
        <v>7</v>
      </c>
      <c r="B8" s="11" t="s">
        <v>363</v>
      </c>
      <c r="C8" s="12" t="s">
        <v>293</v>
      </c>
      <c r="D8" s="12" t="s">
        <v>294</v>
      </c>
      <c r="E8" s="12" t="s">
        <v>295</v>
      </c>
      <c r="F8" s="12" t="s">
        <v>360</v>
      </c>
      <c r="G8" s="12">
        <v>423</v>
      </c>
      <c r="H8" s="12" t="s">
        <v>361</v>
      </c>
      <c r="I8" s="12" t="s">
        <v>312</v>
      </c>
      <c r="J8" s="13" t="str">
        <f t="shared" si="0"/>
        <v>UA-B19C20SkidP7:HD-TT-423:Temperature-Mon</v>
      </c>
      <c r="K8" s="13" t="str">
        <f t="shared" si="1"/>
        <v>UA-B19C20SkidP7:HD-TT-423:TemperatureUpperLimit-Cte</v>
      </c>
      <c r="L8" s="13" t="str">
        <f t="shared" si="2"/>
        <v>UA-B19C20SkidP7:HD-TT-423:TemperatureLowerLimit-Cte</v>
      </c>
      <c r="M8" s="34"/>
      <c r="N8" s="14" t="s">
        <v>59</v>
      </c>
      <c r="O8" s="15" t="s">
        <v>300</v>
      </c>
      <c r="P8" s="16" t="s">
        <v>313</v>
      </c>
      <c r="Q8" s="17">
        <v>150</v>
      </c>
      <c r="R8" s="17">
        <v>0</v>
      </c>
      <c r="S8" s="18" t="s">
        <v>327</v>
      </c>
      <c r="T8" s="18" t="str">
        <f t="shared" si="3"/>
        <v>TT423.Scaled_Value</v>
      </c>
      <c r="U8" s="18">
        <v>1</v>
      </c>
      <c r="V8" s="14"/>
    </row>
    <row r="9" spans="1:22" s="23" customFormat="1">
      <c r="A9" s="10">
        <v>8</v>
      </c>
      <c r="B9" s="11" t="s">
        <v>364</v>
      </c>
      <c r="C9" s="12" t="s">
        <v>293</v>
      </c>
      <c r="D9" s="12" t="s">
        <v>294</v>
      </c>
      <c r="E9" s="12" t="s">
        <v>295</v>
      </c>
      <c r="F9" s="12" t="s">
        <v>360</v>
      </c>
      <c r="G9" s="12">
        <v>424</v>
      </c>
      <c r="H9" s="12" t="s">
        <v>361</v>
      </c>
      <c r="I9" s="12" t="s">
        <v>312</v>
      </c>
      <c r="J9" s="13" t="str">
        <f t="shared" si="0"/>
        <v>UA-B19C20SkidP7:HD-TT-424:Temperature-Mon</v>
      </c>
      <c r="K9" s="13" t="str">
        <f t="shared" si="1"/>
        <v>UA-B19C20SkidP7:HD-TT-424:TemperatureUpperLimit-Cte</v>
      </c>
      <c r="L9" s="13" t="str">
        <f t="shared" si="2"/>
        <v>UA-B19C20SkidP7:HD-TT-424:TemperatureLowerLimit-Cte</v>
      </c>
      <c r="M9" s="13"/>
      <c r="N9" s="18" t="s">
        <v>65</v>
      </c>
      <c r="O9" s="15" t="s">
        <v>300</v>
      </c>
      <c r="P9" s="16" t="s">
        <v>313</v>
      </c>
      <c r="Q9" s="17">
        <v>150</v>
      </c>
      <c r="R9" s="17">
        <v>0</v>
      </c>
      <c r="S9" s="18" t="s">
        <v>327</v>
      </c>
      <c r="T9" s="18" t="str">
        <f t="shared" si="3"/>
        <v>TT424.Scaled_Value</v>
      </c>
      <c r="U9" s="18">
        <v>1</v>
      </c>
      <c r="V9" s="14"/>
    </row>
    <row r="10" spans="1:22" s="23" customFormat="1">
      <c r="A10" s="10">
        <v>9</v>
      </c>
      <c r="B10" s="11" t="s">
        <v>365</v>
      </c>
      <c r="C10" s="12" t="s">
        <v>293</v>
      </c>
      <c r="D10" s="12" t="s">
        <v>294</v>
      </c>
      <c r="E10" s="12" t="s">
        <v>295</v>
      </c>
      <c r="F10" s="12" t="s">
        <v>360</v>
      </c>
      <c r="G10" s="12">
        <v>425</v>
      </c>
      <c r="H10" s="12" t="s">
        <v>361</v>
      </c>
      <c r="I10" s="12" t="s">
        <v>312</v>
      </c>
      <c r="J10" s="13" t="str">
        <f t="shared" si="0"/>
        <v>UA-B19C20SkidP7:HD-TT-425:Temperature-Mon</v>
      </c>
      <c r="K10" s="13" t="str">
        <f t="shared" si="1"/>
        <v>UA-B19C20SkidP7:HD-TT-425:TemperatureUpperLimit-Cte</v>
      </c>
      <c r="L10" s="13" t="str">
        <f t="shared" si="2"/>
        <v>UA-B19C20SkidP7:HD-TT-425:TemperatureLowerLimit-Cte</v>
      </c>
      <c r="M10" s="34"/>
      <c r="N10" s="14" t="s">
        <v>71</v>
      </c>
      <c r="O10" s="15" t="s">
        <v>300</v>
      </c>
      <c r="P10" s="16" t="s">
        <v>313</v>
      </c>
      <c r="Q10" s="17">
        <v>150</v>
      </c>
      <c r="R10" s="17">
        <v>0</v>
      </c>
      <c r="S10" s="18" t="s">
        <v>327</v>
      </c>
      <c r="T10" s="18" t="str">
        <f t="shared" si="3"/>
        <v>TT425.Scaled_Value</v>
      </c>
      <c r="U10" s="18">
        <v>1</v>
      </c>
      <c r="V10" s="14"/>
    </row>
    <row r="11" spans="1:22" s="22" customFormat="1">
      <c r="A11" s="10">
        <v>10</v>
      </c>
      <c r="B11" s="11" t="s">
        <v>366</v>
      </c>
      <c r="C11" s="12" t="s">
        <v>293</v>
      </c>
      <c r="D11" s="12" t="s">
        <v>294</v>
      </c>
      <c r="E11" s="12" t="s">
        <v>295</v>
      </c>
      <c r="F11" s="12" t="s">
        <v>360</v>
      </c>
      <c r="G11" s="12">
        <v>426</v>
      </c>
      <c r="H11" s="12" t="s">
        <v>361</v>
      </c>
      <c r="I11" s="12" t="s">
        <v>312</v>
      </c>
      <c r="J11" s="13" t="str">
        <f t="shared" si="0"/>
        <v>UA-B19C20SkidP7:HD-TT-426:Temperature-Mon</v>
      </c>
      <c r="K11" s="13" t="str">
        <f t="shared" si="1"/>
        <v>UA-B19C20SkidP7:HD-TT-426:TemperatureUpperLimit-Cte</v>
      </c>
      <c r="L11" s="13" t="str">
        <f t="shared" si="2"/>
        <v>UA-B19C20SkidP7:HD-TT-426:TemperatureLowerLimit-Cte</v>
      </c>
      <c r="M11" s="34"/>
      <c r="N11" s="14" t="s">
        <v>77</v>
      </c>
      <c r="O11" s="15" t="s">
        <v>300</v>
      </c>
      <c r="P11" s="16" t="s">
        <v>313</v>
      </c>
      <c r="Q11" s="17">
        <v>150</v>
      </c>
      <c r="R11" s="17">
        <v>0</v>
      </c>
      <c r="S11" s="18" t="s">
        <v>327</v>
      </c>
      <c r="T11" s="18" t="str">
        <f t="shared" si="3"/>
        <v>TT426.Scaled_Value</v>
      </c>
      <c r="U11" s="18">
        <v>1</v>
      </c>
      <c r="V11" s="14"/>
    </row>
    <row r="12" spans="1:22" s="22" customFormat="1">
      <c r="A12" s="10">
        <v>11</v>
      </c>
      <c r="B12" s="11" t="s">
        <v>367</v>
      </c>
      <c r="C12" s="12" t="s">
        <v>293</v>
      </c>
      <c r="D12" s="12" t="s">
        <v>294</v>
      </c>
      <c r="E12" s="12" t="s">
        <v>295</v>
      </c>
      <c r="F12" s="12" t="s">
        <v>360</v>
      </c>
      <c r="G12" s="12" t="s">
        <v>368</v>
      </c>
      <c r="H12" s="12" t="s">
        <v>361</v>
      </c>
      <c r="I12" s="12" t="s">
        <v>312</v>
      </c>
      <c r="J12" s="13" t="str">
        <f t="shared" si="0"/>
        <v>UA-B19C20SkidP7:HD-TT-EXT:Temperature-Mon</v>
      </c>
      <c r="K12" s="13" t="str">
        <f t="shared" si="1"/>
        <v>UA-B19C20SkidP7:HD-TT-EXT:TemperatureUpperLimit-Cte</v>
      </c>
      <c r="L12" s="13" t="str">
        <f t="shared" si="2"/>
        <v>UA-B19C20SkidP7:HD-TT-EXT:TemperatureLowerLimit-Cte</v>
      </c>
      <c r="M12" s="34"/>
      <c r="N12" s="14" t="s">
        <v>80</v>
      </c>
      <c r="O12" s="15" t="s">
        <v>300</v>
      </c>
      <c r="P12" s="16" t="s">
        <v>313</v>
      </c>
      <c r="Q12" s="17">
        <v>150</v>
      </c>
      <c r="R12" s="17">
        <v>0</v>
      </c>
      <c r="S12" s="18" t="s">
        <v>327</v>
      </c>
      <c r="T12" s="18" t="str">
        <f t="shared" si="3"/>
        <v>TT_EXT.Scaled_Value</v>
      </c>
      <c r="U12" s="18">
        <v>1</v>
      </c>
      <c r="V12" s="14"/>
    </row>
    <row r="13" spans="1:22">
      <c r="A13" s="10">
        <v>12</v>
      </c>
      <c r="B13" s="30" t="s">
        <v>369</v>
      </c>
      <c r="C13" s="12" t="s">
        <v>293</v>
      </c>
      <c r="D13" s="12" t="s">
        <v>294</v>
      </c>
      <c r="E13" s="12" t="s">
        <v>295</v>
      </c>
      <c r="F13" s="12" t="s">
        <v>329</v>
      </c>
      <c r="G13" s="12">
        <v>421</v>
      </c>
      <c r="H13" s="12" t="s">
        <v>361</v>
      </c>
      <c r="I13" s="12" t="s">
        <v>312</v>
      </c>
      <c r="J13" s="13" t="str">
        <f t="shared" si="0"/>
        <v>UA-B19C20SkidP7:HD-RE-421:Temperature-Mon</v>
      </c>
      <c r="K13" s="13" t="str">
        <f t="shared" si="1"/>
        <v>UA-B19C20SkidP7:HD-RE-421:TemperatureUpperLimit-Cte</v>
      </c>
      <c r="L13" s="13" t="str">
        <f t="shared" si="2"/>
        <v>UA-B19C20SkidP7:HD-RE-421:TemperatureLowerLimit-Cte</v>
      </c>
      <c r="M13" s="34" t="s">
        <v>370</v>
      </c>
      <c r="N13" s="19" t="s">
        <v>103</v>
      </c>
      <c r="O13" s="15" t="s">
        <v>300</v>
      </c>
      <c r="P13" s="16" t="s">
        <v>313</v>
      </c>
      <c r="Q13" s="17">
        <v>150</v>
      </c>
      <c r="R13" s="17">
        <v>0</v>
      </c>
      <c r="S13" s="18" t="s">
        <v>327</v>
      </c>
      <c r="T13" s="18" t="str">
        <f t="shared" si="3"/>
        <v>RE421.Temperatura_Resist</v>
      </c>
      <c r="U13" s="18">
        <v>1</v>
      </c>
      <c r="V13" s="14"/>
    </row>
    <row r="14" spans="1:22">
      <c r="A14" s="10">
        <v>13</v>
      </c>
      <c r="B14" s="30" t="s">
        <v>371</v>
      </c>
      <c r="C14" s="12" t="s">
        <v>293</v>
      </c>
      <c r="D14" s="12" t="s">
        <v>294</v>
      </c>
      <c r="E14" s="12" t="s">
        <v>295</v>
      </c>
      <c r="F14" s="12" t="s">
        <v>329</v>
      </c>
      <c r="G14" s="12">
        <v>422</v>
      </c>
      <c r="H14" s="12" t="s">
        <v>361</v>
      </c>
      <c r="I14" s="12" t="s">
        <v>312</v>
      </c>
      <c r="J14" s="13" t="str">
        <f t="shared" si="0"/>
        <v>UA-B19C20SkidP7:HD-RE-422:Temperature-Mon</v>
      </c>
      <c r="K14" s="13" t="str">
        <f t="shared" si="1"/>
        <v>UA-B19C20SkidP7:HD-RE-422:TemperatureUpperLimit-Cte</v>
      </c>
      <c r="L14" s="13" t="str">
        <f t="shared" si="2"/>
        <v>UA-B19C20SkidP7:HD-RE-422:TemperatureLowerLimit-Cte</v>
      </c>
      <c r="M14" s="34" t="s">
        <v>370</v>
      </c>
      <c r="N14" s="17" t="s">
        <v>109</v>
      </c>
      <c r="O14" s="15" t="s">
        <v>300</v>
      </c>
      <c r="P14" s="16" t="s">
        <v>313</v>
      </c>
      <c r="Q14" s="17">
        <v>150</v>
      </c>
      <c r="R14" s="17">
        <v>0</v>
      </c>
      <c r="S14" s="18" t="s">
        <v>327</v>
      </c>
      <c r="T14" s="18" t="str">
        <f t="shared" si="3"/>
        <v>RE422.Temperatura_Resist</v>
      </c>
      <c r="U14" s="18">
        <v>1</v>
      </c>
      <c r="V14" s="14"/>
    </row>
    <row r="15" spans="1:22">
      <c r="A15" s="10">
        <v>14</v>
      </c>
      <c r="B15" s="30" t="s">
        <v>372</v>
      </c>
      <c r="C15" s="12" t="s">
        <v>293</v>
      </c>
      <c r="D15" s="12" t="s">
        <v>294</v>
      </c>
      <c r="E15" s="12" t="s">
        <v>295</v>
      </c>
      <c r="F15" s="12" t="s">
        <v>329</v>
      </c>
      <c r="G15" s="12">
        <v>421</v>
      </c>
      <c r="H15" s="12" t="s">
        <v>311</v>
      </c>
      <c r="I15" s="12" t="s">
        <v>373</v>
      </c>
      <c r="J15" s="13" t="str">
        <f t="shared" si="0"/>
        <v>UA-B19C20SkidP7:HD-RE-421:MVValue-RB</v>
      </c>
      <c r="K15" s="13" t="str">
        <f t="shared" si="1"/>
        <v>UA-B19C20SkidP7:HD-RE-421:MVValueUpperLimit-Cte</v>
      </c>
      <c r="L15" s="13" t="str">
        <f t="shared" si="2"/>
        <v>UA-B19C20SkidP7:HD-RE-421:MVValueLowerLimit-Cte</v>
      </c>
      <c r="M15" s="34" t="s">
        <v>370</v>
      </c>
      <c r="N15" s="19" t="s">
        <v>115</v>
      </c>
      <c r="O15" s="15" t="s">
        <v>300</v>
      </c>
      <c r="P15" s="16" t="s">
        <v>313</v>
      </c>
      <c r="Q15" s="17">
        <v>100</v>
      </c>
      <c r="R15" s="17">
        <v>0</v>
      </c>
      <c r="S15" s="18" t="s">
        <v>309</v>
      </c>
      <c r="T15" s="18" t="str">
        <f t="shared" si="3"/>
        <v>RE421_Ref.Reference_Value</v>
      </c>
      <c r="U15" s="18">
        <v>1</v>
      </c>
      <c r="V15" s="14"/>
    </row>
    <row r="16" spans="1:22">
      <c r="A16" s="10">
        <v>15</v>
      </c>
      <c r="B16" s="30" t="s">
        <v>374</v>
      </c>
      <c r="C16" s="12" t="s">
        <v>293</v>
      </c>
      <c r="D16" s="12" t="s">
        <v>294</v>
      </c>
      <c r="E16" s="12" t="s">
        <v>295</v>
      </c>
      <c r="F16" s="12" t="s">
        <v>329</v>
      </c>
      <c r="G16" s="12">
        <v>422</v>
      </c>
      <c r="H16" s="12" t="s">
        <v>311</v>
      </c>
      <c r="I16" s="12" t="s">
        <v>373</v>
      </c>
      <c r="J16" s="13" t="str">
        <f t="shared" si="0"/>
        <v>UA-B19C20SkidP7:HD-RE-422:MVValue-RB</v>
      </c>
      <c r="K16" s="13" t="str">
        <f t="shared" si="1"/>
        <v>UA-B19C20SkidP7:HD-RE-422:MVValueUpperLimit-Cte</v>
      </c>
      <c r="L16" s="13" t="str">
        <f t="shared" si="2"/>
        <v>UA-B19C20SkidP7:HD-RE-422:MVValueLowerLimit-Cte</v>
      </c>
      <c r="M16" s="34" t="s">
        <v>370</v>
      </c>
      <c r="N16" s="19" t="s">
        <v>121</v>
      </c>
      <c r="O16" s="15" t="s">
        <v>300</v>
      </c>
      <c r="P16" s="16" t="s">
        <v>313</v>
      </c>
      <c r="Q16" s="17">
        <v>100</v>
      </c>
      <c r="R16" s="17">
        <v>0</v>
      </c>
      <c r="S16" s="18" t="s">
        <v>309</v>
      </c>
      <c r="T16" s="18" t="str">
        <f t="shared" si="3"/>
        <v>RE422_Ref.Reference_Value</v>
      </c>
      <c r="U16" s="18">
        <v>1</v>
      </c>
      <c r="V16" s="14"/>
    </row>
    <row r="17" spans="1:22">
      <c r="A17" s="10">
        <v>16</v>
      </c>
      <c r="B17" s="30" t="s">
        <v>375</v>
      </c>
      <c r="C17" s="12" t="s">
        <v>293</v>
      </c>
      <c r="D17" s="12" t="s">
        <v>294</v>
      </c>
      <c r="E17" s="12" t="s">
        <v>295</v>
      </c>
      <c r="F17" s="12" t="s">
        <v>339</v>
      </c>
      <c r="G17" s="12">
        <v>421</v>
      </c>
      <c r="H17" s="12" t="s">
        <v>311</v>
      </c>
      <c r="I17" s="12" t="s">
        <v>312</v>
      </c>
      <c r="J17" s="13" t="str">
        <f t="shared" si="0"/>
        <v>UA-B19C20SkidP7:HD-BC-421:MVValue-Mon</v>
      </c>
      <c r="K17" s="13" t="str">
        <f t="shared" si="1"/>
        <v>UA-B19C20SkidP7:HD-BC-421:MVValueUpperLimit-Cte</v>
      </c>
      <c r="L17" s="13" t="str">
        <f t="shared" si="2"/>
        <v>UA-B19C20SkidP7:HD-BC-421:MVValueLowerLimit-Cte</v>
      </c>
      <c r="M17" s="34"/>
      <c r="N17" s="19" t="s">
        <v>127</v>
      </c>
      <c r="O17" s="15" t="s">
        <v>300</v>
      </c>
      <c r="P17" s="16" t="s">
        <v>313</v>
      </c>
      <c r="Q17" s="17">
        <v>100</v>
      </c>
      <c r="R17" s="17">
        <v>0</v>
      </c>
      <c r="S17" s="18" t="s">
        <v>309</v>
      </c>
      <c r="T17" s="18" t="str">
        <f t="shared" si="3"/>
        <v>BC421.Ref_Aut</v>
      </c>
      <c r="U17" s="18">
        <v>1</v>
      </c>
      <c r="V17" s="14"/>
    </row>
    <row r="18" spans="1:22">
      <c r="A18" s="10">
        <v>17</v>
      </c>
      <c r="B18" s="30" t="s">
        <v>376</v>
      </c>
      <c r="C18" s="12" t="s">
        <v>293</v>
      </c>
      <c r="D18" s="12" t="s">
        <v>294</v>
      </c>
      <c r="E18" s="12" t="s">
        <v>295</v>
      </c>
      <c r="F18" s="12" t="s">
        <v>339</v>
      </c>
      <c r="G18" s="12">
        <v>422</v>
      </c>
      <c r="H18" s="12" t="s">
        <v>311</v>
      </c>
      <c r="I18" s="12" t="s">
        <v>312</v>
      </c>
      <c r="J18" s="13" t="str">
        <f t="shared" si="0"/>
        <v>UA-B19C20SkidP7:HD-BC-422:MVValue-Mon</v>
      </c>
      <c r="K18" s="13" t="str">
        <f t="shared" si="1"/>
        <v>UA-B19C20SkidP7:HD-BC-422:MVValueUpperLimit-Cte</v>
      </c>
      <c r="L18" s="13" t="str">
        <f t="shared" si="2"/>
        <v>UA-B19C20SkidP7:HD-BC-422:MVValueLowerLimit-Cte</v>
      </c>
      <c r="M18" s="34"/>
      <c r="N18" s="19" t="s">
        <v>133</v>
      </c>
      <c r="O18" s="15" t="s">
        <v>300</v>
      </c>
      <c r="P18" s="16" t="s">
        <v>313</v>
      </c>
      <c r="Q18" s="17">
        <v>100</v>
      </c>
      <c r="R18" s="17">
        <v>0</v>
      </c>
      <c r="S18" s="18" t="s">
        <v>309</v>
      </c>
      <c r="T18" s="18" t="str">
        <f t="shared" si="3"/>
        <v>BC422.Ref_Aut</v>
      </c>
      <c r="U18" s="18">
        <v>1</v>
      </c>
      <c r="V18" s="14"/>
    </row>
    <row r="19" spans="1:22">
      <c r="A19" s="10">
        <v>18</v>
      </c>
      <c r="B19" s="30" t="s">
        <v>377</v>
      </c>
      <c r="C19" s="12" t="s">
        <v>293</v>
      </c>
      <c r="D19" s="12" t="s">
        <v>294</v>
      </c>
      <c r="E19" s="12" t="s">
        <v>295</v>
      </c>
      <c r="F19" s="12" t="s">
        <v>297</v>
      </c>
      <c r="G19" s="12">
        <v>421</v>
      </c>
      <c r="H19" s="12" t="s">
        <v>311</v>
      </c>
      <c r="I19" s="12" t="s">
        <v>312</v>
      </c>
      <c r="J19" s="13" t="str">
        <f t="shared" si="0"/>
        <v>UA-B19C20SkidP7:HD-TCV-421:MVValue-Mon</v>
      </c>
      <c r="K19" s="13" t="str">
        <f t="shared" si="1"/>
        <v>UA-B19C20SkidP7:HD-TCV-421:MVValueUpperLimit-Cte</v>
      </c>
      <c r="L19" s="13" t="str">
        <f t="shared" si="2"/>
        <v>UA-B19C20SkidP7:HD-TCV-421:MVValueLowerLimit-Cte</v>
      </c>
      <c r="M19" s="13"/>
      <c r="N19" s="17" t="s">
        <v>140</v>
      </c>
      <c r="O19" s="15" t="s">
        <v>300</v>
      </c>
      <c r="P19" s="16" t="s">
        <v>313</v>
      </c>
      <c r="Q19" s="17">
        <v>100</v>
      </c>
      <c r="R19" s="17">
        <v>0</v>
      </c>
      <c r="S19" s="18" t="s">
        <v>309</v>
      </c>
      <c r="T19" s="18" t="str">
        <f t="shared" si="3"/>
        <v>TCV421.Reference_Value</v>
      </c>
      <c r="U19" s="18">
        <v>1</v>
      </c>
      <c r="V19" s="14"/>
    </row>
    <row r="20" spans="1:22">
      <c r="A20" s="10">
        <v>19</v>
      </c>
      <c r="B20" s="11" t="s">
        <v>378</v>
      </c>
      <c r="C20" s="12" t="s">
        <v>293</v>
      </c>
      <c r="D20" s="12" t="s">
        <v>294</v>
      </c>
      <c r="E20" s="12" t="s">
        <v>295</v>
      </c>
      <c r="F20" s="12" t="s">
        <v>296</v>
      </c>
      <c r="G20" s="12" t="s">
        <v>297</v>
      </c>
      <c r="H20" s="26" t="s">
        <v>298</v>
      </c>
      <c r="I20" s="26" t="s">
        <v>373</v>
      </c>
      <c r="J20" s="27" t="str">
        <f t="shared" si="0"/>
        <v>UA-B19C20SkidP7:HD-TIC-TCV:LoopPIDKp-RB</v>
      </c>
      <c r="K20" s="27" t="str">
        <f t="shared" si="1"/>
        <v>N/A</v>
      </c>
      <c r="L20" s="27" t="str">
        <f t="shared" si="2"/>
        <v>N/A</v>
      </c>
      <c r="M20" s="35"/>
      <c r="N20" s="28" t="s">
        <v>147</v>
      </c>
      <c r="O20" s="15" t="s">
        <v>300</v>
      </c>
      <c r="P20" s="16" t="s">
        <v>313</v>
      </c>
      <c r="Q20" s="29"/>
      <c r="R20" s="29"/>
      <c r="S20" s="29"/>
      <c r="T20" s="29" t="str">
        <f t="shared" si="3"/>
        <v>TIC421.KP</v>
      </c>
      <c r="U20" s="18">
        <v>1</v>
      </c>
      <c r="V20" s="14"/>
    </row>
    <row r="21" spans="1:22">
      <c r="A21" s="10">
        <v>20</v>
      </c>
      <c r="B21" s="11" t="s">
        <v>379</v>
      </c>
      <c r="C21" s="12" t="s">
        <v>293</v>
      </c>
      <c r="D21" s="12" t="s">
        <v>294</v>
      </c>
      <c r="E21" s="12" t="s">
        <v>295</v>
      </c>
      <c r="F21" s="12" t="s">
        <v>296</v>
      </c>
      <c r="G21" s="12" t="s">
        <v>297</v>
      </c>
      <c r="H21" s="12" t="s">
        <v>306</v>
      </c>
      <c r="I21" s="12" t="s">
        <v>373</v>
      </c>
      <c r="J21" s="13" t="str">
        <f t="shared" si="0"/>
        <v>UA-B19C20SkidP7:HD-TIC-TCV:LoopPIDKd-RB</v>
      </c>
      <c r="K21" s="13" t="str">
        <f t="shared" si="1"/>
        <v>N/A</v>
      </c>
      <c r="L21" s="13" t="str">
        <f t="shared" si="2"/>
        <v>N/A</v>
      </c>
      <c r="M21" s="34"/>
      <c r="N21" s="14" t="s">
        <v>154</v>
      </c>
      <c r="O21" s="15" t="s">
        <v>300</v>
      </c>
      <c r="P21" s="16" t="s">
        <v>313</v>
      </c>
      <c r="Q21" s="18"/>
      <c r="R21" s="18"/>
      <c r="S21" s="18"/>
      <c r="T21" s="18" t="str">
        <f t="shared" si="3"/>
        <v>TIC421.KD</v>
      </c>
      <c r="U21" s="18">
        <v>1</v>
      </c>
      <c r="V21" s="14"/>
    </row>
    <row r="22" spans="1:22">
      <c r="A22" s="10">
        <v>21</v>
      </c>
      <c r="B22" s="11" t="s">
        <v>380</v>
      </c>
      <c r="C22" s="12" t="s">
        <v>293</v>
      </c>
      <c r="D22" s="12" t="s">
        <v>294</v>
      </c>
      <c r="E22" s="12" t="s">
        <v>295</v>
      </c>
      <c r="F22" s="12" t="s">
        <v>296</v>
      </c>
      <c r="G22" s="12" t="s">
        <v>297</v>
      </c>
      <c r="H22" s="12" t="s">
        <v>304</v>
      </c>
      <c r="I22" s="12" t="s">
        <v>373</v>
      </c>
      <c r="J22" s="13" t="str">
        <f t="shared" si="0"/>
        <v>UA-B19C20SkidP7:HD-TIC-TCV:LoopPIDKi-RB</v>
      </c>
      <c r="K22" s="13" t="str">
        <f t="shared" si="1"/>
        <v>N/A</v>
      </c>
      <c r="L22" s="13" t="str">
        <f t="shared" si="2"/>
        <v>N/A</v>
      </c>
      <c r="M22" s="34"/>
      <c r="N22" s="14" t="s">
        <v>161</v>
      </c>
      <c r="O22" s="15" t="s">
        <v>300</v>
      </c>
      <c r="P22" s="16" t="s">
        <v>313</v>
      </c>
      <c r="Q22" s="18"/>
      <c r="R22" s="18"/>
      <c r="S22" s="18"/>
      <c r="T22" s="18" t="str">
        <f t="shared" si="3"/>
        <v>TIC421.KI</v>
      </c>
      <c r="U22" s="18">
        <v>1</v>
      </c>
      <c r="V22" s="14"/>
    </row>
    <row r="23" spans="1:22">
      <c r="A23" s="10">
        <v>22</v>
      </c>
      <c r="B23" s="30" t="s">
        <v>381</v>
      </c>
      <c r="C23" s="12" t="s">
        <v>293</v>
      </c>
      <c r="D23" s="12" t="s">
        <v>294</v>
      </c>
      <c r="E23" s="12" t="s">
        <v>295</v>
      </c>
      <c r="F23" s="12" t="s">
        <v>296</v>
      </c>
      <c r="G23" s="12" t="s">
        <v>297</v>
      </c>
      <c r="H23" s="12" t="s">
        <v>325</v>
      </c>
      <c r="I23" s="12" t="s">
        <v>373</v>
      </c>
      <c r="J23" s="13" t="str">
        <f t="shared" si="0"/>
        <v>UA-B19C20SkidP7:HD-TIC-TCV:TemperatureRef-RB</v>
      </c>
      <c r="K23" s="13" t="str">
        <f t="shared" si="1"/>
        <v>N/A</v>
      </c>
      <c r="L23" s="13" t="str">
        <f t="shared" si="2"/>
        <v>N/A</v>
      </c>
      <c r="M23" s="13"/>
      <c r="N23" s="17" t="s">
        <v>168</v>
      </c>
      <c r="O23" s="15" t="s">
        <v>300</v>
      </c>
      <c r="P23" s="16" t="s">
        <v>313</v>
      </c>
      <c r="Q23" s="18"/>
      <c r="R23" s="18"/>
      <c r="S23" s="18"/>
      <c r="T23" s="18" t="str">
        <f t="shared" si="3"/>
        <v>TIC421.SP</v>
      </c>
      <c r="U23" s="18">
        <v>1</v>
      </c>
      <c r="V23" s="14"/>
    </row>
    <row r="24" spans="1:22">
      <c r="A24" s="10">
        <v>23</v>
      </c>
      <c r="B24" s="30" t="s">
        <v>382</v>
      </c>
      <c r="C24" s="12" t="s">
        <v>293</v>
      </c>
      <c r="D24" s="12" t="s">
        <v>294</v>
      </c>
      <c r="E24" s="12" t="s">
        <v>295</v>
      </c>
      <c r="F24" s="12" t="s">
        <v>296</v>
      </c>
      <c r="G24" s="12" t="s">
        <v>297</v>
      </c>
      <c r="H24" s="12" t="s">
        <v>383</v>
      </c>
      <c r="I24" s="12" t="s">
        <v>312</v>
      </c>
      <c r="J24" s="13" t="str">
        <f t="shared" si="0"/>
        <v>UA-B19C20SkidP7:HD-TIC-TCV:Tempeture-Mon</v>
      </c>
      <c r="K24" s="13" t="str">
        <f t="shared" si="1"/>
        <v>N/A</v>
      </c>
      <c r="L24" s="13" t="str">
        <f t="shared" si="2"/>
        <v>N/A</v>
      </c>
      <c r="M24" s="13"/>
      <c r="N24" s="17" t="s">
        <v>175</v>
      </c>
      <c r="O24" s="15" t="s">
        <v>300</v>
      </c>
      <c r="P24" s="16" t="s">
        <v>313</v>
      </c>
      <c r="Q24" s="18"/>
      <c r="R24" s="18"/>
      <c r="S24" s="18"/>
      <c r="T24" s="18" t="str">
        <f t="shared" si="3"/>
        <v>TIC421.PV</v>
      </c>
      <c r="U24" s="18">
        <v>1</v>
      </c>
      <c r="V24" s="14"/>
    </row>
    <row r="25" spans="1:22">
      <c r="A25" s="10">
        <v>24</v>
      </c>
      <c r="B25" s="30" t="s">
        <v>384</v>
      </c>
      <c r="C25" s="12" t="s">
        <v>293</v>
      </c>
      <c r="D25" s="12" t="s">
        <v>294</v>
      </c>
      <c r="E25" s="12" t="s">
        <v>295</v>
      </c>
      <c r="F25" s="12" t="s">
        <v>296</v>
      </c>
      <c r="G25" s="12" t="s">
        <v>297</v>
      </c>
      <c r="H25" s="12" t="s">
        <v>311</v>
      </c>
      <c r="I25" s="12" t="s">
        <v>312</v>
      </c>
      <c r="J25" s="13" t="str">
        <f t="shared" si="0"/>
        <v>UA-B19C20SkidP7:HD-TIC-TCV:MVValue-Mon</v>
      </c>
      <c r="K25" s="13" t="str">
        <f t="shared" si="1"/>
        <v>N/A</v>
      </c>
      <c r="L25" s="13" t="str">
        <f t="shared" si="2"/>
        <v>N/A</v>
      </c>
      <c r="M25" s="13" t="s">
        <v>385</v>
      </c>
      <c r="N25" s="33" t="s">
        <v>386</v>
      </c>
      <c r="O25" s="15" t="s">
        <v>300</v>
      </c>
      <c r="P25" s="16" t="s">
        <v>313</v>
      </c>
      <c r="Q25" s="18"/>
      <c r="R25" s="18"/>
      <c r="S25" s="18"/>
      <c r="T25" s="18" t="str">
        <f t="shared" si="3"/>
        <v>TIC421.OUT OU TIC422_PV</v>
      </c>
      <c r="U25" s="18">
        <v>1</v>
      </c>
      <c r="V25" s="14"/>
    </row>
    <row r="26" spans="1:22">
      <c r="A26" s="10">
        <v>25</v>
      </c>
      <c r="B26" s="30" t="s">
        <v>387</v>
      </c>
      <c r="C26" s="12" t="s">
        <v>293</v>
      </c>
      <c r="D26" s="12" t="s">
        <v>294</v>
      </c>
      <c r="E26" s="12" t="s">
        <v>295</v>
      </c>
      <c r="F26" s="12" t="s">
        <v>297</v>
      </c>
      <c r="G26" s="12">
        <v>422</v>
      </c>
      <c r="H26" s="12" t="s">
        <v>311</v>
      </c>
      <c r="I26" s="12" t="s">
        <v>312</v>
      </c>
      <c r="J26" s="13" t="str">
        <f t="shared" si="0"/>
        <v>UA-B19C20SkidP7:HD-TCV-422:MVValue-Mon</v>
      </c>
      <c r="K26" s="13" t="str">
        <f t="shared" si="1"/>
        <v>N/A</v>
      </c>
      <c r="L26" s="13" t="str">
        <f t="shared" si="2"/>
        <v>N/A</v>
      </c>
      <c r="M26" s="13"/>
      <c r="N26" s="17" t="s">
        <v>187</v>
      </c>
      <c r="O26" s="15" t="s">
        <v>300</v>
      </c>
      <c r="P26" s="16" t="s">
        <v>313</v>
      </c>
      <c r="Q26" s="18"/>
      <c r="R26" s="18"/>
      <c r="S26" s="18"/>
      <c r="T26" s="18" t="str">
        <f t="shared" si="3"/>
        <v>TCV422.Reference_Value</v>
      </c>
      <c r="U26" s="18">
        <v>1</v>
      </c>
      <c r="V26" s="14"/>
    </row>
    <row r="27" spans="1:22">
      <c r="A27" s="10">
        <v>26</v>
      </c>
      <c r="B27" s="11" t="s">
        <v>388</v>
      </c>
      <c r="C27" s="12" t="s">
        <v>293</v>
      </c>
      <c r="D27" s="12" t="s">
        <v>294</v>
      </c>
      <c r="E27" s="12" t="s">
        <v>295</v>
      </c>
      <c r="F27" s="12" t="s">
        <v>296</v>
      </c>
      <c r="G27" s="12" t="s">
        <v>329</v>
      </c>
      <c r="H27" s="26" t="s">
        <v>298</v>
      </c>
      <c r="I27" s="26" t="s">
        <v>373</v>
      </c>
      <c r="J27" s="13" t="str">
        <f t="shared" si="0"/>
        <v>UA-B19C20SkidP7:HD-TIC-RE:LoopPIDKp-RB</v>
      </c>
      <c r="K27" s="13" t="str">
        <f t="shared" si="1"/>
        <v>N/A</v>
      </c>
      <c r="L27" s="13" t="str">
        <f t="shared" si="2"/>
        <v>N/A</v>
      </c>
      <c r="M27" s="13"/>
      <c r="N27" s="18" t="s">
        <v>193</v>
      </c>
      <c r="O27" s="15" t="s">
        <v>300</v>
      </c>
      <c r="P27" s="16" t="s">
        <v>313</v>
      </c>
      <c r="Q27" s="18"/>
      <c r="R27" s="18"/>
      <c r="S27" s="18"/>
      <c r="T27" s="18" t="str">
        <f t="shared" si="3"/>
        <v>TIC422.KP</v>
      </c>
      <c r="U27" s="18">
        <v>1</v>
      </c>
      <c r="V27" s="14"/>
    </row>
    <row r="28" spans="1:22">
      <c r="A28" s="10">
        <v>27</v>
      </c>
      <c r="B28" s="11" t="s">
        <v>389</v>
      </c>
      <c r="C28" s="12" t="s">
        <v>293</v>
      </c>
      <c r="D28" s="12" t="s">
        <v>294</v>
      </c>
      <c r="E28" s="12" t="s">
        <v>295</v>
      </c>
      <c r="F28" s="12" t="s">
        <v>296</v>
      </c>
      <c r="G28" s="12" t="s">
        <v>329</v>
      </c>
      <c r="H28" s="12" t="s">
        <v>306</v>
      </c>
      <c r="I28" s="12" t="s">
        <v>373</v>
      </c>
      <c r="J28" s="13" t="str">
        <f t="shared" si="0"/>
        <v>UA-B19C20SkidP7:HD-TIC-RE:LoopPIDKd-RB</v>
      </c>
      <c r="K28" s="13" t="str">
        <f t="shared" si="1"/>
        <v>N/A</v>
      </c>
      <c r="L28" s="13" t="str">
        <f t="shared" si="2"/>
        <v>N/A</v>
      </c>
      <c r="M28" s="13"/>
      <c r="N28" s="18" t="s">
        <v>199</v>
      </c>
      <c r="O28" s="15" t="s">
        <v>300</v>
      </c>
      <c r="P28" s="16" t="s">
        <v>313</v>
      </c>
      <c r="Q28" s="18"/>
      <c r="R28" s="18"/>
      <c r="S28" s="18"/>
      <c r="T28" s="18" t="str">
        <f t="shared" si="3"/>
        <v>TIC422.KD</v>
      </c>
      <c r="U28" s="18">
        <v>1</v>
      </c>
      <c r="V28" s="14"/>
    </row>
    <row r="29" spans="1:22">
      <c r="A29" s="10">
        <v>28</v>
      </c>
      <c r="B29" s="11" t="s">
        <v>390</v>
      </c>
      <c r="C29" s="12" t="s">
        <v>293</v>
      </c>
      <c r="D29" s="12" t="s">
        <v>294</v>
      </c>
      <c r="E29" s="12" t="s">
        <v>295</v>
      </c>
      <c r="F29" s="12" t="s">
        <v>296</v>
      </c>
      <c r="G29" s="12" t="s">
        <v>329</v>
      </c>
      <c r="H29" s="12" t="s">
        <v>304</v>
      </c>
      <c r="I29" s="12" t="s">
        <v>373</v>
      </c>
      <c r="J29" s="13" t="str">
        <f t="shared" si="0"/>
        <v>UA-B19C20SkidP7:HD-TIC-RE:LoopPIDKi-RB</v>
      </c>
      <c r="K29" s="13" t="str">
        <f t="shared" si="1"/>
        <v>N/A</v>
      </c>
      <c r="L29" s="13" t="str">
        <f t="shared" si="2"/>
        <v>N/A</v>
      </c>
      <c r="M29" s="13"/>
      <c r="N29" s="18" t="s">
        <v>205</v>
      </c>
      <c r="O29" s="15" t="s">
        <v>300</v>
      </c>
      <c r="P29" s="16" t="s">
        <v>313</v>
      </c>
      <c r="Q29" s="18"/>
      <c r="R29" s="18"/>
      <c r="S29" s="18"/>
      <c r="T29" s="18" t="str">
        <f t="shared" si="3"/>
        <v>TIC422.KI</v>
      </c>
      <c r="U29" s="18">
        <v>1</v>
      </c>
      <c r="V29" s="14"/>
    </row>
    <row r="30" spans="1:22">
      <c r="A30" s="10">
        <v>29</v>
      </c>
      <c r="B30" s="30" t="s">
        <v>391</v>
      </c>
      <c r="C30" s="12" t="s">
        <v>293</v>
      </c>
      <c r="D30" s="12" t="s">
        <v>294</v>
      </c>
      <c r="E30" s="12" t="s">
        <v>295</v>
      </c>
      <c r="F30" s="12" t="s">
        <v>296</v>
      </c>
      <c r="G30" s="12" t="s">
        <v>329</v>
      </c>
      <c r="H30" s="12" t="s">
        <v>325</v>
      </c>
      <c r="I30" s="12" t="s">
        <v>373</v>
      </c>
      <c r="J30" s="13" t="str">
        <f t="shared" si="0"/>
        <v>UA-B19C20SkidP7:HD-TIC-RE:TemperatureRef-RB</v>
      </c>
      <c r="K30" s="13" t="str">
        <f t="shared" si="1"/>
        <v>N/A</v>
      </c>
      <c r="L30" s="13" t="str">
        <f t="shared" si="2"/>
        <v>N/A</v>
      </c>
      <c r="M30" s="13"/>
      <c r="N30" s="17" t="s">
        <v>211</v>
      </c>
      <c r="O30" s="15" t="s">
        <v>300</v>
      </c>
      <c r="P30" s="16" t="s">
        <v>313</v>
      </c>
      <c r="Q30" s="18"/>
      <c r="R30" s="18"/>
      <c r="S30" s="18"/>
      <c r="T30" s="18" t="str">
        <f t="shared" si="3"/>
        <v>TIC422.SP</v>
      </c>
      <c r="U30" s="18">
        <v>1</v>
      </c>
      <c r="V30" s="14"/>
    </row>
    <row r="31" spans="1:22">
      <c r="A31" s="10">
        <v>30</v>
      </c>
      <c r="B31" s="30" t="s">
        <v>392</v>
      </c>
      <c r="C31" s="12" t="s">
        <v>293</v>
      </c>
      <c r="D31" s="12" t="s">
        <v>294</v>
      </c>
      <c r="E31" s="12" t="s">
        <v>295</v>
      </c>
      <c r="F31" s="12" t="s">
        <v>296</v>
      </c>
      <c r="G31" s="12" t="s">
        <v>329</v>
      </c>
      <c r="H31" s="12" t="s">
        <v>383</v>
      </c>
      <c r="I31" s="12" t="s">
        <v>312</v>
      </c>
      <c r="J31" s="13" t="str">
        <f t="shared" si="0"/>
        <v>UA-B19C20SkidP7:HD-TIC-RE:Tempeture-Mon</v>
      </c>
      <c r="K31" s="13" t="str">
        <f t="shared" si="1"/>
        <v>N/A</v>
      </c>
      <c r="L31" s="13" t="str">
        <f t="shared" si="2"/>
        <v>N/A</v>
      </c>
      <c r="M31" s="13"/>
      <c r="N31" s="17" t="s">
        <v>217</v>
      </c>
      <c r="O31" s="15" t="s">
        <v>300</v>
      </c>
      <c r="P31" s="16" t="s">
        <v>313</v>
      </c>
      <c r="Q31" s="18"/>
      <c r="R31" s="18"/>
      <c r="S31" s="18"/>
      <c r="T31" s="18" t="str">
        <f t="shared" si="3"/>
        <v>TIC422.PV</v>
      </c>
      <c r="U31" s="18">
        <v>1</v>
      </c>
      <c r="V31" s="14"/>
    </row>
    <row r="32" spans="1:22">
      <c r="A32" s="10">
        <v>31</v>
      </c>
      <c r="B32" s="30" t="s">
        <v>393</v>
      </c>
      <c r="C32" s="12" t="s">
        <v>293</v>
      </c>
      <c r="D32" s="12" t="s">
        <v>294</v>
      </c>
      <c r="E32" s="12" t="s">
        <v>295</v>
      </c>
      <c r="F32" s="12" t="s">
        <v>296</v>
      </c>
      <c r="G32" s="12" t="s">
        <v>329</v>
      </c>
      <c r="H32" s="12" t="s">
        <v>311</v>
      </c>
      <c r="I32" s="12" t="s">
        <v>312</v>
      </c>
      <c r="J32" s="13" t="str">
        <f t="shared" si="0"/>
        <v>UA-B19C20SkidP7:HD-TIC-RE:MVValue-Mon</v>
      </c>
      <c r="K32" s="13" t="str">
        <f t="shared" si="1"/>
        <v>N/A</v>
      </c>
      <c r="L32" s="13" t="str">
        <f t="shared" si="2"/>
        <v>N/A</v>
      </c>
      <c r="M32" s="13" t="s">
        <v>385</v>
      </c>
      <c r="N32" s="33" t="s">
        <v>394</v>
      </c>
      <c r="O32" s="15" t="s">
        <v>300</v>
      </c>
      <c r="P32" s="16" t="s">
        <v>313</v>
      </c>
      <c r="Q32" s="18"/>
      <c r="R32" s="18"/>
      <c r="S32" s="18"/>
      <c r="T32" s="18" t="str">
        <f t="shared" si="3"/>
        <v>TIC422.OUT ou TIC422_PV</v>
      </c>
      <c r="U32" s="18">
        <v>1</v>
      </c>
      <c r="V32" s="14"/>
    </row>
    <row r="33" spans="1:22">
      <c r="A33" s="10">
        <v>32</v>
      </c>
      <c r="B33" s="11" t="s">
        <v>395</v>
      </c>
      <c r="C33" s="12" t="s">
        <v>293</v>
      </c>
      <c r="D33" s="12" t="s">
        <v>294</v>
      </c>
      <c r="E33" s="12" t="s">
        <v>295</v>
      </c>
      <c r="F33" s="12" t="s">
        <v>338</v>
      </c>
      <c r="G33" s="12" t="s">
        <v>339</v>
      </c>
      <c r="H33" s="26" t="s">
        <v>298</v>
      </c>
      <c r="I33" s="26" t="s">
        <v>373</v>
      </c>
      <c r="J33" s="13" t="str">
        <f t="shared" si="0"/>
        <v>UA-B19C20SkidP7:HD-PIC-BC:LoopPIDKp-RB</v>
      </c>
      <c r="K33" s="13" t="str">
        <f t="shared" si="1"/>
        <v>N/A</v>
      </c>
      <c r="L33" s="13" t="str">
        <f t="shared" si="2"/>
        <v>N/A</v>
      </c>
      <c r="M33" s="13"/>
      <c r="N33" s="18" t="s">
        <v>229</v>
      </c>
      <c r="O33" s="15" t="s">
        <v>300</v>
      </c>
      <c r="P33" s="16" t="s">
        <v>313</v>
      </c>
      <c r="Q33" s="18"/>
      <c r="R33" s="18"/>
      <c r="S33" s="18"/>
      <c r="T33" s="18" t="str">
        <f t="shared" si="3"/>
        <v>PIC421.KP</v>
      </c>
      <c r="U33" s="18">
        <v>1</v>
      </c>
      <c r="V33" s="14"/>
    </row>
    <row r="34" spans="1:22">
      <c r="A34" s="10">
        <v>33</v>
      </c>
      <c r="B34" s="11" t="s">
        <v>396</v>
      </c>
      <c r="C34" s="12" t="s">
        <v>293</v>
      </c>
      <c r="D34" s="12" t="s">
        <v>294</v>
      </c>
      <c r="E34" s="12" t="s">
        <v>295</v>
      </c>
      <c r="F34" s="12" t="s">
        <v>338</v>
      </c>
      <c r="G34" s="12" t="s">
        <v>339</v>
      </c>
      <c r="H34" s="12" t="s">
        <v>306</v>
      </c>
      <c r="I34" s="12" t="s">
        <v>373</v>
      </c>
      <c r="J34" s="13" t="str">
        <f t="shared" si="0"/>
        <v>UA-B19C20SkidP7:HD-PIC-BC:LoopPIDKd-RB</v>
      </c>
      <c r="K34" s="13" t="str">
        <f t="shared" si="1"/>
        <v>N/A</v>
      </c>
      <c r="L34" s="13" t="str">
        <f t="shared" si="2"/>
        <v>N/A</v>
      </c>
      <c r="M34" s="13"/>
      <c r="N34" s="18" t="s">
        <v>235</v>
      </c>
      <c r="O34" s="15" t="s">
        <v>300</v>
      </c>
      <c r="P34" s="16" t="s">
        <v>313</v>
      </c>
      <c r="Q34" s="18"/>
      <c r="R34" s="18"/>
      <c r="S34" s="18"/>
      <c r="T34" s="18" t="str">
        <f t="shared" si="3"/>
        <v>PIC421.KD</v>
      </c>
      <c r="U34" s="18">
        <v>1</v>
      </c>
      <c r="V34" s="14"/>
    </row>
    <row r="35" spans="1:22">
      <c r="A35" s="10">
        <v>34</v>
      </c>
      <c r="B35" s="11" t="s">
        <v>397</v>
      </c>
      <c r="C35" s="12" t="s">
        <v>293</v>
      </c>
      <c r="D35" s="12" t="s">
        <v>294</v>
      </c>
      <c r="E35" s="12" t="s">
        <v>295</v>
      </c>
      <c r="F35" s="12" t="s">
        <v>338</v>
      </c>
      <c r="G35" s="12" t="s">
        <v>339</v>
      </c>
      <c r="H35" s="12" t="s">
        <v>304</v>
      </c>
      <c r="I35" s="12" t="s">
        <v>373</v>
      </c>
      <c r="J35" s="13" t="str">
        <f t="shared" si="0"/>
        <v>UA-B19C20SkidP7:HD-PIC-BC:LoopPIDKi-RB</v>
      </c>
      <c r="K35" s="13" t="str">
        <f t="shared" si="1"/>
        <v>N/A</v>
      </c>
      <c r="L35" s="13" t="str">
        <f t="shared" si="2"/>
        <v>N/A</v>
      </c>
      <c r="M35" s="13"/>
      <c r="N35" s="18" t="s">
        <v>241</v>
      </c>
      <c r="O35" s="15" t="s">
        <v>300</v>
      </c>
      <c r="P35" s="16" t="s">
        <v>313</v>
      </c>
      <c r="Q35" s="18"/>
      <c r="R35" s="18"/>
      <c r="S35" s="18"/>
      <c r="T35" s="18" t="str">
        <f t="shared" si="3"/>
        <v>PIC421.KI</v>
      </c>
      <c r="U35" s="18">
        <v>1</v>
      </c>
      <c r="V35" s="14"/>
    </row>
    <row r="36" spans="1:22">
      <c r="A36" s="10">
        <v>35</v>
      </c>
      <c r="B36" s="30" t="s">
        <v>398</v>
      </c>
      <c r="C36" s="12" t="s">
        <v>293</v>
      </c>
      <c r="D36" s="12" t="s">
        <v>294</v>
      </c>
      <c r="E36" s="12" t="s">
        <v>295</v>
      </c>
      <c r="F36" s="12" t="s">
        <v>338</v>
      </c>
      <c r="G36" s="12" t="s">
        <v>339</v>
      </c>
      <c r="H36" s="12" t="s">
        <v>347</v>
      </c>
      <c r="I36" s="12" t="s">
        <v>373</v>
      </c>
      <c r="J36" s="13" t="str">
        <f t="shared" si="0"/>
        <v>UA-B19C20SkidP7:HD-PIC-BC:PressureRef-RB</v>
      </c>
      <c r="K36" s="13" t="str">
        <f t="shared" si="1"/>
        <v>N/A</v>
      </c>
      <c r="L36" s="13" t="str">
        <f t="shared" si="2"/>
        <v>N/A</v>
      </c>
      <c r="M36" s="13"/>
      <c r="N36" s="17" t="s">
        <v>247</v>
      </c>
      <c r="O36" s="15" t="s">
        <v>300</v>
      </c>
      <c r="P36" s="16" t="s">
        <v>313</v>
      </c>
      <c r="Q36" s="18"/>
      <c r="R36" s="18"/>
      <c r="S36" s="18"/>
      <c r="T36" s="18" t="str">
        <f t="shared" si="3"/>
        <v>PIC421.SP</v>
      </c>
      <c r="U36" s="18">
        <v>1</v>
      </c>
      <c r="V36" s="14"/>
    </row>
    <row r="37" spans="1:22">
      <c r="A37" s="10">
        <v>36</v>
      </c>
      <c r="B37" s="30" t="s">
        <v>399</v>
      </c>
      <c r="C37" s="12" t="s">
        <v>293</v>
      </c>
      <c r="D37" s="12" t="s">
        <v>294</v>
      </c>
      <c r="E37" s="12" t="s">
        <v>295</v>
      </c>
      <c r="F37" s="12" t="s">
        <v>338</v>
      </c>
      <c r="G37" s="12" t="s">
        <v>339</v>
      </c>
      <c r="H37" s="12" t="s">
        <v>355</v>
      </c>
      <c r="I37" s="12" t="s">
        <v>312</v>
      </c>
      <c r="J37" s="13" t="str">
        <f t="shared" si="0"/>
        <v>UA-B19C20SkidP7:HD-PIC-BC:Pressure-Mon</v>
      </c>
      <c r="K37" s="13" t="str">
        <f t="shared" si="1"/>
        <v>N/A</v>
      </c>
      <c r="L37" s="13" t="str">
        <f t="shared" si="2"/>
        <v>N/A</v>
      </c>
      <c r="M37" s="13"/>
      <c r="N37" s="17" t="s">
        <v>253</v>
      </c>
      <c r="O37" s="15" t="s">
        <v>300</v>
      </c>
      <c r="P37" s="16" t="s">
        <v>313</v>
      </c>
      <c r="Q37" s="18"/>
      <c r="R37" s="18"/>
      <c r="S37" s="18"/>
      <c r="T37" s="18" t="str">
        <f t="shared" si="3"/>
        <v>PIC421.PV</v>
      </c>
      <c r="U37" s="18">
        <v>1</v>
      </c>
      <c r="V37" s="14"/>
    </row>
    <row r="38" spans="1:22">
      <c r="A38" s="10">
        <v>37</v>
      </c>
      <c r="B38" s="30" t="s">
        <v>400</v>
      </c>
      <c r="C38" s="12" t="s">
        <v>293</v>
      </c>
      <c r="D38" s="12" t="s">
        <v>294</v>
      </c>
      <c r="E38" s="12" t="s">
        <v>295</v>
      </c>
      <c r="F38" s="12" t="s">
        <v>338</v>
      </c>
      <c r="G38" s="12" t="s">
        <v>339</v>
      </c>
      <c r="H38" s="12" t="s">
        <v>311</v>
      </c>
      <c r="I38" s="12" t="s">
        <v>312</v>
      </c>
      <c r="J38" s="13" t="str">
        <f t="shared" si="0"/>
        <v>UA-B19C20SkidP7:HD-PIC-BC:MVValue-Mon</v>
      </c>
      <c r="K38" s="13" t="str">
        <f t="shared" si="1"/>
        <v>N/A</v>
      </c>
      <c r="L38" s="13" t="str">
        <f t="shared" si="2"/>
        <v>N/A</v>
      </c>
      <c r="M38" s="13"/>
      <c r="N38" s="33" t="s">
        <v>247</v>
      </c>
      <c r="O38" s="15" t="s">
        <v>300</v>
      </c>
      <c r="P38" s="16" t="s">
        <v>313</v>
      </c>
      <c r="Q38" s="18"/>
      <c r="R38" s="18"/>
      <c r="S38" s="18"/>
      <c r="T38" s="18" t="str">
        <f t="shared" si="3"/>
        <v>PIC421.SP</v>
      </c>
      <c r="U38" s="18">
        <v>1</v>
      </c>
      <c r="V38" s="14"/>
    </row>
    <row r="39" spans="1:22">
      <c r="A39" s="10">
        <v>38</v>
      </c>
      <c r="B39" s="11" t="s">
        <v>401</v>
      </c>
      <c r="C39" s="12" t="s">
        <v>293</v>
      </c>
      <c r="D39" s="12" t="s">
        <v>294</v>
      </c>
      <c r="E39" s="12" t="s">
        <v>295</v>
      </c>
      <c r="F39" s="12" t="s">
        <v>402</v>
      </c>
      <c r="G39" s="12">
        <v>421</v>
      </c>
      <c r="H39" s="12" t="s">
        <v>403</v>
      </c>
      <c r="I39" s="12" t="s">
        <v>312</v>
      </c>
      <c r="J39" s="13" t="str">
        <f t="shared" si="0"/>
        <v>UA-B19C20SkidP7:HD-FT-421:Flow-Mon</v>
      </c>
      <c r="K39" s="13" t="str">
        <f t="shared" si="1"/>
        <v>N/A</v>
      </c>
      <c r="L39" s="13" t="str">
        <f t="shared" si="2"/>
        <v>N/A</v>
      </c>
      <c r="M39" s="13"/>
      <c r="N39" s="18" t="s">
        <v>85</v>
      </c>
      <c r="O39" s="15" t="s">
        <v>300</v>
      </c>
      <c r="P39" s="16" t="s">
        <v>313</v>
      </c>
      <c r="Q39" s="18"/>
      <c r="R39" s="18"/>
      <c r="S39" s="18"/>
      <c r="T39" s="18" t="str">
        <f t="shared" si="3"/>
        <v>FT421.Scaled_Value</v>
      </c>
      <c r="U39" s="18">
        <v>1</v>
      </c>
      <c r="V39" s="14"/>
    </row>
    <row r="40" spans="1:22">
      <c r="A40" s="10">
        <v>39</v>
      </c>
      <c r="B40" s="11" t="s">
        <v>404</v>
      </c>
      <c r="C40" s="12" t="s">
        <v>293</v>
      </c>
      <c r="D40" s="12" t="s">
        <v>294</v>
      </c>
      <c r="E40" s="12" t="s">
        <v>295</v>
      </c>
      <c r="F40" s="12" t="s">
        <v>402</v>
      </c>
      <c r="G40" s="12">
        <v>422</v>
      </c>
      <c r="H40" s="12" t="s">
        <v>403</v>
      </c>
      <c r="I40" s="12" t="s">
        <v>312</v>
      </c>
      <c r="J40" s="13" t="str">
        <f t="shared" si="0"/>
        <v>UA-B19C20SkidP7:HD-FT-422:Flow-Mon</v>
      </c>
      <c r="K40" s="13" t="str">
        <f t="shared" si="1"/>
        <v>N/A</v>
      </c>
      <c r="L40" s="13" t="str">
        <f t="shared" si="2"/>
        <v>N/A</v>
      </c>
      <c r="M40" s="13"/>
      <c r="N40" s="18" t="s">
        <v>91</v>
      </c>
      <c r="O40" s="15" t="s">
        <v>300</v>
      </c>
      <c r="P40" s="16" t="s">
        <v>313</v>
      </c>
      <c r="Q40" s="18"/>
      <c r="R40" s="18"/>
      <c r="S40" s="18"/>
      <c r="T40" s="18" t="str">
        <f t="shared" si="3"/>
        <v>FT422.Scaled_Value</v>
      </c>
      <c r="U40" s="18">
        <v>1</v>
      </c>
      <c r="V40" s="14"/>
    </row>
    <row r="41" spans="1:22">
      <c r="A41" s="10">
        <v>40</v>
      </c>
      <c r="B41" s="11" t="s">
        <v>405</v>
      </c>
      <c r="C41" s="12" t="s">
        <v>293</v>
      </c>
      <c r="D41" s="12" t="s">
        <v>294</v>
      </c>
      <c r="E41" s="12" t="s">
        <v>295</v>
      </c>
      <c r="F41" s="12" t="s">
        <v>402</v>
      </c>
      <c r="G41" s="12">
        <v>423</v>
      </c>
      <c r="H41" s="12" t="s">
        <v>403</v>
      </c>
      <c r="I41" s="12" t="s">
        <v>312</v>
      </c>
      <c r="J41" s="13" t="str">
        <f t="shared" si="0"/>
        <v>UA-B19C20SkidP7:HD-FT-423:Flow-Mon</v>
      </c>
      <c r="K41" s="13" t="str">
        <f t="shared" si="1"/>
        <v>N/A</v>
      </c>
      <c r="L41" s="13" t="str">
        <f t="shared" si="2"/>
        <v>N/A</v>
      </c>
      <c r="M41" s="13"/>
      <c r="N41" s="18" t="s">
        <v>97</v>
      </c>
      <c r="O41" s="15" t="s">
        <v>300</v>
      </c>
      <c r="P41" s="16" t="s">
        <v>313</v>
      </c>
      <c r="Q41" s="18"/>
      <c r="R41" s="18"/>
      <c r="S41" s="18"/>
      <c r="T41" s="18" t="str">
        <f t="shared" si="3"/>
        <v>FT423.Scaled_Value</v>
      </c>
      <c r="U41" s="18">
        <v>1</v>
      </c>
      <c r="V4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56B-EBBA-4D17-9779-10479053F257}">
  <dimension ref="A1:X38"/>
  <sheetViews>
    <sheetView tabSelected="1" zoomScale="70" zoomScaleNormal="70" workbookViewId="0">
      <selection sqref="A1:XFD1048576"/>
    </sheetView>
  </sheetViews>
  <sheetFormatPr defaultRowHeight="15"/>
  <cols>
    <col min="1" max="1" width="8" bestFit="1" customWidth="1"/>
    <col min="2" max="2" width="73.140625" style="38" customWidth="1"/>
    <col min="3" max="3" width="8.7109375" bestFit="1" customWidth="1"/>
    <col min="4" max="4" width="20.42578125" customWidth="1"/>
    <col min="5" max="5" width="8.42578125" bestFit="1" customWidth="1"/>
    <col min="7" max="7" width="8.5703125" bestFit="1" customWidth="1"/>
    <col min="8" max="8" width="18.85546875" customWidth="1"/>
    <col min="9" max="9" width="9.85546875" bestFit="1" customWidth="1"/>
    <col min="10" max="12" width="0" hidden="1" customWidth="1"/>
    <col min="13" max="13" width="38.85546875" style="38" customWidth="1"/>
    <col min="14" max="14" width="33.28515625" style="39" customWidth="1"/>
    <col min="15" max="15" width="10.85546875" customWidth="1"/>
    <col min="16" max="16" width="12.140625" customWidth="1"/>
    <col min="17" max="17" width="21" bestFit="1" customWidth="1"/>
    <col min="18" max="18" width="16.7109375" customWidth="1"/>
    <col min="19" max="19" width="13.140625" bestFit="1" customWidth="1"/>
    <col min="20" max="20" width="28.85546875" bestFit="1" customWidth="1"/>
    <col min="21" max="21" width="14.28515625" bestFit="1" customWidth="1"/>
    <col min="22" max="22" width="13.5703125" bestFit="1" customWidth="1"/>
    <col min="23" max="23" width="9.140625" customWidth="1"/>
    <col min="24" max="24" width="12.85546875" bestFit="1" customWidth="1"/>
  </cols>
  <sheetData>
    <row r="1" spans="1:24" s="9" customFormat="1">
      <c r="A1" s="2" t="s">
        <v>271</v>
      </c>
      <c r="B1" s="40" t="s">
        <v>272</v>
      </c>
      <c r="C1" s="4" t="s">
        <v>273</v>
      </c>
      <c r="D1" s="4" t="s">
        <v>274</v>
      </c>
      <c r="E1" s="4" t="s">
        <v>275</v>
      </c>
      <c r="F1" s="4" t="s">
        <v>276</v>
      </c>
      <c r="G1" s="4" t="s">
        <v>277</v>
      </c>
      <c r="H1" s="4" t="s">
        <v>278</v>
      </c>
      <c r="I1" s="4" t="s">
        <v>279</v>
      </c>
      <c r="J1" s="5" t="s">
        <v>280</v>
      </c>
      <c r="K1" s="5" t="s">
        <v>281</v>
      </c>
      <c r="L1" s="5" t="s">
        <v>282</v>
      </c>
      <c r="M1" s="41" t="s">
        <v>283</v>
      </c>
      <c r="N1" s="41" t="s">
        <v>406</v>
      </c>
      <c r="O1" s="7" t="s">
        <v>284</v>
      </c>
      <c r="P1" s="6" t="s">
        <v>285</v>
      </c>
      <c r="Q1" s="6" t="s">
        <v>286</v>
      </c>
      <c r="R1" s="6" t="s">
        <v>287</v>
      </c>
      <c r="S1" s="6" t="s">
        <v>288</v>
      </c>
      <c r="T1" s="6" t="s">
        <v>289</v>
      </c>
      <c r="U1" s="6" t="s">
        <v>290</v>
      </c>
      <c r="V1" s="8" t="s">
        <v>291</v>
      </c>
      <c r="X1" s="9" t="s">
        <v>407</v>
      </c>
    </row>
    <row r="2" spans="1:24" s="20" customFormat="1" ht="60">
      <c r="A2" s="10">
        <v>24</v>
      </c>
      <c r="B2" s="42" t="s">
        <v>408</v>
      </c>
      <c r="C2" s="12" t="s">
        <v>293</v>
      </c>
      <c r="D2" s="12" t="s">
        <v>294</v>
      </c>
      <c r="E2" s="12" t="s">
        <v>295</v>
      </c>
      <c r="F2" s="43" t="s">
        <v>297</v>
      </c>
      <c r="G2" s="43">
        <v>421</v>
      </c>
      <c r="H2" s="12" t="s">
        <v>311</v>
      </c>
      <c r="I2" s="12" t="s">
        <v>312</v>
      </c>
      <c r="J2" s="13" t="str">
        <f t="shared" ref="J2:J33" si="0">IF(G2="-",C2&amp;"-"&amp;D2&amp;":"&amp;E2&amp;"-"&amp;F2&amp;":"&amp;H2&amp;"-"&amp;I2,C2&amp;"-"&amp;D2&amp;":"&amp;E2&amp;"-"&amp;F2&amp;"-"&amp;G2&amp;":"&amp;H2&amp;"-"&amp;I2)</f>
        <v>UA-B19C20SkidP7:HD-TCV-421:MVValue-Mon</v>
      </c>
      <c r="K2" s="13" t="str">
        <f t="shared" ref="K2:K33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13" t="str">
        <f t="shared" ref="L2:L33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44" t="s">
        <v>140</v>
      </c>
      <c r="N2" s="45" t="s">
        <v>409</v>
      </c>
      <c r="O2" s="15" t="s">
        <v>300</v>
      </c>
      <c r="P2" s="16" t="s">
        <v>313</v>
      </c>
      <c r="Q2" s="32">
        <v>100</v>
      </c>
      <c r="R2" s="32">
        <v>0</v>
      </c>
      <c r="S2" s="32" t="s">
        <v>309</v>
      </c>
      <c r="T2" s="18" t="str">
        <f t="shared" ref="T2:T33" si="3">M2</f>
        <v>TCV421.Reference_Value</v>
      </c>
      <c r="U2" s="18">
        <v>1</v>
      </c>
      <c r="V2" s="14"/>
      <c r="X2" s="20" t="e">
        <f>VLOOKUP(Table1275[[#This Row],[RS Logic]],'Petra 7 Skid Mon'!D3:E45,2,FALSE)</f>
        <v>#N/A</v>
      </c>
    </row>
    <row r="3" spans="1:24" s="21" customFormat="1" ht="60">
      <c r="A3" s="10">
        <v>25</v>
      </c>
      <c r="B3" s="42" t="s">
        <v>410</v>
      </c>
      <c r="C3" s="12" t="s">
        <v>293</v>
      </c>
      <c r="D3" s="12" t="s">
        <v>294</v>
      </c>
      <c r="E3" s="12" t="s">
        <v>295</v>
      </c>
      <c r="F3" s="43" t="s">
        <v>297</v>
      </c>
      <c r="G3" s="43">
        <v>422</v>
      </c>
      <c r="H3" s="12" t="s">
        <v>311</v>
      </c>
      <c r="I3" s="12" t="s">
        <v>312</v>
      </c>
      <c r="J3" s="13" t="str">
        <f t="shared" si="0"/>
        <v>UA-B19C20SkidP7:HD-TCV-422:MVValue-Mon</v>
      </c>
      <c r="K3" s="13" t="str">
        <f t="shared" si="1"/>
        <v>UA-B19C20SkidP7:HD-TCV-422:MVValueUpperLimit-Cte</v>
      </c>
      <c r="L3" s="13" t="str">
        <f t="shared" si="2"/>
        <v>UA-B19C20SkidP7:HD-TCV-422:MVValueLowerLimit-Cte</v>
      </c>
      <c r="M3" s="44" t="s">
        <v>187</v>
      </c>
      <c r="N3" s="45" t="s">
        <v>409</v>
      </c>
      <c r="O3" s="15" t="s">
        <v>300</v>
      </c>
      <c r="P3" s="16" t="s">
        <v>313</v>
      </c>
      <c r="Q3" s="32">
        <v>100</v>
      </c>
      <c r="R3" s="32">
        <v>0</v>
      </c>
      <c r="S3" s="32" t="s">
        <v>309</v>
      </c>
      <c r="T3" s="18" t="str">
        <f t="shared" si="3"/>
        <v>TCV422.Reference_Value</v>
      </c>
      <c r="U3" s="18">
        <v>1</v>
      </c>
      <c r="V3" s="14"/>
    </row>
    <row r="4" spans="1:24" s="22" customFormat="1">
      <c r="A4" s="10">
        <v>23</v>
      </c>
      <c r="B4" s="42" t="s">
        <v>411</v>
      </c>
      <c r="C4" s="12" t="s">
        <v>293</v>
      </c>
      <c r="D4" s="12" t="s">
        <v>294</v>
      </c>
      <c r="E4" s="12" t="s">
        <v>295</v>
      </c>
      <c r="F4" s="12" t="s">
        <v>296</v>
      </c>
      <c r="G4" s="12" t="s">
        <v>297</v>
      </c>
      <c r="H4" s="12" t="s">
        <v>383</v>
      </c>
      <c r="I4" s="12" t="s">
        <v>312</v>
      </c>
      <c r="J4" s="13" t="str">
        <f t="shared" si="0"/>
        <v>UA-B19C20SkidP7:HD-TIC-TCV:Tempeture-Mon</v>
      </c>
      <c r="K4" s="13" t="str">
        <f t="shared" si="1"/>
        <v>UA-B19C20SkidP7:HD-TIC-TCV:TempetureUpperLimit-Cte</v>
      </c>
      <c r="L4" s="13" t="str">
        <f t="shared" si="2"/>
        <v>UA-B19C20SkidP7:HD-TIC-TCV:TempetureLowerLimit-Cte</v>
      </c>
      <c r="M4" s="44" t="s">
        <v>175</v>
      </c>
      <c r="N4" s="46" t="s">
        <v>412</v>
      </c>
      <c r="O4" s="15" t="s">
        <v>300</v>
      </c>
      <c r="P4" s="16" t="s">
        <v>313</v>
      </c>
      <c r="Q4" s="32">
        <v>150</v>
      </c>
      <c r="R4" s="32">
        <v>0</v>
      </c>
      <c r="S4" s="18" t="s">
        <v>327</v>
      </c>
      <c r="T4" s="18" t="str">
        <f t="shared" si="3"/>
        <v>TIC421.PV</v>
      </c>
      <c r="U4" s="18">
        <v>1</v>
      </c>
      <c r="V4" s="14"/>
    </row>
    <row r="5" spans="1:24" s="36" customFormat="1">
      <c r="A5" s="10" t="s">
        <v>413</v>
      </c>
      <c r="B5" s="42" t="s">
        <v>414</v>
      </c>
      <c r="C5" s="12" t="s">
        <v>293</v>
      </c>
      <c r="D5" s="12" t="s">
        <v>294</v>
      </c>
      <c r="E5" s="12" t="s">
        <v>295</v>
      </c>
      <c r="F5" s="12" t="s">
        <v>296</v>
      </c>
      <c r="G5" s="12" t="s">
        <v>297</v>
      </c>
      <c r="H5" s="12" t="s">
        <v>306</v>
      </c>
      <c r="I5" s="12" t="s">
        <v>299</v>
      </c>
      <c r="J5" s="13" t="str">
        <f t="shared" si="0"/>
        <v>UA-B19C20SkidP7:HD-TIC-TCV:LoopPIDKd-SP</v>
      </c>
      <c r="K5" s="13" t="str">
        <f t="shared" si="1"/>
        <v>UA-B19C20SkidP7:HD-TIC-TCV:LoopPIDKdUpperLimit-Cte</v>
      </c>
      <c r="L5" s="13" t="str">
        <f t="shared" si="2"/>
        <v>UA-B19C20SkidP7:HD-TIC-TCV:LoopPIDKdLowerLimit-Cte</v>
      </c>
      <c r="M5" s="47" t="s">
        <v>154</v>
      </c>
      <c r="N5" s="45" t="s">
        <v>415</v>
      </c>
      <c r="O5" s="15" t="s">
        <v>300</v>
      </c>
      <c r="P5" s="16" t="s">
        <v>301</v>
      </c>
      <c r="Q5" s="17">
        <f>2^31-1</f>
        <v>2147483647</v>
      </c>
      <c r="R5" s="32">
        <v>0</v>
      </c>
      <c r="S5" s="18"/>
      <c r="T5" s="18" t="str">
        <f t="shared" si="3"/>
        <v>TIC421.KD</v>
      </c>
      <c r="U5" s="17">
        <v>1</v>
      </c>
      <c r="V5" s="31">
        <v>5</v>
      </c>
    </row>
    <row r="6" spans="1:24" s="22" customFormat="1">
      <c r="A6" s="10" t="s">
        <v>416</v>
      </c>
      <c r="B6" s="42" t="s">
        <v>417</v>
      </c>
      <c r="C6" s="12" t="s">
        <v>293</v>
      </c>
      <c r="D6" s="12" t="s">
        <v>294</v>
      </c>
      <c r="E6" s="12" t="s">
        <v>295</v>
      </c>
      <c r="F6" s="12" t="s">
        <v>296</v>
      </c>
      <c r="G6" s="12" t="s">
        <v>297</v>
      </c>
      <c r="H6" s="12" t="s">
        <v>304</v>
      </c>
      <c r="I6" s="12" t="s">
        <v>299</v>
      </c>
      <c r="J6" s="13" t="str">
        <f t="shared" si="0"/>
        <v>UA-B19C20SkidP7:HD-TIC-TCV:LoopPIDKi-SP</v>
      </c>
      <c r="K6" s="13" t="str">
        <f t="shared" si="1"/>
        <v>UA-B19C20SkidP7:HD-TIC-TCV:LoopPIDKiUpperLimit-Cte</v>
      </c>
      <c r="L6" s="13" t="str">
        <f t="shared" si="2"/>
        <v>UA-B19C20SkidP7:HD-TIC-TCV:LoopPIDKiLowerLimit-Cte</v>
      </c>
      <c r="M6" s="47" t="s">
        <v>161</v>
      </c>
      <c r="N6" s="45" t="s">
        <v>415</v>
      </c>
      <c r="O6" s="15" t="s">
        <v>300</v>
      </c>
      <c r="P6" s="16" t="s">
        <v>301</v>
      </c>
      <c r="Q6" s="17">
        <f>2^31-1</f>
        <v>2147483647</v>
      </c>
      <c r="R6" s="32">
        <v>0</v>
      </c>
      <c r="S6" s="18"/>
      <c r="T6" s="18" t="str">
        <f t="shared" si="3"/>
        <v>TIC421.KI</v>
      </c>
      <c r="U6" s="17">
        <v>1</v>
      </c>
      <c r="V6" s="31">
        <v>5</v>
      </c>
    </row>
    <row r="7" spans="1:24" s="23" customFormat="1">
      <c r="A7" s="10" t="s">
        <v>418</v>
      </c>
      <c r="B7" s="42" t="s">
        <v>419</v>
      </c>
      <c r="C7" s="12" t="s">
        <v>293</v>
      </c>
      <c r="D7" s="12" t="s">
        <v>294</v>
      </c>
      <c r="E7" s="12" t="s">
        <v>295</v>
      </c>
      <c r="F7" s="12" t="s">
        <v>296</v>
      </c>
      <c r="G7" s="12" t="s">
        <v>297</v>
      </c>
      <c r="H7" s="12" t="s">
        <v>298</v>
      </c>
      <c r="I7" s="12" t="s">
        <v>299</v>
      </c>
      <c r="J7" s="13" t="str">
        <f t="shared" si="0"/>
        <v>UA-B19C20SkidP7:HD-TIC-TCV:LoopPIDKp-SP</v>
      </c>
      <c r="K7" s="13" t="str">
        <f t="shared" si="1"/>
        <v>UA-B19C20SkidP7:HD-TIC-TCV:LoopPIDKpUpperLimit-Cte</v>
      </c>
      <c r="L7" s="13" t="str">
        <f t="shared" si="2"/>
        <v>UA-B19C20SkidP7:HD-TIC-TCV:LoopPIDKpLowerLimit-Cte</v>
      </c>
      <c r="M7" s="47" t="s">
        <v>147</v>
      </c>
      <c r="N7" s="45" t="s">
        <v>415</v>
      </c>
      <c r="O7" s="15" t="s">
        <v>300</v>
      </c>
      <c r="P7" s="16" t="s">
        <v>301</v>
      </c>
      <c r="Q7" s="17">
        <f>2^31-1</f>
        <v>2147483647</v>
      </c>
      <c r="R7" s="32">
        <v>0</v>
      </c>
      <c r="S7" s="18"/>
      <c r="T7" s="18" t="str">
        <f t="shared" si="3"/>
        <v>TIC421.KP</v>
      </c>
      <c r="U7" s="17">
        <v>1</v>
      </c>
      <c r="V7" s="31">
        <v>5</v>
      </c>
    </row>
    <row r="8" spans="1:24" s="23" customFormat="1" ht="30">
      <c r="A8" s="10" t="s">
        <v>420</v>
      </c>
      <c r="B8" s="42" t="s">
        <v>421</v>
      </c>
      <c r="C8" s="12" t="s">
        <v>293</v>
      </c>
      <c r="D8" s="12" t="s">
        <v>294</v>
      </c>
      <c r="E8" s="12" t="s">
        <v>295</v>
      </c>
      <c r="F8" s="12" t="s">
        <v>296</v>
      </c>
      <c r="G8" s="12" t="s">
        <v>297</v>
      </c>
      <c r="H8" s="12" t="s">
        <v>308</v>
      </c>
      <c r="I8" s="12" t="s">
        <v>299</v>
      </c>
      <c r="J8" s="13" t="str">
        <f t="shared" si="0"/>
        <v>UA-B19C20SkidP7:HD-TIC-TCV:MVManualRef-SP</v>
      </c>
      <c r="K8" s="13" t="str">
        <f t="shared" si="1"/>
        <v>UA-B19C20SkidP7:HD-TIC-TCV:MVManualRefUpperLimit-Cte</v>
      </c>
      <c r="L8" s="13" t="str">
        <f t="shared" si="2"/>
        <v>UA-B19C20SkidP7:HD-TIC-TCV:MVManualRefLowerLimit-Cte</v>
      </c>
      <c r="M8" s="44" t="s">
        <v>422</v>
      </c>
      <c r="N8" s="45" t="s">
        <v>423</v>
      </c>
      <c r="O8" s="15" t="s">
        <v>300</v>
      </c>
      <c r="P8" s="16" t="s">
        <v>301</v>
      </c>
      <c r="Q8" s="18">
        <v>100</v>
      </c>
      <c r="R8" s="18">
        <v>0</v>
      </c>
      <c r="S8" s="18" t="s">
        <v>309</v>
      </c>
      <c r="T8" s="18" t="str">
        <f t="shared" si="3"/>
        <v>TIC421.SO</v>
      </c>
      <c r="U8" s="17">
        <v>1</v>
      </c>
      <c r="V8" s="31">
        <v>2</v>
      </c>
    </row>
    <row r="9" spans="1:24" s="23" customFormat="1">
      <c r="A9" s="10" t="s">
        <v>424</v>
      </c>
      <c r="B9" s="55" t="s">
        <v>425</v>
      </c>
      <c r="C9" s="12" t="s">
        <v>293</v>
      </c>
      <c r="D9" s="12" t="s">
        <v>294</v>
      </c>
      <c r="E9" s="12" t="s">
        <v>295</v>
      </c>
      <c r="F9" s="12" t="s">
        <v>296</v>
      </c>
      <c r="G9" s="12"/>
      <c r="H9" s="12" t="s">
        <v>325</v>
      </c>
      <c r="I9" s="12" t="s">
        <v>299</v>
      </c>
      <c r="J9" s="13" t="str">
        <f t="shared" si="0"/>
        <v>UA-B19C20SkidP7:HD-TIC-:TemperatureRef-SP</v>
      </c>
      <c r="K9" s="13" t="str">
        <f t="shared" si="1"/>
        <v>UA-B19C20SkidP7:HD-TIC-:TemperatureRefUpperLimit-Cte</v>
      </c>
      <c r="L9" s="13" t="str">
        <f t="shared" si="2"/>
        <v>UA-B19C20SkidP7:HD-TIC-:TemperatureRefLowerLimit-Cte</v>
      </c>
      <c r="M9" s="48" t="s">
        <v>326</v>
      </c>
      <c r="N9" s="46" t="s">
        <v>415</v>
      </c>
      <c r="O9" s="15" t="s">
        <v>300</v>
      </c>
      <c r="P9" s="16" t="s">
        <v>301</v>
      </c>
      <c r="Q9" s="32">
        <v>100</v>
      </c>
      <c r="R9" s="18">
        <v>0</v>
      </c>
      <c r="S9" s="18" t="s">
        <v>327</v>
      </c>
      <c r="T9" s="18" t="str">
        <f t="shared" si="3"/>
        <v>TIC422_SP_Local</v>
      </c>
      <c r="U9" s="17">
        <v>1</v>
      </c>
      <c r="V9" s="31">
        <v>2</v>
      </c>
    </row>
    <row r="10" spans="1:24" s="23" customFormat="1" ht="45">
      <c r="A10" s="10">
        <v>12</v>
      </c>
      <c r="B10" s="49" t="s">
        <v>426</v>
      </c>
      <c r="C10" s="12" t="s">
        <v>293</v>
      </c>
      <c r="D10" s="12" t="s">
        <v>294</v>
      </c>
      <c r="E10" s="12" t="s">
        <v>295</v>
      </c>
      <c r="F10" s="12" t="s">
        <v>329</v>
      </c>
      <c r="G10" s="12">
        <v>421</v>
      </c>
      <c r="H10" s="12" t="s">
        <v>311</v>
      </c>
      <c r="I10" s="12" t="s">
        <v>312</v>
      </c>
      <c r="J10" s="13" t="str">
        <f t="shared" si="0"/>
        <v>UA-B19C20SkidP7:HD-RE-421:MVValue-Mon</v>
      </c>
      <c r="K10" s="13" t="str">
        <f t="shared" si="1"/>
        <v>UA-B19C20SkidP7:HD-RE-421:MVValueUpperLimit-Cte</v>
      </c>
      <c r="L10" s="13" t="str">
        <f t="shared" si="2"/>
        <v>UA-B19C20SkidP7:HD-RE-421:MVValueLowerLimit-Cte</v>
      </c>
      <c r="M10" s="47" t="s">
        <v>115</v>
      </c>
      <c r="N10" s="45" t="s">
        <v>427</v>
      </c>
      <c r="O10" s="15" t="s">
        <v>300</v>
      </c>
      <c r="P10" s="16" t="s">
        <v>313</v>
      </c>
      <c r="Q10" s="32">
        <v>100</v>
      </c>
      <c r="R10" s="32">
        <v>0</v>
      </c>
      <c r="S10" s="32" t="s">
        <v>309</v>
      </c>
      <c r="T10" s="18" t="str">
        <f t="shared" si="3"/>
        <v>RE421_Ref.Reference_Value</v>
      </c>
      <c r="U10" s="18">
        <v>1</v>
      </c>
      <c r="V10" s="14"/>
    </row>
    <row r="11" spans="1:24" s="22" customFormat="1" ht="45">
      <c r="A11" s="10" t="s">
        <v>428</v>
      </c>
      <c r="B11" s="42" t="s">
        <v>429</v>
      </c>
      <c r="C11" s="12" t="s">
        <v>293</v>
      </c>
      <c r="D11" s="12" t="s">
        <v>294</v>
      </c>
      <c r="E11" s="12" t="s">
        <v>295</v>
      </c>
      <c r="F11" s="12" t="s">
        <v>329</v>
      </c>
      <c r="G11" s="12">
        <v>422</v>
      </c>
      <c r="H11" s="12" t="s">
        <v>311</v>
      </c>
      <c r="I11" s="12" t="s">
        <v>312</v>
      </c>
      <c r="J11" s="13" t="str">
        <f t="shared" si="0"/>
        <v>UA-B19C20SkidP7:HD-RE-422:MVValue-Mon</v>
      </c>
      <c r="K11" s="13" t="str">
        <f t="shared" si="1"/>
        <v>UA-B19C20SkidP7:HD-RE-422:MVValueUpperLimit-Cte</v>
      </c>
      <c r="L11" s="13" t="str">
        <f t="shared" si="2"/>
        <v>UA-B19C20SkidP7:HD-RE-422:MVValueLowerLimit-Cte</v>
      </c>
      <c r="M11" s="47" t="s">
        <v>121</v>
      </c>
      <c r="N11" s="45" t="s">
        <v>427</v>
      </c>
      <c r="O11" s="15" t="s">
        <v>300</v>
      </c>
      <c r="P11" s="16" t="s">
        <v>313</v>
      </c>
      <c r="Q11" s="18">
        <v>100</v>
      </c>
      <c r="R11" s="18">
        <v>0</v>
      </c>
      <c r="S11" s="18" t="s">
        <v>309</v>
      </c>
      <c r="T11" s="18" t="str">
        <f t="shared" si="3"/>
        <v>RE422_Ref.Reference_Value</v>
      </c>
      <c r="U11" s="17">
        <v>1</v>
      </c>
      <c r="V11" s="31">
        <v>2</v>
      </c>
    </row>
    <row r="12" spans="1:24" s="37" customFormat="1">
      <c r="A12" s="10">
        <v>30</v>
      </c>
      <c r="B12" s="42" t="s">
        <v>430</v>
      </c>
      <c r="C12" s="12" t="s">
        <v>293</v>
      </c>
      <c r="D12" s="12" t="s">
        <v>294</v>
      </c>
      <c r="E12" s="12" t="s">
        <v>295</v>
      </c>
      <c r="F12" s="12" t="s">
        <v>296</v>
      </c>
      <c r="G12" s="12" t="s">
        <v>329</v>
      </c>
      <c r="H12" s="12" t="s">
        <v>361</v>
      </c>
      <c r="I12" s="12" t="s">
        <v>312</v>
      </c>
      <c r="J12" s="13" t="str">
        <f t="shared" si="0"/>
        <v>UA-B19C20SkidP7:HD-TIC-RE:Temperature-Mon</v>
      </c>
      <c r="K12" s="13" t="str">
        <f t="shared" si="1"/>
        <v>UA-B19C20SkidP7:HD-TIC-RE:TemperatureUpperLimit-Cte</v>
      </c>
      <c r="L12" s="13" t="str">
        <f t="shared" si="2"/>
        <v>UA-B19C20SkidP7:HD-TIC-RE:TemperatureLowerLimit-Cte</v>
      </c>
      <c r="M12" s="44" t="s">
        <v>217</v>
      </c>
      <c r="N12" s="46" t="s">
        <v>412</v>
      </c>
      <c r="O12" s="15" t="s">
        <v>300</v>
      </c>
      <c r="P12" s="16" t="s">
        <v>313</v>
      </c>
      <c r="Q12" s="32">
        <v>150</v>
      </c>
      <c r="R12" s="32">
        <v>0</v>
      </c>
      <c r="S12" s="18" t="s">
        <v>327</v>
      </c>
      <c r="T12" s="18" t="str">
        <f t="shared" si="3"/>
        <v>TIC422.PV</v>
      </c>
      <c r="U12" s="18">
        <v>1</v>
      </c>
      <c r="V12" s="14"/>
    </row>
    <row r="13" spans="1:24" ht="45">
      <c r="A13" s="10"/>
      <c r="B13" s="42" t="s">
        <v>431</v>
      </c>
      <c r="C13" s="12" t="s">
        <v>293</v>
      </c>
      <c r="D13" s="12" t="s">
        <v>294</v>
      </c>
      <c r="E13" s="12" t="s">
        <v>295</v>
      </c>
      <c r="F13" s="12" t="s">
        <v>329</v>
      </c>
      <c r="G13" s="12">
        <v>421</v>
      </c>
      <c r="H13" s="12" t="s">
        <v>308</v>
      </c>
      <c r="I13" s="12" t="s">
        <v>299</v>
      </c>
      <c r="J13" s="13" t="str">
        <f t="shared" si="0"/>
        <v>UA-B19C20SkidP7:HD-RE-421:MVManualRef-SP</v>
      </c>
      <c r="K13" s="13" t="str">
        <f t="shared" si="1"/>
        <v>UA-B19C20SkidP7:HD-RE-421:MVManualRefUpperLimit-Cte</v>
      </c>
      <c r="L13" s="13" t="str">
        <f t="shared" si="2"/>
        <v>UA-B19C20SkidP7:HD-RE-421:MVManualRefLowerLimit-Cte</v>
      </c>
      <c r="M13" s="50" t="s">
        <v>432</v>
      </c>
      <c r="N13" s="51" t="s">
        <v>433</v>
      </c>
      <c r="O13" s="15" t="s">
        <v>300</v>
      </c>
      <c r="P13" s="16" t="s">
        <v>301</v>
      </c>
      <c r="Q13" s="18">
        <v>100</v>
      </c>
      <c r="R13" s="18">
        <v>0</v>
      </c>
      <c r="S13" s="18" t="s">
        <v>309</v>
      </c>
      <c r="T13" s="18" t="str">
        <f t="shared" si="3"/>
        <v>RE421.Ref_Man</v>
      </c>
      <c r="U13" s="17">
        <v>1</v>
      </c>
      <c r="V13" s="31">
        <v>2</v>
      </c>
    </row>
    <row r="14" spans="1:24" ht="45">
      <c r="A14" s="10" t="s">
        <v>434</v>
      </c>
      <c r="B14" s="42" t="s">
        <v>435</v>
      </c>
      <c r="C14" s="12" t="s">
        <v>293</v>
      </c>
      <c r="D14" s="12" t="s">
        <v>294</v>
      </c>
      <c r="E14" s="12" t="s">
        <v>295</v>
      </c>
      <c r="F14" s="12" t="s">
        <v>329</v>
      </c>
      <c r="G14" s="12">
        <v>422</v>
      </c>
      <c r="H14" s="12" t="s">
        <v>308</v>
      </c>
      <c r="I14" s="12" t="s">
        <v>299</v>
      </c>
      <c r="J14" s="13" t="str">
        <f t="shared" si="0"/>
        <v>UA-B19C20SkidP7:HD-RE-422:MVManualRef-SP</v>
      </c>
      <c r="K14" s="13" t="str">
        <f t="shared" si="1"/>
        <v>UA-B19C20SkidP7:HD-RE-422:MVManualRefUpperLimit-Cte</v>
      </c>
      <c r="L14" s="13" t="str">
        <f t="shared" si="2"/>
        <v>UA-B19C20SkidP7:HD-RE-422:MVManualRefLowerLimit-Cte</v>
      </c>
      <c r="M14" s="50" t="s">
        <v>436</v>
      </c>
      <c r="N14" s="51" t="s">
        <v>433</v>
      </c>
      <c r="O14" s="15" t="s">
        <v>300</v>
      </c>
      <c r="P14" s="16" t="s">
        <v>301</v>
      </c>
      <c r="Q14" s="18">
        <v>100</v>
      </c>
      <c r="R14" s="18">
        <v>0</v>
      </c>
      <c r="S14" s="18" t="s">
        <v>309</v>
      </c>
      <c r="T14" s="18" t="str">
        <f t="shared" si="3"/>
        <v>RE422.Ref_Man</v>
      </c>
      <c r="U14" s="17">
        <v>1</v>
      </c>
      <c r="V14" s="31">
        <v>2</v>
      </c>
    </row>
    <row r="15" spans="1:24" s="36" customFormat="1">
      <c r="A15" s="10" t="s">
        <v>437</v>
      </c>
      <c r="B15" s="42" t="s">
        <v>438</v>
      </c>
      <c r="C15" s="12" t="s">
        <v>293</v>
      </c>
      <c r="D15" s="12" t="s">
        <v>294</v>
      </c>
      <c r="E15" s="12" t="s">
        <v>295</v>
      </c>
      <c r="F15" s="12" t="s">
        <v>296</v>
      </c>
      <c r="G15" s="12" t="s">
        <v>329</v>
      </c>
      <c r="H15" s="12" t="s">
        <v>306</v>
      </c>
      <c r="I15" s="12" t="s">
        <v>299</v>
      </c>
      <c r="J15" s="13" t="str">
        <f t="shared" si="0"/>
        <v>UA-B19C20SkidP7:HD-TIC-RE:LoopPIDKd-SP</v>
      </c>
      <c r="K15" s="13" t="str">
        <f t="shared" si="1"/>
        <v>UA-B19C20SkidP7:HD-TIC-RE:LoopPIDKdUpperLimit-Cte</v>
      </c>
      <c r="L15" s="34" t="str">
        <f t="shared" si="2"/>
        <v>UA-B19C20SkidP7:HD-TIC-RE:LoopPIDKdLowerLimit-Cte</v>
      </c>
      <c r="M15" s="52" t="s">
        <v>199</v>
      </c>
      <c r="N15" s="53" t="s">
        <v>415</v>
      </c>
      <c r="O15" s="15" t="s">
        <v>300</v>
      </c>
      <c r="P15" s="16" t="s">
        <v>301</v>
      </c>
      <c r="Q15" s="17">
        <f>2^31-1</f>
        <v>2147483647</v>
      </c>
      <c r="R15" s="32">
        <v>0</v>
      </c>
      <c r="S15" s="18"/>
      <c r="T15" s="18" t="str">
        <f t="shared" si="3"/>
        <v>TIC422.KD</v>
      </c>
      <c r="U15" s="17">
        <v>1</v>
      </c>
      <c r="V15" s="31">
        <v>5</v>
      </c>
    </row>
    <row r="16" spans="1:24" s="36" customFormat="1">
      <c r="A16" s="10" t="s">
        <v>439</v>
      </c>
      <c r="B16" s="42" t="s">
        <v>440</v>
      </c>
      <c r="C16" s="12" t="s">
        <v>293</v>
      </c>
      <c r="D16" s="12" t="s">
        <v>294</v>
      </c>
      <c r="E16" s="12" t="s">
        <v>295</v>
      </c>
      <c r="F16" s="12" t="s">
        <v>296</v>
      </c>
      <c r="G16" s="12" t="s">
        <v>329</v>
      </c>
      <c r="H16" s="12" t="s">
        <v>304</v>
      </c>
      <c r="I16" s="12" t="s">
        <v>299</v>
      </c>
      <c r="J16" s="13" t="str">
        <f t="shared" si="0"/>
        <v>UA-B19C20SkidP7:HD-TIC-RE:LoopPIDKi-SP</v>
      </c>
      <c r="K16" s="13" t="str">
        <f t="shared" si="1"/>
        <v>UA-B19C20SkidP7:HD-TIC-RE:LoopPIDKiUpperLimit-Cte</v>
      </c>
      <c r="L16" s="34" t="str">
        <f t="shared" si="2"/>
        <v>UA-B19C20SkidP7:HD-TIC-RE:LoopPIDKiLowerLimit-Cte</v>
      </c>
      <c r="M16" s="52" t="s">
        <v>205</v>
      </c>
      <c r="N16" s="53" t="s">
        <v>415</v>
      </c>
      <c r="O16" s="15" t="s">
        <v>300</v>
      </c>
      <c r="P16" s="16" t="s">
        <v>301</v>
      </c>
      <c r="Q16" s="17">
        <f>2^31-1</f>
        <v>2147483647</v>
      </c>
      <c r="R16" s="32">
        <v>0</v>
      </c>
      <c r="S16" s="18"/>
      <c r="T16" s="18" t="str">
        <f t="shared" si="3"/>
        <v>TIC422.KI</v>
      </c>
      <c r="U16" s="17">
        <v>1</v>
      </c>
      <c r="V16" s="31">
        <v>5</v>
      </c>
    </row>
    <row r="17" spans="1:22" s="36" customFormat="1">
      <c r="A17" s="10" t="s">
        <v>441</v>
      </c>
      <c r="B17" s="42" t="s">
        <v>442</v>
      </c>
      <c r="C17" s="12" t="s">
        <v>293</v>
      </c>
      <c r="D17" s="12" t="s">
        <v>294</v>
      </c>
      <c r="E17" s="12" t="s">
        <v>295</v>
      </c>
      <c r="F17" s="12" t="s">
        <v>296</v>
      </c>
      <c r="G17" s="12" t="s">
        <v>329</v>
      </c>
      <c r="H17" s="12" t="s">
        <v>298</v>
      </c>
      <c r="I17" s="12" t="s">
        <v>299</v>
      </c>
      <c r="J17" s="13" t="str">
        <f t="shared" si="0"/>
        <v>UA-B19C20SkidP7:HD-TIC-RE:LoopPIDKp-SP</v>
      </c>
      <c r="K17" s="13" t="str">
        <f t="shared" si="1"/>
        <v>UA-B19C20SkidP7:HD-TIC-RE:LoopPIDKpUpperLimit-Cte</v>
      </c>
      <c r="L17" s="34" t="str">
        <f t="shared" si="2"/>
        <v>UA-B19C20SkidP7:HD-TIC-RE:LoopPIDKpLowerLimit-Cte</v>
      </c>
      <c r="M17" s="52" t="s">
        <v>193</v>
      </c>
      <c r="N17" s="53" t="s">
        <v>415</v>
      </c>
      <c r="O17" s="15" t="s">
        <v>300</v>
      </c>
      <c r="P17" s="16" t="s">
        <v>301</v>
      </c>
      <c r="Q17" s="17">
        <f>2^31-1</f>
        <v>2147483647</v>
      </c>
      <c r="R17" s="32">
        <v>0</v>
      </c>
      <c r="S17" s="18"/>
      <c r="T17" s="18" t="str">
        <f t="shared" si="3"/>
        <v>TIC422.KP</v>
      </c>
      <c r="U17" s="17">
        <v>1</v>
      </c>
      <c r="V17" s="31">
        <v>5</v>
      </c>
    </row>
    <row r="18" spans="1:22" ht="45">
      <c r="A18" s="10">
        <v>16</v>
      </c>
      <c r="B18" s="49" t="s">
        <v>443</v>
      </c>
      <c r="C18" s="12" t="s">
        <v>293</v>
      </c>
      <c r="D18" s="12" t="s">
        <v>294</v>
      </c>
      <c r="E18" s="12" t="s">
        <v>295</v>
      </c>
      <c r="F18" s="12" t="s">
        <v>339</v>
      </c>
      <c r="G18" s="12">
        <v>421</v>
      </c>
      <c r="H18" s="12" t="s">
        <v>311</v>
      </c>
      <c r="I18" s="12" t="s">
        <v>312</v>
      </c>
      <c r="J18" s="13" t="str">
        <f t="shared" si="0"/>
        <v>UA-B19C20SkidP7:HD-BC-421:MVValue-Mon</v>
      </c>
      <c r="K18" s="13" t="str">
        <f t="shared" si="1"/>
        <v>UA-B19C20SkidP7:HD-BC-421:MVValueUpperLimit-Cte</v>
      </c>
      <c r="L18" s="13" t="str">
        <f t="shared" si="2"/>
        <v>UA-B19C20SkidP7:HD-BC-421:MVValueLowerLimit-Cte</v>
      </c>
      <c r="M18" s="54" t="s">
        <v>444</v>
      </c>
      <c r="N18" s="45" t="s">
        <v>427</v>
      </c>
      <c r="O18" s="15" t="s">
        <v>300</v>
      </c>
      <c r="P18" s="16" t="s">
        <v>313</v>
      </c>
      <c r="Q18" s="32">
        <v>100</v>
      </c>
      <c r="R18" s="32">
        <v>0</v>
      </c>
      <c r="S18" s="18" t="s">
        <v>309</v>
      </c>
      <c r="T18" s="18" t="str">
        <f t="shared" si="3"/>
        <v>BC421Ref.Reference_Value</v>
      </c>
      <c r="U18" s="18">
        <v>1</v>
      </c>
      <c r="V18" s="14"/>
    </row>
    <row r="19" spans="1:22" ht="45">
      <c r="A19" s="10">
        <v>17</v>
      </c>
      <c r="B19" s="49" t="s">
        <v>445</v>
      </c>
      <c r="C19" s="12" t="s">
        <v>293</v>
      </c>
      <c r="D19" s="12" t="s">
        <v>294</v>
      </c>
      <c r="E19" s="12" t="s">
        <v>295</v>
      </c>
      <c r="F19" s="12" t="s">
        <v>339</v>
      </c>
      <c r="G19" s="12">
        <v>422</v>
      </c>
      <c r="H19" s="12" t="s">
        <v>311</v>
      </c>
      <c r="I19" s="12" t="s">
        <v>312</v>
      </c>
      <c r="J19" s="13" t="str">
        <f t="shared" si="0"/>
        <v>UA-B19C20SkidP7:HD-BC-422:MVValue-Mon</v>
      </c>
      <c r="K19" s="13" t="str">
        <f t="shared" si="1"/>
        <v>UA-B19C20SkidP7:HD-BC-422:MVValueUpperLimit-Cte</v>
      </c>
      <c r="L19" s="13" t="str">
        <f t="shared" si="2"/>
        <v>UA-B19C20SkidP7:HD-BC-422:MVValueLowerLimit-Cte</v>
      </c>
      <c r="M19" s="54" t="s">
        <v>446</v>
      </c>
      <c r="N19" s="45" t="s">
        <v>427</v>
      </c>
      <c r="O19" s="15" t="s">
        <v>300</v>
      </c>
      <c r="P19" s="16" t="s">
        <v>313</v>
      </c>
      <c r="Q19" s="32">
        <v>100</v>
      </c>
      <c r="R19" s="32">
        <v>0</v>
      </c>
      <c r="S19" s="18" t="s">
        <v>309</v>
      </c>
      <c r="T19" s="18" t="str">
        <f t="shared" si="3"/>
        <v>BC422Ref.Reference_Value</v>
      </c>
      <c r="U19" s="18">
        <v>1</v>
      </c>
      <c r="V19" s="14"/>
    </row>
    <row r="20" spans="1:22">
      <c r="A20" s="10">
        <v>36</v>
      </c>
      <c r="B20" s="42" t="s">
        <v>447</v>
      </c>
      <c r="C20" s="12" t="s">
        <v>293</v>
      </c>
      <c r="D20" s="12" t="s">
        <v>294</v>
      </c>
      <c r="E20" s="12" t="s">
        <v>295</v>
      </c>
      <c r="F20" s="12" t="s">
        <v>338</v>
      </c>
      <c r="G20" s="12" t="s">
        <v>339</v>
      </c>
      <c r="H20" s="12" t="s">
        <v>355</v>
      </c>
      <c r="I20" s="12" t="s">
        <v>312</v>
      </c>
      <c r="J20" s="13" t="str">
        <f t="shared" si="0"/>
        <v>UA-B19C20SkidP7:HD-PIC-BC:Pressure-Mon</v>
      </c>
      <c r="K20" s="13" t="str">
        <f t="shared" si="1"/>
        <v>UA-B19C20SkidP7:HD-PIC-BC:PressureUpperLimit-Cte</v>
      </c>
      <c r="L20" s="13" t="str">
        <f t="shared" si="2"/>
        <v>UA-B19C20SkidP7:HD-PIC-BC:PressureLowerLimit-Cte</v>
      </c>
      <c r="M20" s="48" t="s">
        <v>253</v>
      </c>
      <c r="N20" s="46" t="s">
        <v>448</v>
      </c>
      <c r="O20" s="15" t="s">
        <v>300</v>
      </c>
      <c r="P20" s="16" t="s">
        <v>313</v>
      </c>
      <c r="Q20" s="32">
        <v>10</v>
      </c>
      <c r="R20" s="32">
        <v>0</v>
      </c>
      <c r="S20" s="18" t="s">
        <v>348</v>
      </c>
      <c r="T20" s="18" t="str">
        <f t="shared" si="3"/>
        <v>PIC421.PV</v>
      </c>
      <c r="U20" s="18">
        <v>1</v>
      </c>
      <c r="V20" s="14"/>
    </row>
    <row r="21" spans="1:22" s="36" customFormat="1">
      <c r="A21" s="10">
        <v>33</v>
      </c>
      <c r="B21" s="55" t="s">
        <v>449</v>
      </c>
      <c r="C21" s="12" t="s">
        <v>293</v>
      </c>
      <c r="D21" s="12" t="s">
        <v>294</v>
      </c>
      <c r="E21" s="12" t="s">
        <v>295</v>
      </c>
      <c r="F21" s="12" t="s">
        <v>338</v>
      </c>
      <c r="G21" s="12" t="s">
        <v>339</v>
      </c>
      <c r="H21" s="26" t="s">
        <v>306</v>
      </c>
      <c r="I21" s="56" t="s">
        <v>373</v>
      </c>
      <c r="J21" s="27" t="str">
        <f t="shared" si="0"/>
        <v>UA-B19C20SkidP7:HD-PIC-BC:LoopPIDKd-RB</v>
      </c>
      <c r="K21" s="27" t="str">
        <f t="shared" si="1"/>
        <v>UA-B19C20SkidP7:HD-PIC-BC:LoopPIDKdUpperLimit-Cte</v>
      </c>
      <c r="L21" s="27" t="str">
        <f t="shared" si="2"/>
        <v>UA-B19C20SkidP7:HD-PIC-BC:LoopPIDKdLowerLimit-Cte</v>
      </c>
      <c r="M21" s="57" t="s">
        <v>235</v>
      </c>
      <c r="N21" s="58" t="s">
        <v>415</v>
      </c>
      <c r="O21" s="15" t="s">
        <v>300</v>
      </c>
      <c r="P21" s="16" t="s">
        <v>313</v>
      </c>
      <c r="Q21" s="17">
        <f>2^31-1</f>
        <v>2147483647</v>
      </c>
      <c r="R21" s="32">
        <v>0</v>
      </c>
      <c r="S21" s="18"/>
      <c r="T21" s="29" t="str">
        <f t="shared" si="3"/>
        <v>PIC421.KD</v>
      </c>
      <c r="U21" s="18">
        <v>1</v>
      </c>
      <c r="V21" s="14"/>
    </row>
    <row r="22" spans="1:22" s="36" customFormat="1">
      <c r="A22" s="10">
        <v>34</v>
      </c>
      <c r="B22" s="55" t="s">
        <v>450</v>
      </c>
      <c r="C22" s="12" t="s">
        <v>293</v>
      </c>
      <c r="D22" s="12" t="s">
        <v>294</v>
      </c>
      <c r="E22" s="12" t="s">
        <v>295</v>
      </c>
      <c r="F22" s="12" t="s">
        <v>338</v>
      </c>
      <c r="G22" s="12" t="s">
        <v>339</v>
      </c>
      <c r="H22" s="12" t="s">
        <v>304</v>
      </c>
      <c r="I22" s="59" t="s">
        <v>373</v>
      </c>
      <c r="J22" s="13" t="str">
        <f t="shared" si="0"/>
        <v>UA-B19C20SkidP7:HD-PIC-BC:LoopPIDKi-RB</v>
      </c>
      <c r="K22" s="13" t="str">
        <f t="shared" si="1"/>
        <v>UA-B19C20SkidP7:HD-PIC-BC:LoopPIDKiUpperLimit-Cte</v>
      </c>
      <c r="L22" s="13" t="str">
        <f t="shared" si="2"/>
        <v>UA-B19C20SkidP7:HD-PIC-BC:LoopPIDKiLowerLimit-Cte</v>
      </c>
      <c r="M22" s="52" t="s">
        <v>241</v>
      </c>
      <c r="N22" s="51" t="s">
        <v>415</v>
      </c>
      <c r="O22" s="15" t="s">
        <v>300</v>
      </c>
      <c r="P22" s="16" t="s">
        <v>313</v>
      </c>
      <c r="Q22" s="17">
        <f>2^31-1</f>
        <v>2147483647</v>
      </c>
      <c r="R22" s="32">
        <v>0</v>
      </c>
      <c r="S22" s="18"/>
      <c r="T22" s="18" t="str">
        <f t="shared" si="3"/>
        <v>PIC421.KI</v>
      </c>
      <c r="U22" s="18">
        <v>1</v>
      </c>
      <c r="V22" s="14"/>
    </row>
    <row r="23" spans="1:22" s="36" customFormat="1">
      <c r="A23" s="10">
        <v>32</v>
      </c>
      <c r="B23" s="55" t="s">
        <v>451</v>
      </c>
      <c r="C23" s="12" t="s">
        <v>293</v>
      </c>
      <c r="D23" s="12" t="s">
        <v>294</v>
      </c>
      <c r="E23" s="12" t="s">
        <v>295</v>
      </c>
      <c r="F23" s="12" t="s">
        <v>338</v>
      </c>
      <c r="G23" s="12" t="s">
        <v>339</v>
      </c>
      <c r="H23" s="12" t="s">
        <v>298</v>
      </c>
      <c r="I23" s="59" t="s">
        <v>373</v>
      </c>
      <c r="J23" s="13" t="str">
        <f t="shared" si="0"/>
        <v>UA-B19C20SkidP7:HD-PIC-BC:LoopPIDKp-RB</v>
      </c>
      <c r="K23" s="13" t="str">
        <f t="shared" si="1"/>
        <v>UA-B19C20SkidP7:HD-PIC-BC:LoopPIDKpUpperLimit-Cte</v>
      </c>
      <c r="L23" s="13" t="str">
        <f t="shared" si="2"/>
        <v>UA-B19C20SkidP7:HD-PIC-BC:LoopPIDKpLowerLimit-Cte</v>
      </c>
      <c r="M23" s="52" t="s">
        <v>229</v>
      </c>
      <c r="N23" s="51" t="s">
        <v>415</v>
      </c>
      <c r="O23" s="15" t="s">
        <v>300</v>
      </c>
      <c r="P23" s="16" t="s">
        <v>313</v>
      </c>
      <c r="Q23" s="17">
        <f>2^31-1</f>
        <v>2147483647</v>
      </c>
      <c r="R23" s="32">
        <v>0</v>
      </c>
      <c r="S23" s="18"/>
      <c r="T23" s="18" t="str">
        <f t="shared" si="3"/>
        <v>PIC421.KP</v>
      </c>
      <c r="U23" s="18">
        <v>1</v>
      </c>
      <c r="V23" s="14"/>
    </row>
    <row r="24" spans="1:22" s="36" customFormat="1">
      <c r="A24" s="10">
        <v>35</v>
      </c>
      <c r="B24" s="55" t="s">
        <v>452</v>
      </c>
      <c r="C24" s="12" t="s">
        <v>293</v>
      </c>
      <c r="D24" s="12" t="s">
        <v>294</v>
      </c>
      <c r="E24" s="12" t="s">
        <v>295</v>
      </c>
      <c r="F24" s="12" t="s">
        <v>338</v>
      </c>
      <c r="G24" s="12" t="s">
        <v>339</v>
      </c>
      <c r="H24" s="12" t="s">
        <v>347</v>
      </c>
      <c r="I24" s="59" t="s">
        <v>373</v>
      </c>
      <c r="J24" s="13" t="str">
        <f t="shared" si="0"/>
        <v>UA-B19C20SkidP7:HD-PIC-BC:PressureRef-RB</v>
      </c>
      <c r="K24" s="13" t="str">
        <f t="shared" si="1"/>
        <v>UA-B19C20SkidP7:HD-PIC-BC:PressureRefUpperLimit-Cte</v>
      </c>
      <c r="L24" s="13" t="str">
        <f t="shared" si="2"/>
        <v>UA-B19C20SkidP7:HD-PIC-BC:PressureRefLowerLimit-Cte</v>
      </c>
      <c r="M24" s="60" t="s">
        <v>453</v>
      </c>
      <c r="N24" s="51" t="s">
        <v>415</v>
      </c>
      <c r="O24" s="15" t="s">
        <v>300</v>
      </c>
      <c r="P24" s="16" t="s">
        <v>313</v>
      </c>
      <c r="Q24" s="32">
        <v>10</v>
      </c>
      <c r="R24" s="32">
        <v>0</v>
      </c>
      <c r="S24" s="18" t="s">
        <v>348</v>
      </c>
      <c r="T24" s="18" t="str">
        <f t="shared" si="3"/>
        <v>PIC422_SP_Local</v>
      </c>
      <c r="U24" s="18">
        <v>1</v>
      </c>
      <c r="V24" s="14"/>
    </row>
    <row r="25" spans="1:22">
      <c r="A25" s="10">
        <v>38</v>
      </c>
      <c r="B25" s="42" t="s">
        <v>401</v>
      </c>
      <c r="C25" s="12" t="s">
        <v>293</v>
      </c>
      <c r="D25" s="12" t="s">
        <v>294</v>
      </c>
      <c r="E25" s="12" t="s">
        <v>295</v>
      </c>
      <c r="F25" s="12" t="s">
        <v>402</v>
      </c>
      <c r="G25" s="12">
        <v>421</v>
      </c>
      <c r="H25" s="12" t="s">
        <v>403</v>
      </c>
      <c r="I25" s="12" t="s">
        <v>312</v>
      </c>
      <c r="J25" s="13" t="str">
        <f t="shared" si="0"/>
        <v>UA-B19C20SkidP7:HD-FT-421:Flow-Mon</v>
      </c>
      <c r="K25" s="13" t="str">
        <f t="shared" si="1"/>
        <v>UA-B19C20SkidP7:HD-FT-421:FlowUpperLimit-Cte</v>
      </c>
      <c r="L25" s="13" t="str">
        <f t="shared" si="2"/>
        <v>UA-B19C20SkidP7:HD-FT-421:FlowLowerLimit-Cte</v>
      </c>
      <c r="M25" s="48" t="s">
        <v>85</v>
      </c>
      <c r="N25" s="46" t="s">
        <v>412</v>
      </c>
      <c r="O25" s="15" t="s">
        <v>300</v>
      </c>
      <c r="P25" s="16" t="s">
        <v>313</v>
      </c>
      <c r="Q25" s="32">
        <v>20</v>
      </c>
      <c r="R25" s="32">
        <v>0</v>
      </c>
      <c r="S25" s="32" t="s">
        <v>454</v>
      </c>
      <c r="T25" s="18" t="str">
        <f t="shared" si="3"/>
        <v>FT421.Scaled_Value</v>
      </c>
      <c r="U25" s="18">
        <v>1</v>
      </c>
      <c r="V25" s="14"/>
    </row>
    <row r="26" spans="1:22">
      <c r="A26" s="10">
        <v>39</v>
      </c>
      <c r="B26" s="42" t="s">
        <v>404</v>
      </c>
      <c r="C26" s="12" t="s">
        <v>293</v>
      </c>
      <c r="D26" s="12" t="s">
        <v>294</v>
      </c>
      <c r="E26" s="12" t="s">
        <v>295</v>
      </c>
      <c r="F26" s="12" t="s">
        <v>402</v>
      </c>
      <c r="G26" s="12">
        <v>422</v>
      </c>
      <c r="H26" s="12" t="s">
        <v>403</v>
      </c>
      <c r="I26" s="12" t="s">
        <v>312</v>
      </c>
      <c r="J26" s="13" t="str">
        <f t="shared" si="0"/>
        <v>UA-B19C20SkidP7:HD-FT-422:Flow-Mon</v>
      </c>
      <c r="K26" s="13" t="str">
        <f t="shared" si="1"/>
        <v>UA-B19C20SkidP7:HD-FT-422:FlowUpperLimit-Cte</v>
      </c>
      <c r="L26" s="13" t="str">
        <f t="shared" si="2"/>
        <v>UA-B19C20SkidP7:HD-FT-422:FlowLowerLimit-Cte</v>
      </c>
      <c r="M26" s="48" t="s">
        <v>91</v>
      </c>
      <c r="N26" s="46" t="s">
        <v>412</v>
      </c>
      <c r="O26" s="15" t="s">
        <v>300</v>
      </c>
      <c r="P26" s="16" t="s">
        <v>313</v>
      </c>
      <c r="Q26" s="32">
        <v>20</v>
      </c>
      <c r="R26" s="32">
        <v>0</v>
      </c>
      <c r="S26" s="32" t="s">
        <v>454</v>
      </c>
      <c r="T26" s="18" t="str">
        <f t="shared" si="3"/>
        <v>FT422.Scaled_Value</v>
      </c>
      <c r="U26" s="18">
        <v>1</v>
      </c>
      <c r="V26" s="14"/>
    </row>
    <row r="27" spans="1:22">
      <c r="A27" s="10">
        <v>40</v>
      </c>
      <c r="B27" s="42" t="s">
        <v>405</v>
      </c>
      <c r="C27" s="12" t="s">
        <v>293</v>
      </c>
      <c r="D27" s="12" t="s">
        <v>294</v>
      </c>
      <c r="E27" s="12" t="s">
        <v>295</v>
      </c>
      <c r="F27" s="12" t="s">
        <v>402</v>
      </c>
      <c r="G27" s="12">
        <v>423</v>
      </c>
      <c r="H27" s="12" t="s">
        <v>403</v>
      </c>
      <c r="I27" s="12" t="s">
        <v>312</v>
      </c>
      <c r="J27" s="13" t="str">
        <f t="shared" si="0"/>
        <v>UA-B19C20SkidP7:HD-FT-423:Flow-Mon</v>
      </c>
      <c r="K27" s="13" t="str">
        <f t="shared" si="1"/>
        <v>UA-B19C20SkidP7:HD-FT-423:FlowUpperLimit-Cte</v>
      </c>
      <c r="L27" s="13" t="str">
        <f t="shared" si="2"/>
        <v>UA-B19C20SkidP7:HD-FT-423:FlowLowerLimit-Cte</v>
      </c>
      <c r="M27" s="48" t="s">
        <v>97</v>
      </c>
      <c r="N27" s="46" t="s">
        <v>412</v>
      </c>
      <c r="O27" s="15" t="s">
        <v>300</v>
      </c>
      <c r="P27" s="16" t="s">
        <v>313</v>
      </c>
      <c r="Q27" s="32">
        <v>20</v>
      </c>
      <c r="R27" s="32">
        <v>0</v>
      </c>
      <c r="S27" s="32" t="s">
        <v>454</v>
      </c>
      <c r="T27" s="18" t="str">
        <f t="shared" si="3"/>
        <v>FT423.Scaled_Value</v>
      </c>
      <c r="U27" s="18">
        <v>1</v>
      </c>
      <c r="V27" s="14"/>
    </row>
    <row r="28" spans="1:22" s="36" customFormat="1">
      <c r="A28" s="10">
        <v>1</v>
      </c>
      <c r="B28" s="42" t="s">
        <v>353</v>
      </c>
      <c r="C28" s="12" t="s">
        <v>293</v>
      </c>
      <c r="D28" s="12" t="s">
        <v>294</v>
      </c>
      <c r="E28" s="12" t="s">
        <v>295</v>
      </c>
      <c r="F28" s="12" t="s">
        <v>354</v>
      </c>
      <c r="G28" s="12">
        <v>421</v>
      </c>
      <c r="H28" s="26" t="s">
        <v>355</v>
      </c>
      <c r="I28" s="26" t="s">
        <v>312</v>
      </c>
      <c r="J28" s="13" t="str">
        <f t="shared" si="0"/>
        <v>UA-B19C20SkidP7:HD-PT-421:Pressure-Mon</v>
      </c>
      <c r="K28" s="13" t="str">
        <f t="shared" si="1"/>
        <v>UA-B19C20SkidP7:HD-PT-421:PressureUpperLimit-Cte</v>
      </c>
      <c r="L28" s="13" t="str">
        <f t="shared" si="2"/>
        <v>UA-B19C20SkidP7:HD-PT-421:PressureLowerLimit-Cte</v>
      </c>
      <c r="M28" s="48" t="s">
        <v>22</v>
      </c>
      <c r="N28" s="46" t="s">
        <v>412</v>
      </c>
      <c r="O28" s="15" t="s">
        <v>300</v>
      </c>
      <c r="P28" s="16" t="s">
        <v>313</v>
      </c>
      <c r="Q28" s="32">
        <v>10</v>
      </c>
      <c r="R28" s="32">
        <v>0</v>
      </c>
      <c r="S28" s="18" t="s">
        <v>348</v>
      </c>
      <c r="T28" s="18" t="str">
        <f t="shared" si="3"/>
        <v>PT421.Scaled_Value</v>
      </c>
      <c r="U28" s="18">
        <v>1</v>
      </c>
      <c r="V28" s="14"/>
    </row>
    <row r="29" spans="1:22" s="36" customFormat="1">
      <c r="A29" s="10">
        <v>2</v>
      </c>
      <c r="B29" s="42" t="s">
        <v>356</v>
      </c>
      <c r="C29" s="12" t="s">
        <v>293</v>
      </c>
      <c r="D29" s="12" t="s">
        <v>294</v>
      </c>
      <c r="E29" s="12" t="s">
        <v>295</v>
      </c>
      <c r="F29" s="12" t="s">
        <v>354</v>
      </c>
      <c r="G29" s="12">
        <v>422</v>
      </c>
      <c r="H29" s="12" t="s">
        <v>355</v>
      </c>
      <c r="I29" s="12" t="s">
        <v>312</v>
      </c>
      <c r="J29" s="13" t="str">
        <f t="shared" si="0"/>
        <v>UA-B19C20SkidP7:HD-PT-422:Pressure-Mon</v>
      </c>
      <c r="K29" s="13" t="str">
        <f t="shared" si="1"/>
        <v>UA-B19C20SkidP7:HD-PT-422:PressureUpperLimit-Cte</v>
      </c>
      <c r="L29" s="13" t="str">
        <f t="shared" si="2"/>
        <v>UA-B19C20SkidP7:HD-PT-422:PressureLowerLimit-Cte</v>
      </c>
      <c r="M29" s="48" t="s">
        <v>29</v>
      </c>
      <c r="N29" s="46" t="s">
        <v>412</v>
      </c>
      <c r="O29" s="15" t="s">
        <v>300</v>
      </c>
      <c r="P29" s="16" t="s">
        <v>313</v>
      </c>
      <c r="Q29" s="32">
        <v>10</v>
      </c>
      <c r="R29" s="32">
        <v>0</v>
      </c>
      <c r="S29" s="18" t="s">
        <v>348</v>
      </c>
      <c r="T29" s="18" t="str">
        <f t="shared" si="3"/>
        <v>PT422.Scaled_Value</v>
      </c>
      <c r="U29" s="18">
        <v>1</v>
      </c>
      <c r="V29" s="14"/>
    </row>
    <row r="30" spans="1:22" s="36" customFormat="1">
      <c r="A30" s="10">
        <v>3</v>
      </c>
      <c r="B30" s="42" t="s">
        <v>357</v>
      </c>
      <c r="C30" s="12" t="s">
        <v>293</v>
      </c>
      <c r="D30" s="12" t="s">
        <v>294</v>
      </c>
      <c r="E30" s="12" t="s">
        <v>295</v>
      </c>
      <c r="F30" s="12" t="s">
        <v>354</v>
      </c>
      <c r="G30" s="12">
        <v>423</v>
      </c>
      <c r="H30" s="12" t="s">
        <v>355</v>
      </c>
      <c r="I30" s="12" t="s">
        <v>312</v>
      </c>
      <c r="J30" s="13" t="str">
        <f t="shared" si="0"/>
        <v>UA-B19C20SkidP7:HD-PT-423:Pressure-Mon</v>
      </c>
      <c r="K30" s="13" t="str">
        <f t="shared" si="1"/>
        <v>UA-B19C20SkidP7:HD-PT-423:PressureUpperLimit-Cte</v>
      </c>
      <c r="L30" s="13" t="str">
        <f t="shared" si="2"/>
        <v>UA-B19C20SkidP7:HD-PT-423:PressureLowerLimit-Cte</v>
      </c>
      <c r="M30" s="48" t="s">
        <v>35</v>
      </c>
      <c r="N30" s="46" t="s">
        <v>412</v>
      </c>
      <c r="O30" s="15" t="s">
        <v>300</v>
      </c>
      <c r="P30" s="16" t="s">
        <v>313</v>
      </c>
      <c r="Q30" s="32">
        <v>10</v>
      </c>
      <c r="R30" s="32">
        <v>0</v>
      </c>
      <c r="S30" s="18" t="s">
        <v>348</v>
      </c>
      <c r="T30" s="18" t="str">
        <f t="shared" si="3"/>
        <v>PT423.Scaled_Value</v>
      </c>
      <c r="U30" s="18">
        <v>1</v>
      </c>
      <c r="V30" s="14"/>
    </row>
    <row r="31" spans="1:22" s="36" customFormat="1">
      <c r="A31" s="10">
        <v>4</v>
      </c>
      <c r="B31" s="42" t="s">
        <v>358</v>
      </c>
      <c r="C31" s="12" t="s">
        <v>293</v>
      </c>
      <c r="D31" s="12" t="s">
        <v>294</v>
      </c>
      <c r="E31" s="12" t="s">
        <v>295</v>
      </c>
      <c r="F31" s="12" t="s">
        <v>354</v>
      </c>
      <c r="G31" s="12">
        <v>424</v>
      </c>
      <c r="H31" s="12" t="s">
        <v>355</v>
      </c>
      <c r="I31" s="12" t="s">
        <v>312</v>
      </c>
      <c r="J31" s="13" t="str">
        <f t="shared" si="0"/>
        <v>UA-B19C20SkidP7:HD-PT-424:Pressure-Mon</v>
      </c>
      <c r="K31" s="13" t="str">
        <f t="shared" si="1"/>
        <v>UA-B19C20SkidP7:HD-PT-424:PressureUpperLimit-Cte</v>
      </c>
      <c r="L31" s="13" t="str">
        <f t="shared" si="2"/>
        <v>UA-B19C20SkidP7:HD-PT-424:PressureLowerLimit-Cte</v>
      </c>
      <c r="M31" s="48" t="s">
        <v>41</v>
      </c>
      <c r="N31" s="46" t="s">
        <v>412</v>
      </c>
      <c r="O31" s="15" t="s">
        <v>300</v>
      </c>
      <c r="P31" s="16" t="s">
        <v>313</v>
      </c>
      <c r="Q31" s="32">
        <v>10</v>
      </c>
      <c r="R31" s="32">
        <v>0</v>
      </c>
      <c r="S31" s="18" t="s">
        <v>348</v>
      </c>
      <c r="T31" s="18" t="str">
        <f t="shared" si="3"/>
        <v>PT424.Scaled_Value</v>
      </c>
      <c r="U31" s="18">
        <v>1</v>
      </c>
      <c r="V31" s="14"/>
    </row>
    <row r="32" spans="1:22">
      <c r="A32" s="10">
        <v>11</v>
      </c>
      <c r="B32" s="42" t="s">
        <v>367</v>
      </c>
      <c r="C32" s="12" t="s">
        <v>293</v>
      </c>
      <c r="D32" s="12" t="s">
        <v>294</v>
      </c>
      <c r="E32" s="12" t="s">
        <v>295</v>
      </c>
      <c r="F32" s="12" t="s">
        <v>360</v>
      </c>
      <c r="G32" s="12" t="s">
        <v>368</v>
      </c>
      <c r="H32" s="12" t="s">
        <v>361</v>
      </c>
      <c r="I32" s="12" t="s">
        <v>312</v>
      </c>
      <c r="J32" s="13" t="str">
        <f t="shared" si="0"/>
        <v>UA-B19C20SkidP7:HD-TT-EXT:Temperature-Mon</v>
      </c>
      <c r="K32" s="13" t="str">
        <f t="shared" si="1"/>
        <v>UA-B19C20SkidP7:HD-TT-EXT:TemperatureUpperLimit-Cte</v>
      </c>
      <c r="L32" s="13" t="str">
        <f t="shared" si="2"/>
        <v>UA-B19C20SkidP7:HD-TT-EXT:TemperatureLowerLimit-Cte</v>
      </c>
      <c r="M32" s="48" t="s">
        <v>80</v>
      </c>
      <c r="N32" s="46" t="s">
        <v>412</v>
      </c>
      <c r="O32" s="15" t="s">
        <v>300</v>
      </c>
      <c r="P32" s="16" t="s">
        <v>313</v>
      </c>
      <c r="Q32" s="32">
        <v>150</v>
      </c>
      <c r="R32" s="32">
        <v>0</v>
      </c>
      <c r="S32" s="18" t="s">
        <v>327</v>
      </c>
      <c r="T32" s="18" t="str">
        <f t="shared" si="3"/>
        <v>TT_EXT.Scaled_Value</v>
      </c>
      <c r="U32" s="18">
        <v>1</v>
      </c>
      <c r="V32" s="14"/>
    </row>
    <row r="33" spans="1:22">
      <c r="A33" s="10">
        <v>5</v>
      </c>
      <c r="B33" s="42" t="s">
        <v>359</v>
      </c>
      <c r="C33" s="12" t="s">
        <v>293</v>
      </c>
      <c r="D33" s="12" t="s">
        <v>294</v>
      </c>
      <c r="E33" s="12" t="s">
        <v>295</v>
      </c>
      <c r="F33" s="12" t="s">
        <v>360</v>
      </c>
      <c r="G33" s="12">
        <v>421</v>
      </c>
      <c r="H33" s="12" t="s">
        <v>361</v>
      </c>
      <c r="I33" s="12" t="s">
        <v>312</v>
      </c>
      <c r="J33" s="13" t="str">
        <f t="shared" si="0"/>
        <v>UA-B19C20SkidP7:HD-TT-421:Temperature-Mon</v>
      </c>
      <c r="K33" s="13" t="str">
        <f t="shared" si="1"/>
        <v>UA-B19C20SkidP7:HD-TT-421:TemperatureUpperLimit-Cte</v>
      </c>
      <c r="L33" s="13" t="str">
        <f t="shared" si="2"/>
        <v>UA-B19C20SkidP7:HD-TT-421:TemperatureLowerLimit-Cte</v>
      </c>
      <c r="M33" s="48" t="s">
        <v>47</v>
      </c>
      <c r="N33" s="46" t="s">
        <v>412</v>
      </c>
      <c r="O33" s="15" t="s">
        <v>300</v>
      </c>
      <c r="P33" s="16" t="s">
        <v>313</v>
      </c>
      <c r="Q33" s="32">
        <v>150</v>
      </c>
      <c r="R33" s="32">
        <v>0</v>
      </c>
      <c r="S33" s="18" t="s">
        <v>327</v>
      </c>
      <c r="T33" s="18" t="str">
        <f t="shared" si="3"/>
        <v>TT421.Scaled_Value</v>
      </c>
      <c r="U33" s="18">
        <v>1</v>
      </c>
      <c r="V33" s="14"/>
    </row>
    <row r="34" spans="1:22">
      <c r="A34" s="10">
        <v>6</v>
      </c>
      <c r="B34" s="42" t="s">
        <v>362</v>
      </c>
      <c r="C34" s="12" t="s">
        <v>293</v>
      </c>
      <c r="D34" s="12" t="s">
        <v>294</v>
      </c>
      <c r="E34" s="12" t="s">
        <v>295</v>
      </c>
      <c r="F34" s="12" t="s">
        <v>360</v>
      </c>
      <c r="G34" s="12">
        <v>422</v>
      </c>
      <c r="H34" s="26" t="s">
        <v>361</v>
      </c>
      <c r="I34" s="26" t="s">
        <v>312</v>
      </c>
      <c r="J34" s="13" t="str">
        <f t="shared" ref="J34:J38" si="4">IF(G34="-",C34&amp;"-"&amp;D34&amp;":"&amp;E34&amp;"-"&amp;F34&amp;":"&amp;H34&amp;"-"&amp;I34,C34&amp;"-"&amp;D34&amp;":"&amp;E34&amp;"-"&amp;F34&amp;"-"&amp;G34&amp;":"&amp;H34&amp;"-"&amp;I34)</f>
        <v>UA-B19C20SkidP7:HD-TT-422:Temperature-Mon</v>
      </c>
      <c r="K34" s="13" t="str">
        <f t="shared" ref="K34:K38" si="5">IF(OR(Q34="",Q34="N/A"),"N/A",IF(G34="-",C34&amp;"-"&amp;D34&amp;":"&amp;E34&amp;"-"&amp;F34&amp;":"&amp;H34&amp;"UpperLimit-Cte",C34&amp;"-"&amp;D34&amp;":"&amp;E34&amp;"-"&amp;F34&amp;"-"&amp;G34&amp;":"&amp;H34&amp;"UpperLimit-Cte"))</f>
        <v>UA-B19C20SkidP7:HD-TT-422:TemperatureUpperLimit-Cte</v>
      </c>
      <c r="L34" s="13" t="str">
        <f t="shared" ref="L34:L38" si="6">IF(OR(R34="",R34="N/A"),"N/A",IF(G34="-",C34&amp;"-"&amp;D34&amp;":"&amp;E34&amp;"-"&amp;F34&amp;":"&amp;H34&amp;"LowerLimit-Cte",C34&amp;"-"&amp;D34&amp;":"&amp;E34&amp;"-"&amp;F34&amp;"-"&amp;G34&amp;":"&amp;H34&amp;"LowerLimit-Cte"))</f>
        <v>UA-B19C20SkidP7:HD-TT-422:TemperatureLowerLimit-Cte</v>
      </c>
      <c r="M34" s="48" t="s">
        <v>53</v>
      </c>
      <c r="N34" s="46" t="s">
        <v>412</v>
      </c>
      <c r="O34" s="15" t="s">
        <v>300</v>
      </c>
      <c r="P34" s="16" t="s">
        <v>313</v>
      </c>
      <c r="Q34" s="32">
        <v>150</v>
      </c>
      <c r="R34" s="32">
        <v>0</v>
      </c>
      <c r="S34" s="18" t="s">
        <v>327</v>
      </c>
      <c r="T34" s="18" t="str">
        <f t="shared" ref="T34:T38" si="7">M34</f>
        <v>TT422.Scaled_Value</v>
      </c>
      <c r="U34" s="18">
        <v>1</v>
      </c>
      <c r="V34" s="14"/>
    </row>
    <row r="35" spans="1:22">
      <c r="A35" s="10">
        <v>7</v>
      </c>
      <c r="B35" s="42" t="s">
        <v>363</v>
      </c>
      <c r="C35" s="12" t="s">
        <v>293</v>
      </c>
      <c r="D35" s="12" t="s">
        <v>294</v>
      </c>
      <c r="E35" s="12" t="s">
        <v>295</v>
      </c>
      <c r="F35" s="12" t="s">
        <v>360</v>
      </c>
      <c r="G35" s="12">
        <v>423</v>
      </c>
      <c r="H35" s="12" t="s">
        <v>361</v>
      </c>
      <c r="I35" s="12" t="s">
        <v>312</v>
      </c>
      <c r="J35" s="13" t="str">
        <f t="shared" si="4"/>
        <v>UA-B19C20SkidP7:HD-TT-423:Temperature-Mon</v>
      </c>
      <c r="K35" s="13" t="str">
        <f t="shared" si="5"/>
        <v>UA-B19C20SkidP7:HD-TT-423:TemperatureUpperLimit-Cte</v>
      </c>
      <c r="L35" s="13" t="str">
        <f t="shared" si="6"/>
        <v>UA-B19C20SkidP7:HD-TT-423:TemperatureLowerLimit-Cte</v>
      </c>
      <c r="M35" s="48" t="s">
        <v>59</v>
      </c>
      <c r="N35" s="46" t="s">
        <v>412</v>
      </c>
      <c r="O35" s="15" t="s">
        <v>300</v>
      </c>
      <c r="P35" s="16" t="s">
        <v>313</v>
      </c>
      <c r="Q35" s="32">
        <v>150</v>
      </c>
      <c r="R35" s="32">
        <v>0</v>
      </c>
      <c r="S35" s="18" t="s">
        <v>327</v>
      </c>
      <c r="T35" s="18" t="str">
        <f t="shared" si="7"/>
        <v>TT423.Scaled_Value</v>
      </c>
      <c r="U35" s="18">
        <v>1</v>
      </c>
      <c r="V35" s="14"/>
    </row>
    <row r="36" spans="1:22">
      <c r="A36" s="10">
        <v>8</v>
      </c>
      <c r="B36" s="42" t="s">
        <v>364</v>
      </c>
      <c r="C36" s="12" t="s">
        <v>293</v>
      </c>
      <c r="D36" s="12" t="s">
        <v>294</v>
      </c>
      <c r="E36" s="12" t="s">
        <v>295</v>
      </c>
      <c r="F36" s="12" t="s">
        <v>360</v>
      </c>
      <c r="G36" s="12">
        <v>424</v>
      </c>
      <c r="H36" s="12" t="s">
        <v>361</v>
      </c>
      <c r="I36" s="12" t="s">
        <v>312</v>
      </c>
      <c r="J36" s="13" t="str">
        <f t="shared" si="4"/>
        <v>UA-B19C20SkidP7:HD-TT-424:Temperature-Mon</v>
      </c>
      <c r="K36" s="13" t="str">
        <f t="shared" si="5"/>
        <v>UA-B19C20SkidP7:HD-TT-424:TemperatureUpperLimit-Cte</v>
      </c>
      <c r="L36" s="13" t="str">
        <f t="shared" si="6"/>
        <v>UA-B19C20SkidP7:HD-TT-424:TemperatureLowerLimit-Cte</v>
      </c>
      <c r="M36" s="48" t="s">
        <v>65</v>
      </c>
      <c r="N36" s="46" t="s">
        <v>412</v>
      </c>
      <c r="O36" s="15" t="s">
        <v>300</v>
      </c>
      <c r="P36" s="16" t="s">
        <v>313</v>
      </c>
      <c r="Q36" s="32">
        <v>150</v>
      </c>
      <c r="R36" s="32">
        <v>0</v>
      </c>
      <c r="S36" s="18" t="s">
        <v>327</v>
      </c>
      <c r="T36" s="18" t="str">
        <f t="shared" si="7"/>
        <v>TT424.Scaled_Value</v>
      </c>
      <c r="U36" s="18">
        <v>1</v>
      </c>
      <c r="V36" s="14"/>
    </row>
    <row r="37" spans="1:22">
      <c r="A37" s="10">
        <v>9</v>
      </c>
      <c r="B37" s="42" t="s">
        <v>365</v>
      </c>
      <c r="C37" s="12" t="s">
        <v>293</v>
      </c>
      <c r="D37" s="12" t="s">
        <v>294</v>
      </c>
      <c r="E37" s="12" t="s">
        <v>295</v>
      </c>
      <c r="F37" s="12" t="s">
        <v>360</v>
      </c>
      <c r="G37" s="12">
        <v>425</v>
      </c>
      <c r="H37" s="12" t="s">
        <v>361</v>
      </c>
      <c r="I37" s="12" t="s">
        <v>312</v>
      </c>
      <c r="J37" s="13" t="str">
        <f t="shared" si="4"/>
        <v>UA-B19C20SkidP7:HD-TT-425:Temperature-Mon</v>
      </c>
      <c r="K37" s="13" t="str">
        <f t="shared" si="5"/>
        <v>UA-B19C20SkidP7:HD-TT-425:TemperatureUpperLimit-Cte</v>
      </c>
      <c r="L37" s="13" t="str">
        <f t="shared" si="6"/>
        <v>UA-B19C20SkidP7:HD-TT-425:TemperatureLowerLimit-Cte</v>
      </c>
      <c r="M37" s="48" t="s">
        <v>71</v>
      </c>
      <c r="N37" s="46" t="s">
        <v>412</v>
      </c>
      <c r="O37" s="15" t="s">
        <v>300</v>
      </c>
      <c r="P37" s="16" t="s">
        <v>313</v>
      </c>
      <c r="Q37" s="32">
        <v>150</v>
      </c>
      <c r="R37" s="32">
        <v>0</v>
      </c>
      <c r="S37" s="18" t="s">
        <v>327</v>
      </c>
      <c r="T37" s="18" t="str">
        <f t="shared" si="7"/>
        <v>TT425.Scaled_Value</v>
      </c>
      <c r="U37" s="18">
        <v>1</v>
      </c>
      <c r="V37" s="14"/>
    </row>
    <row r="38" spans="1:22">
      <c r="A38" s="10">
        <v>10</v>
      </c>
      <c r="B38" s="42" t="s">
        <v>366</v>
      </c>
      <c r="C38" s="12" t="s">
        <v>293</v>
      </c>
      <c r="D38" s="12" t="s">
        <v>294</v>
      </c>
      <c r="E38" s="12" t="s">
        <v>295</v>
      </c>
      <c r="F38" s="12" t="s">
        <v>360</v>
      </c>
      <c r="G38" s="12">
        <v>426</v>
      </c>
      <c r="H38" s="12" t="s">
        <v>361</v>
      </c>
      <c r="I38" s="12" t="s">
        <v>312</v>
      </c>
      <c r="J38" s="13" t="str">
        <f t="shared" si="4"/>
        <v>UA-B19C20SkidP7:HD-TT-426:Temperature-Mon</v>
      </c>
      <c r="K38" s="13" t="str">
        <f t="shared" si="5"/>
        <v>UA-B19C20SkidP7:HD-TT-426:TemperatureUpperLimit-Cte</v>
      </c>
      <c r="L38" s="13" t="str">
        <f t="shared" si="6"/>
        <v>UA-B19C20SkidP7:HD-TT-426:TemperatureLowerLimit-Cte</v>
      </c>
      <c r="M38" s="48" t="s">
        <v>77</v>
      </c>
      <c r="N38" s="46" t="s">
        <v>412</v>
      </c>
      <c r="O38" s="15" t="s">
        <v>300</v>
      </c>
      <c r="P38" s="16" t="s">
        <v>313</v>
      </c>
      <c r="Q38" s="32">
        <v>150</v>
      </c>
      <c r="R38" s="32">
        <v>0</v>
      </c>
      <c r="S38" s="18" t="s">
        <v>327</v>
      </c>
      <c r="T38" s="18" t="str">
        <f t="shared" si="7"/>
        <v>TT426.Scaled_Value</v>
      </c>
      <c r="U38" s="18">
        <v>1</v>
      </c>
      <c r="V38" s="14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BCB7-5EEE-4A21-844D-A777C9312EC6}">
  <dimension ref="A1:X30"/>
  <sheetViews>
    <sheetView topLeftCell="C1" workbookViewId="0">
      <selection activeCell="C10" sqref="A10:XFD14"/>
    </sheetView>
  </sheetViews>
  <sheetFormatPr defaultRowHeight="15"/>
  <cols>
    <col min="1" max="1" width="8" bestFit="1" customWidth="1"/>
    <col min="2" max="2" width="73.140625" style="38" customWidth="1"/>
    <col min="3" max="3" width="8.7109375" bestFit="1" customWidth="1"/>
    <col min="4" max="4" width="20.42578125" customWidth="1"/>
    <col min="5" max="5" width="8.42578125" bestFit="1" customWidth="1"/>
    <col min="7" max="7" width="8.5703125" bestFit="1" customWidth="1"/>
    <col min="8" max="8" width="18.85546875" customWidth="1"/>
    <col min="9" max="9" width="9.85546875" bestFit="1" customWidth="1"/>
    <col min="10" max="12" width="0" hidden="1" customWidth="1"/>
    <col min="13" max="13" width="38.85546875" style="38" customWidth="1"/>
    <col min="14" max="14" width="33.28515625" style="39" customWidth="1"/>
    <col min="15" max="15" width="10.85546875" customWidth="1"/>
    <col min="16" max="16" width="12.140625" customWidth="1"/>
    <col min="17" max="17" width="21" bestFit="1" customWidth="1"/>
    <col min="18" max="18" width="16.7109375" customWidth="1"/>
    <col min="19" max="19" width="13.140625" bestFit="1" customWidth="1"/>
    <col min="20" max="20" width="28.85546875" bestFit="1" customWidth="1"/>
    <col min="21" max="21" width="14.28515625" bestFit="1" customWidth="1"/>
    <col min="22" max="22" width="13.5703125" bestFit="1" customWidth="1"/>
    <col min="24" max="24" width="12.85546875" bestFit="1" customWidth="1"/>
  </cols>
  <sheetData>
    <row r="1" spans="1:24" s="9" customFormat="1">
      <c r="A1" s="2" t="s">
        <v>271</v>
      </c>
      <c r="B1" s="40" t="s">
        <v>272</v>
      </c>
      <c r="C1" s="4" t="s">
        <v>273</v>
      </c>
      <c r="D1" s="4" t="s">
        <v>274</v>
      </c>
      <c r="E1" s="4" t="s">
        <v>275</v>
      </c>
      <c r="F1" s="4" t="s">
        <v>276</v>
      </c>
      <c r="G1" s="4" t="s">
        <v>277</v>
      </c>
      <c r="H1" s="4" t="s">
        <v>278</v>
      </c>
      <c r="I1" s="4" t="s">
        <v>279</v>
      </c>
      <c r="J1" s="5" t="s">
        <v>280</v>
      </c>
      <c r="K1" s="5" t="s">
        <v>281</v>
      </c>
      <c r="L1" s="5" t="s">
        <v>282</v>
      </c>
      <c r="M1" s="41" t="s">
        <v>283</v>
      </c>
      <c r="N1" s="41" t="s">
        <v>406</v>
      </c>
      <c r="O1" s="7" t="s">
        <v>284</v>
      </c>
      <c r="P1" s="6" t="s">
        <v>285</v>
      </c>
      <c r="Q1" s="6" t="s">
        <v>286</v>
      </c>
      <c r="R1" s="6" t="s">
        <v>287</v>
      </c>
      <c r="S1" s="6" t="s">
        <v>288</v>
      </c>
      <c r="T1" s="6" t="s">
        <v>289</v>
      </c>
      <c r="U1" s="6" t="s">
        <v>290</v>
      </c>
      <c r="V1" s="8" t="s">
        <v>291</v>
      </c>
      <c r="X1" s="9" t="s">
        <v>407</v>
      </c>
    </row>
    <row r="2" spans="1:24" s="20" customFormat="1" ht="60">
      <c r="A2" s="10">
        <v>24</v>
      </c>
      <c r="B2" s="42" t="s">
        <v>408</v>
      </c>
      <c r="C2" s="12" t="s">
        <v>293</v>
      </c>
      <c r="D2" s="12" t="s">
        <v>455</v>
      </c>
      <c r="E2" s="12" t="s">
        <v>295</v>
      </c>
      <c r="F2" s="43" t="s">
        <v>297</v>
      </c>
      <c r="G2" s="43">
        <v>411</v>
      </c>
      <c r="H2" s="12" t="s">
        <v>311</v>
      </c>
      <c r="I2" s="12" t="s">
        <v>312</v>
      </c>
      <c r="J2" s="13" t="str">
        <f t="shared" ref="J2:J30" si="0">IF(G2="-",C2&amp;"-"&amp;D2&amp;":"&amp;E2&amp;"-"&amp;F2&amp;":"&amp;H2&amp;"-"&amp;I2,C2&amp;"-"&amp;D2&amp;":"&amp;E2&amp;"-"&amp;F2&amp;"-"&amp;G2&amp;":"&amp;H2&amp;"-"&amp;I2)</f>
        <v>UA-B19C20SkidP5:HD-TCV-411:MVValue-Mon</v>
      </c>
      <c r="K2" s="13" t="str">
        <f t="shared" ref="K2:K30" si="1">IF(OR(Q2="",Q2="N/A"),"N/A",IF(G2="-",C2&amp;"-"&amp;D2&amp;":"&amp;E2&amp;"-"&amp;F2&amp;":"&amp;H2&amp;"UpperLimit-Cte",C2&amp;"-"&amp;D2&amp;":"&amp;E2&amp;"-"&amp;F2&amp;"-"&amp;G2&amp;":"&amp;H2&amp;"UpperLimit-Cte"))</f>
        <v>UA-B19C20SkidP5:HD-TCV-411:MVValueUpperLimit-Cte</v>
      </c>
      <c r="L2" s="13" t="str">
        <f t="shared" ref="L2:L30" si="2">IF(OR(R2="",R2="N/A"),"N/A",IF(G2="-",C2&amp;"-"&amp;D2&amp;":"&amp;E2&amp;"-"&amp;F2&amp;":"&amp;H2&amp;"LowerLimit-Cte",C2&amp;"-"&amp;D2&amp;":"&amp;E2&amp;"-"&amp;F2&amp;"-"&amp;G2&amp;":"&amp;H2&amp;"LowerLimit-Cte"))</f>
        <v>UA-B19C20SkidP5:HD-TCV-411:MVValueLowerLimit-Cte</v>
      </c>
      <c r="M2" s="44" t="s">
        <v>138</v>
      </c>
      <c r="N2" s="45" t="s">
        <v>456</v>
      </c>
      <c r="O2" s="15" t="s">
        <v>300</v>
      </c>
      <c r="P2" s="16" t="s">
        <v>313</v>
      </c>
      <c r="Q2" s="32">
        <v>100</v>
      </c>
      <c r="R2" s="32">
        <v>0</v>
      </c>
      <c r="S2" s="32" t="s">
        <v>309</v>
      </c>
      <c r="T2" s="18" t="str">
        <f t="shared" ref="T2:T30" si="3">M2</f>
        <v>TCV411.Reference_Value</v>
      </c>
      <c r="U2" s="18">
        <v>1</v>
      </c>
      <c r="V2" s="14"/>
      <c r="X2" s="20" t="e">
        <f>VLOOKUP(Table12756[[#This Row],[RS Logic]],'Petra 7 Skid Mon'!D3:E45,2,FALSE)</f>
        <v>#N/A</v>
      </c>
    </row>
    <row r="3" spans="1:24" s="21" customFormat="1" ht="60">
      <c r="A3" s="10">
        <v>25</v>
      </c>
      <c r="B3" s="42" t="s">
        <v>410</v>
      </c>
      <c r="C3" s="12" t="s">
        <v>293</v>
      </c>
      <c r="D3" s="12" t="s">
        <v>455</v>
      </c>
      <c r="E3" s="12" t="s">
        <v>295</v>
      </c>
      <c r="F3" s="43" t="s">
        <v>297</v>
      </c>
      <c r="G3" s="43">
        <v>412</v>
      </c>
      <c r="H3" s="12" t="s">
        <v>311</v>
      </c>
      <c r="I3" s="12" t="s">
        <v>312</v>
      </c>
      <c r="J3" s="13" t="str">
        <f t="shared" si="0"/>
        <v>UA-B19C20SkidP5:HD-TCV-412:MVValue-Mon</v>
      </c>
      <c r="K3" s="13" t="str">
        <f t="shared" si="1"/>
        <v>UA-B19C20SkidP5:HD-TCV-412:MVValueUpperLimit-Cte</v>
      </c>
      <c r="L3" s="13" t="str">
        <f t="shared" si="2"/>
        <v>UA-B19C20SkidP5:HD-TCV-412:MVValueLowerLimit-Cte</v>
      </c>
      <c r="M3" s="44" t="s">
        <v>186</v>
      </c>
      <c r="N3" s="45" t="s">
        <v>456</v>
      </c>
      <c r="O3" s="15" t="s">
        <v>300</v>
      </c>
      <c r="P3" s="16" t="s">
        <v>313</v>
      </c>
      <c r="Q3" s="32">
        <v>100</v>
      </c>
      <c r="R3" s="32">
        <v>0</v>
      </c>
      <c r="S3" s="32" t="s">
        <v>309</v>
      </c>
      <c r="T3" s="18" t="str">
        <f t="shared" si="3"/>
        <v>TCV412.Reference_Value</v>
      </c>
      <c r="U3" s="18">
        <v>1</v>
      </c>
      <c r="V3" s="14"/>
    </row>
    <row r="4" spans="1:24" s="22" customFormat="1">
      <c r="A4" s="10">
        <v>23</v>
      </c>
      <c r="B4" s="42" t="s">
        <v>411</v>
      </c>
      <c r="C4" s="12" t="s">
        <v>293</v>
      </c>
      <c r="D4" s="12" t="s">
        <v>455</v>
      </c>
      <c r="E4" s="12" t="s">
        <v>295</v>
      </c>
      <c r="F4" s="12" t="s">
        <v>296</v>
      </c>
      <c r="G4" s="12" t="s">
        <v>297</v>
      </c>
      <c r="H4" s="12" t="s">
        <v>383</v>
      </c>
      <c r="I4" s="12" t="s">
        <v>312</v>
      </c>
      <c r="J4" s="13" t="str">
        <f t="shared" si="0"/>
        <v>UA-B19C20SkidP5:HD-TIC-TCV:Tempeture-Mon</v>
      </c>
      <c r="K4" s="13" t="str">
        <f t="shared" si="1"/>
        <v>UA-B19C20SkidP5:HD-TIC-TCV:TempetureUpperLimit-Cte</v>
      </c>
      <c r="L4" s="13" t="str">
        <f t="shared" si="2"/>
        <v>UA-B19C20SkidP5:HD-TIC-TCV:TempetureLowerLimit-Cte</v>
      </c>
      <c r="M4" s="44" t="s">
        <v>173</v>
      </c>
      <c r="N4" s="46" t="s">
        <v>412</v>
      </c>
      <c r="O4" s="15" t="s">
        <v>300</v>
      </c>
      <c r="P4" s="16" t="s">
        <v>313</v>
      </c>
      <c r="Q4" s="32">
        <v>150</v>
      </c>
      <c r="R4" s="32">
        <v>0</v>
      </c>
      <c r="S4" s="18" t="s">
        <v>327</v>
      </c>
      <c r="T4" s="18" t="str">
        <f t="shared" si="3"/>
        <v>TIC411.PV</v>
      </c>
      <c r="U4" s="18">
        <v>1</v>
      </c>
      <c r="V4" s="14"/>
    </row>
    <row r="5" spans="1:24" s="23" customFormat="1" ht="30">
      <c r="A5" s="10" t="s">
        <v>420</v>
      </c>
      <c r="B5" s="42" t="s">
        <v>421</v>
      </c>
      <c r="C5" s="12" t="s">
        <v>293</v>
      </c>
      <c r="D5" s="12" t="s">
        <v>455</v>
      </c>
      <c r="E5" s="12" t="s">
        <v>295</v>
      </c>
      <c r="F5" s="12" t="s">
        <v>296</v>
      </c>
      <c r="G5" s="12" t="s">
        <v>297</v>
      </c>
      <c r="H5" s="12" t="s">
        <v>308</v>
      </c>
      <c r="I5" s="12" t="s">
        <v>299</v>
      </c>
      <c r="J5" s="13" t="str">
        <f t="shared" si="0"/>
        <v>UA-B19C20SkidP5:HD-TIC-TCV:MVManualRef-SP</v>
      </c>
      <c r="K5" s="13" t="str">
        <f t="shared" si="1"/>
        <v>UA-B19C20SkidP5:HD-TIC-TCV:MVManualRefUpperLimit-Cte</v>
      </c>
      <c r="L5" s="13" t="str">
        <f t="shared" si="2"/>
        <v>UA-B19C20SkidP5:HD-TIC-TCV:MVManualRefLowerLimit-Cte</v>
      </c>
      <c r="M5" s="44" t="s">
        <v>457</v>
      </c>
      <c r="N5" s="45" t="s">
        <v>423</v>
      </c>
      <c r="O5" s="15" t="s">
        <v>300</v>
      </c>
      <c r="P5" s="16" t="s">
        <v>301</v>
      </c>
      <c r="Q5" s="18">
        <v>100</v>
      </c>
      <c r="R5" s="18">
        <v>0</v>
      </c>
      <c r="S5" s="18" t="s">
        <v>309</v>
      </c>
      <c r="T5" s="18" t="str">
        <f t="shared" si="3"/>
        <v>TIC411.SO</v>
      </c>
      <c r="U5" s="17">
        <v>1</v>
      </c>
      <c r="V5" s="31">
        <v>2</v>
      </c>
    </row>
    <row r="6" spans="1:24" s="23" customFormat="1">
      <c r="A6" s="10" t="s">
        <v>424</v>
      </c>
      <c r="B6" s="55" t="s">
        <v>425</v>
      </c>
      <c r="C6" s="12" t="s">
        <v>293</v>
      </c>
      <c r="D6" s="12" t="s">
        <v>455</v>
      </c>
      <c r="E6" s="12" t="s">
        <v>295</v>
      </c>
      <c r="F6" s="12" t="s">
        <v>296</v>
      </c>
      <c r="G6" s="12"/>
      <c r="H6" s="12" t="s">
        <v>325</v>
      </c>
      <c r="I6" s="12" t="s">
        <v>299</v>
      </c>
      <c r="J6" s="13" t="str">
        <f t="shared" si="0"/>
        <v>UA-B19C20SkidP5:HD-TIC-:TemperatureRef-SP</v>
      </c>
      <c r="K6" s="13" t="str">
        <f t="shared" si="1"/>
        <v>UA-B19C20SkidP5:HD-TIC-:TemperatureRefUpperLimit-Cte</v>
      </c>
      <c r="L6" s="13" t="str">
        <f t="shared" si="2"/>
        <v>UA-B19C20SkidP5:HD-TIC-:TemperatureRefLowerLimit-Cte</v>
      </c>
      <c r="M6" s="48" t="s">
        <v>458</v>
      </c>
      <c r="N6" s="46" t="s">
        <v>415</v>
      </c>
      <c r="O6" s="15" t="s">
        <v>300</v>
      </c>
      <c r="P6" s="16" t="s">
        <v>301</v>
      </c>
      <c r="Q6" s="32">
        <v>100</v>
      </c>
      <c r="R6" s="18">
        <v>0</v>
      </c>
      <c r="S6" s="18" t="s">
        <v>327</v>
      </c>
      <c r="T6" s="18" t="str">
        <f t="shared" si="3"/>
        <v>TIC412_SP_Local</v>
      </c>
      <c r="U6" s="17">
        <v>1</v>
      </c>
      <c r="V6" s="31">
        <v>2</v>
      </c>
    </row>
    <row r="7" spans="1:24" s="23" customFormat="1" ht="45">
      <c r="A7" s="10">
        <v>12</v>
      </c>
      <c r="B7" s="49" t="s">
        <v>426</v>
      </c>
      <c r="C7" s="12" t="s">
        <v>293</v>
      </c>
      <c r="D7" s="12" t="s">
        <v>455</v>
      </c>
      <c r="E7" s="12" t="s">
        <v>295</v>
      </c>
      <c r="F7" s="12" t="s">
        <v>329</v>
      </c>
      <c r="G7" s="12">
        <v>411</v>
      </c>
      <c r="H7" s="12" t="s">
        <v>311</v>
      </c>
      <c r="I7" s="12" t="s">
        <v>312</v>
      </c>
      <c r="J7" s="13" t="str">
        <f t="shared" si="0"/>
        <v>UA-B19C20SkidP5:HD-RE-411:MVValue-Mon</v>
      </c>
      <c r="K7" s="13" t="str">
        <f t="shared" si="1"/>
        <v>UA-B19C20SkidP5:HD-RE-411:MVValueUpperLimit-Cte</v>
      </c>
      <c r="L7" s="13" t="str">
        <f t="shared" si="2"/>
        <v>UA-B19C20SkidP5:HD-RE-411:MVValueLowerLimit-Cte</v>
      </c>
      <c r="M7" s="47" t="s">
        <v>114</v>
      </c>
      <c r="N7" s="45" t="s">
        <v>427</v>
      </c>
      <c r="O7" s="15" t="s">
        <v>300</v>
      </c>
      <c r="P7" s="16" t="s">
        <v>313</v>
      </c>
      <c r="Q7" s="32">
        <v>100</v>
      </c>
      <c r="R7" s="32">
        <v>0</v>
      </c>
      <c r="S7" s="32" t="s">
        <v>309</v>
      </c>
      <c r="T7" s="18" t="str">
        <f t="shared" si="3"/>
        <v>RE411_Ref.Reference_Value</v>
      </c>
      <c r="U7" s="18">
        <v>1</v>
      </c>
      <c r="V7" s="14"/>
    </row>
    <row r="8" spans="1:24" s="22" customFormat="1" ht="45">
      <c r="A8" s="10" t="s">
        <v>428</v>
      </c>
      <c r="B8" s="42" t="s">
        <v>429</v>
      </c>
      <c r="C8" s="12" t="s">
        <v>293</v>
      </c>
      <c r="D8" s="12" t="s">
        <v>455</v>
      </c>
      <c r="E8" s="12" t="s">
        <v>295</v>
      </c>
      <c r="F8" s="12" t="s">
        <v>329</v>
      </c>
      <c r="G8" s="12">
        <v>412</v>
      </c>
      <c r="H8" s="12" t="s">
        <v>311</v>
      </c>
      <c r="I8" s="12" t="s">
        <v>312</v>
      </c>
      <c r="J8" s="13" t="str">
        <f t="shared" si="0"/>
        <v>UA-B19C20SkidP5:HD-RE-412:MVValue-Mon</v>
      </c>
      <c r="K8" s="13" t="str">
        <f t="shared" si="1"/>
        <v>UA-B19C20SkidP5:HD-RE-412:MVValueUpperLimit-Cte</v>
      </c>
      <c r="L8" s="13" t="str">
        <f t="shared" si="2"/>
        <v>UA-B19C20SkidP5:HD-RE-412:MVValueLowerLimit-Cte</v>
      </c>
      <c r="M8" s="47" t="s">
        <v>120</v>
      </c>
      <c r="N8" s="45" t="s">
        <v>427</v>
      </c>
      <c r="O8" s="15" t="s">
        <v>300</v>
      </c>
      <c r="P8" s="16" t="s">
        <v>313</v>
      </c>
      <c r="Q8" s="18">
        <v>100</v>
      </c>
      <c r="R8" s="18">
        <v>0</v>
      </c>
      <c r="S8" s="18" t="s">
        <v>309</v>
      </c>
      <c r="T8" s="18" t="str">
        <f t="shared" si="3"/>
        <v>RE412_Ref.Reference_Value</v>
      </c>
      <c r="U8" s="17">
        <v>1</v>
      </c>
      <c r="V8" s="31">
        <v>2</v>
      </c>
    </row>
    <row r="9" spans="1:24" s="37" customFormat="1">
      <c r="A9" s="10">
        <v>30</v>
      </c>
      <c r="B9" s="42" t="s">
        <v>430</v>
      </c>
      <c r="C9" s="12" t="s">
        <v>293</v>
      </c>
      <c r="D9" s="12" t="s">
        <v>455</v>
      </c>
      <c r="E9" s="12" t="s">
        <v>295</v>
      </c>
      <c r="F9" s="12" t="s">
        <v>296</v>
      </c>
      <c r="G9" s="12" t="s">
        <v>329</v>
      </c>
      <c r="H9" s="12" t="s">
        <v>361</v>
      </c>
      <c r="I9" s="12" t="s">
        <v>312</v>
      </c>
      <c r="J9" s="13" t="str">
        <f t="shared" si="0"/>
        <v>UA-B19C20SkidP5:HD-TIC-RE:Temperature-Mon</v>
      </c>
      <c r="K9" s="13" t="str">
        <f t="shared" si="1"/>
        <v>UA-B19C20SkidP5:HD-TIC-RE:TemperatureUpperLimit-Cte</v>
      </c>
      <c r="L9" s="13" t="str">
        <f t="shared" si="2"/>
        <v>UA-B19C20SkidP5:HD-TIC-RE:TemperatureLowerLimit-Cte</v>
      </c>
      <c r="M9" s="44" t="s">
        <v>216</v>
      </c>
      <c r="N9" s="46" t="s">
        <v>412</v>
      </c>
      <c r="O9" s="15" t="s">
        <v>300</v>
      </c>
      <c r="P9" s="16" t="s">
        <v>313</v>
      </c>
      <c r="Q9" s="32">
        <v>150</v>
      </c>
      <c r="R9" s="32">
        <v>0</v>
      </c>
      <c r="S9" s="18" t="s">
        <v>327</v>
      </c>
      <c r="T9" s="18" t="str">
        <f t="shared" si="3"/>
        <v>TIC412.PV</v>
      </c>
      <c r="U9" s="18">
        <v>1</v>
      </c>
      <c r="V9" s="14"/>
    </row>
    <row r="10" spans="1:24" ht="45">
      <c r="A10" s="10">
        <v>16</v>
      </c>
      <c r="B10" s="49" t="s">
        <v>443</v>
      </c>
      <c r="C10" s="12" t="s">
        <v>293</v>
      </c>
      <c r="D10" s="12" t="s">
        <v>455</v>
      </c>
      <c r="E10" s="12" t="s">
        <v>295</v>
      </c>
      <c r="F10" s="12" t="s">
        <v>339</v>
      </c>
      <c r="G10" s="12">
        <v>411</v>
      </c>
      <c r="H10" s="12" t="s">
        <v>311</v>
      </c>
      <c r="I10" s="12" t="s">
        <v>312</v>
      </c>
      <c r="J10" s="13" t="str">
        <f t="shared" si="0"/>
        <v>UA-B19C20SkidP5:HD-BC-411:MVValue-Mon</v>
      </c>
      <c r="K10" s="13" t="str">
        <f t="shared" si="1"/>
        <v>UA-B19C20SkidP5:HD-BC-411:MVValueUpperLimit-Cte</v>
      </c>
      <c r="L10" s="13" t="str">
        <f t="shared" si="2"/>
        <v>UA-B19C20SkidP5:HD-BC-411:MVValueLowerLimit-Cte</v>
      </c>
      <c r="M10" s="54" t="s">
        <v>459</v>
      </c>
      <c r="N10" s="45" t="s">
        <v>427</v>
      </c>
      <c r="O10" s="15" t="s">
        <v>300</v>
      </c>
      <c r="P10" s="16" t="s">
        <v>313</v>
      </c>
      <c r="Q10" s="32">
        <v>100</v>
      </c>
      <c r="R10" s="32">
        <v>0</v>
      </c>
      <c r="S10" s="18" t="s">
        <v>309</v>
      </c>
      <c r="T10" s="18" t="str">
        <f t="shared" si="3"/>
        <v>BC411Ref.Reference_Value</v>
      </c>
      <c r="U10" s="18">
        <v>1</v>
      </c>
      <c r="V10" s="14"/>
    </row>
    <row r="11" spans="1:24" ht="45">
      <c r="A11" s="10">
        <v>17</v>
      </c>
      <c r="B11" s="49" t="s">
        <v>445</v>
      </c>
      <c r="C11" s="12" t="s">
        <v>293</v>
      </c>
      <c r="D11" s="12" t="s">
        <v>455</v>
      </c>
      <c r="E11" s="12" t="s">
        <v>295</v>
      </c>
      <c r="F11" s="12" t="s">
        <v>339</v>
      </c>
      <c r="G11" s="12">
        <v>412</v>
      </c>
      <c r="H11" s="12" t="s">
        <v>311</v>
      </c>
      <c r="I11" s="12" t="s">
        <v>312</v>
      </c>
      <c r="J11" s="13" t="str">
        <f t="shared" si="0"/>
        <v>UA-B19C20SkidP5:HD-BC-412:MVValue-Mon</v>
      </c>
      <c r="K11" s="13" t="str">
        <f t="shared" si="1"/>
        <v>UA-B19C20SkidP5:HD-BC-412:MVValueUpperLimit-Cte</v>
      </c>
      <c r="L11" s="13" t="str">
        <f t="shared" si="2"/>
        <v>UA-B19C20SkidP5:HD-BC-412:MVValueLowerLimit-Cte</v>
      </c>
      <c r="M11" s="54" t="s">
        <v>460</v>
      </c>
      <c r="N11" s="45" t="s">
        <v>427</v>
      </c>
      <c r="O11" s="15" t="s">
        <v>300</v>
      </c>
      <c r="P11" s="16" t="s">
        <v>313</v>
      </c>
      <c r="Q11" s="32">
        <v>100</v>
      </c>
      <c r="R11" s="32">
        <v>0</v>
      </c>
      <c r="S11" s="18" t="s">
        <v>309</v>
      </c>
      <c r="T11" s="18" t="str">
        <f t="shared" si="3"/>
        <v>BC412Ref.Reference_Value</v>
      </c>
      <c r="U11" s="18">
        <v>1</v>
      </c>
      <c r="V11" s="14"/>
    </row>
    <row r="12" spans="1:24">
      <c r="A12" s="10">
        <v>36</v>
      </c>
      <c r="B12" s="42" t="s">
        <v>447</v>
      </c>
      <c r="C12" s="12" t="s">
        <v>293</v>
      </c>
      <c r="D12" s="12" t="s">
        <v>455</v>
      </c>
      <c r="E12" s="12" t="s">
        <v>295</v>
      </c>
      <c r="F12" s="12" t="s">
        <v>338</v>
      </c>
      <c r="G12" s="12" t="s">
        <v>339</v>
      </c>
      <c r="H12" s="12" t="s">
        <v>355</v>
      </c>
      <c r="I12" s="12" t="s">
        <v>312</v>
      </c>
      <c r="J12" s="13" t="str">
        <f t="shared" si="0"/>
        <v>UA-B19C20SkidP5:HD-PIC-BC:Pressure-Mon</v>
      </c>
      <c r="K12" s="13" t="str">
        <f t="shared" si="1"/>
        <v>UA-B19C20SkidP5:HD-PIC-BC:PressureUpperLimit-Cte</v>
      </c>
      <c r="L12" s="13" t="str">
        <f t="shared" si="2"/>
        <v>UA-B19C20SkidP5:HD-PIC-BC:PressureLowerLimit-Cte</v>
      </c>
      <c r="M12" s="48" t="s">
        <v>252</v>
      </c>
      <c r="N12" s="46" t="s">
        <v>461</v>
      </c>
      <c r="O12" s="15" t="s">
        <v>300</v>
      </c>
      <c r="P12" s="16" t="s">
        <v>313</v>
      </c>
      <c r="Q12" s="32">
        <v>10</v>
      </c>
      <c r="R12" s="32">
        <v>0</v>
      </c>
      <c r="S12" s="18" t="s">
        <v>348</v>
      </c>
      <c r="T12" s="18" t="str">
        <f t="shared" si="3"/>
        <v>PIC411.PV</v>
      </c>
      <c r="U12" s="18">
        <v>1</v>
      </c>
      <c r="V12" s="14"/>
    </row>
    <row r="13" spans="1:24" s="36" customFormat="1">
      <c r="A13" s="10">
        <v>33</v>
      </c>
      <c r="B13" s="55" t="s">
        <v>449</v>
      </c>
      <c r="C13" s="12" t="s">
        <v>293</v>
      </c>
      <c r="D13" s="12" t="s">
        <v>455</v>
      </c>
      <c r="E13" s="12" t="s">
        <v>295</v>
      </c>
      <c r="F13" s="12" t="s">
        <v>338</v>
      </c>
      <c r="G13" s="12" t="s">
        <v>339</v>
      </c>
      <c r="H13" s="26" t="s">
        <v>306</v>
      </c>
      <c r="I13" s="56" t="s">
        <v>373</v>
      </c>
      <c r="J13" s="27" t="str">
        <f t="shared" si="0"/>
        <v>UA-B19C20SkidP5:HD-PIC-BC:LoopPIDKd-RB</v>
      </c>
      <c r="K13" s="27" t="str">
        <f t="shared" si="1"/>
        <v>UA-B19C20SkidP5:HD-PIC-BC:LoopPIDKdUpperLimit-Cte</v>
      </c>
      <c r="L13" s="27" t="str">
        <f t="shared" si="2"/>
        <v>UA-B19C20SkidP5:HD-PIC-BC:LoopPIDKdLowerLimit-Cte</v>
      </c>
      <c r="M13" s="57" t="s">
        <v>234</v>
      </c>
      <c r="N13" s="58" t="s">
        <v>415</v>
      </c>
      <c r="O13" s="15" t="s">
        <v>300</v>
      </c>
      <c r="P13" s="16" t="s">
        <v>313</v>
      </c>
      <c r="Q13" s="17">
        <f>2^31-1</f>
        <v>2147483647</v>
      </c>
      <c r="R13" s="32">
        <v>0</v>
      </c>
      <c r="S13" s="18"/>
      <c r="T13" s="29" t="str">
        <f t="shared" si="3"/>
        <v>PIC411.KD</v>
      </c>
      <c r="U13" s="18">
        <v>1</v>
      </c>
      <c r="V13" s="14"/>
    </row>
    <row r="14" spans="1:24" s="36" customFormat="1">
      <c r="A14" s="10">
        <v>34</v>
      </c>
      <c r="B14" s="55" t="s">
        <v>450</v>
      </c>
      <c r="C14" s="12" t="s">
        <v>293</v>
      </c>
      <c r="D14" s="12" t="s">
        <v>455</v>
      </c>
      <c r="E14" s="12" t="s">
        <v>295</v>
      </c>
      <c r="F14" s="12" t="s">
        <v>338</v>
      </c>
      <c r="G14" s="12" t="s">
        <v>339</v>
      </c>
      <c r="H14" s="12" t="s">
        <v>304</v>
      </c>
      <c r="I14" s="59" t="s">
        <v>373</v>
      </c>
      <c r="J14" s="13" t="str">
        <f t="shared" si="0"/>
        <v>UA-B19C20SkidP5:HD-PIC-BC:LoopPIDKi-RB</v>
      </c>
      <c r="K14" s="13" t="str">
        <f t="shared" si="1"/>
        <v>UA-B19C20SkidP5:HD-PIC-BC:LoopPIDKiUpperLimit-Cte</v>
      </c>
      <c r="L14" s="13" t="str">
        <f t="shared" si="2"/>
        <v>UA-B19C20SkidP5:HD-PIC-BC:LoopPIDKiLowerLimit-Cte</v>
      </c>
      <c r="M14" s="52" t="s">
        <v>240</v>
      </c>
      <c r="N14" s="51" t="s">
        <v>415</v>
      </c>
      <c r="O14" s="15" t="s">
        <v>300</v>
      </c>
      <c r="P14" s="16" t="s">
        <v>313</v>
      </c>
      <c r="Q14" s="17">
        <f>2^31-1</f>
        <v>2147483647</v>
      </c>
      <c r="R14" s="32">
        <v>0</v>
      </c>
      <c r="S14" s="18"/>
      <c r="T14" s="18" t="str">
        <f t="shared" si="3"/>
        <v>PIC411.KI</v>
      </c>
      <c r="U14" s="18">
        <v>1</v>
      </c>
      <c r="V14" s="14"/>
    </row>
    <row r="15" spans="1:24" s="36" customFormat="1">
      <c r="A15" s="10">
        <v>32</v>
      </c>
      <c r="B15" s="55" t="s">
        <v>451</v>
      </c>
      <c r="C15" s="12" t="s">
        <v>293</v>
      </c>
      <c r="D15" s="12" t="s">
        <v>455</v>
      </c>
      <c r="E15" s="12" t="s">
        <v>295</v>
      </c>
      <c r="F15" s="12" t="s">
        <v>338</v>
      </c>
      <c r="G15" s="12" t="s">
        <v>339</v>
      </c>
      <c r="H15" s="12" t="s">
        <v>298</v>
      </c>
      <c r="I15" s="59" t="s">
        <v>373</v>
      </c>
      <c r="J15" s="13" t="str">
        <f t="shared" si="0"/>
        <v>UA-B19C20SkidP5:HD-PIC-BC:LoopPIDKp-RB</v>
      </c>
      <c r="K15" s="13" t="str">
        <f t="shared" si="1"/>
        <v>UA-B19C20SkidP5:HD-PIC-BC:LoopPIDKpUpperLimit-Cte</v>
      </c>
      <c r="L15" s="13" t="str">
        <f t="shared" si="2"/>
        <v>UA-B19C20SkidP5:HD-PIC-BC:LoopPIDKpLowerLimit-Cte</v>
      </c>
      <c r="M15" s="52" t="s">
        <v>228</v>
      </c>
      <c r="N15" s="51" t="s">
        <v>415</v>
      </c>
      <c r="O15" s="15" t="s">
        <v>300</v>
      </c>
      <c r="P15" s="16" t="s">
        <v>313</v>
      </c>
      <c r="Q15" s="17">
        <f>2^31-1</f>
        <v>2147483647</v>
      </c>
      <c r="R15" s="32">
        <v>0</v>
      </c>
      <c r="S15" s="18"/>
      <c r="T15" s="18" t="str">
        <f t="shared" si="3"/>
        <v>PIC411.KP</v>
      </c>
      <c r="U15" s="18">
        <v>1</v>
      </c>
      <c r="V15" s="14"/>
    </row>
    <row r="16" spans="1:24" s="36" customFormat="1">
      <c r="A16" s="10">
        <v>35</v>
      </c>
      <c r="B16" s="55" t="s">
        <v>452</v>
      </c>
      <c r="C16" s="12" t="s">
        <v>293</v>
      </c>
      <c r="D16" s="12" t="s">
        <v>455</v>
      </c>
      <c r="E16" s="12" t="s">
        <v>295</v>
      </c>
      <c r="F16" s="12" t="s">
        <v>338</v>
      </c>
      <c r="G16" s="12" t="s">
        <v>339</v>
      </c>
      <c r="H16" s="12" t="s">
        <v>347</v>
      </c>
      <c r="I16" s="59" t="s">
        <v>373</v>
      </c>
      <c r="J16" s="13" t="str">
        <f t="shared" si="0"/>
        <v>UA-B19C20SkidP5:HD-PIC-BC:PressureRef-RB</v>
      </c>
      <c r="K16" s="13" t="str">
        <f t="shared" si="1"/>
        <v>UA-B19C20SkidP5:HD-PIC-BC:PressureRefUpperLimit-Cte</v>
      </c>
      <c r="L16" s="13" t="str">
        <f t="shared" si="2"/>
        <v>UA-B19C20SkidP5:HD-PIC-BC:PressureRefLowerLimit-Cte</v>
      </c>
      <c r="M16" s="60" t="s">
        <v>462</v>
      </c>
      <c r="N16" s="51" t="s">
        <v>415</v>
      </c>
      <c r="O16" s="15" t="s">
        <v>300</v>
      </c>
      <c r="P16" s="16" t="s">
        <v>313</v>
      </c>
      <c r="Q16" s="32">
        <v>10</v>
      </c>
      <c r="R16" s="32">
        <v>0</v>
      </c>
      <c r="S16" s="18" t="s">
        <v>348</v>
      </c>
      <c r="T16" s="18" t="str">
        <f t="shared" si="3"/>
        <v>PIC412_SP_Local</v>
      </c>
      <c r="U16" s="18">
        <v>1</v>
      </c>
      <c r="V16" s="14"/>
    </row>
    <row r="17" spans="1:22">
      <c r="A17" s="10">
        <v>38</v>
      </c>
      <c r="B17" s="42" t="s">
        <v>463</v>
      </c>
      <c r="C17" s="12" t="s">
        <v>293</v>
      </c>
      <c r="D17" s="12" t="s">
        <v>455</v>
      </c>
      <c r="E17" s="12" t="s">
        <v>295</v>
      </c>
      <c r="F17" s="12" t="s">
        <v>402</v>
      </c>
      <c r="G17" s="12">
        <v>411</v>
      </c>
      <c r="H17" s="12" t="s">
        <v>403</v>
      </c>
      <c r="I17" s="12" t="s">
        <v>312</v>
      </c>
      <c r="J17" s="13" t="str">
        <f t="shared" si="0"/>
        <v>UA-B19C20SkidP5:HD-FT-411:Flow-Mon</v>
      </c>
      <c r="K17" s="13" t="str">
        <f t="shared" si="1"/>
        <v>UA-B19C20SkidP5:HD-FT-411:FlowUpperLimit-Cte</v>
      </c>
      <c r="L17" s="13" t="str">
        <f t="shared" si="2"/>
        <v>UA-B19C20SkidP5:HD-FT-411:FlowLowerLimit-Cte</v>
      </c>
      <c r="M17" s="48" t="s">
        <v>84</v>
      </c>
      <c r="N17" s="46" t="s">
        <v>412</v>
      </c>
      <c r="O17" s="15" t="s">
        <v>300</v>
      </c>
      <c r="P17" s="16" t="s">
        <v>313</v>
      </c>
      <c r="Q17" s="32">
        <v>20</v>
      </c>
      <c r="R17" s="32">
        <v>0</v>
      </c>
      <c r="S17" s="32" t="s">
        <v>454</v>
      </c>
      <c r="T17" s="18" t="str">
        <f t="shared" si="3"/>
        <v>FT411.Scaled_Value</v>
      </c>
      <c r="U17" s="18">
        <v>1</v>
      </c>
      <c r="V17" s="14"/>
    </row>
    <row r="18" spans="1:22">
      <c r="A18" s="10">
        <v>39</v>
      </c>
      <c r="B18" s="42" t="s">
        <v>464</v>
      </c>
      <c r="C18" s="12" t="s">
        <v>293</v>
      </c>
      <c r="D18" s="12" t="s">
        <v>455</v>
      </c>
      <c r="E18" s="12" t="s">
        <v>295</v>
      </c>
      <c r="F18" s="12" t="s">
        <v>402</v>
      </c>
      <c r="G18" s="12">
        <v>412</v>
      </c>
      <c r="H18" s="12" t="s">
        <v>403</v>
      </c>
      <c r="I18" s="12" t="s">
        <v>312</v>
      </c>
      <c r="J18" s="13" t="str">
        <f t="shared" si="0"/>
        <v>UA-B19C20SkidP5:HD-FT-412:Flow-Mon</v>
      </c>
      <c r="K18" s="13" t="str">
        <f t="shared" si="1"/>
        <v>UA-B19C20SkidP5:HD-FT-412:FlowUpperLimit-Cte</v>
      </c>
      <c r="L18" s="13" t="str">
        <f t="shared" si="2"/>
        <v>UA-B19C20SkidP5:HD-FT-412:FlowLowerLimit-Cte</v>
      </c>
      <c r="M18" s="48" t="s">
        <v>90</v>
      </c>
      <c r="N18" s="46" t="s">
        <v>412</v>
      </c>
      <c r="O18" s="15" t="s">
        <v>300</v>
      </c>
      <c r="P18" s="16" t="s">
        <v>313</v>
      </c>
      <c r="Q18" s="32">
        <v>20</v>
      </c>
      <c r="R18" s="32">
        <v>0</v>
      </c>
      <c r="S18" s="32" t="s">
        <v>454</v>
      </c>
      <c r="T18" s="18" t="str">
        <f t="shared" si="3"/>
        <v>FT412.Scaled_Value</v>
      </c>
      <c r="U18" s="18">
        <v>1</v>
      </c>
      <c r="V18" s="14"/>
    </row>
    <row r="19" spans="1:22">
      <c r="A19" s="10">
        <v>40</v>
      </c>
      <c r="B19" s="42" t="s">
        <v>465</v>
      </c>
      <c r="C19" s="12" t="s">
        <v>293</v>
      </c>
      <c r="D19" s="12" t="s">
        <v>455</v>
      </c>
      <c r="E19" s="12" t="s">
        <v>295</v>
      </c>
      <c r="F19" s="12" t="s">
        <v>402</v>
      </c>
      <c r="G19" s="12">
        <v>413</v>
      </c>
      <c r="H19" s="12" t="s">
        <v>403</v>
      </c>
      <c r="I19" s="12" t="s">
        <v>312</v>
      </c>
      <c r="J19" s="13" t="str">
        <f t="shared" si="0"/>
        <v>UA-B19C20SkidP5:HD-FT-413:Flow-Mon</v>
      </c>
      <c r="K19" s="13" t="str">
        <f t="shared" si="1"/>
        <v>UA-B19C20SkidP5:HD-FT-413:FlowUpperLimit-Cte</v>
      </c>
      <c r="L19" s="13" t="str">
        <f t="shared" si="2"/>
        <v>UA-B19C20SkidP5:HD-FT-413:FlowLowerLimit-Cte</v>
      </c>
      <c r="M19" s="48" t="s">
        <v>96</v>
      </c>
      <c r="N19" s="46" t="s">
        <v>412</v>
      </c>
      <c r="O19" s="15" t="s">
        <v>300</v>
      </c>
      <c r="P19" s="16" t="s">
        <v>313</v>
      </c>
      <c r="Q19" s="32">
        <v>20</v>
      </c>
      <c r="R19" s="32">
        <v>0</v>
      </c>
      <c r="S19" s="32" t="s">
        <v>454</v>
      </c>
      <c r="T19" s="18" t="str">
        <f t="shared" si="3"/>
        <v>FT413.Scaled_Value</v>
      </c>
      <c r="U19" s="18">
        <v>1</v>
      </c>
      <c r="V19" s="14"/>
    </row>
    <row r="20" spans="1:22" s="36" customFormat="1">
      <c r="A20" s="10">
        <v>1</v>
      </c>
      <c r="B20" s="42" t="s">
        <v>466</v>
      </c>
      <c r="C20" s="12" t="s">
        <v>293</v>
      </c>
      <c r="D20" s="12" t="s">
        <v>455</v>
      </c>
      <c r="E20" s="12" t="s">
        <v>295</v>
      </c>
      <c r="F20" s="12" t="s">
        <v>354</v>
      </c>
      <c r="G20" s="12">
        <v>411</v>
      </c>
      <c r="H20" s="26" t="s">
        <v>355</v>
      </c>
      <c r="I20" s="26" t="s">
        <v>312</v>
      </c>
      <c r="J20" s="13" t="str">
        <f t="shared" si="0"/>
        <v>UA-B19C20SkidP5:HD-PT-411:Pressure-Mon</v>
      </c>
      <c r="K20" s="13" t="str">
        <f t="shared" si="1"/>
        <v>UA-B19C20SkidP5:HD-PT-411:PressureUpperLimit-Cte</v>
      </c>
      <c r="L20" s="13" t="str">
        <f t="shared" si="2"/>
        <v>UA-B19C20SkidP5:HD-PT-411:PressureLowerLimit-Cte</v>
      </c>
      <c r="M20" s="48" t="s">
        <v>20</v>
      </c>
      <c r="N20" s="46" t="s">
        <v>412</v>
      </c>
      <c r="O20" s="15" t="s">
        <v>300</v>
      </c>
      <c r="P20" s="16" t="s">
        <v>313</v>
      </c>
      <c r="Q20" s="32">
        <v>10</v>
      </c>
      <c r="R20" s="32">
        <v>0</v>
      </c>
      <c r="S20" s="18" t="s">
        <v>348</v>
      </c>
      <c r="T20" s="18" t="str">
        <f t="shared" si="3"/>
        <v>PT411.Scaled_Value</v>
      </c>
      <c r="U20" s="18">
        <v>1</v>
      </c>
      <c r="V20" s="14"/>
    </row>
    <row r="21" spans="1:22" s="36" customFormat="1">
      <c r="A21" s="10">
        <v>2</v>
      </c>
      <c r="B21" s="42" t="s">
        <v>467</v>
      </c>
      <c r="C21" s="12" t="s">
        <v>293</v>
      </c>
      <c r="D21" s="12" t="s">
        <v>455</v>
      </c>
      <c r="E21" s="12" t="s">
        <v>295</v>
      </c>
      <c r="F21" s="12" t="s">
        <v>354</v>
      </c>
      <c r="G21" s="12">
        <v>412</v>
      </c>
      <c r="H21" s="12" t="s">
        <v>355</v>
      </c>
      <c r="I21" s="12" t="s">
        <v>312</v>
      </c>
      <c r="J21" s="13" t="str">
        <f t="shared" si="0"/>
        <v>UA-B19C20SkidP5:HD-PT-412:Pressure-Mon</v>
      </c>
      <c r="K21" s="13" t="str">
        <f t="shared" si="1"/>
        <v>UA-B19C20SkidP5:HD-PT-412:PressureUpperLimit-Cte</v>
      </c>
      <c r="L21" s="13" t="str">
        <f t="shared" si="2"/>
        <v>UA-B19C20SkidP5:HD-PT-412:PressureLowerLimit-Cte</v>
      </c>
      <c r="M21" s="48" t="s">
        <v>28</v>
      </c>
      <c r="N21" s="46" t="s">
        <v>412</v>
      </c>
      <c r="O21" s="15" t="s">
        <v>300</v>
      </c>
      <c r="P21" s="16" t="s">
        <v>313</v>
      </c>
      <c r="Q21" s="32">
        <v>10</v>
      </c>
      <c r="R21" s="32">
        <v>0</v>
      </c>
      <c r="S21" s="18" t="s">
        <v>348</v>
      </c>
      <c r="T21" s="18" t="str">
        <f t="shared" si="3"/>
        <v>PT412.Scaled_Value</v>
      </c>
      <c r="U21" s="18">
        <v>1</v>
      </c>
      <c r="V21" s="14"/>
    </row>
    <row r="22" spans="1:22" s="36" customFormat="1">
      <c r="A22" s="10">
        <v>3</v>
      </c>
      <c r="B22" s="42" t="s">
        <v>468</v>
      </c>
      <c r="C22" s="12" t="s">
        <v>293</v>
      </c>
      <c r="D22" s="12" t="s">
        <v>455</v>
      </c>
      <c r="E22" s="12" t="s">
        <v>295</v>
      </c>
      <c r="F22" s="12" t="s">
        <v>354</v>
      </c>
      <c r="G22" s="12">
        <v>413</v>
      </c>
      <c r="H22" s="12" t="s">
        <v>355</v>
      </c>
      <c r="I22" s="12" t="s">
        <v>312</v>
      </c>
      <c r="J22" s="13" t="str">
        <f t="shared" si="0"/>
        <v>UA-B19C20SkidP5:HD-PT-413:Pressure-Mon</v>
      </c>
      <c r="K22" s="13" t="str">
        <f t="shared" si="1"/>
        <v>UA-B19C20SkidP5:HD-PT-413:PressureUpperLimit-Cte</v>
      </c>
      <c r="L22" s="13" t="str">
        <f t="shared" si="2"/>
        <v>UA-B19C20SkidP5:HD-PT-413:PressureLowerLimit-Cte</v>
      </c>
      <c r="M22" s="48" t="s">
        <v>34</v>
      </c>
      <c r="N22" s="46" t="s">
        <v>412</v>
      </c>
      <c r="O22" s="15" t="s">
        <v>300</v>
      </c>
      <c r="P22" s="16" t="s">
        <v>313</v>
      </c>
      <c r="Q22" s="32">
        <v>10</v>
      </c>
      <c r="R22" s="32">
        <v>0</v>
      </c>
      <c r="S22" s="18" t="s">
        <v>348</v>
      </c>
      <c r="T22" s="18" t="str">
        <f t="shared" si="3"/>
        <v>PT413.Scaled_Value</v>
      </c>
      <c r="U22" s="18">
        <v>1</v>
      </c>
      <c r="V22" s="14"/>
    </row>
    <row r="23" spans="1:22" s="36" customFormat="1">
      <c r="A23" s="10">
        <v>4</v>
      </c>
      <c r="B23" s="42" t="s">
        <v>469</v>
      </c>
      <c r="C23" s="12" t="s">
        <v>293</v>
      </c>
      <c r="D23" s="12" t="s">
        <v>455</v>
      </c>
      <c r="E23" s="12" t="s">
        <v>295</v>
      </c>
      <c r="F23" s="12" t="s">
        <v>354</v>
      </c>
      <c r="G23" s="12">
        <v>414</v>
      </c>
      <c r="H23" s="12" t="s">
        <v>355</v>
      </c>
      <c r="I23" s="12" t="s">
        <v>312</v>
      </c>
      <c r="J23" s="13" t="str">
        <f t="shared" si="0"/>
        <v>UA-B19C20SkidP5:HD-PT-414:Pressure-Mon</v>
      </c>
      <c r="K23" s="13" t="str">
        <f t="shared" si="1"/>
        <v>UA-B19C20SkidP5:HD-PT-414:PressureUpperLimit-Cte</v>
      </c>
      <c r="L23" s="13" t="str">
        <f t="shared" si="2"/>
        <v>UA-B19C20SkidP5:HD-PT-414:PressureLowerLimit-Cte</v>
      </c>
      <c r="M23" s="48" t="s">
        <v>40</v>
      </c>
      <c r="N23" s="46" t="s">
        <v>412</v>
      </c>
      <c r="O23" s="15" t="s">
        <v>300</v>
      </c>
      <c r="P23" s="16" t="s">
        <v>313</v>
      </c>
      <c r="Q23" s="32">
        <v>10</v>
      </c>
      <c r="R23" s="32">
        <v>0</v>
      </c>
      <c r="S23" s="18" t="s">
        <v>348</v>
      </c>
      <c r="T23" s="18" t="str">
        <f t="shared" si="3"/>
        <v>PT414.Scaled_Value</v>
      </c>
      <c r="U23" s="18">
        <v>1</v>
      </c>
      <c r="V23" s="14"/>
    </row>
    <row r="24" spans="1:22">
      <c r="A24" s="10">
        <v>11</v>
      </c>
      <c r="B24" s="42" t="s">
        <v>367</v>
      </c>
      <c r="C24" s="12" t="s">
        <v>293</v>
      </c>
      <c r="D24" s="12" t="s">
        <v>455</v>
      </c>
      <c r="E24" s="12" t="s">
        <v>295</v>
      </c>
      <c r="F24" s="12" t="s">
        <v>360</v>
      </c>
      <c r="G24" s="12" t="s">
        <v>368</v>
      </c>
      <c r="H24" s="12" t="s">
        <v>361</v>
      </c>
      <c r="I24" s="12" t="s">
        <v>312</v>
      </c>
      <c r="J24" s="13" t="str">
        <f t="shared" si="0"/>
        <v>UA-B19C20SkidP5:HD-TT-EXT:Temperature-Mon</v>
      </c>
      <c r="K24" s="13" t="str">
        <f t="shared" si="1"/>
        <v>UA-B19C20SkidP5:HD-TT-EXT:TemperatureUpperLimit-Cte</v>
      </c>
      <c r="L24" s="13" t="str">
        <f t="shared" si="2"/>
        <v>UA-B19C20SkidP5:HD-TT-EXT:TemperatureLowerLimit-Cte</v>
      </c>
      <c r="M24" s="48" t="s">
        <v>80</v>
      </c>
      <c r="N24" s="46" t="s">
        <v>412</v>
      </c>
      <c r="O24" s="15" t="s">
        <v>300</v>
      </c>
      <c r="P24" s="16" t="s">
        <v>313</v>
      </c>
      <c r="Q24" s="32">
        <v>150</v>
      </c>
      <c r="R24" s="32">
        <v>0</v>
      </c>
      <c r="S24" s="18" t="s">
        <v>327</v>
      </c>
      <c r="T24" s="18" t="str">
        <f t="shared" si="3"/>
        <v>TT_EXT.Scaled_Value</v>
      </c>
      <c r="U24" s="18">
        <v>1</v>
      </c>
      <c r="V24" s="14"/>
    </row>
    <row r="25" spans="1:22">
      <c r="A25" s="10">
        <v>5</v>
      </c>
      <c r="B25" s="42" t="s">
        <v>470</v>
      </c>
      <c r="C25" s="12" t="s">
        <v>293</v>
      </c>
      <c r="D25" s="12" t="s">
        <v>455</v>
      </c>
      <c r="E25" s="12" t="s">
        <v>295</v>
      </c>
      <c r="F25" s="12" t="s">
        <v>360</v>
      </c>
      <c r="G25" s="12">
        <v>411</v>
      </c>
      <c r="H25" s="12" t="s">
        <v>361</v>
      </c>
      <c r="I25" s="12" t="s">
        <v>312</v>
      </c>
      <c r="J25" s="13" t="str">
        <f t="shared" si="0"/>
        <v>UA-B19C20SkidP5:HD-TT-411:Temperature-Mon</v>
      </c>
      <c r="K25" s="13" t="str">
        <f t="shared" si="1"/>
        <v>UA-B19C20SkidP5:HD-TT-411:TemperatureUpperLimit-Cte</v>
      </c>
      <c r="L25" s="13" t="str">
        <f t="shared" si="2"/>
        <v>UA-B19C20SkidP5:HD-TT-411:TemperatureLowerLimit-Cte</v>
      </c>
      <c r="M25" s="48" t="s">
        <v>46</v>
      </c>
      <c r="N25" s="46" t="s">
        <v>412</v>
      </c>
      <c r="O25" s="15" t="s">
        <v>300</v>
      </c>
      <c r="P25" s="16" t="s">
        <v>313</v>
      </c>
      <c r="Q25" s="32">
        <v>150</v>
      </c>
      <c r="R25" s="32">
        <v>0</v>
      </c>
      <c r="S25" s="18" t="s">
        <v>327</v>
      </c>
      <c r="T25" s="18" t="str">
        <f t="shared" si="3"/>
        <v>TT411.Scaled_Value</v>
      </c>
      <c r="U25" s="18">
        <v>1</v>
      </c>
      <c r="V25" s="14"/>
    </row>
    <row r="26" spans="1:22">
      <c r="A26" s="10">
        <v>6</v>
      </c>
      <c r="B26" s="42" t="s">
        <v>471</v>
      </c>
      <c r="C26" s="12" t="s">
        <v>293</v>
      </c>
      <c r="D26" s="12" t="s">
        <v>455</v>
      </c>
      <c r="E26" s="12" t="s">
        <v>295</v>
      </c>
      <c r="F26" s="12" t="s">
        <v>360</v>
      </c>
      <c r="G26" s="12">
        <v>412</v>
      </c>
      <c r="H26" s="26" t="s">
        <v>361</v>
      </c>
      <c r="I26" s="26" t="s">
        <v>312</v>
      </c>
      <c r="J26" s="13" t="str">
        <f t="shared" si="0"/>
        <v>UA-B19C20SkidP5:HD-TT-412:Temperature-Mon</v>
      </c>
      <c r="K26" s="13" t="str">
        <f t="shared" si="1"/>
        <v>UA-B19C20SkidP5:HD-TT-412:TemperatureUpperLimit-Cte</v>
      </c>
      <c r="L26" s="13" t="str">
        <f t="shared" si="2"/>
        <v>UA-B19C20SkidP5:HD-TT-412:TemperatureLowerLimit-Cte</v>
      </c>
      <c r="M26" s="48" t="s">
        <v>52</v>
      </c>
      <c r="N26" s="46" t="s">
        <v>412</v>
      </c>
      <c r="O26" s="15" t="s">
        <v>300</v>
      </c>
      <c r="P26" s="16" t="s">
        <v>313</v>
      </c>
      <c r="Q26" s="32">
        <v>150</v>
      </c>
      <c r="R26" s="32">
        <v>0</v>
      </c>
      <c r="S26" s="18" t="s">
        <v>327</v>
      </c>
      <c r="T26" s="18" t="str">
        <f t="shared" si="3"/>
        <v>TT412.Scaled_Value</v>
      </c>
      <c r="U26" s="18">
        <v>1</v>
      </c>
      <c r="V26" s="14"/>
    </row>
    <row r="27" spans="1:22">
      <c r="A27" s="10">
        <v>7</v>
      </c>
      <c r="B27" s="42" t="s">
        <v>472</v>
      </c>
      <c r="C27" s="12" t="s">
        <v>293</v>
      </c>
      <c r="D27" s="12" t="s">
        <v>455</v>
      </c>
      <c r="E27" s="12" t="s">
        <v>295</v>
      </c>
      <c r="F27" s="12" t="s">
        <v>360</v>
      </c>
      <c r="G27" s="12">
        <v>413</v>
      </c>
      <c r="H27" s="12" t="s">
        <v>361</v>
      </c>
      <c r="I27" s="12" t="s">
        <v>312</v>
      </c>
      <c r="J27" s="13" t="str">
        <f t="shared" si="0"/>
        <v>UA-B19C20SkidP5:HD-TT-413:Temperature-Mon</v>
      </c>
      <c r="K27" s="13" t="str">
        <f t="shared" si="1"/>
        <v>UA-B19C20SkidP5:HD-TT-413:TemperatureUpperLimit-Cte</v>
      </c>
      <c r="L27" s="13" t="str">
        <f t="shared" si="2"/>
        <v>UA-B19C20SkidP5:HD-TT-413:TemperatureLowerLimit-Cte</v>
      </c>
      <c r="M27" s="48" t="s">
        <v>58</v>
      </c>
      <c r="N27" s="46" t="s">
        <v>412</v>
      </c>
      <c r="O27" s="15" t="s">
        <v>300</v>
      </c>
      <c r="P27" s="16" t="s">
        <v>313</v>
      </c>
      <c r="Q27" s="32">
        <v>150</v>
      </c>
      <c r="R27" s="32">
        <v>0</v>
      </c>
      <c r="S27" s="18" t="s">
        <v>327</v>
      </c>
      <c r="T27" s="18" t="str">
        <f t="shared" si="3"/>
        <v>TT413.Scaled_Value</v>
      </c>
      <c r="U27" s="18">
        <v>1</v>
      </c>
      <c r="V27" s="14"/>
    </row>
    <row r="28" spans="1:22">
      <c r="A28" s="10">
        <v>8</v>
      </c>
      <c r="B28" s="42" t="s">
        <v>473</v>
      </c>
      <c r="C28" s="12" t="s">
        <v>293</v>
      </c>
      <c r="D28" s="12" t="s">
        <v>455</v>
      </c>
      <c r="E28" s="12" t="s">
        <v>295</v>
      </c>
      <c r="F28" s="12" t="s">
        <v>360</v>
      </c>
      <c r="G28" s="12">
        <v>414</v>
      </c>
      <c r="H28" s="12" t="s">
        <v>361</v>
      </c>
      <c r="I28" s="12" t="s">
        <v>312</v>
      </c>
      <c r="J28" s="13" t="str">
        <f t="shared" si="0"/>
        <v>UA-B19C20SkidP5:HD-TT-414:Temperature-Mon</v>
      </c>
      <c r="K28" s="13" t="str">
        <f t="shared" si="1"/>
        <v>UA-B19C20SkidP5:HD-TT-414:TemperatureUpperLimit-Cte</v>
      </c>
      <c r="L28" s="13" t="str">
        <f t="shared" si="2"/>
        <v>UA-B19C20SkidP5:HD-TT-414:TemperatureLowerLimit-Cte</v>
      </c>
      <c r="M28" s="48" t="s">
        <v>64</v>
      </c>
      <c r="N28" s="46" t="s">
        <v>412</v>
      </c>
      <c r="O28" s="15" t="s">
        <v>300</v>
      </c>
      <c r="P28" s="16" t="s">
        <v>313</v>
      </c>
      <c r="Q28" s="32">
        <v>150</v>
      </c>
      <c r="R28" s="32">
        <v>0</v>
      </c>
      <c r="S28" s="18" t="s">
        <v>327</v>
      </c>
      <c r="T28" s="18" t="str">
        <f t="shared" si="3"/>
        <v>TT414.Scaled_Value</v>
      </c>
      <c r="U28" s="18">
        <v>1</v>
      </c>
      <c r="V28" s="14"/>
    </row>
    <row r="29" spans="1:22">
      <c r="A29" s="10">
        <v>9</v>
      </c>
      <c r="B29" s="42" t="s">
        <v>474</v>
      </c>
      <c r="C29" s="12" t="s">
        <v>293</v>
      </c>
      <c r="D29" s="12" t="s">
        <v>455</v>
      </c>
      <c r="E29" s="12" t="s">
        <v>295</v>
      </c>
      <c r="F29" s="12" t="s">
        <v>360</v>
      </c>
      <c r="G29" s="12">
        <v>415</v>
      </c>
      <c r="H29" s="12" t="s">
        <v>361</v>
      </c>
      <c r="I29" s="12" t="s">
        <v>312</v>
      </c>
      <c r="J29" s="13" t="str">
        <f t="shared" si="0"/>
        <v>UA-B19C20SkidP5:HD-TT-415:Temperature-Mon</v>
      </c>
      <c r="K29" s="13" t="str">
        <f t="shared" si="1"/>
        <v>UA-B19C20SkidP5:HD-TT-415:TemperatureUpperLimit-Cte</v>
      </c>
      <c r="L29" s="13" t="str">
        <f t="shared" si="2"/>
        <v>UA-B19C20SkidP5:HD-TT-415:TemperatureLowerLimit-Cte</v>
      </c>
      <c r="M29" s="48" t="s">
        <v>70</v>
      </c>
      <c r="N29" s="46" t="s">
        <v>412</v>
      </c>
      <c r="O29" s="15" t="s">
        <v>300</v>
      </c>
      <c r="P29" s="16" t="s">
        <v>313</v>
      </c>
      <c r="Q29" s="32">
        <v>150</v>
      </c>
      <c r="R29" s="32">
        <v>0</v>
      </c>
      <c r="S29" s="18" t="s">
        <v>327</v>
      </c>
      <c r="T29" s="18" t="str">
        <f t="shared" si="3"/>
        <v>TT415.Scaled_Value</v>
      </c>
      <c r="U29" s="18">
        <v>1</v>
      </c>
      <c r="V29" s="14"/>
    </row>
    <row r="30" spans="1:22">
      <c r="A30" s="10">
        <v>10</v>
      </c>
      <c r="B30" s="42" t="s">
        <v>475</v>
      </c>
      <c r="C30" s="12" t="s">
        <v>293</v>
      </c>
      <c r="D30" s="12" t="s">
        <v>455</v>
      </c>
      <c r="E30" s="12" t="s">
        <v>295</v>
      </c>
      <c r="F30" s="12" t="s">
        <v>360</v>
      </c>
      <c r="G30" s="12">
        <v>416</v>
      </c>
      <c r="H30" s="12" t="s">
        <v>361</v>
      </c>
      <c r="I30" s="12" t="s">
        <v>312</v>
      </c>
      <c r="J30" s="13" t="str">
        <f t="shared" si="0"/>
        <v>UA-B19C20SkidP5:HD-TT-416:Temperature-Mon</v>
      </c>
      <c r="K30" s="13" t="str">
        <f t="shared" si="1"/>
        <v>UA-B19C20SkidP5:HD-TT-416:TemperatureUpperLimit-Cte</v>
      </c>
      <c r="L30" s="13" t="str">
        <f t="shared" si="2"/>
        <v>UA-B19C20SkidP5:HD-TT-416:TemperatureLowerLimit-Cte</v>
      </c>
      <c r="M30" s="48" t="s">
        <v>76</v>
      </c>
      <c r="N30" s="46" t="s">
        <v>412</v>
      </c>
      <c r="O30" s="15" t="s">
        <v>300</v>
      </c>
      <c r="P30" s="16" t="s">
        <v>313</v>
      </c>
      <c r="Q30" s="32">
        <v>150</v>
      </c>
      <c r="R30" s="32">
        <v>0</v>
      </c>
      <c r="S30" s="18" t="s">
        <v>327</v>
      </c>
      <c r="T30" s="18" t="str">
        <f t="shared" si="3"/>
        <v>TT416.Scaled_Value</v>
      </c>
      <c r="U30" s="18">
        <v>1</v>
      </c>
      <c r="V30" s="14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/>
        <AccountId xsi:nil="true"/>
        <AccountType/>
      </UserInfo>
    </SharedWithUsers>
    <MediaLengthInSeconds xmlns="32dc2326-b69f-4ff3-bc41-ce299fdac243" xsi:nil="true"/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Props1.xml><?xml version="1.0" encoding="utf-8"?>
<ds:datastoreItem xmlns:ds="http://schemas.openxmlformats.org/officeDocument/2006/customXml" ds:itemID="{372605BC-1AB9-4D2C-BBC5-3A4696635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9439F-B12B-4B76-B0EC-DCA2BA068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43515-7982-453e-8cc3-61a478897d4d"/>
    <ds:schemaRef ds:uri="32dc2326-b69f-4ff3-bc41-ce299fdac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3AECD0-D97F-4072-8B5A-ACBE5E9143A8}">
  <ds:schemaRefs>
    <ds:schemaRef ds:uri="http://schemas.microsoft.com/office/2006/metadata/properties"/>
    <ds:schemaRef ds:uri="http://schemas.microsoft.com/office/infopath/2007/PartnerControls"/>
    <ds:schemaRef ds:uri="40443515-7982-453e-8cc3-61a478897d4d"/>
    <ds:schemaRef ds:uri="32dc2326-b69f-4ff3-bc41-ce299fdac2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README</vt:lpstr>
      <vt:lpstr>PVs_Skids</vt:lpstr>
      <vt:lpstr>Petra 7 Skid Set</vt:lpstr>
      <vt:lpstr>Petra 7 Skid SetTest</vt:lpstr>
      <vt:lpstr>Petra 7 Skid Mon</vt:lpstr>
      <vt:lpstr>Petra7</vt:lpstr>
      <vt:lpstr>Petra5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>Rafael Batista Cardoso</cp:lastModifiedBy>
  <cp:revision/>
  <dcterms:created xsi:type="dcterms:W3CDTF">2022-08-29T13:54:41Z</dcterms:created>
  <dcterms:modified xsi:type="dcterms:W3CDTF">2022-09-15T16:51:47Z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