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F57DCF6B-221D-40BA-9321-E0AF799E71EB}" xr6:coauthVersionLast="47" xr6:coauthVersionMax="47" xr10:uidLastSave="{00000000-0000-0000-0000-000000000000}"/>
  <bookViews>
    <workbookView xWindow="4170" yWindow="3990" windowWidth="15375" windowHeight="8115" activeTab="1" xr2:uid="{CC45857C-43CA-4FE8-B43A-A3E2BD5298BB}"/>
  </bookViews>
  <sheets>
    <sheet name="plc1" sheetId="6" r:id="rId1"/>
    <sheet name="plc2" sheetId="7" r:id="rId2"/>
    <sheet name="plc3" sheetId="8" r:id="rId3"/>
    <sheet name="Tunel-infos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K25" i="8"/>
  <c r="K24" i="8"/>
  <c r="L34" i="7"/>
  <c r="L33" i="7"/>
  <c r="K16" i="8"/>
  <c r="K15" i="8"/>
  <c r="L25" i="7"/>
  <c r="L24" i="7"/>
  <c r="L16" i="7"/>
  <c r="L15" i="7"/>
  <c r="L6" i="7"/>
  <c r="K25" i="6"/>
  <c r="K24" i="6"/>
  <c r="K16" i="6"/>
  <c r="K15" i="6"/>
  <c r="K7" i="6"/>
  <c r="K8" i="6"/>
  <c r="K9" i="6"/>
  <c r="K10" i="6"/>
  <c r="K11" i="6"/>
  <c r="K12" i="6"/>
  <c r="K13" i="6"/>
  <c r="K14" i="6"/>
  <c r="K17" i="6"/>
  <c r="K18" i="6"/>
  <c r="K19" i="6"/>
  <c r="K20" i="6"/>
  <c r="K21" i="6"/>
  <c r="K22" i="6"/>
  <c r="K23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6" i="6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38" i="7"/>
  <c r="K48" i="8"/>
  <c r="K49" i="8"/>
  <c r="K50" i="8"/>
  <c r="K51" i="8"/>
  <c r="K52" i="8"/>
  <c r="K53" i="8"/>
  <c r="K54" i="8"/>
  <c r="K55" i="8"/>
  <c r="K47" i="8"/>
  <c r="K39" i="8"/>
  <c r="K40" i="8"/>
  <c r="K41" i="8"/>
  <c r="K42" i="8"/>
  <c r="K43" i="8"/>
  <c r="K44" i="8"/>
  <c r="K45" i="8"/>
  <c r="K46" i="8"/>
  <c r="K38" i="8"/>
  <c r="K30" i="8"/>
  <c r="K31" i="8"/>
  <c r="K32" i="8"/>
  <c r="K33" i="8"/>
  <c r="K34" i="8"/>
  <c r="K35" i="8"/>
  <c r="K36" i="8"/>
  <c r="K37" i="8"/>
  <c r="K29" i="8"/>
  <c r="K7" i="8"/>
  <c r="K6" i="8"/>
  <c r="L7" i="7"/>
  <c r="K3" i="8"/>
  <c r="K4" i="8"/>
  <c r="K5" i="8"/>
  <c r="K8" i="8"/>
  <c r="K9" i="8"/>
  <c r="K10" i="8"/>
  <c r="K11" i="8"/>
  <c r="K12" i="8"/>
  <c r="K13" i="8"/>
  <c r="K14" i="8"/>
  <c r="K17" i="8"/>
  <c r="K18" i="8"/>
  <c r="K19" i="8"/>
  <c r="K20" i="8"/>
  <c r="K21" i="8"/>
  <c r="K22" i="8"/>
  <c r="K23" i="8"/>
  <c r="K26" i="8"/>
  <c r="K27" i="8"/>
  <c r="K28" i="8"/>
  <c r="K2" i="8"/>
  <c r="L3" i="7"/>
  <c r="L4" i="7"/>
  <c r="L5" i="7"/>
  <c r="L10" i="7"/>
  <c r="L11" i="7"/>
  <c r="L12" i="7"/>
  <c r="L13" i="7"/>
  <c r="L14" i="7"/>
  <c r="L17" i="7"/>
  <c r="L18" i="7"/>
  <c r="L19" i="7"/>
  <c r="L20" i="7"/>
  <c r="L21" i="7"/>
  <c r="L22" i="7"/>
  <c r="L23" i="7"/>
  <c r="L26" i="7"/>
  <c r="L27" i="7"/>
  <c r="L28" i="7"/>
  <c r="L29" i="7"/>
  <c r="L30" i="7"/>
  <c r="L31" i="7"/>
  <c r="L32" i="7"/>
  <c r="L35" i="7"/>
  <c r="L36" i="7"/>
  <c r="L37" i="7"/>
  <c r="L2" i="7"/>
  <c r="K3" i="6"/>
  <c r="K4" i="6"/>
  <c r="K5" i="6"/>
  <c r="M29" i="6"/>
  <c r="M30" i="6"/>
  <c r="M31" i="6"/>
  <c r="M32" i="6"/>
  <c r="M33" i="6"/>
  <c r="M34" i="6"/>
  <c r="M35" i="6"/>
  <c r="M36" i="6"/>
  <c r="M38" i="6"/>
  <c r="M39" i="6"/>
  <c r="M40" i="6"/>
  <c r="M41" i="6"/>
  <c r="M42" i="6"/>
  <c r="M43" i="6"/>
  <c r="M44" i="6"/>
  <c r="M45" i="6"/>
  <c r="M47" i="6"/>
  <c r="M48" i="6"/>
  <c r="M49" i="6"/>
  <c r="M50" i="6"/>
  <c r="M51" i="6"/>
  <c r="M52" i="6"/>
  <c r="M53" i="6"/>
  <c r="M54" i="6"/>
  <c r="K2" i="6"/>
  <c r="T55" i="8"/>
  <c r="T46" i="8"/>
  <c r="T37" i="8"/>
  <c r="T55" i="6"/>
  <c r="T46" i="6"/>
  <c r="T37" i="6"/>
  <c r="T73" i="7"/>
  <c r="T64" i="7"/>
  <c r="T55" i="7"/>
  <c r="T46" i="7"/>
  <c r="M38" i="8"/>
  <c r="T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M48" i="8"/>
  <c r="T48" i="8" s="1"/>
  <c r="M49" i="8"/>
  <c r="T49" i="8" s="1"/>
  <c r="M50" i="8"/>
  <c r="T50" i="8" s="1"/>
  <c r="M51" i="8"/>
  <c r="T51" i="8" s="1"/>
  <c r="M52" i="8"/>
  <c r="T52" i="8" s="1"/>
  <c r="M53" i="8"/>
  <c r="T53" i="8" s="1"/>
  <c r="M54" i="8"/>
  <c r="T54" i="8" s="1"/>
  <c r="M47" i="8"/>
  <c r="T47" i="8" s="1"/>
  <c r="M39" i="8"/>
  <c r="T39" i="8" s="1"/>
  <c r="M40" i="8"/>
  <c r="T40" i="8" s="1"/>
  <c r="M41" i="8"/>
  <c r="T41" i="8" s="1"/>
  <c r="M42" i="8"/>
  <c r="T42" i="8" s="1"/>
  <c r="M43" i="8"/>
  <c r="T43" i="8" s="1"/>
  <c r="M44" i="8"/>
  <c r="T44" i="8" s="1"/>
  <c r="M45" i="8"/>
  <c r="T45" i="8" s="1"/>
  <c r="M30" i="8"/>
  <c r="T30" i="8" s="1"/>
  <c r="M31" i="8"/>
  <c r="T31" i="8" s="1"/>
  <c r="M32" i="8"/>
  <c r="T32" i="8" s="1"/>
  <c r="M33" i="8"/>
  <c r="T33" i="8" s="1"/>
  <c r="M34" i="8"/>
  <c r="T34" i="8" s="1"/>
  <c r="M35" i="8"/>
  <c r="T35" i="8" s="1"/>
  <c r="M36" i="8"/>
  <c r="T36" i="8" s="1"/>
  <c r="M29" i="8"/>
  <c r="T29" i="8" s="1"/>
  <c r="T38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3" i="7"/>
  <c r="T65" i="7"/>
  <c r="T66" i="7"/>
  <c r="T67" i="7"/>
  <c r="T68" i="7"/>
  <c r="T69" i="7"/>
  <c r="T70" i="7"/>
  <c r="T71" i="7"/>
  <c r="T72" i="7"/>
  <c r="T48" i="6"/>
  <c r="T49" i="6"/>
  <c r="T50" i="6"/>
  <c r="T51" i="6"/>
  <c r="T52" i="6"/>
  <c r="T53" i="6"/>
  <c r="T54" i="6"/>
  <c r="T47" i="6"/>
  <c r="T39" i="6"/>
  <c r="T40" i="6"/>
  <c r="T41" i="6"/>
  <c r="T42" i="6"/>
  <c r="T43" i="6"/>
  <c r="T44" i="6"/>
  <c r="T45" i="6"/>
  <c r="T38" i="6"/>
  <c r="T36" i="6"/>
  <c r="T30" i="6"/>
  <c r="T31" i="6"/>
  <c r="T32" i="6"/>
  <c r="T33" i="6"/>
  <c r="T34" i="6"/>
  <c r="T35" i="6"/>
  <c r="T29" i="6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D42" i="11" l="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tc={3F399CF5-E1E4-4CAD-8799-BD650D1980DF}</author>
  </authors>
  <commentList>
    <comment ref="L7" authorId="0" shapeId="0" xr:uid="{3F399CF5-E1E4-4CAD-8799-BD650D1980DF}">
      <text>
        <t>[Threaded comment]
Your version of Excel allows you to read this threaded comment; however, any edits to it will get removed if the file is opened in a newer version of Excel. Learn more: https://go.microsoft.com/fwlink/?linkid=870924
Comment:
    Pessoal, neste caso aqui, não podemos usar o hífen dentro do nome da propriedade, teria que ser
UA-58DHall:AC-PT100-FC61406:Temperature1-Mon. Idem para os outros casos semelhantes.
Reply:
    De maneira mais clara, chamei de propriedade aqui, a última parte após o último ":", ou seja, "Temperature-1-Mon", que deve ser mudado para "Temperature1-Mon"</t>
      </text>
    </comment>
  </commentList>
</comments>
</file>

<file path=xl/sharedStrings.xml><?xml version="1.0" encoding="utf-8"?>
<sst xmlns="http://schemas.openxmlformats.org/spreadsheetml/2006/main" count="2697" uniqueCount="545">
  <si>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</si>
  <si>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</si>
  <si>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</si>
  <si>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</si>
  <si>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</si>
  <si>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</si>
  <si>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</si>
  <si>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</si>
  <si>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</si>
  <si>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</si>
  <si>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Aux RS Logic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</si>
  <si>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</si>
  <si>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</si>
  <si>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</si>
  <si>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</si>
  <si>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</si>
  <si>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</si>
  <si>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</si>
  <si>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</si>
  <si>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</si>
  <si>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</si>
  <si>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PLC IP</t>
  </si>
  <si>
    <t>FC-614-01/02/03/04 pt100 input 1</t>
  </si>
  <si>
    <t>UA</t>
  </si>
  <si>
    <t>52CHall</t>
  </si>
  <si>
    <t>AC</t>
  </si>
  <si>
    <t>PT100</t>
  </si>
  <si>
    <t>FC61401</t>
  </si>
  <si>
    <t>Temperature</t>
  </si>
  <si>
    <t>Mon</t>
  </si>
  <si>
    <t>TEAMB01_ST_614_01_1.val</t>
  </si>
  <si>
    <t> </t>
  </si>
  <si>
    <t>Analog</t>
  </si>
  <si>
    <t>Input</t>
  </si>
  <si>
    <t>C</t>
  </si>
  <si>
    <t>.1</t>
  </si>
  <si>
    <t>10.20.35.211</t>
  </si>
  <si>
    <t>FC-614-01/02/03/04 pt100 input 2</t>
  </si>
  <si>
    <t>54CHall</t>
  </si>
  <si>
    <t>TEAMB02_ST_614_01_2.val</t>
  </si>
  <si>
    <t>FC-614-01/02/03/04 pt100 input 3</t>
  </si>
  <si>
    <t>55CHall</t>
  </si>
  <si>
    <t>TEAMB03_ST_614_01_3.val</t>
  </si>
  <si>
    <t>FC-614-01/02/03/04 pt100 input 4</t>
  </si>
  <si>
    <t>56CHall</t>
  </si>
  <si>
    <t>TEAMB04_ST_614_01_4.val</t>
  </si>
  <si>
    <t>FC-614-01/02/03/04 pt100 input 5</t>
  </si>
  <si>
    <t>55EHall</t>
  </si>
  <si>
    <t>TEAMB05_ST_614_01_5.val</t>
  </si>
  <si>
    <t>Corrigir localização</t>
  </si>
  <si>
    <t>FC-614-01/02/03/04 pt100 input 6</t>
  </si>
  <si>
    <t>TEAMB06_ST_614_01_6.val</t>
  </si>
  <si>
    <t>FC-614-01/02/03/04 pt100 input 7</t>
  </si>
  <si>
    <t>52DHall</t>
  </si>
  <si>
    <t>TEAMB07_ST_614_01_7.val</t>
  </si>
  <si>
    <t>FC-614-01/02/03/04 pt100 input 8</t>
  </si>
  <si>
    <t>55DHall</t>
  </si>
  <si>
    <t>TEAMB08_ST_614_01_8.val</t>
  </si>
  <si>
    <t>FC-614-01/02/03/04 média</t>
  </si>
  <si>
    <t>52Hall58</t>
  </si>
  <si>
    <t>MeanTemperature</t>
  </si>
  <si>
    <t>TIC1_614_01_1.PV</t>
  </si>
  <si>
    <t>FC-614-42/43/44/45 input 1</t>
  </si>
  <si>
    <t>44CHall</t>
  </si>
  <si>
    <t>FC61442</t>
  </si>
  <si>
    <t>TEAMB01_ST_614_18_1.val</t>
  </si>
  <si>
    <t>FC-614-42/43/44/45 input 2</t>
  </si>
  <si>
    <t>43CHall</t>
  </si>
  <si>
    <t>TEAMB02_ST_614_18_2.val</t>
  </si>
  <si>
    <t>FC-614-42/43/44/45 input 3</t>
  </si>
  <si>
    <t>41CHall</t>
  </si>
  <si>
    <t>TEAMB03_ST_614_18_3.val</t>
  </si>
  <si>
    <t>FC-614-42/43/44/45 input 4</t>
  </si>
  <si>
    <t>40CHall</t>
  </si>
  <si>
    <t>TEAMB04_ST_614_18_4.val</t>
  </si>
  <si>
    <t>FC-614-42/43/44/45 input 5</t>
  </si>
  <si>
    <t>45EHall</t>
  </si>
  <si>
    <t>TEAMB05_ST_614_18_5.val</t>
  </si>
  <si>
    <t>FC-614-42/43/44/45 input 6</t>
  </si>
  <si>
    <t>TEAMB06_ST_614_18_6.val</t>
  </si>
  <si>
    <t>FC-614-42/43/44/45 input 7</t>
  </si>
  <si>
    <t>40DHall</t>
  </si>
  <si>
    <t>TEAMB07_ST_614_18_7.val</t>
  </si>
  <si>
    <t>FC-614-42/43/44/45 input 8</t>
  </si>
  <si>
    <t>43DHall</t>
  </si>
  <si>
    <t>TEAMB08_ST_614_18_8.val</t>
  </si>
  <si>
    <t>FC-614-42/43/44/45 média</t>
  </si>
  <si>
    <t>40Hall46</t>
  </si>
  <si>
    <t>PT101</t>
  </si>
  <si>
    <t>TIC1_614_18_1.PV</t>
  </si>
  <si>
    <t>FC-614-47/48/49/50 pt100 input 1</t>
  </si>
  <si>
    <t>51CHall</t>
  </si>
  <si>
    <t>FC61447</t>
  </si>
  <si>
    <t>TEAMB01_ST_614_20_1.val</t>
  </si>
  <si>
    <t>FC-614-47/48/49/50 pt100 input 2</t>
  </si>
  <si>
    <t>49CHall</t>
  </si>
  <si>
    <t>TEAMB02_ST_614_20_2.val</t>
  </si>
  <si>
    <t>FC-614-47/48/49/50 pt100 input 3</t>
  </si>
  <si>
    <t>47CHall</t>
  </si>
  <si>
    <t>TEAMB03_ST_614_20_3.val</t>
  </si>
  <si>
    <t>FC-614-47/48/49/50 pt100 input 4</t>
  </si>
  <si>
    <t>46CHall</t>
  </si>
  <si>
    <t>TEAMB04_ST_614_20_4.val</t>
  </si>
  <si>
    <t>FC-614-47/48/49/50 pt100 input 5</t>
  </si>
  <si>
    <t>TEAMB05_ST_614_20_5.val</t>
  </si>
  <si>
    <t>FC-614-47/48/49/50 pt100 input 6</t>
  </si>
  <si>
    <t>TEAMB06_ST_614_20_6.val</t>
  </si>
  <si>
    <t>FC-614-47/48/49/50 pt100 input 7</t>
  </si>
  <si>
    <t>46DHall</t>
  </si>
  <si>
    <t>TEAMB07_ST_614_20_7.val</t>
  </si>
  <si>
    <t>FC-614-47/48/49/50 pt100 input 8</t>
  </si>
  <si>
    <t>49DHall</t>
  </si>
  <si>
    <t>TEAMB08_ST_614_20_8.val</t>
  </si>
  <si>
    <t>Inibido - mau contato</t>
  </si>
  <si>
    <t>FC-614-47/48/49/50 média</t>
  </si>
  <si>
    <t>46Hall52</t>
  </si>
  <si>
    <t>TIC1_614_20_1.PV</t>
  </si>
  <si>
    <t>ST-614-17.01</t>
  </si>
  <si>
    <t>TU</t>
  </si>
  <si>
    <t>39IW</t>
  </si>
  <si>
    <t>TEAMB01</t>
  </si>
  <si>
    <t>ST-614-17.02</t>
  </si>
  <si>
    <t>40EW</t>
  </si>
  <si>
    <t>TEAMB02</t>
  </si>
  <si>
    <t>ST-614-17.04</t>
  </si>
  <si>
    <t>41IW</t>
  </si>
  <si>
    <t>TEAMB03</t>
  </si>
  <si>
    <t>ST-614-17.05</t>
  </si>
  <si>
    <t>41EW</t>
  </si>
  <si>
    <t>TEAMB04</t>
  </si>
  <si>
    <t>ST-614-17.07</t>
  </si>
  <si>
    <t>42IW</t>
  </si>
  <si>
    <t>TEAMB05</t>
  </si>
  <si>
    <t>ST-614-17.08</t>
  </si>
  <si>
    <t>43EW</t>
  </si>
  <si>
    <t>TEAMB06</t>
  </si>
  <si>
    <t>ST-614-17.09</t>
  </si>
  <si>
    <t>44IW</t>
  </si>
  <si>
    <t>TEAMB07</t>
  </si>
  <si>
    <t>ST-614-17.10</t>
  </si>
  <si>
    <t>44EW</t>
  </si>
  <si>
    <t>TEAMB08</t>
  </si>
  <si>
    <t>ST-614-17 média</t>
  </si>
  <si>
    <t>MEDIA_TEAMB_ST_614_17.val</t>
  </si>
  <si>
    <t>ST-614-19.01</t>
  </si>
  <si>
    <t>45IW</t>
  </si>
  <si>
    <t>ST-614-19.02</t>
  </si>
  <si>
    <t>46EW</t>
  </si>
  <si>
    <t>ST-614-19.04</t>
  </si>
  <si>
    <t>47IW</t>
  </si>
  <si>
    <t>ST-614-19.05</t>
  </si>
  <si>
    <t>47EW</t>
  </si>
  <si>
    <t>ST-614-19.07</t>
  </si>
  <si>
    <t>48IW</t>
  </si>
  <si>
    <t>ST-614-19.08</t>
  </si>
  <si>
    <t>49EW</t>
  </si>
  <si>
    <t>ST-614-19.09</t>
  </si>
  <si>
    <t>50IW</t>
  </si>
  <si>
    <t>ST-614-19.10</t>
  </si>
  <si>
    <t>50EW</t>
  </si>
  <si>
    <t>ST-614-19 média</t>
  </si>
  <si>
    <t>MEDIA_TEAMB_ST_614_19.val</t>
  </si>
  <si>
    <t>ST-614-02.01</t>
  </si>
  <si>
    <t>51IW</t>
  </si>
  <si>
    <t>ST-614-02.02</t>
  </si>
  <si>
    <t>52EW</t>
  </si>
  <si>
    <t>ST-614-02.04</t>
  </si>
  <si>
    <t>53IW</t>
  </si>
  <si>
    <t>ST-614-02.05</t>
  </si>
  <si>
    <t>53EW</t>
  </si>
  <si>
    <t>ST-614-02.07</t>
  </si>
  <si>
    <t>54IW</t>
  </si>
  <si>
    <t>ST-614-02.08</t>
  </si>
  <si>
    <t>55EW</t>
  </si>
  <si>
    <t>ST-614-02.09</t>
  </si>
  <si>
    <t>56IW</t>
  </si>
  <si>
    <t>ST-614-02.10</t>
  </si>
  <si>
    <t>56EW</t>
  </si>
  <si>
    <t>ST-614-02 média</t>
  </si>
  <si>
    <t>MEDIA_TEAMB_ST_614_02.val</t>
  </si>
  <si>
    <t>FC-614-06/07/08/09 pt100  input 1</t>
  </si>
  <si>
    <t>58CHall</t>
  </si>
  <si>
    <t>FC61406</t>
  </si>
  <si>
    <t>TEAMB01_ST_614_03_1.val</t>
  </si>
  <si>
    <t>10.20.35.221</t>
  </si>
  <si>
    <t>FC-614-06/07/08/09 pt100  input 2</t>
  </si>
  <si>
    <t>60CHall</t>
  </si>
  <si>
    <t>TEAMB02_ST_614_03_2.val</t>
  </si>
  <si>
    <t>FC-614-06/07/08/09 pt100  input 3</t>
  </si>
  <si>
    <t>01CHall</t>
  </si>
  <si>
    <t>TEAMB03_ST_614_03_3.val</t>
  </si>
  <si>
    <t>FC-614-06/07/08/09 pt100  input 4</t>
  </si>
  <si>
    <t>02CHall</t>
  </si>
  <si>
    <t>TEAMB04_ST_614_03_4.val</t>
  </si>
  <si>
    <t>FC-614-06/07/08/09 pt100  input 5</t>
  </si>
  <si>
    <t>TEAMB05_ST_614_03_5.val</t>
  </si>
  <si>
    <t>FC-614-06/07/08/09 pt100  input 6</t>
  </si>
  <si>
    <t>TEAMB06_ST_614_03_6.val</t>
  </si>
  <si>
    <t>FC-614-06/07/08/09 pt100  input 7</t>
  </si>
  <si>
    <t>58DHall</t>
  </si>
  <si>
    <t>TEAMB07_ST_614_03_7.val</t>
  </si>
  <si>
    <t>FC-614-06/07/08/09 pt100  input 8</t>
  </si>
  <si>
    <t>01DHall</t>
  </si>
  <si>
    <t>TEAMB08_ST_614_03_8.val</t>
  </si>
  <si>
    <t>Inibido - BMS não lê</t>
  </si>
  <si>
    <t>FC-614-FC-614-06/07/08/09 média</t>
  </si>
  <si>
    <t>58Hall04</t>
  </si>
  <si>
    <t>TIC1_614_03_1.PV</t>
  </si>
  <si>
    <t>FC-614-11/12/13/14 pt100 input 1</t>
  </si>
  <si>
    <t>04CHall</t>
  </si>
  <si>
    <t>FC61411</t>
  </si>
  <si>
    <t>TEAMB01_ST_614_05_1.val</t>
  </si>
  <si>
    <t>FC-614-11/12/13/14 pt100 input 2</t>
  </si>
  <si>
    <t>05CHall</t>
  </si>
  <si>
    <t>TEAMB02_ST_614_05_2.val</t>
  </si>
  <si>
    <t>FC-614-11/12/13/14 pt100 input 3</t>
  </si>
  <si>
    <t>07CHall</t>
  </si>
  <si>
    <t>TEAMB03_ST_614_05_3.val</t>
  </si>
  <si>
    <t>FC-614-11/12/13/14 pt100 input 4</t>
  </si>
  <si>
    <t>08CHall</t>
  </si>
  <si>
    <t>TEAMB04_ST_614_05_4.val</t>
  </si>
  <si>
    <t>FC-614-11/12/13/14 pt100 input 5</t>
  </si>
  <si>
    <t>03EHall</t>
  </si>
  <si>
    <t>TEAMB05_ST_614_05_5.val</t>
  </si>
  <si>
    <t>FC-614-11/12/13/14 pt100 input 6</t>
  </si>
  <si>
    <t>TEAMB06_ST_614_05_6.val</t>
  </si>
  <si>
    <t>FC-614-11/12/13/14 pt100 input 7</t>
  </si>
  <si>
    <t>04DHall</t>
  </si>
  <si>
    <t>TEAMB07_ST_614_05_7.val</t>
  </si>
  <si>
    <t>FC-614-11/12/13/14 pt100 input 8</t>
  </si>
  <si>
    <t>07DHall</t>
  </si>
  <si>
    <t>TEAMB08_ST_614_05_8.val</t>
  </si>
  <si>
    <t>FC-614-11/12/13/14 média</t>
  </si>
  <si>
    <t>04Hall10</t>
  </si>
  <si>
    <t>TIC1_614_05_1.PV</t>
  </si>
  <si>
    <t>FC-614-16/17/18/19 pt100 input 1</t>
  </si>
  <si>
    <t>10BHall</t>
  </si>
  <si>
    <t>FC61416</t>
  </si>
  <si>
    <t>TEAMB01_ST_614_07_1.val</t>
  </si>
  <si>
    <t>FC-614-16/17/18/19 pt100 input 2</t>
  </si>
  <si>
    <t>11BHall</t>
  </si>
  <si>
    <t>TEAMB02_ST_614_07_2.val</t>
  </si>
  <si>
    <t>FC-614-16/17/18/19 pt100 input 3</t>
  </si>
  <si>
    <t>13BHall</t>
  </si>
  <si>
    <t>TEAMB03_ST_614_07_3.val</t>
  </si>
  <si>
    <t>FC-614-16/17/18/19 pt100 input 4</t>
  </si>
  <si>
    <t>15BHall</t>
  </si>
  <si>
    <t>TEAMB04_ST_614_07_4.val</t>
  </si>
  <si>
    <t>FC-614-16/17/18/19 pt100 input 5</t>
  </si>
  <si>
    <t>12EHall</t>
  </si>
  <si>
    <t>TEAMB05_ST_614_07_5.val</t>
  </si>
  <si>
    <t>FC-614-16/17/18/19 pt100 input 6</t>
  </si>
  <si>
    <t>TEAMB06_ST_614_07_6.val</t>
  </si>
  <si>
    <t>FC-614-16/17/18/19 pt100 input 7</t>
  </si>
  <si>
    <t>10DHall</t>
  </si>
  <si>
    <t>TEAMB07_ST_614_07_7.val</t>
  </si>
  <si>
    <t>FC-614-16/17/18/19 pt100 input 8</t>
  </si>
  <si>
    <t>13DHall</t>
  </si>
  <si>
    <t>TEAMB08_ST_614_07_8.val</t>
  </si>
  <si>
    <t>FC-614-16/17/18/19 média</t>
  </si>
  <si>
    <t>10Hall16</t>
  </si>
  <si>
    <t>TIC1_614_07_1.PV</t>
  </si>
  <si>
    <t>FC-614-21/22/23/24 pt100 input 1</t>
  </si>
  <si>
    <t>15CHall</t>
  </si>
  <si>
    <t>FC61421</t>
  </si>
  <si>
    <t>TEAMB01_ST_614_09_1.val</t>
  </si>
  <si>
    <t>FC-614-21/22/23/24 pt100 input 2</t>
  </si>
  <si>
    <t>17CHall</t>
  </si>
  <si>
    <t>TEAMB02_ST_614_09_2.val</t>
  </si>
  <si>
    <t>FC-614-21/22/23/24 pt100 input 3</t>
  </si>
  <si>
    <t>19CHall</t>
  </si>
  <si>
    <t>TEAMB03_ST_614_09_3.val</t>
  </si>
  <si>
    <t>FC-614-21/22/23/24 pt100 input 4</t>
  </si>
  <si>
    <t>20CHall</t>
  </si>
  <si>
    <t>TEAMB04_ST_614_09_4.val</t>
  </si>
  <si>
    <t>FC-614-21/22/23/24 pt100 input 5</t>
  </si>
  <si>
    <t>19EHall</t>
  </si>
  <si>
    <t>TEAMB05_ST_614_09_5.val</t>
  </si>
  <si>
    <t>FC-614-21/22/23/24 pt100 input 6</t>
  </si>
  <si>
    <t>TEAMB06_ST_614_09_6.val</t>
  </si>
  <si>
    <t>FC-614-21/22/23/24 pt100 input 7</t>
  </si>
  <si>
    <t>16DHall</t>
  </si>
  <si>
    <t>TEAMB07_ST_614_09_7.val</t>
  </si>
  <si>
    <t>Inibido - cartão em falha &amp; Corrigir localização</t>
  </si>
  <si>
    <t>FC-614-21/22/23/24 pt100 input 8</t>
  </si>
  <si>
    <t>19DHall</t>
  </si>
  <si>
    <t>TEAMB08_ST_614_09_8.val</t>
  </si>
  <si>
    <t>FC-614-21/22/23/24 média</t>
  </si>
  <si>
    <t>16Hall22</t>
  </si>
  <si>
    <t>TIC1_614_09_1.PV</t>
  </si>
  <si>
    <t>ST-614-08.01</t>
  </si>
  <si>
    <t>09IW</t>
  </si>
  <si>
    <t>TEAMB01_ST_614_08_1.val</t>
  </si>
  <si>
    <t>ST-614-08.02</t>
  </si>
  <si>
    <t>10EW</t>
  </si>
  <si>
    <t>TEAMB02_ST_614_08_2.val</t>
  </si>
  <si>
    <t>ST-614-08.04</t>
  </si>
  <si>
    <t>11IW</t>
  </si>
  <si>
    <t>TEAMB03_ST_614_08_4.val</t>
  </si>
  <si>
    <t>ST-614-08.05</t>
  </si>
  <si>
    <t>11EW</t>
  </si>
  <si>
    <t>TEAMB04_ST_614_08_5.val</t>
  </si>
  <si>
    <t>ST-614-08.07</t>
  </si>
  <si>
    <t>12IW</t>
  </si>
  <si>
    <t>TEAMB05_ST_614_08_7.val</t>
  </si>
  <si>
    <t>ST-614-08.08</t>
  </si>
  <si>
    <t>13EW</t>
  </si>
  <si>
    <t>TEAMB06_ST_614_08_8.val</t>
  </si>
  <si>
    <t>ST-614-08.09</t>
  </si>
  <si>
    <t>14IW</t>
  </si>
  <si>
    <t>TEAMB07_ST_614_08_9.val</t>
  </si>
  <si>
    <t>ST-614-08.10</t>
  </si>
  <si>
    <t>14EW</t>
  </si>
  <si>
    <t>TEAMB08_ST_614_08_10.val</t>
  </si>
  <si>
    <t>ST-614-08 média</t>
  </si>
  <si>
    <t>0914</t>
  </si>
  <si>
    <t>MEDIA_TEAMB_ST_614_08.val</t>
  </si>
  <si>
    <t>ST-614-10.01</t>
  </si>
  <si>
    <t>15EW</t>
  </si>
  <si>
    <t>TEAMB01_ST_614_10_1.val</t>
  </si>
  <si>
    <t>ST-614-10.02</t>
  </si>
  <si>
    <t>16IW</t>
  </si>
  <si>
    <t>TEAMB02_ST_614_10_2.val</t>
  </si>
  <si>
    <t>ST-614-10.04</t>
  </si>
  <si>
    <t>17IW</t>
  </si>
  <si>
    <t>TEAMB03_ST_614_10_4.val</t>
  </si>
  <si>
    <t>ST-614-10.05</t>
  </si>
  <si>
    <t>17EW</t>
  </si>
  <si>
    <t>TEAMB04_ST_614_10_5.val</t>
  </si>
  <si>
    <t>ST-614-10.07</t>
  </si>
  <si>
    <t>18IW</t>
  </si>
  <si>
    <t>TEAMB05_ST_614_10_7.val</t>
  </si>
  <si>
    <t>ST-614-10.08</t>
  </si>
  <si>
    <t>19EW</t>
  </si>
  <si>
    <t>TEAMB06_ST_614_10_8.val</t>
  </si>
  <si>
    <t>ST-614-10.09</t>
  </si>
  <si>
    <t>20IW</t>
  </si>
  <si>
    <t>TEAMB07_ST_614_10_9.val</t>
  </si>
  <si>
    <t>ST-614-10.10</t>
  </si>
  <si>
    <t>20EW</t>
  </si>
  <si>
    <t>TEAMB08_ST_614_10_10.val</t>
  </si>
  <si>
    <t>ST-614-10 média</t>
  </si>
  <si>
    <t>MEDIA_TEAMB_ST_614_10.val</t>
  </si>
  <si>
    <t>ST-614-04.01</t>
  </si>
  <si>
    <t>57IW</t>
  </si>
  <si>
    <t>TEAMB01_ST_614_04_1.val</t>
  </si>
  <si>
    <t>ST-614-04.02</t>
  </si>
  <si>
    <t>58EW</t>
  </si>
  <si>
    <t>TEAMB02_ST_614_04_2.val</t>
  </si>
  <si>
    <t>ST-614-04.04</t>
  </si>
  <si>
    <t>59IW</t>
  </si>
  <si>
    <t>TEAMB03_ST_614_04_4.val</t>
  </si>
  <si>
    <t>ST-614-04.05</t>
  </si>
  <si>
    <t>59EW</t>
  </si>
  <si>
    <t>TEAMB04_ST_614_04_5.val</t>
  </si>
  <si>
    <t>ST-614-04.07</t>
  </si>
  <si>
    <t>60IW</t>
  </si>
  <si>
    <t>TEAMB05_ST_614_04_7.val</t>
  </si>
  <si>
    <t>ST-614-04.08</t>
  </si>
  <si>
    <t>01EW</t>
  </si>
  <si>
    <t>TEAMB06_ST_614_04_8.val</t>
  </si>
  <si>
    <t>ST-614-04.09</t>
  </si>
  <si>
    <t>02IW</t>
  </si>
  <si>
    <t>TEAMB07_ST_614_04_9.val</t>
  </si>
  <si>
    <t>ST-614-04.10</t>
  </si>
  <si>
    <t>02EW</t>
  </si>
  <si>
    <t>TEAMB08_ST_614_04_10.val</t>
  </si>
  <si>
    <t>ST-614-04 média</t>
  </si>
  <si>
    <t>0160</t>
  </si>
  <si>
    <t>MEDIA_TEAMB_ST_614_04.val</t>
  </si>
  <si>
    <t>.2</t>
  </si>
  <si>
    <t>ST-614-06.01</t>
  </si>
  <si>
    <t>03IW</t>
  </si>
  <si>
    <t>TEAMB01_ST_614_06_1.val</t>
  </si>
  <si>
    <t>ST-614-06.02</t>
  </si>
  <si>
    <t>04EW</t>
  </si>
  <si>
    <t>TEAMB02_ST_614_06_2.val</t>
  </si>
  <si>
    <t>ST-614-06.04</t>
  </si>
  <si>
    <t>05IW</t>
  </si>
  <si>
    <t>TEAMB03_ST_614_06_4.val</t>
  </si>
  <si>
    <t>ST-614-06.05</t>
  </si>
  <si>
    <t>05EW</t>
  </si>
  <si>
    <t>TEAMB04_ST_614_06_5.val</t>
  </si>
  <si>
    <t>ST-614-06.07</t>
  </si>
  <si>
    <t>06IW</t>
  </si>
  <si>
    <t>TEAMB05_ST_614_06_7.val</t>
  </si>
  <si>
    <t>ST-614-06.08</t>
  </si>
  <si>
    <t>07EW</t>
  </si>
  <si>
    <t>TEAMB06_ST_614_06_8.val</t>
  </si>
  <si>
    <t>ST-614-06.09</t>
  </si>
  <si>
    <t>08IW</t>
  </si>
  <si>
    <t>TEAMB07_ST_614_06_9.val</t>
  </si>
  <si>
    <t>ST-614-06.10</t>
  </si>
  <si>
    <t>08EW</t>
  </si>
  <si>
    <t>TEAMB08_ST_614_06_06.val</t>
  </si>
  <si>
    <t>ST-614-06 média</t>
  </si>
  <si>
    <t>0308</t>
  </si>
  <si>
    <t>MEDIA_TEAMB_ST_614_06.val</t>
  </si>
  <si>
    <t>FC-614-26/27/28/29 pt100 input 1</t>
  </si>
  <si>
    <t>22CHall</t>
  </si>
  <si>
    <t>FC61426</t>
  </si>
  <si>
    <t>TEAMB01_ST_614_11_1.val</t>
  </si>
  <si>
    <t>10.20.35.231</t>
  </si>
  <si>
    <t>FC-614-26/27/28/29 pt100 input 2</t>
  </si>
  <si>
    <t>24CHall</t>
  </si>
  <si>
    <t>TEAMB02_ST_614_11_2.val</t>
  </si>
  <si>
    <t>FC-614-26/27/28/29 pt100 input 3</t>
  </si>
  <si>
    <t>25CHall</t>
  </si>
  <si>
    <t>TEAMB03_ST_614_11_3.val</t>
  </si>
  <si>
    <t>FC-614-26/27/28/29 pt100 input 4</t>
  </si>
  <si>
    <t>26CHall</t>
  </si>
  <si>
    <t>TEAMB04_ST_614_11_4.val</t>
  </si>
  <si>
    <t>FC-614-26/27/28/29 pt100 input 5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</si>
  <si>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</si>
  <si>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</si>
  <si>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</si>
  <si>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</si>
  <si>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</si>
  <si>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22DHall</t>
  </si>
  <si>
    <t>TEAMB07_ST_614_11_7.val</t>
  </si>
  <si>
    <t>FC-614-26/27/28/29 pt100 input 8</t>
  </si>
  <si>
    <t>25DHall</t>
  </si>
  <si>
    <t>TEAMB08_ST_614_11_8.val</t>
  </si>
  <si>
    <t>FC-614-26/27/28/29 média</t>
  </si>
  <si>
    <t>22Hall28</t>
  </si>
  <si>
    <t>TIC1_614_11_1.PV</t>
  </si>
  <si>
    <t>FC-614-32/33/34/35 pt100 input 1</t>
  </si>
  <si>
    <t>32CHall</t>
  </si>
  <si>
    <t>FC61432</t>
  </si>
  <si>
    <t>TEAMB01_ST_614_13_1.val</t>
  </si>
  <si>
    <t>FC-614-32/33/34/35 pt100 input 2</t>
  </si>
  <si>
    <t>31CHall</t>
  </si>
  <si>
    <t>TEAMB02_ST_614_13_2.val</t>
  </si>
  <si>
    <t>FC-614-32/33/34/35 pt100 input 3</t>
  </si>
  <si>
    <t>29CHall</t>
  </si>
  <si>
    <t>TEAMB03_ST_614_13_3.val</t>
  </si>
  <si>
    <t>FC-614-32/33/34/35 pt100 input 4</t>
  </si>
  <si>
    <t>28CHall</t>
  </si>
  <si>
    <t>TEAMB04_ST_614_13_4.val</t>
  </si>
  <si>
    <t>FC-614-32/33/34/35 pt100 input 5</t>
  </si>
  <si>
    <t>26EHall</t>
  </si>
  <si>
    <t>TEAMB05_ST_614_13_5.val</t>
  </si>
  <si>
    <t>FC-614-32/33/34/35 pt100 input 6</t>
  </si>
  <si>
    <t>TEAMB06_ST_614_13_6.val</t>
  </si>
  <si>
    <t>FC-614-32/33/34/35 pt100 input 7</t>
  </si>
  <si>
    <t>28DHall</t>
  </si>
  <si>
    <t>TEAMB07_ST_614_13_7.val</t>
  </si>
  <si>
    <t>FC-614-32/33/34/35 pt100 input 8</t>
  </si>
  <si>
    <t>31DHall</t>
  </si>
  <si>
    <t>TEAMB08_ST_614_13_8.val</t>
  </si>
  <si>
    <t>FC-614-32/33/34/35 média</t>
  </si>
  <si>
    <t>28Hall34</t>
  </si>
  <si>
    <t>TIC1_614_13_1.PV</t>
  </si>
  <si>
    <t>FC-614-37/38/39/40 pt100 input 1</t>
  </si>
  <si>
    <t>33CHall</t>
  </si>
  <si>
    <t>FC61437</t>
  </si>
  <si>
    <t>TEAMB01_ST_614_15_1.val</t>
  </si>
  <si>
    <t>FC-614-37/38/39/40 pt100 input 2</t>
  </si>
  <si>
    <t>35CHall</t>
  </si>
  <si>
    <t>TEAMB02_ST_614_15_2.val</t>
  </si>
  <si>
    <t>FC-614-37/38/39/40 pt100 input 3</t>
  </si>
  <si>
    <t>37CHall</t>
  </si>
  <si>
    <t>TEAMB03_ST_614_15_3.val</t>
  </si>
  <si>
    <t>FC-614-37/38/39/40 pt100 input 4</t>
  </si>
  <si>
    <t>38CHall</t>
  </si>
  <si>
    <t>TEAMB04_ST_614_15_4.val</t>
  </si>
  <si>
    <t>FC-614-37/38/39/40 pt100 input 5</t>
  </si>
  <si>
    <t>36EHall</t>
  </si>
  <si>
    <t>TEAMB05_ST_614_15_5.val</t>
  </si>
  <si>
    <t>FC-614-37/38/39/40 pt100 input 6</t>
  </si>
  <si>
    <t>TEAMB06_ST_614_15_6.val</t>
  </si>
  <si>
    <t>Inibido - mau contato &amp; corrigir localização</t>
  </si>
  <si>
    <t>FC-614-37/38/39/40 pt100 input 7</t>
  </si>
  <si>
    <t>34DHall</t>
  </si>
  <si>
    <t>TEAMB07_ST_614_15_7.val</t>
  </si>
  <si>
    <t>FC-614-37/38/39/40 pt100 input 8</t>
  </si>
  <si>
    <t>37DHall</t>
  </si>
  <si>
    <t>TEAMB08_ST_614_15_8.val</t>
  </si>
  <si>
    <t>FC-614-37/38/39/40 média</t>
  </si>
  <si>
    <t>34Hall40</t>
  </si>
  <si>
    <t>TIC1_614_15_1.PV</t>
  </si>
  <si>
    <t>ST-614-12.01</t>
  </si>
  <si>
    <t>21IW</t>
  </si>
  <si>
    <t>ST-614-12.02</t>
  </si>
  <si>
    <t>22EW</t>
  </si>
  <si>
    <t>ST-614-12.04</t>
  </si>
  <si>
    <t>23IW</t>
  </si>
  <si>
    <t>ST-614-12.05</t>
  </si>
  <si>
    <t>23EW</t>
  </si>
  <si>
    <t>ST-614-12.07</t>
  </si>
  <si>
    <t>24IW</t>
  </si>
  <si>
    <t>ST-614-12.08</t>
  </si>
  <si>
    <t>25EW</t>
  </si>
  <si>
    <t>ST-614-12.09</t>
  </si>
  <si>
    <t>26IW</t>
  </si>
  <si>
    <t>ST-614-12.10</t>
  </si>
  <si>
    <t>26EW</t>
  </si>
  <si>
    <t>ST-614-12 média</t>
  </si>
  <si>
    <t>MEDIA_TEAMB_ST_614_12.val</t>
  </si>
  <si>
    <t>ST-614-14.01</t>
  </si>
  <si>
    <t>27IW</t>
  </si>
  <si>
    <t>ST-614-14.02</t>
  </si>
  <si>
    <t>28EW</t>
  </si>
  <si>
    <t>ST-614-14.04</t>
  </si>
  <si>
    <t>29IW</t>
  </si>
  <si>
    <t>ST-614-14.05</t>
  </si>
  <si>
    <t>29EW</t>
  </si>
  <si>
    <t>ST-614-14.07</t>
  </si>
  <si>
    <t>30IW</t>
  </si>
  <si>
    <t>ST-614-14.08</t>
  </si>
  <si>
    <t>31EW</t>
  </si>
  <si>
    <t>ST-614-14.09</t>
  </si>
  <si>
    <t>32IW</t>
  </si>
  <si>
    <t>ST-614-14.10</t>
  </si>
  <si>
    <t>32EW</t>
  </si>
  <si>
    <t>ST-614-14 média</t>
  </si>
  <si>
    <t>MEDIA_TEAMB_ST_614_14.val</t>
  </si>
  <si>
    <t>ST-614-16.01</t>
  </si>
  <si>
    <t>33IW</t>
  </si>
  <si>
    <t>ST-614-16.02</t>
  </si>
  <si>
    <t>34EW</t>
  </si>
  <si>
    <t>ST-614-16.04</t>
  </si>
  <si>
    <t>35IW</t>
  </si>
  <si>
    <t>ST-614-16.05</t>
  </si>
  <si>
    <t>35EW</t>
  </si>
  <si>
    <t>ST-614-16.07</t>
  </si>
  <si>
    <t>36IW</t>
  </si>
  <si>
    <t>ST-614-16.08</t>
  </si>
  <si>
    <t>37EW</t>
  </si>
  <si>
    <t>ST-614-16.09</t>
  </si>
  <si>
    <t>38IW</t>
  </si>
  <si>
    <t>ST-614-16.10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</si>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</sst>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</font>
    <font>
      <sz val="11"/>
      <name val="Calibri"/>
    </font>
    <font>
      <sz val="11"/>
      <color rgb="FF00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1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/>
    </xf>
    <xf numFmtId="0" fontId="6" fillId="13" borderId="1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 wrapText="1"/>
    </xf>
    <xf numFmtId="0" fontId="7" fillId="1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5" fillId="13" borderId="9" xfId="0" applyFont="1" applyFill="1" applyBorder="1" applyAlignment="1">
      <alignment horizontal="left"/>
    </xf>
    <xf numFmtId="0" fontId="5" fillId="13" borderId="9" xfId="0" applyFont="1" applyFill="1" applyBorder="1" applyAlignment="1">
      <alignment horizontal="left" wrapText="1"/>
    </xf>
    <xf numFmtId="0" fontId="5" fillId="13" borderId="13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11" borderId="14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 wrapText="1"/>
    </xf>
    <xf numFmtId="0" fontId="5" fillId="11" borderId="1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 wrapText="1"/>
    </xf>
    <xf numFmtId="0" fontId="6" fillId="11" borderId="13" xfId="0" applyFont="1" applyFill="1" applyBorder="1" applyAlignment="1">
      <alignment horizontal="left"/>
    </xf>
    <xf numFmtId="0" fontId="5" fillId="11" borderId="13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 wrapText="1"/>
    </xf>
    <xf numFmtId="0" fontId="7" fillId="11" borderId="7" xfId="0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5" fillId="13" borderId="10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 wrapText="1"/>
    </xf>
    <xf numFmtId="0" fontId="6" fillId="13" borderId="13" xfId="0" applyFont="1" applyFill="1" applyBorder="1" applyAlignment="1">
      <alignment horizontal="left"/>
    </xf>
    <xf numFmtId="0" fontId="5" fillId="13" borderId="0" xfId="0" applyFont="1" applyFill="1" applyAlignment="1">
      <alignment horizontal="left"/>
    </xf>
    <xf numFmtId="0" fontId="6" fillId="13" borderId="7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 wrapText="1"/>
    </xf>
    <xf numFmtId="0" fontId="5" fillId="13" borderId="4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0" fillId="9" borderId="6" xfId="0" applyFill="1" applyBorder="1" applyAlignment="1">
      <alignment horizontal="left"/>
    </xf>
    <xf numFmtId="0" fontId="0" fillId="15" borderId="7" xfId="0" quotePrefix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0" fillId="14" borderId="7" xfId="0" quotePrefix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11" fillId="12" borderId="9" xfId="0" applyFont="1" applyFill="1" applyBorder="1" applyAlignment="1">
      <alignment horizontal="left"/>
    </xf>
    <xf numFmtId="0" fontId="11" fillId="12" borderId="10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5" fillId="13" borderId="15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5" fillId="11" borderId="16" xfId="0" applyFont="1" applyFill="1" applyBorder="1" applyAlignment="1">
      <alignment horizontal="left"/>
    </xf>
    <xf numFmtId="0" fontId="12" fillId="15" borderId="7" xfId="0" quotePrefix="1" applyFont="1" applyFill="1" applyBorder="1" applyAlignment="1">
      <alignment horizontal="left"/>
    </xf>
    <xf numFmtId="0" fontId="6" fillId="15" borderId="6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 wrapText="1"/>
    </xf>
    <xf numFmtId="0" fontId="5" fillId="11" borderId="6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7" borderId="10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1" borderId="9" xfId="0" applyFont="1" applyFill="1" applyBorder="1" applyAlignment="1">
      <alignment horizontal="left"/>
    </xf>
    <xf numFmtId="0" fontId="6" fillId="13" borderId="9" xfId="0" applyFont="1" applyFill="1" applyBorder="1" applyAlignment="1">
      <alignment horizontal="left"/>
    </xf>
    <xf numFmtId="0" fontId="6" fillId="13" borderId="16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" fillId="15" borderId="9" xfId="0" applyFont="1" applyFill="1" applyBorder="1" applyAlignment="1">
      <alignment horizontal="left"/>
    </xf>
    <xf numFmtId="0" fontId="6" fillId="15" borderId="7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11" borderId="4" xfId="0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0" fontId="0" fillId="14" borderId="4" xfId="0" quotePrefix="1" applyFill="1" applyBorder="1" applyAlignment="1">
      <alignment horizontal="left"/>
    </xf>
    <xf numFmtId="0" fontId="0" fillId="15" borderId="14" xfId="0" quotePrefix="1" applyFill="1" applyBorder="1" applyAlignment="1">
      <alignment horizontal="left"/>
    </xf>
    <xf numFmtId="0" fontId="10" fillId="15" borderId="8" xfId="0" applyFont="1" applyFill="1" applyBorder="1" applyAlignment="1">
      <alignment horizontal="left"/>
    </xf>
    <xf numFmtId="0" fontId="0" fillId="15" borderId="4" xfId="0" quotePrefix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5" fillId="11" borderId="18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5" fillId="13" borderId="16" xfId="0" applyFont="1" applyFill="1" applyBorder="1" applyAlignment="1">
      <alignment horizontal="left"/>
    </xf>
    <xf numFmtId="0" fontId="5" fillId="13" borderId="18" xfId="0" applyFont="1" applyFill="1" applyBorder="1" applyAlignment="1">
      <alignment horizontal="left"/>
    </xf>
    <xf numFmtId="0" fontId="8" fillId="14" borderId="4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left"/>
    </xf>
    <xf numFmtId="0" fontId="5" fillId="15" borderId="15" xfId="0" applyFont="1" applyFill="1" applyBorder="1" applyAlignment="1">
      <alignment horizontal="left"/>
    </xf>
    <xf numFmtId="0" fontId="5" fillId="15" borderId="17" xfId="0" applyFont="1" applyFill="1" applyBorder="1" applyAlignment="1">
      <alignment horizontal="left"/>
    </xf>
    <xf numFmtId="0" fontId="5" fillId="15" borderId="11" xfId="0" applyFont="1" applyFill="1" applyBorder="1" applyAlignment="1">
      <alignment horizontal="left"/>
    </xf>
    <xf numFmtId="0" fontId="5" fillId="15" borderId="7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 wrapText="1"/>
    </xf>
    <xf numFmtId="0" fontId="7" fillId="15" borderId="6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8" fillId="14" borderId="6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/>
    </xf>
    <xf numFmtId="0" fontId="5" fillId="14" borderId="17" xfId="0" applyFont="1" applyFill="1" applyBorder="1" applyAlignment="1">
      <alignment horizontal="left"/>
    </xf>
    <xf numFmtId="0" fontId="5" fillId="14" borderId="7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 wrapText="1"/>
    </xf>
    <xf numFmtId="0" fontId="7" fillId="14" borderId="6" xfId="0" applyFont="1" applyFill="1" applyBorder="1" applyAlignment="1">
      <alignment horizontal="left"/>
    </xf>
    <xf numFmtId="0" fontId="5" fillId="10" borderId="8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/>
    </xf>
    <xf numFmtId="0" fontId="5" fillId="15" borderId="19" xfId="0" applyFont="1" applyFill="1" applyBorder="1" applyAlignment="1">
      <alignment horizontal="left"/>
    </xf>
    <xf numFmtId="0" fontId="5" fillId="15" borderId="14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 wrapText="1"/>
    </xf>
    <xf numFmtId="0" fontId="7" fillId="15" borderId="8" xfId="0" applyFont="1" applyFill="1" applyBorder="1" applyAlignment="1">
      <alignment horizontal="left"/>
    </xf>
    <xf numFmtId="0" fontId="6" fillId="15" borderId="8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15" borderId="3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 wrapText="1"/>
    </xf>
    <xf numFmtId="0" fontId="7" fillId="15" borderId="4" xfId="0" applyFont="1" applyFill="1" applyBorder="1" applyAlignment="1">
      <alignment horizontal="left"/>
    </xf>
    <xf numFmtId="0" fontId="6" fillId="15" borderId="6" xfId="0" applyFont="1" applyFill="1" applyBorder="1" applyAlignment="1">
      <alignment horizontal="left" wrapText="1"/>
    </xf>
    <xf numFmtId="49" fontId="6" fillId="15" borderId="6" xfId="0" applyNumberFormat="1" applyFont="1" applyFill="1" applyBorder="1" applyAlignment="1">
      <alignment horizontal="left"/>
    </xf>
    <xf numFmtId="49" fontId="5" fillId="14" borderId="6" xfId="0" applyNumberFormat="1" applyFont="1" applyFill="1" applyBorder="1" applyAlignment="1">
      <alignment horizontal="left"/>
    </xf>
    <xf numFmtId="0" fontId="5" fillId="10" borderId="0" xfId="0" applyFont="1" applyFill="1" applyAlignment="1">
      <alignment horizontal="left"/>
    </xf>
    <xf numFmtId="49" fontId="5" fillId="14" borderId="4" xfId="0" applyNumberFormat="1" applyFont="1" applyFill="1" applyBorder="1" applyAlignment="1">
      <alignment horizontal="left"/>
    </xf>
    <xf numFmtId="0" fontId="5" fillId="14" borderId="4" xfId="0" applyFont="1" applyFill="1" applyBorder="1" applyAlignment="1">
      <alignment horizontal="left" wrapText="1"/>
    </xf>
    <xf numFmtId="0" fontId="5" fillId="14" borderId="8" xfId="0" applyFont="1" applyFill="1" applyBorder="1" applyAlignment="1">
      <alignment horizontal="left"/>
    </xf>
    <xf numFmtId="0" fontId="7" fillId="14" borderId="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8" xfId="0" applyFont="1" applyFill="1" applyBorder="1" applyAlignment="1">
      <alignment horizontal="left"/>
    </xf>
    <xf numFmtId="0" fontId="8" fillId="15" borderId="17" xfId="0" applyFont="1" applyFill="1" applyBorder="1" applyAlignment="1">
      <alignment horizontal="left"/>
    </xf>
    <xf numFmtId="0" fontId="5" fillId="15" borderId="5" xfId="0" applyFont="1" applyFill="1" applyBorder="1" applyAlignment="1">
      <alignment horizontal="left"/>
    </xf>
    <xf numFmtId="0" fontId="13" fillId="12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15" fillId="15" borderId="6" xfId="0" applyFont="1" applyFill="1" applyBorder="1" applyAlignment="1">
      <alignment horizontal="left"/>
    </xf>
    <xf numFmtId="0" fontId="15" fillId="14" borderId="6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horizontal="left"/>
    </xf>
    <xf numFmtId="0" fontId="14" fillId="15" borderId="9" xfId="0" applyFont="1" applyFill="1" applyBorder="1" applyAlignment="1">
      <alignment horizontal="left"/>
    </xf>
    <xf numFmtId="0" fontId="14" fillId="15" borderId="7" xfId="0" applyFont="1" applyFill="1" applyBorder="1" applyAlignment="1">
      <alignment horizontal="left"/>
    </xf>
    <xf numFmtId="0" fontId="14" fillId="15" borderId="8" xfId="0" applyFont="1" applyFill="1" applyBorder="1" applyAlignment="1">
      <alignment horizontal="left"/>
    </xf>
    <xf numFmtId="0" fontId="14" fillId="16" borderId="0" xfId="0" applyFont="1" applyFill="1" applyAlignment="1">
      <alignment horizontal="left"/>
    </xf>
    <xf numFmtId="0" fontId="1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6" fillId="21" borderId="4" xfId="0" applyFont="1" applyFill="1" applyBorder="1" applyAlignment="1">
      <alignment horizontal="left"/>
    </xf>
    <xf numFmtId="0" fontId="14" fillId="21" borderId="1" xfId="0" applyFont="1" applyFill="1" applyBorder="1" applyAlignment="1">
      <alignment horizontal="left"/>
    </xf>
    <xf numFmtId="0" fontId="5" fillId="21" borderId="4" xfId="0" applyFont="1" applyFill="1" applyBorder="1" applyAlignment="1">
      <alignment horizontal="left"/>
    </xf>
    <xf numFmtId="0" fontId="5" fillId="21" borderId="1" xfId="0" applyFont="1" applyFill="1" applyBorder="1" applyAlignment="1">
      <alignment horizontal="left"/>
    </xf>
    <xf numFmtId="0" fontId="5" fillId="21" borderId="11" xfId="0" applyFont="1" applyFill="1" applyBorder="1" applyAlignment="1">
      <alignment horizontal="left"/>
    </xf>
    <xf numFmtId="0" fontId="5" fillId="21" borderId="7" xfId="0" applyFont="1" applyFill="1" applyBorder="1" applyAlignment="1">
      <alignment horizontal="left"/>
    </xf>
    <xf numFmtId="0" fontId="6" fillId="21" borderId="11" xfId="0" applyFont="1" applyFill="1" applyBorder="1" applyAlignment="1">
      <alignment horizontal="left"/>
    </xf>
    <xf numFmtId="0" fontId="5" fillId="21" borderId="14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2" borderId="12" xfId="0" applyFont="1" applyFill="1" applyBorder="1" applyAlignment="1">
      <alignment horizontal="left"/>
    </xf>
    <xf numFmtId="0" fontId="5" fillId="22" borderId="0" xfId="0" applyFont="1" applyFill="1" applyAlignment="1">
      <alignment horizontal="left"/>
    </xf>
    <xf numFmtId="0" fontId="6" fillId="22" borderId="11" xfId="0" applyFont="1" applyFill="1" applyBorder="1" applyAlignment="1">
      <alignment horizontal="left"/>
    </xf>
    <xf numFmtId="0" fontId="7" fillId="22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5" fillId="22" borderId="10" xfId="0" applyFont="1" applyFill="1" applyBorder="1" applyAlignment="1">
      <alignment horizontal="left"/>
    </xf>
    <xf numFmtId="0" fontId="5" fillId="22" borderId="4" xfId="0" applyFont="1" applyFill="1" applyBorder="1" applyAlignment="1">
      <alignment horizontal="left"/>
    </xf>
    <xf numFmtId="0" fontId="6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11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Clara de Souza Oliveira" id="{6EFA7CD5-7047-4829-A738-8DE23EC90EF4}" userId="S::ana.clara@lnls.br::9f25fe95-4bd0-476c-9850-f5486e1533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2-11-10T20:21:50.30" personId="{6EFA7CD5-7047-4829-A738-8DE23EC90EF4}" id="{3F399CF5-E1E4-4CAD-8799-BD650D1980DF}">
    <text>Pessoal, neste caso aqui, não podemos usar o hífen dentro do nome da propriedade, teria que ser
UA-58DHall:AC-PT100-FC61406:Temperature1-Mon. Idem para os outros casos semelhantes.</text>
  </threadedComment>
  <threadedComment ref="L7" dT="2022-11-10T20:23:20.04" personId="{6EFA7CD5-7047-4829-A738-8DE23EC90EF4}" id="{C92D3155-E70A-4958-AABF-E11B0F1F07CA}" parentId="{3F399CF5-E1E4-4CAD-8799-BD650D1980DF}">
    <text>De maneira mais clara, chamei de propriedade aqui, a última parte após o último ":", ou seja, "Temperature-1-Mon", que deve ser mudado para "Temperature1-Mon"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X73"/>
  <sheetViews>
    <sheetView topLeftCell="B1" zoomScale="70" zoomScaleNormal="70" workbookViewId="0">
      <selection activeCell="V29" sqref="V29"/>
    </sheetView>
  </sheetViews>
  <sheetFormatPr defaultColWidth="9.140625" defaultRowHeight="15"/>
  <cols>
    <col min="1" max="1" width="3.42578125" style="13" bestFit="1" customWidth="1"/>
    <col min="2" max="2" width="48.140625" style="13" customWidth="1"/>
    <col min="3" max="3" width="4.28515625" style="13" bestFit="1" customWidth="1"/>
    <col min="4" max="4" width="12.140625" style="13" customWidth="1"/>
    <col min="5" max="5" width="6.140625" style="13" bestFit="1" customWidth="1"/>
    <col min="6" max="6" width="11.5703125" style="13" bestFit="1" customWidth="1"/>
    <col min="7" max="7" width="17.140625" style="13" customWidth="1"/>
    <col min="8" max="8" width="18.140625" style="13" customWidth="1"/>
    <col min="9" max="9" width="5.5703125" style="13" customWidth="1"/>
    <col min="10" max="10" width="5.5703125" style="13" bestFit="1" customWidth="1"/>
    <col min="11" max="11" width="52.85546875" style="13" customWidth="1"/>
    <col min="12" max="12" width="52.85546875" style="13" hidden="1" customWidth="1"/>
    <col min="13" max="13" width="27.140625" style="13" bestFit="1" customWidth="1"/>
    <col min="14" max="14" width="21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87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>
      <c r="A1" s="61" t="s">
        <v>0</v>
      </c>
      <c r="B1" s="61" t="s">
        <v>1</v>
      </c>
      <c r="C1" s="61" t="s">
        <v>2</v>
      </c>
      <c r="D1" s="62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147" t="s">
        <v>6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86" t="s">
        <v>17</v>
      </c>
      <c r="T1" s="61" t="s">
        <v>18</v>
      </c>
      <c r="U1" s="61" t="s">
        <v>19</v>
      </c>
      <c r="V1" s="63" t="s">
        <v>20</v>
      </c>
      <c r="W1" s="9"/>
      <c r="X1" s="10" t="s">
        <v>21</v>
      </c>
    </row>
    <row r="2" spans="1:24" s="75" customFormat="1">
      <c r="A2" s="14">
        <v>1</v>
      </c>
      <c r="B2" s="30" t="s">
        <v>22</v>
      </c>
      <c r="C2" s="66" t="s">
        <v>23</v>
      </c>
      <c r="D2" s="97" t="s">
        <v>24</v>
      </c>
      <c r="E2" s="98" t="s">
        <v>25</v>
      </c>
      <c r="F2" s="27" t="s">
        <v>26</v>
      </c>
      <c r="G2" s="27" t="s">
        <v>27</v>
      </c>
      <c r="H2" s="27" t="s">
        <v>28</v>
      </c>
      <c r="I2" s="152"/>
      <c r="J2" s="27" t="s">
        <v>29</v>
      </c>
      <c r="K2" s="27" t="str">
        <f>IF(G2="-",C2&amp;"-"&amp;D2&amp;":"&amp;E2&amp;"-"&amp;F2&amp;":"&amp;H2&amp;"-"&amp;J2,C2&amp;"-"&amp;D2&amp;":"&amp;E2&amp;"-"&amp;F2&amp;"-"&amp;G2&amp;":"&amp;H2&amp;"-"&amp;J2)</f>
        <v>UA-52CHall:AC-PT100-FC61401:Temperature-Mon</v>
      </c>
      <c r="L2" s="68"/>
      <c r="M2" s="30" t="s">
        <v>30</v>
      </c>
      <c r="N2" s="72" t="s">
        <v>31</v>
      </c>
      <c r="O2" s="73" t="s">
        <v>32</v>
      </c>
      <c r="P2" s="27" t="s">
        <v>33</v>
      </c>
      <c r="Q2" s="33"/>
      <c r="R2" s="33"/>
      <c r="S2" s="78" t="s">
        <v>34</v>
      </c>
      <c r="T2" s="27" t="s">
        <v>30</v>
      </c>
      <c r="U2" s="27" t="s">
        <v>35</v>
      </c>
      <c r="V2" s="66">
        <v>1</v>
      </c>
      <c r="W2" s="74"/>
      <c r="X2" s="12" t="s">
        <v>36</v>
      </c>
    </row>
    <row r="3" spans="1:24">
      <c r="A3" s="14">
        <v>2</v>
      </c>
      <c r="B3" s="30" t="s">
        <v>37</v>
      </c>
      <c r="C3" s="66" t="s">
        <v>23</v>
      </c>
      <c r="D3" s="97" t="s">
        <v>38</v>
      </c>
      <c r="E3" s="98" t="s">
        <v>25</v>
      </c>
      <c r="F3" s="27" t="s">
        <v>26</v>
      </c>
      <c r="G3" s="27" t="s">
        <v>27</v>
      </c>
      <c r="H3" s="27" t="s">
        <v>28</v>
      </c>
      <c r="I3" s="152"/>
      <c r="J3" s="27" t="s">
        <v>29</v>
      </c>
      <c r="K3" s="27" t="str">
        <f t="shared" ref="K3:K28" si="0">IF(G3="-",C3&amp;"-"&amp;D3&amp;":"&amp;E3&amp;"-"&amp;F3&amp;":"&amp;H3&amp;"-"&amp;J3,C3&amp;"-"&amp;D3&amp;":"&amp;E3&amp;"-"&amp;F3&amp;"-"&amp;G3&amp;":"&amp;H3&amp;"-"&amp;J3)</f>
        <v>UA-54CHall:AC-PT100-FC61401:Temperature-Mon</v>
      </c>
      <c r="L3" s="68"/>
      <c r="M3" s="30" t="s">
        <v>39</v>
      </c>
      <c r="N3" s="36" t="s">
        <v>31</v>
      </c>
      <c r="O3" s="32" t="s">
        <v>32</v>
      </c>
      <c r="P3" s="27" t="s">
        <v>33</v>
      </c>
      <c r="Q3" s="33"/>
      <c r="R3" s="33"/>
      <c r="S3" s="78" t="s">
        <v>34</v>
      </c>
      <c r="T3" s="27" t="s">
        <v>39</v>
      </c>
      <c r="U3" s="27" t="s">
        <v>35</v>
      </c>
      <c r="V3" s="66">
        <v>1</v>
      </c>
      <c r="W3" s="21"/>
      <c r="X3" s="21"/>
    </row>
    <row r="4" spans="1:24">
      <c r="A4" s="14">
        <v>3</v>
      </c>
      <c r="B4" s="30" t="s">
        <v>40</v>
      </c>
      <c r="C4" s="66" t="s">
        <v>23</v>
      </c>
      <c r="D4" s="97" t="s">
        <v>41</v>
      </c>
      <c r="E4" s="98" t="s">
        <v>25</v>
      </c>
      <c r="F4" s="27" t="s">
        <v>26</v>
      </c>
      <c r="G4" s="27" t="s">
        <v>27</v>
      </c>
      <c r="H4" s="27" t="s">
        <v>28</v>
      </c>
      <c r="I4" s="152"/>
      <c r="J4" s="27" t="s">
        <v>29</v>
      </c>
      <c r="K4" s="27" t="str">
        <f t="shared" si="0"/>
        <v>UA-55CHall:AC-PT100-FC61401:Temperature-Mon</v>
      </c>
      <c r="L4" s="68"/>
      <c r="M4" s="30" t="s">
        <v>42</v>
      </c>
      <c r="N4" s="36" t="s">
        <v>31</v>
      </c>
      <c r="O4" s="32" t="s">
        <v>32</v>
      </c>
      <c r="P4" s="27" t="s">
        <v>33</v>
      </c>
      <c r="Q4" s="33"/>
      <c r="R4" s="33"/>
      <c r="S4" s="78" t="s">
        <v>34</v>
      </c>
      <c r="T4" s="27" t="s">
        <v>42</v>
      </c>
      <c r="U4" s="27" t="s">
        <v>35</v>
      </c>
      <c r="V4" s="66">
        <v>1</v>
      </c>
      <c r="W4" s="21"/>
      <c r="X4" s="21"/>
    </row>
    <row r="5" spans="1:24">
      <c r="A5" s="14">
        <v>4</v>
      </c>
      <c r="B5" s="30" t="s">
        <v>43</v>
      </c>
      <c r="C5" s="66" t="s">
        <v>23</v>
      </c>
      <c r="D5" s="97" t="s">
        <v>44</v>
      </c>
      <c r="E5" s="98" t="s">
        <v>25</v>
      </c>
      <c r="F5" s="27" t="s">
        <v>26</v>
      </c>
      <c r="G5" s="27" t="s">
        <v>27</v>
      </c>
      <c r="H5" s="27" t="s">
        <v>28</v>
      </c>
      <c r="I5" s="152"/>
      <c r="J5" s="27" t="s">
        <v>29</v>
      </c>
      <c r="K5" s="27" t="str">
        <f t="shared" si="0"/>
        <v>UA-56CHall:AC-PT100-FC61401:Temperature-Mon</v>
      </c>
      <c r="L5" s="68"/>
      <c r="M5" s="30" t="s">
        <v>45</v>
      </c>
      <c r="N5" s="36" t="s">
        <v>31</v>
      </c>
      <c r="O5" s="32" t="s">
        <v>32</v>
      </c>
      <c r="P5" s="27" t="s">
        <v>33</v>
      </c>
      <c r="Q5" s="33"/>
      <c r="R5" s="33"/>
      <c r="S5" s="78" t="s">
        <v>34</v>
      </c>
      <c r="T5" s="27" t="s">
        <v>45</v>
      </c>
      <c r="U5" s="27" t="s">
        <v>35</v>
      </c>
      <c r="V5" s="66">
        <v>1</v>
      </c>
      <c r="W5" s="21"/>
      <c r="X5" s="21"/>
    </row>
    <row r="6" spans="1:24">
      <c r="A6" s="14">
        <v>5</v>
      </c>
      <c r="B6" s="30" t="s">
        <v>46</v>
      </c>
      <c r="C6" s="66" t="s">
        <v>23</v>
      </c>
      <c r="D6" s="162" t="s">
        <v>47</v>
      </c>
      <c r="E6" s="98" t="s">
        <v>25</v>
      </c>
      <c r="F6" s="27" t="s">
        <v>26</v>
      </c>
      <c r="G6" s="27" t="s">
        <v>27</v>
      </c>
      <c r="H6" s="27" t="s">
        <v>28</v>
      </c>
      <c r="I6" s="163">
        <v>1</v>
      </c>
      <c r="J6" s="27" t="s">
        <v>29</v>
      </c>
      <c r="K6" s="27" t="str">
        <f>IF(G6="-",C6&amp;"-"&amp;D6&amp;":"&amp;E6&amp;"-"&amp;F6&amp;":"&amp;H6&amp;"-"&amp;J6,C6&amp;"-"&amp;D6&amp;":"&amp;E6&amp;"-"&amp;F6&amp;"-"&amp;G6&amp;":"&amp;H6&amp;"-"&amp;I6&amp;"-"&amp;J6)</f>
        <v>UA-55EHall:AC-PT100-FC61401:Temperature-1-Mon</v>
      </c>
      <c r="L6" s="68"/>
      <c r="M6" s="30" t="s">
        <v>48</v>
      </c>
      <c r="N6" s="36" t="s">
        <v>49</v>
      </c>
      <c r="O6" s="32" t="s">
        <v>32</v>
      </c>
      <c r="P6" s="27" t="s">
        <v>33</v>
      </c>
      <c r="Q6" s="33"/>
      <c r="R6" s="33"/>
      <c r="S6" s="78" t="s">
        <v>34</v>
      </c>
      <c r="T6" s="27" t="s">
        <v>48</v>
      </c>
      <c r="U6" s="27" t="s">
        <v>35</v>
      </c>
      <c r="V6" s="66">
        <v>1</v>
      </c>
      <c r="W6" s="21"/>
      <c r="X6" s="21"/>
    </row>
    <row r="7" spans="1:24">
      <c r="A7" s="14">
        <v>6</v>
      </c>
      <c r="B7" s="30" t="s">
        <v>50</v>
      </c>
      <c r="C7" s="66" t="s">
        <v>23</v>
      </c>
      <c r="D7" s="162" t="s">
        <v>47</v>
      </c>
      <c r="E7" s="98" t="s">
        <v>25</v>
      </c>
      <c r="F7" s="27" t="s">
        <v>26</v>
      </c>
      <c r="G7" s="27" t="s">
        <v>27</v>
      </c>
      <c r="H7" s="27" t="s">
        <v>28</v>
      </c>
      <c r="I7" s="163">
        <v>2</v>
      </c>
      <c r="J7" s="27" t="s">
        <v>29</v>
      </c>
      <c r="K7" s="27" t="str">
        <f>IF(G7="-",C7&amp;"-"&amp;D7&amp;":"&amp;E7&amp;"-"&amp;F7&amp;":"&amp;H7&amp;"-"&amp;J7,C7&amp;"-"&amp;D7&amp;":"&amp;E7&amp;"-"&amp;F7&amp;"-"&amp;G7&amp;":"&amp;H7&amp;"-"&amp;I7&amp;"-"&amp;J7)</f>
        <v>UA-55EHall:AC-PT100-FC61401:Temperature-2-Mon</v>
      </c>
      <c r="L7" s="68"/>
      <c r="M7" s="30" t="s">
        <v>51</v>
      </c>
      <c r="N7" s="36" t="s">
        <v>49</v>
      </c>
      <c r="O7" s="32" t="s">
        <v>32</v>
      </c>
      <c r="P7" s="27" t="s">
        <v>33</v>
      </c>
      <c r="Q7" s="33"/>
      <c r="R7" s="33"/>
      <c r="S7" s="78" t="s">
        <v>34</v>
      </c>
      <c r="T7" s="27" t="s">
        <v>51</v>
      </c>
      <c r="U7" s="27" t="s">
        <v>35</v>
      </c>
      <c r="V7" s="66">
        <v>1</v>
      </c>
      <c r="W7" s="21"/>
      <c r="X7" s="21"/>
    </row>
    <row r="8" spans="1:24">
      <c r="A8" s="14">
        <v>7</v>
      </c>
      <c r="B8" s="30" t="s">
        <v>52</v>
      </c>
      <c r="C8" s="66" t="s">
        <v>23</v>
      </c>
      <c r="D8" s="98" t="s">
        <v>53</v>
      </c>
      <c r="E8" s="98" t="s">
        <v>25</v>
      </c>
      <c r="F8" s="27" t="s">
        <v>26</v>
      </c>
      <c r="G8" s="27" t="s">
        <v>27</v>
      </c>
      <c r="H8" s="27" t="s">
        <v>28</v>
      </c>
      <c r="I8" s="152"/>
      <c r="J8" s="27" t="s">
        <v>29</v>
      </c>
      <c r="K8" s="27" t="str">
        <f>IF(G8="-",C8&amp;"-"&amp;D8&amp;":"&amp;E8&amp;"-"&amp;F8&amp;":"&amp;H8&amp;"-"&amp;J8,C8&amp;"-"&amp;D8&amp;":"&amp;E8&amp;"-"&amp;F8&amp;"-"&amp;G8&amp;":"&amp;H8&amp;"-"&amp;J8)</f>
        <v>UA-52DHall:AC-PT100-FC61401:Temperature-Mon</v>
      </c>
      <c r="L8" s="68"/>
      <c r="M8" s="30" t="s">
        <v>54</v>
      </c>
      <c r="N8" s="36" t="s">
        <v>31</v>
      </c>
      <c r="O8" s="32" t="s">
        <v>32</v>
      </c>
      <c r="P8" s="27" t="s">
        <v>33</v>
      </c>
      <c r="Q8" s="33"/>
      <c r="R8" s="33"/>
      <c r="S8" s="78" t="s">
        <v>34</v>
      </c>
      <c r="T8" s="27" t="s">
        <v>54</v>
      </c>
      <c r="U8" s="27" t="s">
        <v>35</v>
      </c>
      <c r="V8" s="66">
        <v>1</v>
      </c>
      <c r="W8" s="21"/>
      <c r="X8" s="21"/>
    </row>
    <row r="9" spans="1:24">
      <c r="A9" s="14">
        <v>8</v>
      </c>
      <c r="B9" s="30" t="s">
        <v>55</v>
      </c>
      <c r="C9" s="66" t="s">
        <v>23</v>
      </c>
      <c r="D9" s="98" t="s">
        <v>56</v>
      </c>
      <c r="E9" s="98" t="s">
        <v>25</v>
      </c>
      <c r="F9" s="27" t="s">
        <v>26</v>
      </c>
      <c r="G9" s="27" t="s">
        <v>27</v>
      </c>
      <c r="H9" s="27" t="s">
        <v>28</v>
      </c>
      <c r="I9" s="152"/>
      <c r="J9" s="27" t="s">
        <v>29</v>
      </c>
      <c r="K9" s="27" t="str">
        <f>IF(G9="-",C9&amp;"-"&amp;D9&amp;":"&amp;E9&amp;"-"&amp;F9&amp;":"&amp;H9&amp;"-"&amp;J9,C9&amp;"-"&amp;D9&amp;":"&amp;E9&amp;"-"&amp;F9&amp;"-"&amp;G9&amp;":"&amp;H9&amp;"-"&amp;J9)</f>
        <v>UA-55DHall:AC-PT100-FC61401:Temperature-Mon</v>
      </c>
      <c r="L9" s="68"/>
      <c r="M9" s="30" t="s">
        <v>57</v>
      </c>
      <c r="N9" s="36" t="s">
        <v>31</v>
      </c>
      <c r="O9" s="32" t="s">
        <v>32</v>
      </c>
      <c r="P9" s="27" t="s">
        <v>33</v>
      </c>
      <c r="Q9" s="33"/>
      <c r="R9" s="33"/>
      <c r="S9" s="78" t="s">
        <v>34</v>
      </c>
      <c r="T9" s="27" t="s">
        <v>57</v>
      </c>
      <c r="U9" s="27" t="s">
        <v>35</v>
      </c>
      <c r="V9" s="66">
        <v>1</v>
      </c>
      <c r="W9" s="21"/>
      <c r="X9" s="21"/>
    </row>
    <row r="10" spans="1:24">
      <c r="A10" s="14">
        <v>9</v>
      </c>
      <c r="B10" s="68" t="s">
        <v>58</v>
      </c>
      <c r="C10" s="102" t="s">
        <v>23</v>
      </c>
      <c r="D10" s="164" t="s">
        <v>59</v>
      </c>
      <c r="E10" s="98" t="s">
        <v>25</v>
      </c>
      <c r="F10" s="26" t="s">
        <v>26</v>
      </c>
      <c r="G10" s="27" t="s">
        <v>27</v>
      </c>
      <c r="H10" s="27" t="s">
        <v>60</v>
      </c>
      <c r="I10" s="152"/>
      <c r="J10" s="27" t="s">
        <v>29</v>
      </c>
      <c r="K10" s="27" t="str">
        <f>IF(G10="-",C10&amp;"-"&amp;D10&amp;":"&amp;E10&amp;"-"&amp;F10&amp;":"&amp;H10&amp;"-"&amp;J10,C10&amp;"-"&amp;D10&amp;":"&amp;E10&amp;"-"&amp;F10&amp;"-"&amp;G10&amp;":"&amp;H10&amp;"-"&amp;J10)</f>
        <v>UA-52Hall58:AC-PT100-FC61401:MeanTemperature-Mon</v>
      </c>
      <c r="L10" s="68"/>
      <c r="M10" s="32" t="s">
        <v>61</v>
      </c>
      <c r="N10" s="37" t="s">
        <v>31</v>
      </c>
      <c r="O10" s="32" t="s">
        <v>32</v>
      </c>
      <c r="P10" s="27" t="s">
        <v>33</v>
      </c>
      <c r="Q10" s="26"/>
      <c r="R10" s="26"/>
      <c r="S10" s="78" t="s">
        <v>34</v>
      </c>
      <c r="T10" s="27" t="s">
        <v>61</v>
      </c>
      <c r="U10" s="27" t="s">
        <v>35</v>
      </c>
      <c r="V10" s="66">
        <v>1</v>
      </c>
      <c r="W10" s="21"/>
      <c r="X10" s="21"/>
    </row>
    <row r="11" spans="1:24">
      <c r="A11" s="14">
        <v>10</v>
      </c>
      <c r="B11" s="17" t="s">
        <v>62</v>
      </c>
      <c r="C11" s="46" t="s">
        <v>23</v>
      </c>
      <c r="D11" s="54" t="s">
        <v>63</v>
      </c>
      <c r="E11" s="54" t="s">
        <v>25</v>
      </c>
      <c r="F11" s="17" t="s">
        <v>26</v>
      </c>
      <c r="G11" s="17" t="s">
        <v>64</v>
      </c>
      <c r="H11" s="15" t="s">
        <v>28</v>
      </c>
      <c r="I11" s="151"/>
      <c r="J11" s="15" t="s">
        <v>29</v>
      </c>
      <c r="K11" s="148" t="str">
        <f>IF(G11="-",C11&amp;"-"&amp;D11&amp;":"&amp;E11&amp;"-"&amp;F11&amp;":"&amp;H11&amp;"-"&amp;J11,C11&amp;"-"&amp;D11&amp;":"&amp;E11&amp;"-"&amp;F11&amp;"-"&amp;G11&amp;":"&amp;H11&amp;"-"&amp;J11)</f>
        <v>UA-44CHall:AC-PT100-FC61442:Temperature-Mon</v>
      </c>
      <c r="L11" s="51"/>
      <c r="M11" s="18" t="s">
        <v>65</v>
      </c>
      <c r="N11" s="25" t="s">
        <v>31</v>
      </c>
      <c r="O11" s="16" t="s">
        <v>32</v>
      </c>
      <c r="P11" s="15" t="s">
        <v>33</v>
      </c>
      <c r="Q11" s="17"/>
      <c r="R11" s="17"/>
      <c r="S11" s="77" t="s">
        <v>34</v>
      </c>
      <c r="T11" s="15" t="s">
        <v>65</v>
      </c>
      <c r="U11" s="15" t="s">
        <v>35</v>
      </c>
      <c r="V11" s="66">
        <v>1</v>
      </c>
      <c r="W11" s="21"/>
      <c r="X11" s="21"/>
    </row>
    <row r="12" spans="1:24">
      <c r="A12" s="14">
        <v>11</v>
      </c>
      <c r="B12" s="17" t="s">
        <v>66</v>
      </c>
      <c r="C12" s="46" t="s">
        <v>23</v>
      </c>
      <c r="D12" s="54" t="s">
        <v>67</v>
      </c>
      <c r="E12" s="54" t="s">
        <v>25</v>
      </c>
      <c r="F12" s="17" t="s">
        <v>26</v>
      </c>
      <c r="G12" s="17" t="s">
        <v>64</v>
      </c>
      <c r="H12" s="15" t="s">
        <v>28</v>
      </c>
      <c r="I12" s="151"/>
      <c r="J12" s="15" t="s">
        <v>29</v>
      </c>
      <c r="K12" s="148" t="str">
        <f>IF(G12="-",C12&amp;"-"&amp;D12&amp;":"&amp;E12&amp;"-"&amp;F12&amp;":"&amp;H12&amp;"-"&amp;J12,C12&amp;"-"&amp;D12&amp;":"&amp;E12&amp;"-"&amp;F12&amp;"-"&amp;G12&amp;":"&amp;H12&amp;"-"&amp;J12)</f>
        <v>UA-43CHall:AC-PT100-FC61442:Temperature-Mon</v>
      </c>
      <c r="L12" s="51"/>
      <c r="M12" s="18" t="s">
        <v>68</v>
      </c>
      <c r="N12" s="49" t="s">
        <v>31</v>
      </c>
      <c r="O12" s="16" t="s">
        <v>32</v>
      </c>
      <c r="P12" s="15" t="s">
        <v>33</v>
      </c>
      <c r="Q12" s="48"/>
      <c r="R12" s="48"/>
      <c r="S12" s="77" t="s">
        <v>34</v>
      </c>
      <c r="T12" s="15" t="s">
        <v>68</v>
      </c>
      <c r="U12" s="15" t="s">
        <v>35</v>
      </c>
      <c r="V12" s="66">
        <v>1</v>
      </c>
      <c r="W12" s="21"/>
      <c r="X12" s="21"/>
    </row>
    <row r="13" spans="1:24">
      <c r="A13" s="14">
        <v>12</v>
      </c>
      <c r="B13" s="17" t="s">
        <v>69</v>
      </c>
      <c r="C13" s="46" t="s">
        <v>23</v>
      </c>
      <c r="D13" s="54" t="s">
        <v>70</v>
      </c>
      <c r="E13" s="54" t="s">
        <v>25</v>
      </c>
      <c r="F13" s="17" t="s">
        <v>26</v>
      </c>
      <c r="G13" s="17" t="s">
        <v>64</v>
      </c>
      <c r="H13" s="15" t="s">
        <v>28</v>
      </c>
      <c r="I13" s="151"/>
      <c r="J13" s="15" t="s">
        <v>29</v>
      </c>
      <c r="K13" s="148" t="str">
        <f>IF(G13="-",C13&amp;"-"&amp;D13&amp;":"&amp;E13&amp;"-"&amp;F13&amp;":"&amp;H13&amp;"-"&amp;J13,C13&amp;"-"&amp;D13&amp;":"&amp;E13&amp;"-"&amp;F13&amp;"-"&amp;G13&amp;":"&amp;H13&amp;"-"&amp;J13)</f>
        <v>UA-41CHall:AC-PT100-FC61442:Temperature-Mon</v>
      </c>
      <c r="L13" s="51"/>
      <c r="M13" s="18" t="s">
        <v>71</v>
      </c>
      <c r="N13" s="19" t="s">
        <v>31</v>
      </c>
      <c r="O13" s="16" t="s">
        <v>32</v>
      </c>
      <c r="P13" s="15" t="s">
        <v>33</v>
      </c>
      <c r="Q13" s="15"/>
      <c r="R13" s="15"/>
      <c r="S13" s="77" t="s">
        <v>34</v>
      </c>
      <c r="T13" s="15" t="s">
        <v>71</v>
      </c>
      <c r="U13" s="15" t="s">
        <v>35</v>
      </c>
      <c r="V13" s="66">
        <v>1</v>
      </c>
      <c r="W13" s="21"/>
      <c r="X13" s="21"/>
    </row>
    <row r="14" spans="1:24">
      <c r="A14" s="14">
        <v>13</v>
      </c>
      <c r="B14" s="17" t="s">
        <v>72</v>
      </c>
      <c r="C14" s="46" t="s">
        <v>23</v>
      </c>
      <c r="D14" s="54" t="s">
        <v>73</v>
      </c>
      <c r="E14" s="54" t="s">
        <v>25</v>
      </c>
      <c r="F14" s="17" t="s">
        <v>26</v>
      </c>
      <c r="G14" s="17" t="s">
        <v>64</v>
      </c>
      <c r="H14" s="15" t="s">
        <v>28</v>
      </c>
      <c r="I14" s="151"/>
      <c r="J14" s="15" t="s">
        <v>29</v>
      </c>
      <c r="K14" s="148" t="str">
        <f>IF(G14="-",C14&amp;"-"&amp;D14&amp;":"&amp;E14&amp;"-"&amp;F14&amp;":"&amp;H14&amp;"-"&amp;J14,C14&amp;"-"&amp;D14&amp;":"&amp;E14&amp;"-"&amp;F14&amp;"-"&amp;G14&amp;":"&amp;H14&amp;"-"&amp;J14)</f>
        <v>UA-40CHall:AC-PT100-FC61442:Temperature-Mon</v>
      </c>
      <c r="L14" s="51"/>
      <c r="M14" s="18" t="s">
        <v>74</v>
      </c>
      <c r="N14" s="19" t="s">
        <v>31</v>
      </c>
      <c r="O14" s="16" t="s">
        <v>32</v>
      </c>
      <c r="P14" s="15" t="s">
        <v>33</v>
      </c>
      <c r="Q14" s="15"/>
      <c r="R14" s="15"/>
      <c r="S14" s="77" t="s">
        <v>34</v>
      </c>
      <c r="T14" s="15" t="s">
        <v>74</v>
      </c>
      <c r="U14" s="15" t="s">
        <v>35</v>
      </c>
      <c r="V14" s="66">
        <v>1</v>
      </c>
      <c r="W14" s="21"/>
      <c r="X14" s="21"/>
    </row>
    <row r="15" spans="1:24">
      <c r="A15" s="14">
        <v>14</v>
      </c>
      <c r="B15" s="17" t="s">
        <v>75</v>
      </c>
      <c r="C15" s="46" t="s">
        <v>23</v>
      </c>
      <c r="D15" s="164" t="s">
        <v>76</v>
      </c>
      <c r="E15" s="54" t="s">
        <v>25</v>
      </c>
      <c r="F15" s="17" t="s">
        <v>26</v>
      </c>
      <c r="G15" s="17" t="s">
        <v>64</v>
      </c>
      <c r="H15" s="15" t="s">
        <v>28</v>
      </c>
      <c r="I15" s="163">
        <v>1</v>
      </c>
      <c r="J15" s="15" t="s">
        <v>29</v>
      </c>
      <c r="K15" s="148" t="str">
        <f>IF(G15="-",C15&amp;"-"&amp;D15&amp;":"&amp;E15&amp;"-"&amp;F15&amp;":"&amp;H15&amp;"-"&amp;J15,C15&amp;"-"&amp;D15&amp;":"&amp;E15&amp;"-"&amp;F15&amp;"-"&amp;G15&amp;":"&amp;H15&amp;"-"&amp;I15&amp;"-"&amp;J15)</f>
        <v>UA-45EHall:AC-PT100-FC61442:Temperature-1-Mon</v>
      </c>
      <c r="L15" s="51"/>
      <c r="M15" s="18" t="s">
        <v>77</v>
      </c>
      <c r="N15" s="19" t="s">
        <v>49</v>
      </c>
      <c r="O15" s="16" t="s">
        <v>32</v>
      </c>
      <c r="P15" s="15" t="s">
        <v>33</v>
      </c>
      <c r="Q15" s="15"/>
      <c r="R15" s="15"/>
      <c r="S15" s="77" t="s">
        <v>34</v>
      </c>
      <c r="T15" s="15" t="s">
        <v>77</v>
      </c>
      <c r="U15" s="15" t="s">
        <v>35</v>
      </c>
      <c r="V15" s="66">
        <v>1</v>
      </c>
      <c r="W15" s="21"/>
      <c r="X15" s="21"/>
    </row>
    <row r="16" spans="1:24">
      <c r="A16" s="14">
        <v>15</v>
      </c>
      <c r="B16" s="17" t="s">
        <v>78</v>
      </c>
      <c r="C16" s="46" t="s">
        <v>23</v>
      </c>
      <c r="D16" s="164" t="s">
        <v>76</v>
      </c>
      <c r="E16" s="54" t="s">
        <v>25</v>
      </c>
      <c r="F16" s="17" t="s">
        <v>26</v>
      </c>
      <c r="G16" s="17" t="s">
        <v>64</v>
      </c>
      <c r="H16" s="15" t="s">
        <v>28</v>
      </c>
      <c r="I16" s="163">
        <v>2</v>
      </c>
      <c r="J16" s="15" t="s">
        <v>29</v>
      </c>
      <c r="K16" s="148" t="str">
        <f>IF(G16="-",C16&amp;"-"&amp;D16&amp;":"&amp;E16&amp;"-"&amp;F16&amp;":"&amp;H16&amp;"-"&amp;J16,C16&amp;"-"&amp;D16&amp;":"&amp;E16&amp;"-"&amp;F16&amp;"-"&amp;G16&amp;":"&amp;H16&amp;"-"&amp;I16&amp;"-"&amp;J16)</f>
        <v>UA-45EHall:AC-PT100-FC61442:Temperature-2-Mon</v>
      </c>
      <c r="L16" s="51"/>
      <c r="M16" s="18" t="s">
        <v>79</v>
      </c>
      <c r="N16" s="19" t="s">
        <v>49</v>
      </c>
      <c r="O16" s="16" t="s">
        <v>32</v>
      </c>
      <c r="P16" s="15" t="s">
        <v>33</v>
      </c>
      <c r="Q16" s="15"/>
      <c r="R16" s="15"/>
      <c r="S16" s="77" t="s">
        <v>34</v>
      </c>
      <c r="T16" s="15" t="s">
        <v>79</v>
      </c>
      <c r="U16" s="15" t="s">
        <v>35</v>
      </c>
      <c r="V16" s="66">
        <v>1</v>
      </c>
      <c r="W16" s="21"/>
      <c r="X16" s="21"/>
    </row>
    <row r="17" spans="1:24">
      <c r="A17" s="14">
        <v>16</v>
      </c>
      <c r="B17" s="17" t="s">
        <v>80</v>
      </c>
      <c r="C17" s="46" t="s">
        <v>23</v>
      </c>
      <c r="D17" s="54" t="s">
        <v>81</v>
      </c>
      <c r="E17" s="54" t="s">
        <v>25</v>
      </c>
      <c r="F17" s="17" t="s">
        <v>26</v>
      </c>
      <c r="G17" s="17" t="s">
        <v>64</v>
      </c>
      <c r="H17" s="15" t="s">
        <v>28</v>
      </c>
      <c r="I17" s="151"/>
      <c r="J17" s="15" t="s">
        <v>29</v>
      </c>
      <c r="K17" s="148" t="str">
        <f>IF(G17="-",C17&amp;"-"&amp;D17&amp;":"&amp;E17&amp;"-"&amp;F17&amp;":"&amp;H17&amp;"-"&amp;J17,C17&amp;"-"&amp;D17&amp;":"&amp;E17&amp;"-"&amp;F17&amp;"-"&amp;G17&amp;":"&amp;H17&amp;"-"&amp;J17)</f>
        <v>UA-40DHall:AC-PT100-FC61442:Temperature-Mon</v>
      </c>
      <c r="L17" s="51"/>
      <c r="M17" s="18" t="s">
        <v>82</v>
      </c>
      <c r="N17" s="19" t="s">
        <v>31</v>
      </c>
      <c r="O17" s="16" t="s">
        <v>32</v>
      </c>
      <c r="P17" s="15" t="s">
        <v>33</v>
      </c>
      <c r="Q17" s="15"/>
      <c r="R17" s="15"/>
      <c r="S17" s="77" t="s">
        <v>34</v>
      </c>
      <c r="T17" s="15" t="s">
        <v>82</v>
      </c>
      <c r="U17" s="15" t="s">
        <v>35</v>
      </c>
      <c r="V17" s="66">
        <v>1</v>
      </c>
      <c r="W17" s="21"/>
      <c r="X17" s="21"/>
    </row>
    <row r="18" spans="1:24">
      <c r="A18" s="14">
        <v>17</v>
      </c>
      <c r="B18" s="17" t="s">
        <v>83</v>
      </c>
      <c r="C18" s="46" t="s">
        <v>23</v>
      </c>
      <c r="D18" s="54" t="s">
        <v>84</v>
      </c>
      <c r="E18" s="54" t="s">
        <v>25</v>
      </c>
      <c r="F18" s="17" t="s">
        <v>26</v>
      </c>
      <c r="G18" s="17" t="s">
        <v>64</v>
      </c>
      <c r="H18" s="15" t="s">
        <v>28</v>
      </c>
      <c r="I18" s="151"/>
      <c r="J18" s="15" t="s">
        <v>29</v>
      </c>
      <c r="K18" s="148" t="str">
        <f>IF(G18="-",C18&amp;"-"&amp;D18&amp;":"&amp;E18&amp;"-"&amp;F18&amp;":"&amp;H18&amp;"-"&amp;J18,C18&amp;"-"&amp;D18&amp;":"&amp;E18&amp;"-"&amp;F18&amp;"-"&amp;G18&amp;":"&amp;H18&amp;"-"&amp;J18)</f>
        <v>UA-43DHall:AC-PT100-FC61442:Temperature-Mon</v>
      </c>
      <c r="L18" s="51"/>
      <c r="M18" s="18" t="s">
        <v>85</v>
      </c>
      <c r="N18" s="19" t="s">
        <v>31</v>
      </c>
      <c r="O18" s="16" t="s">
        <v>32</v>
      </c>
      <c r="P18" s="15" t="s">
        <v>33</v>
      </c>
      <c r="Q18" s="15"/>
      <c r="R18" s="15"/>
      <c r="S18" s="77" t="s">
        <v>34</v>
      </c>
      <c r="T18" s="15" t="s">
        <v>85</v>
      </c>
      <c r="U18" s="15" t="s">
        <v>35</v>
      </c>
      <c r="V18" s="66">
        <v>1</v>
      </c>
      <c r="W18" s="21"/>
      <c r="X18" s="21"/>
    </row>
    <row r="19" spans="1:24">
      <c r="A19" s="14">
        <v>18</v>
      </c>
      <c r="B19" s="17" t="s">
        <v>86</v>
      </c>
      <c r="C19" s="46" t="s">
        <v>23</v>
      </c>
      <c r="D19" s="54" t="s">
        <v>87</v>
      </c>
      <c r="E19" s="54" t="s">
        <v>25</v>
      </c>
      <c r="F19" s="17" t="s">
        <v>88</v>
      </c>
      <c r="G19" s="17" t="s">
        <v>64</v>
      </c>
      <c r="H19" s="15" t="s">
        <v>60</v>
      </c>
      <c r="I19" s="151"/>
      <c r="J19" s="15" t="s">
        <v>29</v>
      </c>
      <c r="K19" s="148" t="str">
        <f>IF(G19="-",C19&amp;"-"&amp;D19&amp;":"&amp;E19&amp;"-"&amp;F19&amp;":"&amp;H19&amp;"-"&amp;J19,C19&amp;"-"&amp;D19&amp;":"&amp;E19&amp;"-"&amp;F19&amp;"-"&amp;G19&amp;":"&amp;H19&amp;"-"&amp;J19)</f>
        <v>UA-40Hall46:AC-PT101-FC61442:MeanTemperature-Mon</v>
      </c>
      <c r="L19" s="51"/>
      <c r="M19" s="16" t="s">
        <v>89</v>
      </c>
      <c r="N19" s="23" t="s">
        <v>31</v>
      </c>
      <c r="O19" s="16" t="s">
        <v>32</v>
      </c>
      <c r="P19" s="15" t="s">
        <v>33</v>
      </c>
      <c r="Q19" s="22"/>
      <c r="R19" s="22"/>
      <c r="S19" s="159" t="s">
        <v>34</v>
      </c>
      <c r="T19" s="15" t="s">
        <v>89</v>
      </c>
      <c r="U19" s="15" t="s">
        <v>35</v>
      </c>
      <c r="V19" s="66">
        <v>1</v>
      </c>
      <c r="W19" s="21"/>
      <c r="X19" s="21"/>
    </row>
    <row r="20" spans="1:24">
      <c r="A20" s="14">
        <v>19</v>
      </c>
      <c r="B20" s="29" t="s">
        <v>90</v>
      </c>
      <c r="C20" s="66" t="s">
        <v>23</v>
      </c>
      <c r="D20" s="98" t="s">
        <v>91</v>
      </c>
      <c r="E20" s="98" t="s">
        <v>25</v>
      </c>
      <c r="F20" s="99" t="s">
        <v>26</v>
      </c>
      <c r="G20" s="98" t="s">
        <v>92</v>
      </c>
      <c r="H20" s="27" t="s">
        <v>28</v>
      </c>
      <c r="I20" s="152"/>
      <c r="J20" s="27" t="s">
        <v>29</v>
      </c>
      <c r="K20" s="27" t="str">
        <f>IF(G20="-",C20&amp;"-"&amp;D20&amp;":"&amp;E20&amp;"-"&amp;F20&amp;":"&amp;H20&amp;"-"&amp;J20,C20&amp;"-"&amp;D20&amp;":"&amp;E20&amp;"-"&amp;F20&amp;"-"&amp;G20&amp;":"&amp;H20&amp;"-"&amp;J20)</f>
        <v>UA-51CHall:AC-PT100-FC61447:Temperature-Mon</v>
      </c>
      <c r="L20" s="68"/>
      <c r="M20" s="30" t="s">
        <v>93</v>
      </c>
      <c r="N20" s="31" t="s">
        <v>31</v>
      </c>
      <c r="O20" s="32" t="s">
        <v>32</v>
      </c>
      <c r="P20" s="27" t="s">
        <v>33</v>
      </c>
      <c r="Q20" s="29"/>
      <c r="R20" s="29"/>
      <c r="S20" s="78" t="s">
        <v>34</v>
      </c>
      <c r="T20" s="26" t="s">
        <v>93</v>
      </c>
      <c r="U20" s="27" t="s">
        <v>35</v>
      </c>
      <c r="V20" s="66">
        <v>1</v>
      </c>
      <c r="W20" s="21"/>
      <c r="X20" s="21"/>
    </row>
    <row r="21" spans="1:24">
      <c r="A21" s="14">
        <v>20</v>
      </c>
      <c r="B21" s="29" t="s">
        <v>94</v>
      </c>
      <c r="C21" s="66" t="s">
        <v>23</v>
      </c>
      <c r="D21" s="98" t="s">
        <v>95</v>
      </c>
      <c r="E21" s="98" t="s">
        <v>25</v>
      </c>
      <c r="F21" s="99" t="s">
        <v>26</v>
      </c>
      <c r="G21" s="98" t="s">
        <v>92</v>
      </c>
      <c r="H21" s="27" t="s">
        <v>28</v>
      </c>
      <c r="I21" s="152"/>
      <c r="J21" s="27" t="s">
        <v>29</v>
      </c>
      <c r="K21" s="27" t="str">
        <f>IF(G21="-",C21&amp;"-"&amp;D21&amp;":"&amp;E21&amp;"-"&amp;F21&amp;":"&amp;H21&amp;"-"&amp;J21,C21&amp;"-"&amp;D21&amp;":"&amp;E21&amp;"-"&amp;F21&amp;"-"&amp;G21&amp;":"&amp;H21&amp;"-"&amp;J21)</f>
        <v>UA-49CHall:AC-PT100-FC61447:Temperature-Mon</v>
      </c>
      <c r="L21" s="68"/>
      <c r="M21" s="30" t="s">
        <v>96</v>
      </c>
      <c r="N21" s="35" t="s">
        <v>31</v>
      </c>
      <c r="O21" s="32" t="s">
        <v>32</v>
      </c>
      <c r="P21" s="27" t="s">
        <v>33</v>
      </c>
      <c r="Q21" s="34"/>
      <c r="R21" s="34"/>
      <c r="S21" s="78" t="s">
        <v>34</v>
      </c>
      <c r="T21" s="34" t="s">
        <v>96</v>
      </c>
      <c r="U21" s="27" t="s">
        <v>35</v>
      </c>
      <c r="V21" s="66">
        <v>1</v>
      </c>
      <c r="W21" s="21"/>
      <c r="X21" s="21"/>
    </row>
    <row r="22" spans="1:24">
      <c r="A22" s="14">
        <v>21</v>
      </c>
      <c r="B22" s="29" t="s">
        <v>97</v>
      </c>
      <c r="C22" s="66" t="s">
        <v>23</v>
      </c>
      <c r="D22" s="98" t="s">
        <v>98</v>
      </c>
      <c r="E22" s="98" t="s">
        <v>25</v>
      </c>
      <c r="F22" s="99" t="s">
        <v>26</v>
      </c>
      <c r="G22" s="98" t="s">
        <v>92</v>
      </c>
      <c r="H22" s="27" t="s">
        <v>28</v>
      </c>
      <c r="I22" s="152"/>
      <c r="J22" s="27" t="s">
        <v>29</v>
      </c>
      <c r="K22" s="27" t="str">
        <f>IF(G22="-",C22&amp;"-"&amp;D22&amp;":"&amp;E22&amp;"-"&amp;F22&amp;":"&amp;H22&amp;"-"&amp;J22,C22&amp;"-"&amp;D22&amp;":"&amp;E22&amp;"-"&amp;F22&amp;"-"&amp;G22&amp;":"&amp;H22&amp;"-"&amp;J22)</f>
        <v>UA-47CHall:AC-PT100-FC61447:Temperature-Mon</v>
      </c>
      <c r="L22" s="68"/>
      <c r="M22" s="30" t="s">
        <v>99</v>
      </c>
      <c r="N22" s="36" t="s">
        <v>31</v>
      </c>
      <c r="O22" s="32" t="s">
        <v>32</v>
      </c>
      <c r="P22" s="27" t="s">
        <v>33</v>
      </c>
      <c r="Q22" s="27"/>
      <c r="R22" s="27"/>
      <c r="S22" s="78" t="s">
        <v>34</v>
      </c>
      <c r="T22" s="27" t="s">
        <v>99</v>
      </c>
      <c r="U22" s="27" t="s">
        <v>35</v>
      </c>
      <c r="V22" s="66">
        <v>1</v>
      </c>
      <c r="W22" s="21"/>
      <c r="X22" s="21"/>
    </row>
    <row r="23" spans="1:24">
      <c r="A23" s="14">
        <v>22</v>
      </c>
      <c r="B23" s="29" t="s">
        <v>100</v>
      </c>
      <c r="C23" s="66" t="s">
        <v>23</v>
      </c>
      <c r="D23" s="98" t="s">
        <v>101</v>
      </c>
      <c r="E23" s="98" t="s">
        <v>25</v>
      </c>
      <c r="F23" s="99" t="s">
        <v>26</v>
      </c>
      <c r="G23" s="98" t="s">
        <v>92</v>
      </c>
      <c r="H23" s="27" t="s">
        <v>28</v>
      </c>
      <c r="I23" s="152"/>
      <c r="J23" s="27" t="s">
        <v>29</v>
      </c>
      <c r="K23" s="27" t="str">
        <f>IF(G23="-",C23&amp;"-"&amp;D23&amp;":"&amp;E23&amp;"-"&amp;F23&amp;":"&amp;H23&amp;"-"&amp;J23,C23&amp;"-"&amp;D23&amp;":"&amp;E23&amp;"-"&amp;F23&amp;"-"&amp;G23&amp;":"&amp;H23&amp;"-"&amp;J23)</f>
        <v>UA-46CHall:AC-PT100-FC61447:Temperature-Mon</v>
      </c>
      <c r="L23" s="68"/>
      <c r="M23" s="30" t="s">
        <v>102</v>
      </c>
      <c r="N23" s="36" t="s">
        <v>31</v>
      </c>
      <c r="O23" s="32" t="s">
        <v>32</v>
      </c>
      <c r="P23" s="27" t="s">
        <v>33</v>
      </c>
      <c r="Q23" s="27"/>
      <c r="R23" s="27"/>
      <c r="S23" s="78" t="s">
        <v>34</v>
      </c>
      <c r="T23" s="27" t="s">
        <v>102</v>
      </c>
      <c r="U23" s="27" t="s">
        <v>35</v>
      </c>
      <c r="V23" s="66">
        <v>1</v>
      </c>
      <c r="W23" s="21"/>
      <c r="X23" s="21"/>
    </row>
    <row r="24" spans="1:24">
      <c r="A24" s="14">
        <v>23</v>
      </c>
      <c r="B24" s="29" t="s">
        <v>103</v>
      </c>
      <c r="C24" s="66" t="s">
        <v>23</v>
      </c>
      <c r="D24" s="164" t="s">
        <v>76</v>
      </c>
      <c r="E24" s="98" t="s">
        <v>25</v>
      </c>
      <c r="F24" s="99" t="s">
        <v>26</v>
      </c>
      <c r="G24" s="98" t="s">
        <v>92</v>
      </c>
      <c r="H24" s="27" t="s">
        <v>28</v>
      </c>
      <c r="I24" s="163">
        <v>1</v>
      </c>
      <c r="J24" s="27" t="s">
        <v>29</v>
      </c>
      <c r="K24" s="27" t="str">
        <f>IF(G24="-",C24&amp;"-"&amp;D24&amp;":"&amp;E24&amp;"-"&amp;F24&amp;":"&amp;H24&amp;"-"&amp;J24,C24&amp;"-"&amp;D24&amp;":"&amp;E24&amp;"-"&amp;F24&amp;"-"&amp;G24&amp;":"&amp;H24&amp;"-"&amp;I24&amp;"-"&amp;J24)</f>
        <v>UA-45EHall:AC-PT100-FC61447:Temperature-1-Mon</v>
      </c>
      <c r="L24" s="68"/>
      <c r="M24" s="30" t="s">
        <v>104</v>
      </c>
      <c r="N24" s="36" t="s">
        <v>49</v>
      </c>
      <c r="O24" s="32" t="s">
        <v>32</v>
      </c>
      <c r="P24" s="27" t="s">
        <v>33</v>
      </c>
      <c r="Q24" s="27"/>
      <c r="R24" s="27"/>
      <c r="S24" s="78" t="s">
        <v>34</v>
      </c>
      <c r="T24" s="27" t="s">
        <v>104</v>
      </c>
      <c r="U24" s="27" t="s">
        <v>35</v>
      </c>
      <c r="V24" s="66">
        <v>1</v>
      </c>
      <c r="W24" s="21"/>
      <c r="X24" s="21"/>
    </row>
    <row r="25" spans="1:24">
      <c r="A25" s="14">
        <v>24</v>
      </c>
      <c r="B25" s="29" t="s">
        <v>105</v>
      </c>
      <c r="C25" s="66" t="s">
        <v>23</v>
      </c>
      <c r="D25" s="164" t="s">
        <v>76</v>
      </c>
      <c r="E25" s="98" t="s">
        <v>25</v>
      </c>
      <c r="F25" s="99" t="s">
        <v>26</v>
      </c>
      <c r="G25" s="98" t="s">
        <v>92</v>
      </c>
      <c r="H25" s="27" t="s">
        <v>28</v>
      </c>
      <c r="I25" s="163">
        <v>2</v>
      </c>
      <c r="J25" s="27" t="s">
        <v>29</v>
      </c>
      <c r="K25" s="27" t="str">
        <f>IF(G25="-",C25&amp;"-"&amp;D25&amp;":"&amp;E25&amp;"-"&amp;F25&amp;":"&amp;H25&amp;"-"&amp;J25,C25&amp;"-"&amp;D25&amp;":"&amp;E25&amp;"-"&amp;F25&amp;"-"&amp;G25&amp;":"&amp;H25&amp;"-"&amp;I25&amp;"-"&amp;J25)</f>
        <v>UA-45EHall:AC-PT100-FC61447:Temperature-2-Mon</v>
      </c>
      <c r="L25" s="68"/>
      <c r="M25" s="30" t="s">
        <v>106</v>
      </c>
      <c r="N25" s="36" t="s">
        <v>49</v>
      </c>
      <c r="O25" s="32" t="s">
        <v>32</v>
      </c>
      <c r="P25" s="27" t="s">
        <v>33</v>
      </c>
      <c r="Q25" s="27"/>
      <c r="R25" s="26"/>
      <c r="S25" s="78" t="s">
        <v>34</v>
      </c>
      <c r="T25" s="27" t="s">
        <v>106</v>
      </c>
      <c r="U25" s="27" t="s">
        <v>35</v>
      </c>
      <c r="V25" s="66">
        <v>1</v>
      </c>
      <c r="W25" s="21"/>
      <c r="X25" s="21"/>
    </row>
    <row r="26" spans="1:24">
      <c r="A26" s="14">
        <v>25</v>
      </c>
      <c r="B26" s="29" t="s">
        <v>107</v>
      </c>
      <c r="C26" s="66" t="s">
        <v>23</v>
      </c>
      <c r="D26" s="98" t="s">
        <v>108</v>
      </c>
      <c r="E26" s="98" t="s">
        <v>25</v>
      </c>
      <c r="F26" s="99" t="s">
        <v>26</v>
      </c>
      <c r="G26" s="98" t="s">
        <v>92</v>
      </c>
      <c r="H26" s="27" t="s">
        <v>28</v>
      </c>
      <c r="I26" s="152"/>
      <c r="J26" s="27" t="s">
        <v>29</v>
      </c>
      <c r="K26" s="27" t="str">
        <f>IF(G26="-",C26&amp;"-"&amp;D26&amp;":"&amp;E26&amp;"-"&amp;F26&amp;":"&amp;H26&amp;"-"&amp;J26,C26&amp;"-"&amp;D26&amp;":"&amp;E26&amp;"-"&amp;F26&amp;"-"&amp;G26&amp;":"&amp;H26&amp;"-"&amp;J26)</f>
        <v>UA-46DHall:AC-PT100-FC61447:Temperature-Mon</v>
      </c>
      <c r="L26" s="68"/>
      <c r="M26" s="30" t="s">
        <v>109</v>
      </c>
      <c r="N26" s="36" t="s">
        <v>31</v>
      </c>
      <c r="O26" s="32" t="s">
        <v>32</v>
      </c>
      <c r="P26" s="27" t="s">
        <v>33</v>
      </c>
      <c r="Q26" s="66"/>
      <c r="R26" s="88"/>
      <c r="S26" s="78" t="s">
        <v>34</v>
      </c>
      <c r="T26" s="27" t="s">
        <v>109</v>
      </c>
      <c r="U26" s="27" t="s">
        <v>35</v>
      </c>
      <c r="V26" s="66">
        <v>1</v>
      </c>
      <c r="W26" s="21"/>
      <c r="X26" s="21"/>
    </row>
    <row r="27" spans="1:24">
      <c r="A27" s="14">
        <v>26</v>
      </c>
      <c r="B27" s="29" t="s">
        <v>110</v>
      </c>
      <c r="C27" s="68" t="s">
        <v>23</v>
      </c>
      <c r="D27" s="98" t="s">
        <v>111</v>
      </c>
      <c r="E27" s="98" t="s">
        <v>25</v>
      </c>
      <c r="F27" s="99" t="s">
        <v>26</v>
      </c>
      <c r="G27" s="98" t="s">
        <v>92</v>
      </c>
      <c r="H27" s="26" t="s">
        <v>28</v>
      </c>
      <c r="I27" s="152"/>
      <c r="J27" s="26" t="s">
        <v>29</v>
      </c>
      <c r="K27" s="27" t="str">
        <f>IF(G27="-",C27&amp;"-"&amp;D27&amp;":"&amp;E27&amp;"-"&amp;F27&amp;":"&amp;H27&amp;"-"&amp;J27,C27&amp;"-"&amp;D27&amp;":"&amp;E27&amp;"-"&amp;F27&amp;"-"&amp;G27&amp;":"&amp;H27&amp;"-"&amp;J27)</f>
        <v>UA-49DHall:AC-PT100-FC61447:Temperature-Mon</v>
      </c>
      <c r="L27" s="68"/>
      <c r="M27" s="38" t="s">
        <v>112</v>
      </c>
      <c r="N27" s="37" t="s">
        <v>113</v>
      </c>
      <c r="O27" s="39" t="s">
        <v>32</v>
      </c>
      <c r="P27" s="26" t="s">
        <v>33</v>
      </c>
      <c r="Q27" s="26"/>
      <c r="R27" s="26"/>
      <c r="S27" s="79" t="s">
        <v>34</v>
      </c>
      <c r="T27" s="26" t="s">
        <v>112</v>
      </c>
      <c r="U27" s="26" t="s">
        <v>35</v>
      </c>
      <c r="V27" s="66">
        <v>1</v>
      </c>
      <c r="W27" s="21"/>
      <c r="X27" s="21"/>
    </row>
    <row r="28" spans="1:24">
      <c r="A28" s="76">
        <v>27</v>
      </c>
      <c r="B28" s="73" t="s">
        <v>114</v>
      </c>
      <c r="C28" s="69" t="s">
        <v>23</v>
      </c>
      <c r="D28" s="98" t="s">
        <v>115</v>
      </c>
      <c r="E28" s="98" t="s">
        <v>25</v>
      </c>
      <c r="F28" s="99" t="s">
        <v>26</v>
      </c>
      <c r="G28" s="98" t="s">
        <v>92</v>
      </c>
      <c r="H28" s="98" t="s">
        <v>60</v>
      </c>
      <c r="I28" s="152"/>
      <c r="J28" s="26" t="s">
        <v>29</v>
      </c>
      <c r="K28" s="171" t="str">
        <f>IF(G28="-",C28&amp;"-"&amp;D28&amp;":"&amp;E28&amp;"-"&amp;F28&amp;":"&amp;H28&amp;"-"&amp;J28,C28&amp;"-"&amp;D28&amp;":"&amp;E28&amp;"-"&amp;F28&amp;"-"&amp;G28&amp;":"&amp;H28&amp;"-"&amp;J28)</f>
        <v>UA-46Hall52:AC-PT100-FC61447:MeanTemperature-Mon</v>
      </c>
      <c r="L28" s="41"/>
      <c r="M28" s="41" t="s">
        <v>116</v>
      </c>
      <c r="N28" s="43" t="s">
        <v>31</v>
      </c>
      <c r="O28" s="41" t="s">
        <v>32</v>
      </c>
      <c r="P28" s="41" t="s">
        <v>33</v>
      </c>
      <c r="Q28" s="45"/>
      <c r="R28" s="41"/>
      <c r="S28" s="42" t="s">
        <v>34</v>
      </c>
      <c r="T28" s="41" t="s">
        <v>116</v>
      </c>
      <c r="U28" s="41" t="s">
        <v>35</v>
      </c>
      <c r="V28" s="66">
        <v>1</v>
      </c>
      <c r="W28" s="21"/>
      <c r="X28" s="21"/>
    </row>
    <row r="29" spans="1:24">
      <c r="A29" s="56">
        <v>41</v>
      </c>
      <c r="B29" s="109" t="s">
        <v>117</v>
      </c>
      <c r="C29" s="109" t="s">
        <v>118</v>
      </c>
      <c r="D29" s="110" t="s">
        <v>119</v>
      </c>
      <c r="E29" s="111" t="s">
        <v>25</v>
      </c>
      <c r="F29" s="112" t="s">
        <v>26</v>
      </c>
      <c r="G29" s="100"/>
      <c r="H29" s="113" t="s">
        <v>28</v>
      </c>
      <c r="I29" s="158"/>
      <c r="J29" s="109" t="s">
        <v>29</v>
      </c>
      <c r="K29" s="153" t="str">
        <f>IF(G29="-",C29&amp;"-"&amp;D29&amp;":"&amp;E29&amp;"-"&amp;F29&amp;":"&amp;H29&amp;"-"&amp;J29,C29&amp;"-"&amp;D29&amp;":"&amp;E29&amp;"-"&amp;F29&amp;G29&amp;":"&amp;H29&amp;"-"&amp;J29)</f>
        <v>TU-39IW:AC-PT100:Temperature-Mon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TEAMB01_ST_614_17_1.val</v>
      </c>
      <c r="N29" s="115" t="s">
        <v>31</v>
      </c>
      <c r="O29" s="109" t="s">
        <v>32</v>
      </c>
      <c r="P29" s="109" t="s">
        <v>33</v>
      </c>
      <c r="Q29" s="116"/>
      <c r="R29" s="116"/>
      <c r="S29" s="71" t="s">
        <v>34</v>
      </c>
      <c r="T29" s="58" t="str">
        <f>M29</f>
        <v>TEAMB01_ST_614_17_1.val</v>
      </c>
      <c r="U29" s="109" t="s">
        <v>35</v>
      </c>
      <c r="V29" s="66">
        <v>2</v>
      </c>
    </row>
    <row r="30" spans="1:24">
      <c r="A30" s="117">
        <v>42</v>
      </c>
      <c r="B30" s="109" t="s">
        <v>121</v>
      </c>
      <c r="C30" s="109" t="s">
        <v>118</v>
      </c>
      <c r="D30" s="112" t="s">
        <v>122</v>
      </c>
      <c r="E30" s="109" t="s">
        <v>25</v>
      </c>
      <c r="F30" s="112" t="s">
        <v>26</v>
      </c>
      <c r="G30" s="100"/>
      <c r="H30" s="114" t="s">
        <v>28</v>
      </c>
      <c r="I30" s="153"/>
      <c r="J30" s="109" t="s">
        <v>29</v>
      </c>
      <c r="K30" s="153" t="str">
        <f>IF(G30="-",C30&amp;"-"&amp;D30&amp;":"&amp;E30&amp;"-"&amp;F30&amp;":"&amp;H30&amp;"-"&amp;J30,C30&amp;"-"&amp;D30&amp;":"&amp;E30&amp;"-"&amp;F30&amp;G30&amp;":"&amp;H30&amp;"-"&amp;J30)</f>
        <v>TU-40EW:AC-PT100:Temperature-Mon</v>
      </c>
      <c r="L30" s="114" t="s">
        <v>123</v>
      </c>
      <c r="M30" s="57" t="str">
        <f t="shared" ref="M30:M35" si="1">L30&amp;"_ST_614_"&amp;MID($B30,8,2)&amp;"_"&amp;IF(MID($B30,11,1)="0", MID($B30,12,1), MID($B30,11,2))&amp;".val"</f>
        <v>TEAMB02_ST_614_17_2.val</v>
      </c>
      <c r="N30" s="115" t="s">
        <v>31</v>
      </c>
      <c r="O30" s="109" t="s">
        <v>32</v>
      </c>
      <c r="P30" s="109" t="s">
        <v>33</v>
      </c>
      <c r="Q30" s="116"/>
      <c r="R30" s="116"/>
      <c r="S30" s="71" t="s">
        <v>34</v>
      </c>
      <c r="T30" s="58" t="str">
        <f t="shared" ref="T30:T54" si="2">M30</f>
        <v>TEAMB02_ST_614_17_2.val</v>
      </c>
      <c r="U30" s="109" t="s">
        <v>35</v>
      </c>
      <c r="V30" s="66">
        <v>2</v>
      </c>
    </row>
    <row r="31" spans="1:24">
      <c r="A31" s="56">
        <v>43</v>
      </c>
      <c r="B31" s="109" t="s">
        <v>124</v>
      </c>
      <c r="C31" s="109" t="s">
        <v>118</v>
      </c>
      <c r="D31" s="112" t="s">
        <v>125</v>
      </c>
      <c r="E31" s="109" t="s">
        <v>25</v>
      </c>
      <c r="F31" s="112" t="s">
        <v>26</v>
      </c>
      <c r="G31" s="100"/>
      <c r="H31" s="114" t="s">
        <v>28</v>
      </c>
      <c r="I31" s="153"/>
      <c r="J31" s="109" t="s">
        <v>29</v>
      </c>
      <c r="K31" s="153" t="str">
        <f>IF(G31="-",C31&amp;"-"&amp;D31&amp;":"&amp;E31&amp;"-"&amp;F31&amp;":"&amp;H31&amp;"-"&amp;J31,C31&amp;"-"&amp;D31&amp;":"&amp;E31&amp;"-"&amp;F31&amp;G31&amp;":"&amp;H31&amp;"-"&amp;J31)</f>
        <v>TU-41IW:AC-PT100:Temperature-Mon</v>
      </c>
      <c r="L31" s="114" t="s">
        <v>126</v>
      </c>
      <c r="M31" s="57" t="str">
        <f t="shared" si="1"/>
        <v>TEAMB03_ST_614_17_4.val</v>
      </c>
      <c r="N31" s="115" t="s">
        <v>31</v>
      </c>
      <c r="O31" s="109" t="s">
        <v>32</v>
      </c>
      <c r="P31" s="109" t="s">
        <v>33</v>
      </c>
      <c r="Q31" s="116"/>
      <c r="R31" s="116"/>
      <c r="S31" s="71" t="s">
        <v>34</v>
      </c>
      <c r="T31" s="58" t="str">
        <f t="shared" si="2"/>
        <v>TEAMB03_ST_614_17_4.val</v>
      </c>
      <c r="U31" s="109" t="s">
        <v>35</v>
      </c>
      <c r="V31" s="66">
        <v>2</v>
      </c>
    </row>
    <row r="32" spans="1:24">
      <c r="A32" s="117">
        <v>44</v>
      </c>
      <c r="B32" s="109" t="s">
        <v>127</v>
      </c>
      <c r="C32" s="109" t="s">
        <v>118</v>
      </c>
      <c r="D32" s="112" t="s">
        <v>128</v>
      </c>
      <c r="E32" s="109" t="s">
        <v>25</v>
      </c>
      <c r="F32" s="112" t="s">
        <v>26</v>
      </c>
      <c r="G32" s="100"/>
      <c r="H32" s="114" t="s">
        <v>28</v>
      </c>
      <c r="I32" s="153"/>
      <c r="J32" s="109" t="s">
        <v>29</v>
      </c>
      <c r="K32" s="153" t="str">
        <f>IF(G32="-",C32&amp;"-"&amp;D32&amp;":"&amp;E32&amp;"-"&amp;F32&amp;":"&amp;H32&amp;"-"&amp;J32,C32&amp;"-"&amp;D32&amp;":"&amp;E32&amp;"-"&amp;F32&amp;G32&amp;":"&amp;H32&amp;"-"&amp;J32)</f>
        <v>TU-41EW:AC-PT100:Temperature-Mon</v>
      </c>
      <c r="L32" s="114" t="s">
        <v>129</v>
      </c>
      <c r="M32" s="57" t="str">
        <f t="shared" si="1"/>
        <v>TEAMB04_ST_614_17_5.val</v>
      </c>
      <c r="N32" s="115" t="s">
        <v>31</v>
      </c>
      <c r="O32" s="109" t="s">
        <v>32</v>
      </c>
      <c r="P32" s="109" t="s">
        <v>33</v>
      </c>
      <c r="Q32" s="116"/>
      <c r="R32" s="116"/>
      <c r="S32" s="71" t="s">
        <v>34</v>
      </c>
      <c r="T32" s="58" t="str">
        <f t="shared" si="2"/>
        <v>TEAMB04_ST_614_17_5.val</v>
      </c>
      <c r="U32" s="109" t="s">
        <v>35</v>
      </c>
      <c r="V32" s="66">
        <v>2</v>
      </c>
    </row>
    <row r="33" spans="1:22">
      <c r="A33" s="56">
        <v>45</v>
      </c>
      <c r="B33" s="109" t="s">
        <v>130</v>
      </c>
      <c r="C33" s="109" t="s">
        <v>118</v>
      </c>
      <c r="D33" s="112" t="s">
        <v>131</v>
      </c>
      <c r="E33" s="109" t="s">
        <v>25</v>
      </c>
      <c r="F33" s="112" t="s">
        <v>26</v>
      </c>
      <c r="G33" s="100"/>
      <c r="H33" s="114" t="s">
        <v>28</v>
      </c>
      <c r="I33" s="153"/>
      <c r="J33" s="109" t="s">
        <v>29</v>
      </c>
      <c r="K33" s="153" t="str">
        <f>IF(G33="-",C33&amp;"-"&amp;D33&amp;":"&amp;E33&amp;"-"&amp;F33&amp;":"&amp;H33&amp;"-"&amp;J33,C33&amp;"-"&amp;D33&amp;":"&amp;E33&amp;"-"&amp;F33&amp;G33&amp;":"&amp;H33&amp;"-"&amp;J33)</f>
        <v>TU-42IW:AC-PT100:Temperature-Mon</v>
      </c>
      <c r="L33" s="114" t="s">
        <v>132</v>
      </c>
      <c r="M33" s="57" t="str">
        <f t="shared" si="1"/>
        <v>TEAMB05_ST_614_17_7.val</v>
      </c>
      <c r="N33" s="115" t="s">
        <v>31</v>
      </c>
      <c r="O33" s="109" t="s">
        <v>32</v>
      </c>
      <c r="P33" s="109" t="s">
        <v>33</v>
      </c>
      <c r="Q33" s="116"/>
      <c r="R33" s="116"/>
      <c r="S33" s="71" t="s">
        <v>34</v>
      </c>
      <c r="T33" s="58" t="str">
        <f t="shared" si="2"/>
        <v>TEAMB05_ST_614_17_7.val</v>
      </c>
      <c r="U33" s="109" t="s">
        <v>35</v>
      </c>
      <c r="V33" s="66">
        <v>2</v>
      </c>
    </row>
    <row r="34" spans="1:22">
      <c r="A34" s="117">
        <v>46</v>
      </c>
      <c r="B34" s="109" t="s">
        <v>133</v>
      </c>
      <c r="C34" s="109" t="s">
        <v>118</v>
      </c>
      <c r="D34" s="112" t="s">
        <v>134</v>
      </c>
      <c r="E34" s="109" t="s">
        <v>25</v>
      </c>
      <c r="F34" s="112" t="s">
        <v>26</v>
      </c>
      <c r="G34" s="100"/>
      <c r="H34" s="114" t="s">
        <v>28</v>
      </c>
      <c r="I34" s="153"/>
      <c r="J34" s="109" t="s">
        <v>29</v>
      </c>
      <c r="K34" s="153" t="str">
        <f>IF(G34="-",C34&amp;"-"&amp;D34&amp;":"&amp;E34&amp;"-"&amp;F34&amp;":"&amp;H34&amp;"-"&amp;J34,C34&amp;"-"&amp;D34&amp;":"&amp;E34&amp;"-"&amp;F34&amp;G34&amp;":"&amp;H34&amp;"-"&amp;J34)</f>
        <v>TU-43EW:AC-PT100:Temperature-Mon</v>
      </c>
      <c r="L34" s="114" t="s">
        <v>135</v>
      </c>
      <c r="M34" s="57" t="str">
        <f t="shared" si="1"/>
        <v>TEAMB06_ST_614_17_8.val</v>
      </c>
      <c r="N34" s="115" t="s">
        <v>31</v>
      </c>
      <c r="O34" s="109" t="s">
        <v>32</v>
      </c>
      <c r="P34" s="109" t="s">
        <v>33</v>
      </c>
      <c r="Q34" s="116"/>
      <c r="R34" s="116"/>
      <c r="S34" s="71" t="s">
        <v>34</v>
      </c>
      <c r="T34" s="58" t="str">
        <f t="shared" si="2"/>
        <v>TEAMB06_ST_614_17_8.val</v>
      </c>
      <c r="U34" s="109" t="s">
        <v>35</v>
      </c>
      <c r="V34" s="66">
        <v>2</v>
      </c>
    </row>
    <row r="35" spans="1:22">
      <c r="A35" s="56">
        <v>47</v>
      </c>
      <c r="B35" s="109" t="s">
        <v>136</v>
      </c>
      <c r="C35" s="109" t="s">
        <v>118</v>
      </c>
      <c r="D35" s="112" t="s">
        <v>137</v>
      </c>
      <c r="E35" s="109" t="s">
        <v>25</v>
      </c>
      <c r="F35" s="112" t="s">
        <v>26</v>
      </c>
      <c r="G35" s="100"/>
      <c r="H35" s="114" t="s">
        <v>28</v>
      </c>
      <c r="I35" s="153"/>
      <c r="J35" s="109" t="s">
        <v>29</v>
      </c>
      <c r="K35" s="153" t="str">
        <f>IF(G35="-",C35&amp;"-"&amp;D35&amp;":"&amp;E35&amp;"-"&amp;F35&amp;":"&amp;H35&amp;"-"&amp;J35,C35&amp;"-"&amp;D35&amp;":"&amp;E35&amp;"-"&amp;F35&amp;G35&amp;":"&amp;H35&amp;"-"&amp;J35)</f>
        <v>TU-44IW:AC-PT100:Temperature-Mon</v>
      </c>
      <c r="L35" s="114" t="s">
        <v>138</v>
      </c>
      <c r="M35" s="57" t="str">
        <f t="shared" si="1"/>
        <v>TEAMB07_ST_614_17_9.val</v>
      </c>
      <c r="N35" s="115" t="s">
        <v>31</v>
      </c>
      <c r="O35" s="109" t="s">
        <v>32</v>
      </c>
      <c r="P35" s="109" t="s">
        <v>33</v>
      </c>
      <c r="Q35" s="116"/>
      <c r="R35" s="116"/>
      <c r="S35" s="71" t="s">
        <v>34</v>
      </c>
      <c r="T35" s="58" t="str">
        <f t="shared" si="2"/>
        <v>TEAMB07_ST_614_17_9.val</v>
      </c>
      <c r="U35" s="109" t="s">
        <v>35</v>
      </c>
      <c r="V35" s="66">
        <v>2</v>
      </c>
    </row>
    <row r="36" spans="1:22">
      <c r="A36" s="117">
        <v>48</v>
      </c>
      <c r="B36" s="109" t="s">
        <v>139</v>
      </c>
      <c r="C36" s="109" t="s">
        <v>118</v>
      </c>
      <c r="D36" s="112" t="s">
        <v>140</v>
      </c>
      <c r="E36" s="109" t="s">
        <v>25</v>
      </c>
      <c r="F36" s="112" t="s">
        <v>26</v>
      </c>
      <c r="G36" s="100"/>
      <c r="H36" s="114" t="s">
        <v>28</v>
      </c>
      <c r="I36" s="154"/>
      <c r="J36" s="109" t="s">
        <v>29</v>
      </c>
      <c r="K36" s="153" t="str">
        <f>IF(G36="-",C36&amp;"-"&amp;D36&amp;":"&amp;E36&amp;"-"&amp;F36&amp;":"&amp;H36&amp;"-"&amp;J36,C36&amp;"-"&amp;D36&amp;":"&amp;E36&amp;"-"&amp;F36&amp;G36&amp;":"&amp;H36&amp;"-"&amp;J36)</f>
        <v>TU-44EW:AC-PT100:Temperature-Mon</v>
      </c>
      <c r="L36" s="114" t="s">
        <v>141</v>
      </c>
      <c r="M36" s="57" t="str">
        <f>L36&amp;"_ST_614_"&amp;MID($B36,8,2)&amp;"_"&amp;IF(MID($B36,11,1)="0", MID($B36,12,1), MID($B36,11,2))&amp;".val"</f>
        <v>TEAMB08_ST_614_17_10.val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71" t="s">
        <v>34</v>
      </c>
      <c r="T36" s="58" t="str">
        <f>M36</f>
        <v>TEAMB08_ST_614_17_10.val</v>
      </c>
      <c r="U36" s="109" t="s">
        <v>35</v>
      </c>
      <c r="V36" s="66">
        <v>2</v>
      </c>
    </row>
    <row r="37" spans="1:22">
      <c r="A37" s="117"/>
      <c r="B37" s="109" t="s">
        <v>142</v>
      </c>
      <c r="C37" s="109" t="s">
        <v>118</v>
      </c>
      <c r="D37" s="112">
        <v>3944</v>
      </c>
      <c r="E37" s="109" t="s">
        <v>25</v>
      </c>
      <c r="F37" s="112" t="s">
        <v>88</v>
      </c>
      <c r="G37" s="100"/>
      <c r="H37" s="114" t="s">
        <v>60</v>
      </c>
      <c r="I37" s="155"/>
      <c r="J37" s="109" t="s">
        <v>29</v>
      </c>
      <c r="K37" s="153" t="str">
        <f>IF(G37="-",C37&amp;"-"&amp;D37&amp;":"&amp;E37&amp;"-"&amp;F37&amp;":"&amp;H37&amp;"-"&amp;J37,C37&amp;"-"&amp;D37&amp;":"&amp;E37&amp;"-"&amp;F37&amp;G37&amp;":"&amp;H37&amp;"-"&amp;J37)</f>
        <v>TU-3944:AC-PT101:MeanTemperature-Mon</v>
      </c>
      <c r="L37" s="114"/>
      <c r="M37" s="57" t="s">
        <v>143</v>
      </c>
      <c r="N37" s="115"/>
      <c r="O37" s="109" t="s">
        <v>32</v>
      </c>
      <c r="P37" s="109" t="s">
        <v>33</v>
      </c>
      <c r="Q37" s="116"/>
      <c r="R37" s="116"/>
      <c r="S37" s="71" t="s">
        <v>34</v>
      </c>
      <c r="T37" s="58" t="str">
        <f>M37</f>
        <v>MEDIA_TEAMB_ST_614_17.val</v>
      </c>
      <c r="U37" s="109" t="s">
        <v>35</v>
      </c>
      <c r="V37" s="66">
        <v>2</v>
      </c>
    </row>
    <row r="38" spans="1:22">
      <c r="A38" s="56">
        <v>49</v>
      </c>
      <c r="B38" s="118" t="s">
        <v>144</v>
      </c>
      <c r="C38" s="119" t="s">
        <v>118</v>
      </c>
      <c r="D38" s="119" t="s">
        <v>145</v>
      </c>
      <c r="E38" s="119" t="s">
        <v>25</v>
      </c>
      <c r="F38" s="120" t="s">
        <v>26</v>
      </c>
      <c r="G38" s="101"/>
      <c r="H38" s="121" t="s">
        <v>28</v>
      </c>
      <c r="I38" s="150"/>
      <c r="J38" s="119" t="s">
        <v>29</v>
      </c>
      <c r="K38" s="161" t="str">
        <f>IF(G38="-",C38&amp;"-"&amp;D38&amp;":"&amp;E38&amp;"-"&amp;F38&amp;":"&amp;H38&amp;"-"&amp;J38,C38&amp;"-"&amp;D38&amp;":"&amp;E38&amp;"-"&amp;F38&amp;G38&amp;":"&amp;H38&amp;"-"&amp;J38)</f>
        <v>TU-45IW:AC-PT100:Temperature-Mon</v>
      </c>
      <c r="L38" s="114" t="s">
        <v>120</v>
      </c>
      <c r="M38" s="59" t="str">
        <f>L38&amp;"_ST_614_"&amp;MID($B38,8,2)&amp;"_"&amp;IF(MID($B38,11,1)="0", MID($B38,12,1), MID($B38,11,2))&amp;".val"</f>
        <v>TEAMB01_ST_614_19_1.val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9" t="s">
        <v>34</v>
      </c>
      <c r="T38" s="60" t="str">
        <f t="shared" si="2"/>
        <v>TEAMB01_ST_614_19_1.val</v>
      </c>
      <c r="U38" s="119" t="s">
        <v>35</v>
      </c>
      <c r="V38" s="66">
        <v>2</v>
      </c>
    </row>
    <row r="39" spans="1:22">
      <c r="A39" s="117">
        <v>50</v>
      </c>
      <c r="B39" s="119" t="s">
        <v>146</v>
      </c>
      <c r="C39" s="119" t="s">
        <v>118</v>
      </c>
      <c r="D39" s="119" t="s">
        <v>147</v>
      </c>
      <c r="E39" s="119" t="s">
        <v>25</v>
      </c>
      <c r="F39" s="120" t="s">
        <v>26</v>
      </c>
      <c r="G39" s="101"/>
      <c r="H39" s="121" t="s">
        <v>28</v>
      </c>
      <c r="I39" s="150"/>
      <c r="J39" s="119" t="s">
        <v>29</v>
      </c>
      <c r="K39" s="161" t="str">
        <f>IF(G39="-",C39&amp;"-"&amp;D39&amp;":"&amp;E39&amp;"-"&amp;F39&amp;":"&amp;H39&amp;"-"&amp;J39,C39&amp;"-"&amp;D39&amp;":"&amp;E39&amp;"-"&amp;F39&amp;G39&amp;":"&amp;H39&amp;"-"&amp;J39)</f>
        <v>TU-46EW:AC-PT100:Temperature-Mon</v>
      </c>
      <c r="L39" s="114" t="s">
        <v>123</v>
      </c>
      <c r="M39" s="59" t="str">
        <f t="shared" ref="M39:M45" si="3">L39&amp;"_ST_614_"&amp;MID($B39,8,2)&amp;"_"&amp;IF(MID($B39,11,1)="0", MID($B39,12,1), MID($B39,11,2))&amp;".val"</f>
        <v>TEAMB02_ST_614_19_2.val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9" t="s">
        <v>34</v>
      </c>
      <c r="T39" s="60" t="str">
        <f t="shared" si="2"/>
        <v>TEAMB02_ST_614_19_2.val</v>
      </c>
      <c r="U39" s="119" t="s">
        <v>35</v>
      </c>
      <c r="V39" s="66">
        <v>2</v>
      </c>
    </row>
    <row r="40" spans="1:22">
      <c r="A40" s="56">
        <v>51</v>
      </c>
      <c r="B40" s="119" t="s">
        <v>148</v>
      </c>
      <c r="C40" s="119" t="s">
        <v>118</v>
      </c>
      <c r="D40" s="119" t="s">
        <v>149</v>
      </c>
      <c r="E40" s="119" t="s">
        <v>25</v>
      </c>
      <c r="F40" s="120" t="s">
        <v>26</v>
      </c>
      <c r="G40" s="101"/>
      <c r="H40" s="121" t="s">
        <v>28</v>
      </c>
      <c r="I40" s="150"/>
      <c r="J40" s="119" t="s">
        <v>29</v>
      </c>
      <c r="K40" s="161" t="str">
        <f>IF(G40="-",C40&amp;"-"&amp;D40&amp;":"&amp;E40&amp;"-"&amp;F40&amp;":"&amp;H40&amp;"-"&amp;J40,C40&amp;"-"&amp;D40&amp;":"&amp;E40&amp;"-"&amp;F40&amp;G40&amp;":"&amp;H40&amp;"-"&amp;J40)</f>
        <v>TU-47IW:AC-PT100:Temperature-Mon</v>
      </c>
      <c r="L40" s="114" t="s">
        <v>126</v>
      </c>
      <c r="M40" s="59" t="str">
        <f t="shared" si="3"/>
        <v>TEAMB03_ST_614_19_4.val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9" t="s">
        <v>34</v>
      </c>
      <c r="T40" s="60" t="str">
        <f t="shared" si="2"/>
        <v>TEAMB03_ST_614_19_4.val</v>
      </c>
      <c r="U40" s="119" t="s">
        <v>35</v>
      </c>
      <c r="V40" s="66">
        <v>2</v>
      </c>
    </row>
    <row r="41" spans="1:22">
      <c r="A41" s="117">
        <v>52</v>
      </c>
      <c r="B41" s="119" t="s">
        <v>150</v>
      </c>
      <c r="C41" s="119" t="s">
        <v>118</v>
      </c>
      <c r="D41" s="119" t="s">
        <v>151</v>
      </c>
      <c r="E41" s="119" t="s">
        <v>25</v>
      </c>
      <c r="F41" s="120" t="s">
        <v>26</v>
      </c>
      <c r="G41" s="101"/>
      <c r="H41" s="121" t="s">
        <v>28</v>
      </c>
      <c r="I41" s="150"/>
      <c r="J41" s="119" t="s">
        <v>29</v>
      </c>
      <c r="K41" s="161" t="str">
        <f>IF(G41="-",C41&amp;"-"&amp;D41&amp;":"&amp;E41&amp;"-"&amp;F41&amp;":"&amp;H41&amp;"-"&amp;J41,C41&amp;"-"&amp;D41&amp;":"&amp;E41&amp;"-"&amp;F41&amp;G41&amp;":"&amp;H41&amp;"-"&amp;J41)</f>
        <v>TU-47EW:AC-PT100:Temperature-Mon</v>
      </c>
      <c r="L41" s="114" t="s">
        <v>129</v>
      </c>
      <c r="M41" s="59" t="str">
        <f t="shared" si="3"/>
        <v>TEAMB04_ST_614_19_5.val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9" t="s">
        <v>34</v>
      </c>
      <c r="T41" s="60" t="str">
        <f t="shared" si="2"/>
        <v>TEAMB04_ST_614_19_5.val</v>
      </c>
      <c r="U41" s="119" t="s">
        <v>35</v>
      </c>
      <c r="V41" s="66">
        <v>2</v>
      </c>
    </row>
    <row r="42" spans="1:22">
      <c r="A42" s="56">
        <v>53</v>
      </c>
      <c r="B42" s="119" t="s">
        <v>152</v>
      </c>
      <c r="C42" s="119" t="s">
        <v>118</v>
      </c>
      <c r="D42" s="119" t="s">
        <v>153</v>
      </c>
      <c r="E42" s="119" t="s">
        <v>25</v>
      </c>
      <c r="F42" s="120" t="s">
        <v>26</v>
      </c>
      <c r="G42" s="101"/>
      <c r="H42" s="121" t="s">
        <v>28</v>
      </c>
      <c r="I42" s="150"/>
      <c r="J42" s="119" t="s">
        <v>29</v>
      </c>
      <c r="K42" s="161" t="str">
        <f>IF(G42="-",C42&amp;"-"&amp;D42&amp;":"&amp;E42&amp;"-"&amp;F42&amp;":"&amp;H42&amp;"-"&amp;J42,C42&amp;"-"&amp;D42&amp;":"&amp;E42&amp;"-"&amp;F42&amp;G42&amp;":"&amp;H42&amp;"-"&amp;J42)</f>
        <v>TU-48IW:AC-PT100:Temperature-Mon</v>
      </c>
      <c r="L42" s="114" t="s">
        <v>132</v>
      </c>
      <c r="M42" s="59" t="str">
        <f t="shared" si="3"/>
        <v>TEAMB05_ST_614_19_7.val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9" t="s">
        <v>34</v>
      </c>
      <c r="T42" s="60" t="str">
        <f t="shared" si="2"/>
        <v>TEAMB05_ST_614_19_7.val</v>
      </c>
      <c r="U42" s="119" t="s">
        <v>35</v>
      </c>
      <c r="V42" s="66">
        <v>2</v>
      </c>
    </row>
    <row r="43" spans="1:22">
      <c r="A43" s="117">
        <v>54</v>
      </c>
      <c r="B43" s="119" t="s">
        <v>154</v>
      </c>
      <c r="C43" s="119" t="s">
        <v>118</v>
      </c>
      <c r="D43" s="119" t="s">
        <v>155</v>
      </c>
      <c r="E43" s="119" t="s">
        <v>25</v>
      </c>
      <c r="F43" s="120" t="s">
        <v>26</v>
      </c>
      <c r="G43" s="108"/>
      <c r="H43" s="121" t="s">
        <v>28</v>
      </c>
      <c r="I43" s="150"/>
      <c r="J43" s="119" t="s">
        <v>29</v>
      </c>
      <c r="K43" s="161" t="str">
        <f>IF(G43="-",C43&amp;"-"&amp;D43&amp;":"&amp;E43&amp;"-"&amp;F43&amp;":"&amp;H43&amp;"-"&amp;J43,C43&amp;"-"&amp;D43&amp;":"&amp;E43&amp;"-"&amp;F43&amp;G43&amp;":"&amp;H43&amp;"-"&amp;J43)</f>
        <v>TU-49EW:AC-PT100:Temperature-Mon</v>
      </c>
      <c r="L43" s="114" t="s">
        <v>135</v>
      </c>
      <c r="M43" s="59" t="str">
        <f t="shared" si="3"/>
        <v>TEAMB06_ST_614_19_8.val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9" t="s">
        <v>34</v>
      </c>
      <c r="T43" s="60" t="str">
        <f t="shared" si="2"/>
        <v>TEAMB06_ST_614_19_8.val</v>
      </c>
      <c r="U43" s="119" t="s">
        <v>35</v>
      </c>
      <c r="V43" s="66">
        <v>2</v>
      </c>
    </row>
    <row r="44" spans="1:22">
      <c r="A44" s="56">
        <v>55</v>
      </c>
      <c r="B44" s="119" t="s">
        <v>156</v>
      </c>
      <c r="C44" s="119" t="s">
        <v>118</v>
      </c>
      <c r="D44" s="119" t="s">
        <v>157</v>
      </c>
      <c r="E44" s="119" t="s">
        <v>25</v>
      </c>
      <c r="F44" s="120" t="s">
        <v>26</v>
      </c>
      <c r="G44" s="101"/>
      <c r="H44" s="121" t="s">
        <v>28</v>
      </c>
      <c r="I44" s="150"/>
      <c r="J44" s="119" t="s">
        <v>29</v>
      </c>
      <c r="K44" s="161" t="str">
        <f>IF(G44="-",C44&amp;"-"&amp;D44&amp;":"&amp;E44&amp;"-"&amp;F44&amp;":"&amp;H44&amp;"-"&amp;J44,C44&amp;"-"&amp;D44&amp;":"&amp;E44&amp;"-"&amp;F44&amp;G44&amp;":"&amp;H44&amp;"-"&amp;J44)</f>
        <v>TU-50IW:AC-PT100:Temperature-Mon</v>
      </c>
      <c r="L44" s="114" t="s">
        <v>138</v>
      </c>
      <c r="M44" s="59" t="str">
        <f t="shared" si="3"/>
        <v>TEAMB07_ST_614_19_9.val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9" t="s">
        <v>34</v>
      </c>
      <c r="T44" s="60" t="str">
        <f t="shared" si="2"/>
        <v>TEAMB07_ST_614_19_9.val</v>
      </c>
      <c r="U44" s="119" t="s">
        <v>35</v>
      </c>
      <c r="V44" s="66">
        <v>2</v>
      </c>
    </row>
    <row r="45" spans="1:22">
      <c r="A45" s="117">
        <v>56</v>
      </c>
      <c r="B45" s="119" t="s">
        <v>158</v>
      </c>
      <c r="C45" s="119" t="s">
        <v>118</v>
      </c>
      <c r="D45" s="119" t="s">
        <v>159</v>
      </c>
      <c r="E45" s="119" t="s">
        <v>25</v>
      </c>
      <c r="F45" s="120" t="s">
        <v>26</v>
      </c>
      <c r="G45" s="101"/>
      <c r="H45" s="121" t="s">
        <v>28</v>
      </c>
      <c r="I45" s="150"/>
      <c r="J45" s="119" t="s">
        <v>29</v>
      </c>
      <c r="K45" s="161" t="str">
        <f>IF(G45="-",C45&amp;"-"&amp;D45&amp;":"&amp;E45&amp;"-"&amp;F45&amp;":"&amp;H45&amp;"-"&amp;J45,C45&amp;"-"&amp;D45&amp;":"&amp;E45&amp;"-"&amp;F45&amp;G45&amp;":"&amp;H45&amp;"-"&amp;J45)</f>
        <v>TU-50EW:AC-PT100:Temperature-Mon</v>
      </c>
      <c r="L45" s="114" t="s">
        <v>141</v>
      </c>
      <c r="M45" s="59" t="str">
        <f t="shared" si="3"/>
        <v>TEAMB08_ST_614_19_10.val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9" t="s">
        <v>34</v>
      </c>
      <c r="T45" s="60" t="str">
        <f t="shared" si="2"/>
        <v>TEAMB08_ST_614_19_10.val</v>
      </c>
      <c r="U45" s="119" t="s">
        <v>35</v>
      </c>
      <c r="V45" s="66">
        <v>2</v>
      </c>
    </row>
    <row r="46" spans="1:22">
      <c r="A46" s="117"/>
      <c r="B46" s="119" t="s">
        <v>160</v>
      </c>
      <c r="C46" s="119" t="s">
        <v>118</v>
      </c>
      <c r="D46" s="119">
        <v>4550</v>
      </c>
      <c r="E46" s="119" t="s">
        <v>25</v>
      </c>
      <c r="F46" s="120" t="s">
        <v>26</v>
      </c>
      <c r="G46" s="101"/>
      <c r="H46" s="121" t="s">
        <v>60</v>
      </c>
      <c r="I46" s="150"/>
      <c r="J46" s="119" t="s">
        <v>29</v>
      </c>
      <c r="K46" s="161" t="str">
        <f>IF(G46="-",C46&amp;"-"&amp;D46&amp;":"&amp;E46&amp;"-"&amp;F46&amp;":"&amp;H46&amp;"-"&amp;J46,C46&amp;"-"&amp;D46&amp;":"&amp;E46&amp;"-"&amp;F46&amp;G46&amp;":"&amp;H46&amp;"-"&amp;J46)</f>
        <v>TU-4550:AC-PT100:MeanTemperature-Mon</v>
      </c>
      <c r="L46" s="114"/>
      <c r="M46" s="59" t="s">
        <v>161</v>
      </c>
      <c r="N46" s="122"/>
      <c r="O46" s="119" t="s">
        <v>32</v>
      </c>
      <c r="P46" s="119" t="s">
        <v>33</v>
      </c>
      <c r="Q46" s="123"/>
      <c r="R46" s="123"/>
      <c r="S46" s="89" t="s">
        <v>34</v>
      </c>
      <c r="T46" s="60" t="str">
        <f>M46</f>
        <v>MEDIA_TEAMB_ST_614_19.val</v>
      </c>
      <c r="U46" s="119" t="s">
        <v>35</v>
      </c>
      <c r="V46" s="66">
        <v>2</v>
      </c>
    </row>
    <row r="47" spans="1:22">
      <c r="A47" s="56">
        <v>57</v>
      </c>
      <c r="B47" s="109" t="s">
        <v>162</v>
      </c>
      <c r="C47" s="109" t="s">
        <v>118</v>
      </c>
      <c r="D47" s="109" t="s">
        <v>163</v>
      </c>
      <c r="E47" s="109" t="s">
        <v>25</v>
      </c>
      <c r="F47" s="112" t="s">
        <v>26</v>
      </c>
      <c r="G47" s="100"/>
      <c r="H47" s="114" t="s">
        <v>28</v>
      </c>
      <c r="I47" s="149"/>
      <c r="J47" s="109" t="s">
        <v>29</v>
      </c>
      <c r="K47" s="153" t="str">
        <f>IF(G47="-",C47&amp;"-"&amp;D47&amp;":"&amp;E47&amp;"-"&amp;F47&amp;":"&amp;H47&amp;"-"&amp;J47,C47&amp;"-"&amp;D47&amp;":"&amp;E47&amp;"-"&amp;F47&amp;G47&amp;":"&amp;H47&amp;"-"&amp;J47)</f>
        <v>TU-51IW:AC-PT100:Temperature-Mon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TEAMB01_ST_614_02_1.val</v>
      </c>
      <c r="N47" s="115" t="s">
        <v>31</v>
      </c>
      <c r="O47" s="109" t="s">
        <v>32</v>
      </c>
      <c r="P47" s="109" t="s">
        <v>33</v>
      </c>
      <c r="Q47" s="116"/>
      <c r="R47" s="116"/>
      <c r="S47" s="160" t="s">
        <v>34</v>
      </c>
      <c r="T47" s="58" t="str">
        <f t="shared" si="2"/>
        <v>TEAMB01_ST_614_02_1.val</v>
      </c>
      <c r="U47" s="109" t="s">
        <v>35</v>
      </c>
      <c r="V47" s="66">
        <v>2</v>
      </c>
    </row>
    <row r="48" spans="1:22">
      <c r="A48" s="117">
        <v>58</v>
      </c>
      <c r="B48" s="109" t="s">
        <v>164</v>
      </c>
      <c r="C48" s="109" t="s">
        <v>118</v>
      </c>
      <c r="D48" s="109" t="s">
        <v>165</v>
      </c>
      <c r="E48" s="109" t="s">
        <v>25</v>
      </c>
      <c r="F48" s="112" t="s">
        <v>26</v>
      </c>
      <c r="G48" s="100"/>
      <c r="H48" s="114" t="s">
        <v>28</v>
      </c>
      <c r="I48" s="149"/>
      <c r="J48" s="109" t="s">
        <v>29</v>
      </c>
      <c r="K48" s="153" t="str">
        <f>IF(G48="-",C48&amp;"-"&amp;D48&amp;":"&amp;E48&amp;"-"&amp;F48&amp;":"&amp;H48&amp;"-"&amp;J48,C48&amp;"-"&amp;D48&amp;":"&amp;E48&amp;"-"&amp;F48&amp;G48&amp;":"&amp;H48&amp;"-"&amp;J48)</f>
        <v>TU-52EW:AC-PT100:Temperature-Mon</v>
      </c>
      <c r="L48" s="114" t="s">
        <v>123</v>
      </c>
      <c r="M48" s="57" t="str">
        <f t="shared" ref="M48:M54" si="4">L48&amp;"_ST_614_"&amp;MID($B48,8,2)&amp;"_"&amp;IF(MID($B48,11,1)="0", MID($B48,12,1), MID($B48,11,2))&amp;".val"</f>
        <v>TEAMB02_ST_614_02_2.val</v>
      </c>
      <c r="N48" s="115" t="s">
        <v>31</v>
      </c>
      <c r="O48" s="109" t="s">
        <v>32</v>
      </c>
      <c r="P48" s="109" t="s">
        <v>33</v>
      </c>
      <c r="Q48" s="116"/>
      <c r="R48" s="116"/>
      <c r="S48" s="71" t="s">
        <v>34</v>
      </c>
      <c r="T48" s="58" t="str">
        <f t="shared" si="2"/>
        <v>TEAMB02_ST_614_02_2.val</v>
      </c>
      <c r="U48" s="109" t="s">
        <v>35</v>
      </c>
      <c r="V48" s="66">
        <v>2</v>
      </c>
    </row>
    <row r="49" spans="1:22">
      <c r="A49" s="56">
        <v>59</v>
      </c>
      <c r="B49" s="109" t="s">
        <v>166</v>
      </c>
      <c r="C49" s="109" t="s">
        <v>118</v>
      </c>
      <c r="D49" s="109" t="s">
        <v>167</v>
      </c>
      <c r="E49" s="109" t="s">
        <v>25</v>
      </c>
      <c r="F49" s="112" t="s">
        <v>26</v>
      </c>
      <c r="G49" s="100"/>
      <c r="H49" s="114" t="s">
        <v>28</v>
      </c>
      <c r="I49" s="149"/>
      <c r="J49" s="109" t="s">
        <v>29</v>
      </c>
      <c r="K49" s="153" t="str">
        <f>IF(G49="-",C49&amp;"-"&amp;D49&amp;":"&amp;E49&amp;"-"&amp;F49&amp;":"&amp;H49&amp;"-"&amp;J49,C49&amp;"-"&amp;D49&amp;":"&amp;E49&amp;"-"&amp;F49&amp;G49&amp;":"&amp;H49&amp;"-"&amp;J49)</f>
        <v>TU-53IW:AC-PT100:Temperature-Mon</v>
      </c>
      <c r="L49" s="114" t="s">
        <v>126</v>
      </c>
      <c r="M49" s="57" t="str">
        <f t="shared" si="4"/>
        <v>TEAMB03_ST_614_02_4.val</v>
      </c>
      <c r="N49" s="115" t="s">
        <v>31</v>
      </c>
      <c r="O49" s="109" t="s">
        <v>32</v>
      </c>
      <c r="P49" s="109" t="s">
        <v>33</v>
      </c>
      <c r="Q49" s="116"/>
      <c r="R49" s="116"/>
      <c r="S49" s="71" t="s">
        <v>34</v>
      </c>
      <c r="T49" s="58" t="str">
        <f t="shared" si="2"/>
        <v>TEAMB03_ST_614_02_4.val</v>
      </c>
      <c r="U49" s="109" t="s">
        <v>35</v>
      </c>
      <c r="V49" s="66">
        <v>2</v>
      </c>
    </row>
    <row r="50" spans="1:22">
      <c r="A50" s="117">
        <v>60</v>
      </c>
      <c r="B50" s="109" t="s">
        <v>168</v>
      </c>
      <c r="C50" s="109" t="s">
        <v>118</v>
      </c>
      <c r="D50" s="109" t="s">
        <v>169</v>
      </c>
      <c r="E50" s="109" t="s">
        <v>25</v>
      </c>
      <c r="F50" s="112" t="s">
        <v>26</v>
      </c>
      <c r="G50" s="100"/>
      <c r="H50" s="114" t="s">
        <v>28</v>
      </c>
      <c r="I50" s="149"/>
      <c r="J50" s="109" t="s">
        <v>29</v>
      </c>
      <c r="K50" s="153" t="str">
        <f>IF(G50="-",C50&amp;"-"&amp;D50&amp;":"&amp;E50&amp;"-"&amp;F50&amp;":"&amp;H50&amp;"-"&amp;J50,C50&amp;"-"&amp;D50&amp;":"&amp;E50&amp;"-"&amp;F50&amp;G50&amp;":"&amp;H50&amp;"-"&amp;J50)</f>
        <v>TU-53EW:AC-PT100:Temperature-Mon</v>
      </c>
      <c r="L50" s="114" t="s">
        <v>129</v>
      </c>
      <c r="M50" s="57" t="str">
        <f t="shared" si="4"/>
        <v>TEAMB04_ST_614_02_5.val</v>
      </c>
      <c r="N50" s="115" t="s">
        <v>31</v>
      </c>
      <c r="O50" s="109" t="s">
        <v>32</v>
      </c>
      <c r="P50" s="109" t="s">
        <v>33</v>
      </c>
      <c r="Q50" s="116"/>
      <c r="R50" s="116"/>
      <c r="S50" s="71" t="s">
        <v>34</v>
      </c>
      <c r="T50" s="58" t="str">
        <f t="shared" si="2"/>
        <v>TEAMB04_ST_614_02_5.val</v>
      </c>
      <c r="U50" s="109" t="s">
        <v>35</v>
      </c>
      <c r="V50" s="66">
        <v>2</v>
      </c>
    </row>
    <row r="51" spans="1:22">
      <c r="A51" s="56">
        <v>61</v>
      </c>
      <c r="B51" s="109" t="s">
        <v>170</v>
      </c>
      <c r="C51" s="109" t="s">
        <v>118</v>
      </c>
      <c r="D51" s="109" t="s">
        <v>171</v>
      </c>
      <c r="E51" s="109" t="s">
        <v>25</v>
      </c>
      <c r="F51" s="112" t="s">
        <v>26</v>
      </c>
      <c r="G51" s="100"/>
      <c r="H51" s="114" t="s">
        <v>28</v>
      </c>
      <c r="I51" s="149"/>
      <c r="J51" s="109" t="s">
        <v>29</v>
      </c>
      <c r="K51" s="153" t="str">
        <f>IF(G51="-",C51&amp;"-"&amp;D51&amp;":"&amp;E51&amp;"-"&amp;F51&amp;":"&amp;H51&amp;"-"&amp;J51,C51&amp;"-"&amp;D51&amp;":"&amp;E51&amp;"-"&amp;F51&amp;G51&amp;":"&amp;H51&amp;"-"&amp;J51)</f>
        <v>TU-54IW:AC-PT100:Temperature-Mon</v>
      </c>
      <c r="L51" s="114" t="s">
        <v>132</v>
      </c>
      <c r="M51" s="57" t="str">
        <f t="shared" si="4"/>
        <v>TEAMB05_ST_614_02_7.val</v>
      </c>
      <c r="N51" s="115" t="s">
        <v>31</v>
      </c>
      <c r="O51" s="109" t="s">
        <v>32</v>
      </c>
      <c r="P51" s="109" t="s">
        <v>33</v>
      </c>
      <c r="Q51" s="116"/>
      <c r="R51" s="116"/>
      <c r="S51" s="71" t="s">
        <v>34</v>
      </c>
      <c r="T51" s="58" t="str">
        <f t="shared" si="2"/>
        <v>TEAMB05_ST_614_02_7.val</v>
      </c>
      <c r="U51" s="109" t="s">
        <v>35</v>
      </c>
      <c r="V51" s="66">
        <v>2</v>
      </c>
    </row>
    <row r="52" spans="1:22">
      <c r="A52" s="117">
        <v>62</v>
      </c>
      <c r="B52" s="109" t="s">
        <v>172</v>
      </c>
      <c r="C52" s="109" t="s">
        <v>118</v>
      </c>
      <c r="D52" s="109" t="s">
        <v>173</v>
      </c>
      <c r="E52" s="109" t="s">
        <v>25</v>
      </c>
      <c r="F52" s="112" t="s">
        <v>26</v>
      </c>
      <c r="G52" s="100"/>
      <c r="H52" s="114" t="s">
        <v>28</v>
      </c>
      <c r="I52" s="149"/>
      <c r="J52" s="109" t="s">
        <v>29</v>
      </c>
      <c r="K52" s="153" t="str">
        <f>IF(G52="-",C52&amp;"-"&amp;D52&amp;":"&amp;E52&amp;"-"&amp;F52&amp;":"&amp;H52&amp;"-"&amp;J52,C52&amp;"-"&amp;D52&amp;":"&amp;E52&amp;"-"&amp;F52&amp;G52&amp;":"&amp;H52&amp;"-"&amp;J52)</f>
        <v>TU-55EW:AC-PT100:Temperature-Mon</v>
      </c>
      <c r="L52" s="114" t="s">
        <v>135</v>
      </c>
      <c r="M52" s="57" t="str">
        <f t="shared" si="4"/>
        <v>TEAMB06_ST_614_02_8.val</v>
      </c>
      <c r="N52" s="115" t="s">
        <v>31</v>
      </c>
      <c r="O52" s="109" t="s">
        <v>32</v>
      </c>
      <c r="P52" s="109" t="s">
        <v>33</v>
      </c>
      <c r="Q52" s="116"/>
      <c r="R52" s="116"/>
      <c r="S52" s="71" t="s">
        <v>34</v>
      </c>
      <c r="T52" s="58" t="str">
        <f t="shared" si="2"/>
        <v>TEAMB06_ST_614_02_8.val</v>
      </c>
      <c r="U52" s="109" t="s">
        <v>35</v>
      </c>
      <c r="V52" s="66">
        <v>2</v>
      </c>
    </row>
    <row r="53" spans="1:22">
      <c r="A53" s="56">
        <v>63</v>
      </c>
      <c r="B53" s="109" t="s">
        <v>174</v>
      </c>
      <c r="C53" s="109" t="s">
        <v>118</v>
      </c>
      <c r="D53" s="109" t="s">
        <v>175</v>
      </c>
      <c r="E53" s="109" t="s">
        <v>25</v>
      </c>
      <c r="F53" s="112" t="s">
        <v>26</v>
      </c>
      <c r="G53" s="100"/>
      <c r="H53" s="114" t="s">
        <v>28</v>
      </c>
      <c r="I53" s="149"/>
      <c r="J53" s="109" t="s">
        <v>29</v>
      </c>
      <c r="K53" s="153" t="str">
        <f>IF(G53="-",C53&amp;"-"&amp;D53&amp;":"&amp;E53&amp;"-"&amp;F53&amp;":"&amp;H53&amp;"-"&amp;J53,C53&amp;"-"&amp;D53&amp;":"&amp;E53&amp;"-"&amp;F53&amp;G53&amp;":"&amp;H53&amp;"-"&amp;J53)</f>
        <v>TU-56IW:AC-PT100:Temperature-Mon</v>
      </c>
      <c r="L53" s="114" t="s">
        <v>138</v>
      </c>
      <c r="M53" s="57" t="str">
        <f t="shared" si="4"/>
        <v>TEAMB07_ST_614_02_9.val</v>
      </c>
      <c r="N53" s="115" t="s">
        <v>31</v>
      </c>
      <c r="O53" s="109" t="s">
        <v>32</v>
      </c>
      <c r="P53" s="109" t="s">
        <v>33</v>
      </c>
      <c r="Q53" s="116"/>
      <c r="R53" s="116"/>
      <c r="S53" s="71" t="s">
        <v>34</v>
      </c>
      <c r="T53" s="58" t="str">
        <f t="shared" si="2"/>
        <v>TEAMB07_ST_614_02_9.val</v>
      </c>
      <c r="U53" s="109" t="s">
        <v>35</v>
      </c>
      <c r="V53" s="66">
        <v>2</v>
      </c>
    </row>
    <row r="54" spans="1:22">
      <c r="A54" s="124">
        <v>64</v>
      </c>
      <c r="B54" s="125" t="s">
        <v>176</v>
      </c>
      <c r="C54" s="125" t="s">
        <v>118</v>
      </c>
      <c r="D54" s="125" t="s">
        <v>177</v>
      </c>
      <c r="E54" s="109" t="s">
        <v>25</v>
      </c>
      <c r="F54" s="126" t="s">
        <v>26</v>
      </c>
      <c r="G54" s="100"/>
      <c r="H54" s="127" t="s">
        <v>28</v>
      </c>
      <c r="I54" s="149"/>
      <c r="J54" s="125" t="s">
        <v>29</v>
      </c>
      <c r="K54" s="153" t="str">
        <f>IF(G54="-",C54&amp;"-"&amp;D54&amp;":"&amp;E54&amp;"-"&amp;F54&amp;":"&amp;H54&amp;"-"&amp;J54,C54&amp;"-"&amp;D54&amp;":"&amp;E54&amp;"-"&amp;F54&amp;G54&amp;":"&amp;H54&amp;"-"&amp;J54)</f>
        <v>TU-56EW:AC-PT100:Temperature-Mon</v>
      </c>
      <c r="L54" s="127" t="s">
        <v>141</v>
      </c>
      <c r="M54" s="92" t="str">
        <f t="shared" si="4"/>
        <v>TEAMB08_ST_614_02_10.val</v>
      </c>
      <c r="N54" s="128" t="s">
        <v>31</v>
      </c>
      <c r="O54" s="125" t="s">
        <v>32</v>
      </c>
      <c r="P54" s="125" t="s">
        <v>33</v>
      </c>
      <c r="Q54" s="129"/>
      <c r="R54" s="129"/>
      <c r="S54" s="130" t="s">
        <v>34</v>
      </c>
      <c r="T54" s="93" t="str">
        <f t="shared" si="2"/>
        <v>TEAMB08_ST_614_02_10.val</v>
      </c>
      <c r="U54" s="125" t="s">
        <v>35</v>
      </c>
      <c r="V54" s="66">
        <v>2</v>
      </c>
    </row>
    <row r="55" spans="1:22">
      <c r="A55" s="131"/>
      <c r="B55" s="125" t="s">
        <v>178</v>
      </c>
      <c r="C55" s="100" t="s">
        <v>118</v>
      </c>
      <c r="D55" s="100">
        <v>5156</v>
      </c>
      <c r="E55" s="109" t="s">
        <v>25</v>
      </c>
      <c r="F55" s="126" t="s">
        <v>88</v>
      </c>
      <c r="G55" s="100"/>
      <c r="H55" s="132" t="s">
        <v>60</v>
      </c>
      <c r="I55" s="156"/>
      <c r="J55" s="100" t="s">
        <v>29</v>
      </c>
      <c r="K55" s="153" t="str">
        <f>IF(G55="-",C55&amp;"-"&amp;D55&amp;":"&amp;E55&amp;"-"&amp;F55&amp;":"&amp;H55&amp;"-"&amp;J55,C55&amp;"-"&amp;D55&amp;":"&amp;E55&amp;"-"&amp;F55&amp;G55&amp;":"&amp;H55&amp;"-"&amp;J55)</f>
        <v>TU-5156:AC-PT101:MeanTemperature-Mon</v>
      </c>
      <c r="L55" s="100"/>
      <c r="M55" s="94" t="s">
        <v>179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MEDIA_TEAMB_ST_614_02.val</v>
      </c>
      <c r="U55" s="100" t="s">
        <v>35</v>
      </c>
      <c r="V55" s="66">
        <v>2</v>
      </c>
    </row>
    <row r="56" spans="1:22">
      <c r="I56" s="157"/>
    </row>
    <row r="57" spans="1:22">
      <c r="I57" s="157"/>
    </row>
    <row r="58" spans="1:22">
      <c r="I58" s="157"/>
    </row>
    <row r="59" spans="1:22">
      <c r="I59" s="157"/>
    </row>
    <row r="60" spans="1:22">
      <c r="I60" s="157"/>
    </row>
    <row r="61" spans="1:22">
      <c r="I61" s="157"/>
    </row>
    <row r="62" spans="1:22">
      <c r="I62" s="157"/>
    </row>
    <row r="63" spans="1:22">
      <c r="I63" s="157"/>
    </row>
    <row r="64" spans="1:22">
      <c r="I64" s="157"/>
    </row>
    <row r="65" spans="9:9">
      <c r="I65" s="157"/>
    </row>
    <row r="66" spans="9:9">
      <c r="I66" s="157"/>
    </row>
    <row r="67" spans="9:9">
      <c r="I67" s="157"/>
    </row>
    <row r="68" spans="9:9">
      <c r="I68" s="157"/>
    </row>
    <row r="69" spans="9:9">
      <c r="I69" s="157"/>
    </row>
    <row r="70" spans="9:9">
      <c r="I70" s="157"/>
    </row>
    <row r="71" spans="9:9">
      <c r="I71" s="157"/>
    </row>
    <row r="72" spans="9:9">
      <c r="I72" s="157"/>
    </row>
    <row r="73" spans="9:9">
      <c r="I73" s="1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X73"/>
  <sheetViews>
    <sheetView tabSelected="1" zoomScale="70" zoomScaleNormal="70" workbookViewId="0">
      <selection activeCell="L14" sqref="L14"/>
    </sheetView>
  </sheetViews>
  <sheetFormatPr defaultColWidth="9.140625" defaultRowHeight="15"/>
  <cols>
    <col min="1" max="1" width="3.42578125" style="13" bestFit="1" customWidth="1"/>
    <col min="2" max="2" width="32.42578125" style="13" bestFit="1" customWidth="1"/>
    <col min="3" max="3" width="4.28515625" style="13" bestFit="1" customWidth="1"/>
    <col min="4" max="4" width="10.140625" style="13" bestFit="1" customWidth="1"/>
    <col min="5" max="5" width="6.140625" style="13" bestFit="1" customWidth="1"/>
    <col min="6" max="6" width="10.42578125" style="13" bestFit="1" customWidth="1"/>
    <col min="7" max="7" width="8.7109375" style="13" bestFit="1" customWidth="1"/>
    <col min="8" max="8" width="17.85546875" style="13" bestFit="1" customWidth="1"/>
    <col min="9" max="9" width="5.5703125" style="13" customWidth="1"/>
    <col min="10" max="10" width="5.5703125" style="13" bestFit="1" customWidth="1"/>
    <col min="11" max="11" width="18.140625" style="13" hidden="1" customWidth="1"/>
    <col min="12" max="12" width="54.28515625" style="13" customWidth="1"/>
    <col min="13" max="13" width="8.28515625" style="13" customWidth="1"/>
    <col min="14" max="14" width="17.28515625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 ht="1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6</v>
      </c>
      <c r="J1" s="61" t="s">
        <v>8</v>
      </c>
      <c r="K1" s="61"/>
      <c r="L1" s="61" t="s">
        <v>9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61" t="s">
        <v>17</v>
      </c>
      <c r="T1" s="61" t="s">
        <v>18</v>
      </c>
      <c r="U1" s="63" t="s">
        <v>19</v>
      </c>
      <c r="V1" s="64" t="s">
        <v>20</v>
      </c>
      <c r="W1" s="9"/>
      <c r="X1" s="10" t="s">
        <v>21</v>
      </c>
    </row>
    <row r="2" spans="1:24" ht="15" customHeight="1">
      <c r="A2" s="14">
        <v>1</v>
      </c>
      <c r="B2" s="15" t="s">
        <v>180</v>
      </c>
      <c r="C2" s="15" t="s">
        <v>23</v>
      </c>
      <c r="D2" s="16" t="s">
        <v>181</v>
      </c>
      <c r="E2" s="15" t="s">
        <v>25</v>
      </c>
      <c r="F2" s="15" t="s">
        <v>26</v>
      </c>
      <c r="G2" s="15" t="s">
        <v>182</v>
      </c>
      <c r="H2" s="15" t="s">
        <v>28</v>
      </c>
      <c r="I2" s="15"/>
      <c r="J2" s="15" t="s">
        <v>29</v>
      </c>
      <c r="K2" s="15"/>
      <c r="L2" s="15" t="str">
        <f>IF(G2="-",C2&amp;"-"&amp;D2&amp;":"&amp;E2&amp;"-"&amp;F2&amp;":"&amp;H2&amp;"-"&amp;J2,C2&amp;"-"&amp;D2&amp;":"&amp;E2&amp;"-"&amp;F2&amp;"-"&amp;G2&amp;":"&amp;H2&amp;"-"&amp;J2)</f>
        <v>UA-58CHall:AC-PT100-FC61406:Temperature-Mon</v>
      </c>
      <c r="M2" s="18" t="s">
        <v>183</v>
      </c>
      <c r="N2" s="19" t="s">
        <v>113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183</v>
      </c>
      <c r="U2" s="46" t="s">
        <v>35</v>
      </c>
      <c r="V2" s="65">
        <v>1</v>
      </c>
      <c r="W2" s="21"/>
      <c r="X2" s="12" t="s">
        <v>184</v>
      </c>
    </row>
    <row r="3" spans="1:24" ht="15" customHeight="1">
      <c r="A3" s="14">
        <v>2</v>
      </c>
      <c r="B3" s="15" t="s">
        <v>185</v>
      </c>
      <c r="C3" s="15" t="s">
        <v>23</v>
      </c>
      <c r="D3" s="16" t="s">
        <v>186</v>
      </c>
      <c r="E3" s="15" t="s">
        <v>25</v>
      </c>
      <c r="F3" s="15" t="s">
        <v>26</v>
      </c>
      <c r="G3" s="15" t="s">
        <v>182</v>
      </c>
      <c r="H3" s="15" t="s">
        <v>28</v>
      </c>
      <c r="I3" s="15"/>
      <c r="J3" s="15" t="s">
        <v>29</v>
      </c>
      <c r="K3" s="15"/>
      <c r="L3" s="15" t="str">
        <f t="shared" ref="L3:L37" si="0">IF(G3="-",C3&amp;"-"&amp;D3&amp;":"&amp;E3&amp;"-"&amp;F3&amp;":"&amp;H3&amp;"-"&amp;J3,C3&amp;"-"&amp;D3&amp;":"&amp;E3&amp;"-"&amp;F3&amp;"-"&amp;G3&amp;":"&amp;H3&amp;"-"&amp;J3)</f>
        <v>UA-60CHall:AC-PT100-FC61406:Temperature-Mon</v>
      </c>
      <c r="M3" s="18" t="s">
        <v>187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187</v>
      </c>
      <c r="U3" s="46" t="s">
        <v>35</v>
      </c>
      <c r="V3" s="65">
        <v>1</v>
      </c>
      <c r="W3" s="21"/>
      <c r="X3" s="21"/>
    </row>
    <row r="4" spans="1:24" ht="15" customHeight="1">
      <c r="A4" s="14">
        <v>3</v>
      </c>
      <c r="B4" s="15" t="s">
        <v>188</v>
      </c>
      <c r="C4" s="15" t="s">
        <v>23</v>
      </c>
      <c r="D4" s="16" t="s">
        <v>189</v>
      </c>
      <c r="E4" s="15" t="s">
        <v>25</v>
      </c>
      <c r="F4" s="15" t="s">
        <v>26</v>
      </c>
      <c r="G4" s="15" t="s">
        <v>182</v>
      </c>
      <c r="H4" s="15" t="s">
        <v>28</v>
      </c>
      <c r="I4" s="15"/>
      <c r="J4" s="15" t="s">
        <v>29</v>
      </c>
      <c r="K4" s="15"/>
      <c r="L4" s="15" t="str">
        <f t="shared" si="0"/>
        <v>UA-01CHall:AC-PT100-FC61406:Temperature-Mon</v>
      </c>
      <c r="M4" s="18" t="s">
        <v>190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190</v>
      </c>
      <c r="U4" s="46" t="s">
        <v>35</v>
      </c>
      <c r="V4" s="65">
        <v>1</v>
      </c>
      <c r="W4" s="21"/>
      <c r="X4" s="21"/>
    </row>
    <row r="5" spans="1:24" ht="15" customHeight="1">
      <c r="A5" s="14">
        <v>4</v>
      </c>
      <c r="B5" s="15" t="s">
        <v>191</v>
      </c>
      <c r="C5" s="15" t="s">
        <v>23</v>
      </c>
      <c r="D5" s="16" t="s">
        <v>192</v>
      </c>
      <c r="E5" s="15" t="s">
        <v>25</v>
      </c>
      <c r="F5" s="15" t="s">
        <v>26</v>
      </c>
      <c r="G5" s="15" t="s">
        <v>182</v>
      </c>
      <c r="H5" s="15" t="s">
        <v>28</v>
      </c>
      <c r="I5" s="15"/>
      <c r="J5" s="15" t="s">
        <v>29</v>
      </c>
      <c r="K5" s="15"/>
      <c r="L5" s="15" t="str">
        <f t="shared" si="0"/>
        <v>UA-02CHall:AC-PT100-FC61406:Temperature-Mon</v>
      </c>
      <c r="M5" s="18" t="s">
        <v>193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193</v>
      </c>
      <c r="U5" s="46" t="s">
        <v>35</v>
      </c>
      <c r="V5" s="65">
        <v>1</v>
      </c>
      <c r="W5" s="21"/>
      <c r="X5" s="21"/>
    </row>
    <row r="6" spans="1:24" ht="15" customHeight="1">
      <c r="A6" s="14">
        <v>5</v>
      </c>
      <c r="B6" s="15" t="s">
        <v>194</v>
      </c>
      <c r="C6" s="15" t="s">
        <v>23</v>
      </c>
      <c r="D6" s="166" t="s">
        <v>47</v>
      </c>
      <c r="E6" s="15" t="s">
        <v>25</v>
      </c>
      <c r="F6" s="15" t="s">
        <v>26</v>
      </c>
      <c r="G6" s="15" t="s">
        <v>182</v>
      </c>
      <c r="H6" s="15" t="s">
        <v>28</v>
      </c>
      <c r="I6" s="165">
        <v>1</v>
      </c>
      <c r="J6" s="15" t="s">
        <v>29</v>
      </c>
      <c r="K6" s="15"/>
      <c r="L6" s="15" t="str">
        <f>IF(G6="-",C6&amp;"-"&amp;D6&amp;":"&amp;E6&amp;"-"&amp;F6&amp;":"&amp;H6&amp;"-"&amp;J6,C6&amp;"-"&amp;D6&amp;":"&amp;E6&amp;"-"&amp;F6&amp;"-"&amp;G6&amp;":"&amp;H6&amp;"-"&amp;I6&amp;"-"&amp;J6)</f>
        <v>UA-55EHall:AC-PT100-FC61406:Temperature-1-Mon</v>
      </c>
      <c r="M6" s="18" t="s">
        <v>195</v>
      </c>
      <c r="N6" s="19" t="s">
        <v>49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195</v>
      </c>
      <c r="U6" s="46" t="s">
        <v>35</v>
      </c>
      <c r="V6" s="65">
        <v>1</v>
      </c>
      <c r="W6" s="21"/>
      <c r="X6" s="21"/>
    </row>
    <row r="7" spans="1:24" ht="15" customHeight="1">
      <c r="A7" s="14">
        <v>6</v>
      </c>
      <c r="B7" s="15" t="s">
        <v>196</v>
      </c>
      <c r="C7" s="15" t="s">
        <v>23</v>
      </c>
      <c r="D7" s="166" t="s">
        <v>47</v>
      </c>
      <c r="E7" s="15" t="s">
        <v>25</v>
      </c>
      <c r="F7" s="15" t="s">
        <v>26</v>
      </c>
      <c r="G7" s="15" t="s">
        <v>182</v>
      </c>
      <c r="H7" s="15" t="s">
        <v>28</v>
      </c>
      <c r="I7" s="165">
        <v>2</v>
      </c>
      <c r="J7" s="15" t="s">
        <v>29</v>
      </c>
      <c r="K7" s="15"/>
      <c r="L7" s="15" t="str">
        <f>IF(G7="-",C7&amp;"-"&amp;D7&amp;":"&amp;E7&amp;"-"&amp;F7&amp;":"&amp;H7&amp;"-"&amp;J7,C7&amp;"-"&amp;D7&amp;":"&amp;E7&amp;"-"&amp;F7&amp;"-"&amp;G7&amp;":"&amp;H7&amp;"-"&amp;I7&amp;"-"&amp;J7)</f>
        <v>UA-55EHall:AC-PT100-FC61406:Temperature-2-Mon</v>
      </c>
      <c r="M7" s="18" t="s">
        <v>197</v>
      </c>
      <c r="N7" s="19" t="s">
        <v>49</v>
      </c>
      <c r="O7" s="16" t="s">
        <v>32</v>
      </c>
      <c r="P7" s="15" t="s">
        <v>33</v>
      </c>
      <c r="Q7" s="20"/>
      <c r="R7" s="20"/>
      <c r="S7" s="77" t="s">
        <v>34</v>
      </c>
      <c r="T7" s="15" t="s">
        <v>197</v>
      </c>
      <c r="U7" s="46" t="s">
        <v>35</v>
      </c>
      <c r="V7" s="65">
        <v>1</v>
      </c>
      <c r="W7" s="21"/>
      <c r="X7" s="21"/>
    </row>
    <row r="8" spans="1:24" ht="15" customHeight="1">
      <c r="A8" s="14">
        <v>7</v>
      </c>
      <c r="B8" s="15" t="s">
        <v>198</v>
      </c>
      <c r="C8" s="15" t="s">
        <v>23</v>
      </c>
      <c r="D8" s="16" t="s">
        <v>199</v>
      </c>
      <c r="E8" s="15" t="s">
        <v>25</v>
      </c>
      <c r="F8" s="15" t="s">
        <v>26</v>
      </c>
      <c r="G8" s="15" t="s">
        <v>182</v>
      </c>
      <c r="H8" s="15" t="s">
        <v>28</v>
      </c>
      <c r="I8" s="165"/>
      <c r="J8" s="15" t="s">
        <v>29</v>
      </c>
      <c r="K8" s="15"/>
      <c r="L8" s="15" t="str">
        <f>IF(G8="-",C8&amp;"-"&amp;D8&amp;":"&amp;E8&amp;"-"&amp;F8&amp;":"&amp;H8&amp;"-"&amp;J8,C8&amp;"-"&amp;D8&amp;":"&amp;E8&amp;"-"&amp;F8&amp;"-"&amp;G8&amp;":"&amp;H8&amp;"-"&amp;J8)</f>
        <v>UA-58DHall:AC-PT100-FC61406:Temperature-Mon</v>
      </c>
      <c r="M8" s="18" t="s">
        <v>200</v>
      </c>
      <c r="N8" s="19" t="s">
        <v>31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200</v>
      </c>
      <c r="U8" s="46" t="s">
        <v>35</v>
      </c>
      <c r="V8" s="65">
        <v>1</v>
      </c>
      <c r="W8" s="21"/>
      <c r="X8" s="21"/>
    </row>
    <row r="9" spans="1:24" ht="15" customHeight="1">
      <c r="A9" s="14">
        <v>8</v>
      </c>
      <c r="B9" s="15" t="s">
        <v>201</v>
      </c>
      <c r="C9" s="15" t="s">
        <v>23</v>
      </c>
      <c r="D9" s="166" t="s">
        <v>202</v>
      </c>
      <c r="E9" s="15" t="s">
        <v>25</v>
      </c>
      <c r="F9" s="15" t="s">
        <v>26</v>
      </c>
      <c r="G9" s="15" t="s">
        <v>182</v>
      </c>
      <c r="H9" s="15" t="s">
        <v>28</v>
      </c>
      <c r="I9" s="165"/>
      <c r="J9" s="15" t="s">
        <v>29</v>
      </c>
      <c r="K9" s="22"/>
      <c r="L9" s="15" t="str">
        <f>IF(G9="-",C9&amp;"-"&amp;D9&amp;":"&amp;E9&amp;"-"&amp;F9&amp;":"&amp;H9&amp;"-"&amp;J9,C9&amp;"-"&amp;D9&amp;":"&amp;E9&amp;"-"&amp;F9&amp;"-"&amp;G9&amp;":"&amp;H9&amp;"-"&amp;J9)</f>
        <v>UA-01DHall:AC-PT100-FC61406:Temperature-Mon</v>
      </c>
      <c r="M9" s="18" t="s">
        <v>203</v>
      </c>
      <c r="N9" s="23" t="s">
        <v>204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203</v>
      </c>
      <c r="U9" s="46" t="s">
        <v>35</v>
      </c>
      <c r="V9" s="65">
        <v>1</v>
      </c>
      <c r="W9" s="21"/>
      <c r="X9" s="21"/>
    </row>
    <row r="10" spans="1:24" ht="15" customHeight="1">
      <c r="A10" s="14">
        <v>9</v>
      </c>
      <c r="B10" s="15" t="s">
        <v>205</v>
      </c>
      <c r="C10" s="15" t="s">
        <v>23</v>
      </c>
      <c r="D10" s="166" t="s">
        <v>206</v>
      </c>
      <c r="E10" s="15" t="s">
        <v>25</v>
      </c>
      <c r="F10" s="15" t="s">
        <v>26</v>
      </c>
      <c r="G10" s="15" t="s">
        <v>182</v>
      </c>
      <c r="H10" s="15" t="s">
        <v>60</v>
      </c>
      <c r="I10" s="15"/>
      <c r="J10" s="15" t="s">
        <v>29</v>
      </c>
      <c r="K10" s="22"/>
      <c r="L10" s="15" t="str">
        <f t="shared" si="0"/>
        <v>UA-58Hall04:AC-PT100-FC61406:MeanTemperature-Mon</v>
      </c>
      <c r="M10" s="18" t="s">
        <v>207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207</v>
      </c>
      <c r="U10" s="46" t="s">
        <v>35</v>
      </c>
      <c r="V10" s="65">
        <v>1</v>
      </c>
      <c r="W10" s="21"/>
      <c r="X10" s="21"/>
    </row>
    <row r="11" spans="1:24" ht="15" customHeight="1">
      <c r="A11" s="14">
        <v>10</v>
      </c>
      <c r="B11" s="30" t="s">
        <v>208</v>
      </c>
      <c r="C11" s="27" t="s">
        <v>23</v>
      </c>
      <c r="D11" s="32" t="s">
        <v>209</v>
      </c>
      <c r="E11" s="27" t="s">
        <v>25</v>
      </c>
      <c r="F11" s="29" t="s">
        <v>26</v>
      </c>
      <c r="G11" s="27" t="s">
        <v>210</v>
      </c>
      <c r="H11" s="27" t="s">
        <v>28</v>
      </c>
      <c r="I11" s="27"/>
      <c r="J11" s="27" t="s">
        <v>29</v>
      </c>
      <c r="K11" s="27"/>
      <c r="L11" s="27" t="str">
        <f t="shared" si="0"/>
        <v>UA-04CHall:AC-PT100-FC61411:Temperature-Mon</v>
      </c>
      <c r="M11" s="30" t="s">
        <v>211</v>
      </c>
      <c r="N11" s="35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34" t="s">
        <v>211</v>
      </c>
      <c r="U11" s="66" t="s">
        <v>35</v>
      </c>
      <c r="V11" s="66">
        <v>1</v>
      </c>
      <c r="W11" s="21"/>
      <c r="X11" s="21"/>
    </row>
    <row r="12" spans="1:24" ht="15" customHeight="1">
      <c r="A12" s="14">
        <v>11</v>
      </c>
      <c r="B12" s="30" t="s">
        <v>212</v>
      </c>
      <c r="C12" s="27" t="s">
        <v>23</v>
      </c>
      <c r="D12" s="32" t="s">
        <v>213</v>
      </c>
      <c r="E12" s="27" t="s">
        <v>25</v>
      </c>
      <c r="F12" s="29" t="s">
        <v>26</v>
      </c>
      <c r="G12" s="27" t="s">
        <v>210</v>
      </c>
      <c r="H12" s="27" t="s">
        <v>28</v>
      </c>
      <c r="I12" s="27"/>
      <c r="J12" s="27" t="s">
        <v>29</v>
      </c>
      <c r="K12" s="27"/>
      <c r="L12" s="27" t="str">
        <f t="shared" si="0"/>
        <v>UA-05CHall:AC-PT100-FC61411:Temperature-Mon</v>
      </c>
      <c r="M12" s="30" t="s">
        <v>214</v>
      </c>
      <c r="N12" s="36" t="s">
        <v>31</v>
      </c>
      <c r="O12" s="32" t="s">
        <v>32</v>
      </c>
      <c r="P12" s="27" t="s">
        <v>33</v>
      </c>
      <c r="Q12" s="33"/>
      <c r="R12" s="33"/>
      <c r="S12" s="78" t="s">
        <v>34</v>
      </c>
      <c r="T12" s="27" t="s">
        <v>214</v>
      </c>
      <c r="U12" s="66" t="s">
        <v>35</v>
      </c>
      <c r="V12" s="66">
        <v>1</v>
      </c>
      <c r="W12" s="21"/>
      <c r="X12" s="21"/>
    </row>
    <row r="13" spans="1:24" ht="15" customHeight="1">
      <c r="A13" s="14">
        <v>12</v>
      </c>
      <c r="B13" s="30" t="s">
        <v>215</v>
      </c>
      <c r="C13" s="27" t="s">
        <v>23</v>
      </c>
      <c r="D13" s="32" t="s">
        <v>216</v>
      </c>
      <c r="E13" s="27" t="s">
        <v>25</v>
      </c>
      <c r="F13" s="29" t="s">
        <v>26</v>
      </c>
      <c r="G13" s="27" t="s">
        <v>210</v>
      </c>
      <c r="H13" s="27" t="s">
        <v>28</v>
      </c>
      <c r="I13" s="27"/>
      <c r="J13" s="27" t="s">
        <v>29</v>
      </c>
      <c r="K13" s="27"/>
      <c r="L13" s="27" t="str">
        <f t="shared" si="0"/>
        <v>UA-07CHall:AC-PT100-FC61411:Temperature-Mon</v>
      </c>
      <c r="M13" s="30" t="s">
        <v>217</v>
      </c>
      <c r="N13" s="36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217</v>
      </c>
      <c r="U13" s="66" t="s">
        <v>35</v>
      </c>
      <c r="V13" s="66">
        <v>1</v>
      </c>
      <c r="W13" s="21"/>
      <c r="X13" s="21"/>
    </row>
    <row r="14" spans="1:24" ht="15" customHeight="1">
      <c r="A14" s="14">
        <v>13</v>
      </c>
      <c r="B14" s="30" t="s">
        <v>218</v>
      </c>
      <c r="C14" s="27" t="s">
        <v>23</v>
      </c>
      <c r="D14" s="32" t="s">
        <v>219</v>
      </c>
      <c r="E14" s="27" t="s">
        <v>25</v>
      </c>
      <c r="F14" s="29" t="s">
        <v>26</v>
      </c>
      <c r="G14" s="27" t="s">
        <v>210</v>
      </c>
      <c r="H14" s="27" t="s">
        <v>28</v>
      </c>
      <c r="I14" s="27"/>
      <c r="J14" s="27" t="s">
        <v>29</v>
      </c>
      <c r="K14" s="27"/>
      <c r="L14" s="184" t="str">
        <f t="shared" si="0"/>
        <v>UA-08CHall:AC-PT100-FC61411:Temperature-Mon</v>
      </c>
      <c r="M14" s="30" t="s">
        <v>220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220</v>
      </c>
      <c r="U14" s="66" t="s">
        <v>35</v>
      </c>
      <c r="V14" s="66">
        <v>1</v>
      </c>
      <c r="W14" s="21"/>
      <c r="X14" s="21"/>
    </row>
    <row r="15" spans="1:24" ht="15" customHeight="1">
      <c r="A15" s="14">
        <v>14</v>
      </c>
      <c r="B15" s="30" t="s">
        <v>221</v>
      </c>
      <c r="C15" s="27" t="s">
        <v>23</v>
      </c>
      <c r="D15" s="166" t="s">
        <v>222</v>
      </c>
      <c r="E15" s="27" t="s">
        <v>25</v>
      </c>
      <c r="F15" s="29" t="s">
        <v>26</v>
      </c>
      <c r="G15" s="27" t="s">
        <v>210</v>
      </c>
      <c r="H15" s="27" t="s">
        <v>28</v>
      </c>
      <c r="I15" s="165">
        <v>1</v>
      </c>
      <c r="J15" s="27" t="s">
        <v>29</v>
      </c>
      <c r="K15" s="27"/>
      <c r="L15" s="27" t="str">
        <f>IF(G15="-",C15&amp;"-"&amp;D15&amp;":"&amp;E15&amp;"-"&amp;F15&amp;":"&amp;H15&amp;"-"&amp;J15,C15&amp;"-"&amp;D15&amp;":"&amp;E15&amp;"-"&amp;F15&amp;"-"&amp;G15&amp;":"&amp;H15&amp;"-"&amp;I15&amp;"-"&amp;J15)</f>
        <v>UA-03EHall:AC-PT100-FC61411:Temperature-1-Mon</v>
      </c>
      <c r="M15" s="30" t="s">
        <v>223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223</v>
      </c>
      <c r="U15" s="66" t="s">
        <v>35</v>
      </c>
      <c r="V15" s="66">
        <v>1</v>
      </c>
      <c r="W15" s="21"/>
      <c r="X15" s="21"/>
    </row>
    <row r="16" spans="1:24" ht="15" customHeight="1">
      <c r="A16" s="14">
        <v>15</v>
      </c>
      <c r="B16" s="30" t="s">
        <v>224</v>
      </c>
      <c r="C16" s="27" t="s">
        <v>23</v>
      </c>
      <c r="D16" s="166" t="s">
        <v>222</v>
      </c>
      <c r="E16" s="27" t="s">
        <v>25</v>
      </c>
      <c r="F16" s="29" t="s">
        <v>26</v>
      </c>
      <c r="G16" s="27" t="s">
        <v>210</v>
      </c>
      <c r="H16" s="27" t="s">
        <v>28</v>
      </c>
      <c r="I16" s="165">
        <v>2</v>
      </c>
      <c r="J16" s="27" t="s">
        <v>29</v>
      </c>
      <c r="K16" s="27"/>
      <c r="L16" s="27" t="str">
        <f>IF(G16="-",C16&amp;"-"&amp;D16&amp;":"&amp;E16&amp;"-"&amp;F16&amp;":"&amp;H16&amp;"-"&amp;J16,C16&amp;"-"&amp;D16&amp;":"&amp;E16&amp;"-"&amp;F16&amp;"-"&amp;G16&amp;":"&amp;H16&amp;"-"&amp;I16&amp;"-"&amp;J16)</f>
        <v>UA-03EHall:AC-PT100-FC61411:Temperature-2-Mon</v>
      </c>
      <c r="M16" s="30" t="s">
        <v>225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225</v>
      </c>
      <c r="U16" s="66" t="s">
        <v>35</v>
      </c>
      <c r="V16" s="66">
        <v>1</v>
      </c>
      <c r="W16" s="21"/>
      <c r="X16" s="21"/>
    </row>
    <row r="17" spans="1:24" ht="15" customHeight="1">
      <c r="A17" s="14">
        <v>16</v>
      </c>
      <c r="B17" s="30" t="s">
        <v>226</v>
      </c>
      <c r="C17" s="27" t="s">
        <v>23</v>
      </c>
      <c r="D17" s="32" t="s">
        <v>227</v>
      </c>
      <c r="E17" s="27" t="s">
        <v>25</v>
      </c>
      <c r="F17" s="29" t="s">
        <v>26</v>
      </c>
      <c r="G17" s="27" t="s">
        <v>210</v>
      </c>
      <c r="H17" s="27" t="s">
        <v>28</v>
      </c>
      <c r="I17" s="27"/>
      <c r="J17" s="27" t="s">
        <v>29</v>
      </c>
      <c r="K17" s="27"/>
      <c r="L17" s="27" t="str">
        <f t="shared" si="0"/>
        <v>UA-04DHall:AC-PT100-FC61411:Temperature-Mon</v>
      </c>
      <c r="M17" s="30" t="s">
        <v>228</v>
      </c>
      <c r="N17" s="36" t="s">
        <v>31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228</v>
      </c>
      <c r="U17" s="66" t="s">
        <v>35</v>
      </c>
      <c r="V17" s="66">
        <v>1</v>
      </c>
      <c r="W17" s="21"/>
      <c r="X17" s="21"/>
    </row>
    <row r="18" spans="1:24" ht="15" customHeight="1">
      <c r="A18" s="14">
        <v>17</v>
      </c>
      <c r="B18" s="30" t="s">
        <v>229</v>
      </c>
      <c r="C18" s="27" t="s">
        <v>23</v>
      </c>
      <c r="D18" s="32" t="s">
        <v>230</v>
      </c>
      <c r="E18" s="27" t="s">
        <v>25</v>
      </c>
      <c r="F18" s="29" t="s">
        <v>26</v>
      </c>
      <c r="G18" s="27" t="s">
        <v>210</v>
      </c>
      <c r="H18" s="27" t="s">
        <v>28</v>
      </c>
      <c r="I18" s="27"/>
      <c r="J18" s="27" t="s">
        <v>29</v>
      </c>
      <c r="K18" s="27"/>
      <c r="L18" s="27" t="str">
        <f t="shared" si="0"/>
        <v>UA-07DHall:AC-PT100-FC61411:Temperature-Mon</v>
      </c>
      <c r="M18" s="30" t="s">
        <v>231</v>
      </c>
      <c r="N18" s="36" t="s">
        <v>31</v>
      </c>
      <c r="O18" s="32" t="s">
        <v>32</v>
      </c>
      <c r="P18" s="27" t="s">
        <v>33</v>
      </c>
      <c r="Q18" s="33"/>
      <c r="R18" s="33"/>
      <c r="S18" s="78" t="s">
        <v>34</v>
      </c>
      <c r="T18" s="27" t="s">
        <v>231</v>
      </c>
      <c r="U18" s="66" t="s">
        <v>35</v>
      </c>
      <c r="V18" s="67">
        <v>1</v>
      </c>
      <c r="W18" s="21"/>
      <c r="X18" s="21"/>
    </row>
    <row r="19" spans="1:24" ht="15" customHeight="1">
      <c r="A19" s="14">
        <v>18</v>
      </c>
      <c r="B19" s="32" t="s">
        <v>232</v>
      </c>
      <c r="C19" s="27" t="s">
        <v>23</v>
      </c>
      <c r="D19" s="166" t="s">
        <v>233</v>
      </c>
      <c r="E19" s="27" t="s">
        <v>25</v>
      </c>
      <c r="F19" s="29" t="s">
        <v>26</v>
      </c>
      <c r="G19" s="27" t="s">
        <v>210</v>
      </c>
      <c r="H19" s="27" t="s">
        <v>60</v>
      </c>
      <c r="I19" s="27"/>
      <c r="J19" s="27" t="s">
        <v>29</v>
      </c>
      <c r="K19" s="27"/>
      <c r="L19" s="27" t="str">
        <f t="shared" si="0"/>
        <v>UA-04Hall10:AC-PT100-FC61411:MeanTemperature-Mon</v>
      </c>
      <c r="M19" s="30" t="s">
        <v>234</v>
      </c>
      <c r="N19" s="36" t="s">
        <v>31</v>
      </c>
      <c r="O19" s="32" t="s">
        <v>32</v>
      </c>
      <c r="P19" s="27" t="s">
        <v>33</v>
      </c>
      <c r="Q19" s="33"/>
      <c r="R19" s="33"/>
      <c r="S19" s="78" t="s">
        <v>34</v>
      </c>
      <c r="T19" s="27" t="s">
        <v>234</v>
      </c>
      <c r="U19" s="66" t="s">
        <v>35</v>
      </c>
      <c r="V19" s="67">
        <v>1</v>
      </c>
      <c r="W19" s="21"/>
      <c r="X19" s="21"/>
    </row>
    <row r="20" spans="1:24" ht="15" customHeight="1">
      <c r="A20" s="14">
        <v>19</v>
      </c>
      <c r="B20" s="18" t="s">
        <v>235</v>
      </c>
      <c r="C20" s="15" t="s">
        <v>23</v>
      </c>
      <c r="D20" s="16" t="s">
        <v>236</v>
      </c>
      <c r="E20" s="15" t="s">
        <v>25</v>
      </c>
      <c r="F20" s="17" t="s">
        <v>26</v>
      </c>
      <c r="G20" s="15" t="s">
        <v>237</v>
      </c>
      <c r="H20" s="15" t="s">
        <v>28</v>
      </c>
      <c r="I20" s="15"/>
      <c r="J20" s="15" t="s">
        <v>29</v>
      </c>
      <c r="K20" s="15"/>
      <c r="L20" s="15" t="str">
        <f t="shared" si="0"/>
        <v>UA-10BHall:AC-PT100-FC61416:Temperature-Mon</v>
      </c>
      <c r="M20" s="18" t="s">
        <v>238</v>
      </c>
      <c r="N20" s="19" t="s">
        <v>31</v>
      </c>
      <c r="O20" s="16" t="s">
        <v>32</v>
      </c>
      <c r="P20" s="15" t="s">
        <v>33</v>
      </c>
      <c r="Q20" s="20"/>
      <c r="R20" s="20"/>
      <c r="S20" s="77" t="s">
        <v>34</v>
      </c>
      <c r="T20" s="15" t="s">
        <v>238</v>
      </c>
      <c r="U20" s="46" t="s">
        <v>35</v>
      </c>
      <c r="V20" s="65">
        <v>1</v>
      </c>
      <c r="W20" s="21"/>
      <c r="X20" s="21"/>
    </row>
    <row r="21" spans="1:24" ht="15" customHeight="1">
      <c r="A21" s="14">
        <v>20</v>
      </c>
      <c r="B21" s="18" t="s">
        <v>239</v>
      </c>
      <c r="C21" s="15" t="s">
        <v>23</v>
      </c>
      <c r="D21" s="16" t="s">
        <v>240</v>
      </c>
      <c r="E21" s="15" t="s">
        <v>25</v>
      </c>
      <c r="F21" s="17" t="s">
        <v>26</v>
      </c>
      <c r="G21" s="15" t="s">
        <v>237</v>
      </c>
      <c r="H21" s="15" t="s">
        <v>28</v>
      </c>
      <c r="I21" s="15"/>
      <c r="J21" s="15" t="s">
        <v>29</v>
      </c>
      <c r="K21" s="15"/>
      <c r="L21" s="15" t="str">
        <f t="shared" si="0"/>
        <v>UA-11BHall:AC-PT100-FC61416:Temperature-Mon</v>
      </c>
      <c r="M21" s="18" t="s">
        <v>241</v>
      </c>
      <c r="N21" s="19" t="s">
        <v>31</v>
      </c>
      <c r="O21" s="16" t="s">
        <v>32</v>
      </c>
      <c r="P21" s="15" t="s">
        <v>33</v>
      </c>
      <c r="Q21" s="20"/>
      <c r="R21" s="20"/>
      <c r="S21" s="77" t="s">
        <v>34</v>
      </c>
      <c r="T21" s="15" t="s">
        <v>241</v>
      </c>
      <c r="U21" s="46" t="s">
        <v>35</v>
      </c>
      <c r="V21" s="65">
        <v>1</v>
      </c>
      <c r="W21" s="21"/>
      <c r="X21" s="21"/>
    </row>
    <row r="22" spans="1:24" ht="15" customHeight="1">
      <c r="A22" s="14">
        <v>21</v>
      </c>
      <c r="B22" s="18" t="s">
        <v>242</v>
      </c>
      <c r="C22" s="15" t="s">
        <v>23</v>
      </c>
      <c r="D22" s="16" t="s">
        <v>243</v>
      </c>
      <c r="E22" s="15" t="s">
        <v>25</v>
      </c>
      <c r="F22" s="17" t="s">
        <v>26</v>
      </c>
      <c r="G22" s="15" t="s">
        <v>237</v>
      </c>
      <c r="H22" s="15" t="s">
        <v>28</v>
      </c>
      <c r="I22" s="15"/>
      <c r="J22" s="15" t="s">
        <v>29</v>
      </c>
      <c r="K22" s="15"/>
      <c r="L22" s="15" t="str">
        <f t="shared" si="0"/>
        <v>UA-13BHall:AC-PT100-FC61416:Temperature-Mon</v>
      </c>
      <c r="M22" s="18" t="s">
        <v>244</v>
      </c>
      <c r="N22" s="19" t="s">
        <v>113</v>
      </c>
      <c r="O22" s="16" t="s">
        <v>32</v>
      </c>
      <c r="P22" s="15" t="s">
        <v>33</v>
      </c>
      <c r="Q22" s="20"/>
      <c r="R22" s="20"/>
      <c r="S22" s="77" t="s">
        <v>34</v>
      </c>
      <c r="T22" s="15" t="s">
        <v>244</v>
      </c>
      <c r="U22" s="46" t="s">
        <v>35</v>
      </c>
      <c r="V22" s="65">
        <v>1</v>
      </c>
      <c r="W22" s="21"/>
      <c r="X22" s="21"/>
    </row>
    <row r="23" spans="1:24" ht="15" customHeight="1">
      <c r="A23" s="14">
        <v>22</v>
      </c>
      <c r="B23" s="18" t="s">
        <v>245</v>
      </c>
      <c r="C23" s="15" t="s">
        <v>23</v>
      </c>
      <c r="D23" s="168" t="s">
        <v>246</v>
      </c>
      <c r="E23" s="15" t="s">
        <v>25</v>
      </c>
      <c r="F23" s="17" t="s">
        <v>26</v>
      </c>
      <c r="G23" s="15" t="s">
        <v>237</v>
      </c>
      <c r="H23" s="15" t="s">
        <v>28</v>
      </c>
      <c r="I23" s="15"/>
      <c r="J23" s="15" t="s">
        <v>29</v>
      </c>
      <c r="K23" s="15"/>
      <c r="L23" s="15" t="str">
        <f t="shared" si="0"/>
        <v>UA-15BHall:AC-PT100-FC61416:Temperature-Mon</v>
      </c>
      <c r="M23" s="18" t="s">
        <v>247</v>
      </c>
      <c r="N23" s="19" t="s">
        <v>49</v>
      </c>
      <c r="O23" s="16" t="s">
        <v>32</v>
      </c>
      <c r="P23" s="15" t="s">
        <v>33</v>
      </c>
      <c r="Q23" s="20"/>
      <c r="R23" s="20"/>
      <c r="S23" s="77" t="s">
        <v>34</v>
      </c>
      <c r="T23" s="15" t="s">
        <v>247</v>
      </c>
      <c r="U23" s="46" t="s">
        <v>35</v>
      </c>
      <c r="V23" s="65">
        <v>1</v>
      </c>
      <c r="W23" s="21"/>
      <c r="X23" s="21"/>
    </row>
    <row r="24" spans="1:24" ht="15" customHeight="1">
      <c r="A24" s="14">
        <v>23</v>
      </c>
      <c r="B24" s="18" t="s">
        <v>248</v>
      </c>
      <c r="C24" s="15" t="s">
        <v>23</v>
      </c>
      <c r="D24" s="168" t="s">
        <v>249</v>
      </c>
      <c r="E24" s="15" t="s">
        <v>25</v>
      </c>
      <c r="F24" s="17" t="s">
        <v>26</v>
      </c>
      <c r="G24" s="15" t="s">
        <v>237</v>
      </c>
      <c r="H24" s="15" t="s">
        <v>28</v>
      </c>
      <c r="I24" s="165">
        <v>1</v>
      </c>
      <c r="J24" s="15" t="s">
        <v>29</v>
      </c>
      <c r="K24" s="15"/>
      <c r="L24" s="15" t="str">
        <f>IF(G24="-",C24&amp;"-"&amp;D24&amp;":"&amp;E24&amp;"-"&amp;F24&amp;":"&amp;H24&amp;"-"&amp;J24,C24&amp;"-"&amp;D24&amp;":"&amp;E24&amp;"-"&amp;F24&amp;"-"&amp;G24&amp;":"&amp;H24&amp;"-"&amp;I24&amp;"-"&amp;J24)</f>
        <v>UA-12EHall:AC-PT100-FC61416:Temperature-1-Mon</v>
      </c>
      <c r="M24" s="18" t="s">
        <v>250</v>
      </c>
      <c r="N24" s="19" t="s">
        <v>49</v>
      </c>
      <c r="O24" s="16" t="s">
        <v>32</v>
      </c>
      <c r="P24" s="15" t="s">
        <v>33</v>
      </c>
      <c r="Q24" s="20"/>
      <c r="R24" s="20"/>
      <c r="S24" s="77" t="s">
        <v>34</v>
      </c>
      <c r="T24" s="15" t="s">
        <v>250</v>
      </c>
      <c r="U24" s="46" t="s">
        <v>35</v>
      </c>
      <c r="V24" s="65">
        <v>1</v>
      </c>
      <c r="W24" s="21"/>
      <c r="X24" s="21"/>
    </row>
    <row r="25" spans="1:24" ht="15" customHeight="1">
      <c r="A25" s="14">
        <v>24</v>
      </c>
      <c r="B25" s="18" t="s">
        <v>251</v>
      </c>
      <c r="C25" s="15" t="s">
        <v>23</v>
      </c>
      <c r="D25" s="168" t="s">
        <v>249</v>
      </c>
      <c r="E25" s="15" t="s">
        <v>25</v>
      </c>
      <c r="F25" s="17" t="s">
        <v>26</v>
      </c>
      <c r="G25" s="15" t="s">
        <v>237</v>
      </c>
      <c r="H25" s="15" t="s">
        <v>28</v>
      </c>
      <c r="I25" s="165">
        <v>2</v>
      </c>
      <c r="J25" s="15" t="s">
        <v>29</v>
      </c>
      <c r="K25" s="15"/>
      <c r="L25" s="15" t="str">
        <f>IF(G25="-",C25&amp;"-"&amp;D25&amp;":"&amp;E25&amp;"-"&amp;F25&amp;":"&amp;H25&amp;"-"&amp;J25,C25&amp;"-"&amp;D25&amp;":"&amp;E25&amp;"-"&amp;F25&amp;"-"&amp;G25&amp;":"&amp;H25&amp;"-"&amp;I25&amp;"-"&amp;J25)</f>
        <v>UA-12EHall:AC-PT100-FC61416:Temperature-2-Mon</v>
      </c>
      <c r="M25" s="18" t="s">
        <v>252</v>
      </c>
      <c r="N25" s="19" t="s">
        <v>49</v>
      </c>
      <c r="O25" s="16" t="s">
        <v>32</v>
      </c>
      <c r="P25" s="15" t="s">
        <v>33</v>
      </c>
      <c r="Q25" s="20"/>
      <c r="R25" s="20"/>
      <c r="S25" s="77" t="s">
        <v>34</v>
      </c>
      <c r="T25" s="15" t="s">
        <v>252</v>
      </c>
      <c r="U25" s="46" t="s">
        <v>35</v>
      </c>
      <c r="V25" s="65">
        <v>1</v>
      </c>
      <c r="W25" s="21"/>
      <c r="X25" s="21"/>
    </row>
    <row r="26" spans="1:24" ht="15" customHeight="1">
      <c r="A26" s="14">
        <v>25</v>
      </c>
      <c r="B26" s="18" t="s">
        <v>253</v>
      </c>
      <c r="C26" s="15" t="s">
        <v>23</v>
      </c>
      <c r="D26" s="16" t="s">
        <v>254</v>
      </c>
      <c r="E26" s="15" t="s">
        <v>25</v>
      </c>
      <c r="F26" s="17" t="s">
        <v>26</v>
      </c>
      <c r="G26" s="15" t="s">
        <v>237</v>
      </c>
      <c r="H26" s="15" t="s">
        <v>28</v>
      </c>
      <c r="I26" s="15"/>
      <c r="J26" s="15" t="s">
        <v>29</v>
      </c>
      <c r="K26" s="15"/>
      <c r="L26" s="15" t="str">
        <f t="shared" si="0"/>
        <v>UA-10DHall:AC-PT100-FC61416:Temperature-Mon</v>
      </c>
      <c r="M26" s="18" t="s">
        <v>255</v>
      </c>
      <c r="N26" s="19" t="s">
        <v>31</v>
      </c>
      <c r="O26" s="16" t="s">
        <v>32</v>
      </c>
      <c r="P26" s="15" t="s">
        <v>33</v>
      </c>
      <c r="Q26" s="20"/>
      <c r="R26" s="20"/>
      <c r="S26" s="77" t="s">
        <v>34</v>
      </c>
      <c r="T26" s="15" t="s">
        <v>255</v>
      </c>
      <c r="U26" s="46" t="s">
        <v>35</v>
      </c>
      <c r="V26" s="65">
        <v>1</v>
      </c>
      <c r="W26" s="21"/>
      <c r="X26" s="21"/>
    </row>
    <row r="27" spans="1:24" ht="15" customHeight="1">
      <c r="A27" s="14">
        <v>26</v>
      </c>
      <c r="B27" s="18" t="s">
        <v>256</v>
      </c>
      <c r="C27" s="15" t="s">
        <v>23</v>
      </c>
      <c r="D27" s="16" t="s">
        <v>257</v>
      </c>
      <c r="E27" s="15" t="s">
        <v>25</v>
      </c>
      <c r="F27" s="17" t="s">
        <v>26</v>
      </c>
      <c r="G27" s="15" t="s">
        <v>237</v>
      </c>
      <c r="H27" s="15" t="s">
        <v>28</v>
      </c>
      <c r="I27" s="15"/>
      <c r="J27" s="15" t="s">
        <v>29</v>
      </c>
      <c r="K27" s="15"/>
      <c r="L27" s="15" t="str">
        <f t="shared" si="0"/>
        <v>UA-13DHall:AC-PT100-FC61416:Temperature-Mon</v>
      </c>
      <c r="M27" s="18" t="s">
        <v>258</v>
      </c>
      <c r="N27" s="19" t="s">
        <v>31</v>
      </c>
      <c r="O27" s="16" t="s">
        <v>32</v>
      </c>
      <c r="P27" s="15" t="s">
        <v>33</v>
      </c>
      <c r="Q27" s="20"/>
      <c r="R27" s="20"/>
      <c r="S27" s="77" t="s">
        <v>34</v>
      </c>
      <c r="T27" s="15" t="s">
        <v>258</v>
      </c>
      <c r="U27" s="46" t="s">
        <v>35</v>
      </c>
      <c r="V27" s="65">
        <v>1</v>
      </c>
      <c r="W27" s="21"/>
      <c r="X27" s="21"/>
    </row>
    <row r="28" spans="1:24" ht="15" customHeight="1">
      <c r="A28" s="14">
        <v>27</v>
      </c>
      <c r="B28" s="16" t="s">
        <v>259</v>
      </c>
      <c r="C28" s="15" t="s">
        <v>23</v>
      </c>
      <c r="D28" s="166" t="s">
        <v>260</v>
      </c>
      <c r="E28" s="15" t="s">
        <v>25</v>
      </c>
      <c r="F28" s="17" t="s">
        <v>26</v>
      </c>
      <c r="G28" s="15" t="s">
        <v>237</v>
      </c>
      <c r="H28" s="15" t="s">
        <v>60</v>
      </c>
      <c r="I28" s="15"/>
      <c r="J28" s="15" t="s">
        <v>29</v>
      </c>
      <c r="K28" s="15"/>
      <c r="L28" s="15" t="str">
        <f t="shared" si="0"/>
        <v>UA-10Hall16:AC-PT100-FC61416:MeanTemperature-Mon</v>
      </c>
      <c r="M28" s="18" t="s">
        <v>261</v>
      </c>
      <c r="N28" s="19" t="s">
        <v>31</v>
      </c>
      <c r="O28" s="16" t="s">
        <v>32</v>
      </c>
      <c r="P28" s="15" t="s">
        <v>33</v>
      </c>
      <c r="Q28" s="20"/>
      <c r="R28" s="20"/>
      <c r="S28" s="77" t="s">
        <v>34</v>
      </c>
      <c r="T28" s="15" t="s">
        <v>261</v>
      </c>
      <c r="U28" s="46" t="s">
        <v>35</v>
      </c>
      <c r="V28" s="65">
        <v>1</v>
      </c>
      <c r="W28" s="21"/>
      <c r="X28" s="21"/>
    </row>
    <row r="29" spans="1:24" ht="15" customHeight="1">
      <c r="A29" s="14">
        <v>28</v>
      </c>
      <c r="B29" s="30" t="s">
        <v>262</v>
      </c>
      <c r="C29" s="27" t="s">
        <v>23</v>
      </c>
      <c r="D29" s="32" t="s">
        <v>263</v>
      </c>
      <c r="E29" s="27" t="s">
        <v>25</v>
      </c>
      <c r="F29" s="29" t="s">
        <v>26</v>
      </c>
      <c r="G29" s="27" t="s">
        <v>264</v>
      </c>
      <c r="H29" s="27" t="s">
        <v>28</v>
      </c>
      <c r="I29" s="27"/>
      <c r="J29" s="27" t="s">
        <v>29</v>
      </c>
      <c r="K29" s="27"/>
      <c r="L29" s="27" t="str">
        <f t="shared" si="0"/>
        <v>UA-15CHall:AC-PT100-FC61421:Temperature-Mon</v>
      </c>
      <c r="M29" s="30" t="s">
        <v>265</v>
      </c>
      <c r="N29" s="36" t="s">
        <v>31</v>
      </c>
      <c r="O29" s="32" t="s">
        <v>32</v>
      </c>
      <c r="P29" s="27" t="s">
        <v>33</v>
      </c>
      <c r="Q29" s="33"/>
      <c r="R29" s="33"/>
      <c r="S29" s="78" t="s">
        <v>34</v>
      </c>
      <c r="T29" s="27" t="s">
        <v>265</v>
      </c>
      <c r="U29" s="66" t="s">
        <v>35</v>
      </c>
      <c r="V29" s="66">
        <v>1</v>
      </c>
      <c r="W29" s="21"/>
      <c r="X29" s="21"/>
    </row>
    <row r="30" spans="1:24" ht="15" customHeight="1">
      <c r="A30" s="14">
        <v>29</v>
      </c>
      <c r="B30" s="30" t="s">
        <v>266</v>
      </c>
      <c r="C30" s="27" t="s">
        <v>23</v>
      </c>
      <c r="D30" s="32" t="s">
        <v>267</v>
      </c>
      <c r="E30" s="27" t="s">
        <v>25</v>
      </c>
      <c r="F30" s="29" t="s">
        <v>26</v>
      </c>
      <c r="G30" s="27" t="s">
        <v>264</v>
      </c>
      <c r="H30" s="27" t="s">
        <v>28</v>
      </c>
      <c r="I30" s="27"/>
      <c r="J30" s="27" t="s">
        <v>29</v>
      </c>
      <c r="K30" s="27"/>
      <c r="L30" s="27" t="str">
        <f t="shared" si="0"/>
        <v>UA-17CHall:AC-PT100-FC61421:Temperature-Mon</v>
      </c>
      <c r="M30" s="30" t="s">
        <v>268</v>
      </c>
      <c r="N30" s="36" t="s">
        <v>31</v>
      </c>
      <c r="O30" s="32" t="s">
        <v>32</v>
      </c>
      <c r="P30" s="27" t="s">
        <v>33</v>
      </c>
      <c r="Q30" s="33"/>
      <c r="R30" s="33"/>
      <c r="S30" s="78" t="s">
        <v>34</v>
      </c>
      <c r="T30" s="27" t="s">
        <v>268</v>
      </c>
      <c r="U30" s="66" t="s">
        <v>35</v>
      </c>
      <c r="V30" s="66">
        <v>1</v>
      </c>
      <c r="W30" s="21"/>
      <c r="X30" s="21"/>
    </row>
    <row r="31" spans="1:24" ht="15" customHeight="1">
      <c r="A31" s="14">
        <v>30</v>
      </c>
      <c r="B31" s="30" t="s">
        <v>269</v>
      </c>
      <c r="C31" s="27" t="s">
        <v>23</v>
      </c>
      <c r="D31" s="32" t="s">
        <v>270</v>
      </c>
      <c r="E31" s="27" t="s">
        <v>25</v>
      </c>
      <c r="F31" s="29" t="s">
        <v>26</v>
      </c>
      <c r="G31" s="27" t="s">
        <v>264</v>
      </c>
      <c r="H31" s="27" t="s">
        <v>28</v>
      </c>
      <c r="I31" s="27"/>
      <c r="J31" s="27" t="s">
        <v>29</v>
      </c>
      <c r="K31" s="27"/>
      <c r="L31" s="27" t="str">
        <f t="shared" si="0"/>
        <v>UA-19CHall:AC-PT100-FC61421:Temperature-Mon</v>
      </c>
      <c r="M31" s="30" t="s">
        <v>271</v>
      </c>
      <c r="N31" s="36" t="s">
        <v>31</v>
      </c>
      <c r="O31" s="32" t="s">
        <v>32</v>
      </c>
      <c r="P31" s="27" t="s">
        <v>33</v>
      </c>
      <c r="Q31" s="33"/>
      <c r="R31" s="33"/>
      <c r="S31" s="78" t="s">
        <v>34</v>
      </c>
      <c r="T31" s="27" t="s">
        <v>271</v>
      </c>
      <c r="U31" s="66" t="s">
        <v>35</v>
      </c>
      <c r="V31" s="66">
        <v>1</v>
      </c>
      <c r="W31" s="21"/>
      <c r="X31" s="21"/>
    </row>
    <row r="32" spans="1:24" ht="15" customHeight="1">
      <c r="A32" s="14">
        <v>31</v>
      </c>
      <c r="B32" s="30" t="s">
        <v>272</v>
      </c>
      <c r="C32" s="27" t="s">
        <v>23</v>
      </c>
      <c r="D32" s="32" t="s">
        <v>273</v>
      </c>
      <c r="E32" s="27" t="s">
        <v>25</v>
      </c>
      <c r="F32" s="29" t="s">
        <v>26</v>
      </c>
      <c r="G32" s="27" t="s">
        <v>264</v>
      </c>
      <c r="H32" s="27" t="s">
        <v>28</v>
      </c>
      <c r="I32" s="27"/>
      <c r="J32" s="27" t="s">
        <v>29</v>
      </c>
      <c r="K32" s="27"/>
      <c r="L32" s="27" t="str">
        <f t="shared" si="0"/>
        <v>UA-20CHall:AC-PT100-FC61421:Temperature-Mon</v>
      </c>
      <c r="M32" s="30" t="s">
        <v>274</v>
      </c>
      <c r="N32" s="36" t="s">
        <v>31</v>
      </c>
      <c r="O32" s="32" t="s">
        <v>32</v>
      </c>
      <c r="P32" s="27" t="s">
        <v>33</v>
      </c>
      <c r="Q32" s="33"/>
      <c r="R32" s="33"/>
      <c r="S32" s="78" t="s">
        <v>34</v>
      </c>
      <c r="T32" s="27" t="s">
        <v>274</v>
      </c>
      <c r="U32" s="66" t="s">
        <v>35</v>
      </c>
      <c r="V32" s="66">
        <v>1</v>
      </c>
      <c r="W32" s="21"/>
      <c r="X32" s="21"/>
    </row>
    <row r="33" spans="1:24" ht="15" customHeight="1">
      <c r="A33" s="14">
        <v>32</v>
      </c>
      <c r="B33" s="30" t="s">
        <v>275</v>
      </c>
      <c r="C33" s="27" t="s">
        <v>23</v>
      </c>
      <c r="D33" s="166" t="s">
        <v>276</v>
      </c>
      <c r="E33" s="27" t="s">
        <v>25</v>
      </c>
      <c r="F33" s="29" t="s">
        <v>26</v>
      </c>
      <c r="G33" s="27" t="s">
        <v>264</v>
      </c>
      <c r="H33" s="27" t="s">
        <v>28</v>
      </c>
      <c r="I33" s="165">
        <v>1</v>
      </c>
      <c r="J33" s="27" t="s">
        <v>29</v>
      </c>
      <c r="K33" s="27"/>
      <c r="L33" s="27" t="str">
        <f>IF(G33="-",C33&amp;"-"&amp;D33&amp;":"&amp;E33&amp;"-"&amp;F33&amp;":"&amp;H33&amp;"-"&amp;J33,C33&amp;"-"&amp;D33&amp;":"&amp;E33&amp;"-"&amp;F33&amp;"-"&amp;G33&amp;":"&amp;H33&amp;"-"&amp;I33&amp;"-"&amp;J33)</f>
        <v>UA-19EHall:AC-PT100-FC61421:Temperature-1-Mon</v>
      </c>
      <c r="M33" s="30" t="s">
        <v>277</v>
      </c>
      <c r="N33" s="36" t="s">
        <v>49</v>
      </c>
      <c r="O33" s="32" t="s">
        <v>32</v>
      </c>
      <c r="P33" s="27" t="s">
        <v>33</v>
      </c>
      <c r="Q33" s="33"/>
      <c r="R33" s="33"/>
      <c r="S33" s="78" t="s">
        <v>34</v>
      </c>
      <c r="T33" s="27" t="s">
        <v>277</v>
      </c>
      <c r="U33" s="66" t="s">
        <v>35</v>
      </c>
      <c r="V33" s="66">
        <v>1</v>
      </c>
      <c r="W33" s="21"/>
      <c r="X33" s="21"/>
    </row>
    <row r="34" spans="1:24" ht="15" customHeight="1">
      <c r="A34" s="14">
        <v>33</v>
      </c>
      <c r="B34" s="30" t="s">
        <v>278</v>
      </c>
      <c r="C34" s="27" t="s">
        <v>23</v>
      </c>
      <c r="D34" s="166" t="s">
        <v>276</v>
      </c>
      <c r="E34" s="27" t="s">
        <v>25</v>
      </c>
      <c r="F34" s="29" t="s">
        <v>26</v>
      </c>
      <c r="G34" s="27" t="s">
        <v>264</v>
      </c>
      <c r="H34" s="27" t="s">
        <v>28</v>
      </c>
      <c r="I34" s="165">
        <v>2</v>
      </c>
      <c r="J34" s="27" t="s">
        <v>29</v>
      </c>
      <c r="K34" s="27"/>
      <c r="L34" s="27" t="str">
        <f>IF(G34="-",C34&amp;"-"&amp;D34&amp;":"&amp;E34&amp;"-"&amp;F34&amp;":"&amp;H34&amp;"-"&amp;J34,C34&amp;"-"&amp;D34&amp;":"&amp;E34&amp;"-"&amp;F34&amp;"-"&amp;G34&amp;":"&amp;H34&amp;"-"&amp;I33&amp;"-"&amp;J34)</f>
        <v>UA-19EHall:AC-PT100-FC61421:Temperature-1-Mon</v>
      </c>
      <c r="M34" s="30" t="s">
        <v>279</v>
      </c>
      <c r="N34" s="36" t="s">
        <v>49</v>
      </c>
      <c r="O34" s="32" t="s">
        <v>32</v>
      </c>
      <c r="P34" s="27" t="s">
        <v>33</v>
      </c>
      <c r="Q34" s="33"/>
      <c r="R34" s="33"/>
      <c r="S34" s="78" t="s">
        <v>34</v>
      </c>
      <c r="T34" s="27" t="s">
        <v>279</v>
      </c>
      <c r="U34" s="66" t="s">
        <v>35</v>
      </c>
      <c r="V34" s="66">
        <v>1</v>
      </c>
      <c r="W34" s="21"/>
      <c r="X34" s="21"/>
    </row>
    <row r="35" spans="1:24" ht="15" customHeight="1">
      <c r="A35" s="14">
        <v>34</v>
      </c>
      <c r="B35" s="30" t="s">
        <v>280</v>
      </c>
      <c r="C35" s="27" t="s">
        <v>23</v>
      </c>
      <c r="D35" s="166" t="s">
        <v>281</v>
      </c>
      <c r="E35" s="27" t="s">
        <v>25</v>
      </c>
      <c r="F35" s="29" t="s">
        <v>26</v>
      </c>
      <c r="G35" s="27" t="s">
        <v>264</v>
      </c>
      <c r="H35" s="27" t="s">
        <v>28</v>
      </c>
      <c r="I35" s="27"/>
      <c r="J35" s="27" t="s">
        <v>29</v>
      </c>
      <c r="K35" s="27"/>
      <c r="L35" s="27" t="str">
        <f t="shared" si="0"/>
        <v>UA-16DHall:AC-PT100-FC61421:Temperature-Mon</v>
      </c>
      <c r="M35" s="30" t="s">
        <v>282</v>
      </c>
      <c r="N35" s="36" t="s">
        <v>283</v>
      </c>
      <c r="O35" s="32" t="s">
        <v>32</v>
      </c>
      <c r="P35" s="27" t="s">
        <v>33</v>
      </c>
      <c r="Q35" s="33"/>
      <c r="R35" s="33"/>
      <c r="S35" s="78" t="s">
        <v>34</v>
      </c>
      <c r="T35" s="27" t="s">
        <v>282</v>
      </c>
      <c r="U35" s="66" t="s">
        <v>35</v>
      </c>
      <c r="V35" s="66">
        <v>1</v>
      </c>
      <c r="W35" s="21"/>
      <c r="X35" s="21"/>
    </row>
    <row r="36" spans="1:24" ht="15" customHeight="1">
      <c r="A36" s="14">
        <v>35</v>
      </c>
      <c r="B36" s="38" t="s">
        <v>284</v>
      </c>
      <c r="C36" s="26" t="s">
        <v>23</v>
      </c>
      <c r="D36" s="170" t="s">
        <v>285</v>
      </c>
      <c r="E36" s="26" t="s">
        <v>25</v>
      </c>
      <c r="F36" s="29" t="s">
        <v>26</v>
      </c>
      <c r="G36" s="27" t="s">
        <v>264</v>
      </c>
      <c r="H36" s="26" t="s">
        <v>28</v>
      </c>
      <c r="I36" s="26"/>
      <c r="J36" s="26" t="s">
        <v>29</v>
      </c>
      <c r="K36" s="26"/>
      <c r="L36" s="27" t="str">
        <f t="shared" si="0"/>
        <v>UA-19DHall:AC-PT100-FC61421:Temperature-Mon</v>
      </c>
      <c r="M36" s="38" t="s">
        <v>286</v>
      </c>
      <c r="N36" s="37" t="s">
        <v>283</v>
      </c>
      <c r="O36" s="39" t="s">
        <v>32</v>
      </c>
      <c r="P36" s="26" t="s">
        <v>33</v>
      </c>
      <c r="Q36" s="40"/>
      <c r="R36" s="40"/>
      <c r="S36" s="79" t="s">
        <v>34</v>
      </c>
      <c r="T36" s="26" t="s">
        <v>286</v>
      </c>
      <c r="U36" s="68" t="s">
        <v>35</v>
      </c>
      <c r="V36" s="67">
        <v>1</v>
      </c>
      <c r="W36" s="21"/>
      <c r="X36" s="21"/>
    </row>
    <row r="37" spans="1:24" ht="15" customHeight="1">
      <c r="A37" s="14">
        <v>36</v>
      </c>
      <c r="B37" s="41" t="s">
        <v>287</v>
      </c>
      <c r="C37" s="41" t="s">
        <v>23</v>
      </c>
      <c r="D37" s="167" t="s">
        <v>288</v>
      </c>
      <c r="E37" s="41" t="s">
        <v>25</v>
      </c>
      <c r="F37" s="41" t="s">
        <v>26</v>
      </c>
      <c r="G37" s="27" t="s">
        <v>264</v>
      </c>
      <c r="H37" s="41" t="s">
        <v>60</v>
      </c>
      <c r="I37" s="41"/>
      <c r="J37" s="41" t="s">
        <v>29</v>
      </c>
      <c r="K37" s="41"/>
      <c r="L37" s="27" t="str">
        <f t="shared" si="0"/>
        <v>UA-16Hall22:AC-PT100-FC61421:MeanTemperature-Mon</v>
      </c>
      <c r="M37" s="41" t="s">
        <v>289</v>
      </c>
      <c r="N37" s="43" t="s">
        <v>31</v>
      </c>
      <c r="O37" s="41" t="s">
        <v>32</v>
      </c>
      <c r="P37" s="41" t="s">
        <v>33</v>
      </c>
      <c r="Q37" s="41"/>
      <c r="R37" s="41"/>
      <c r="S37" s="42" t="s">
        <v>34</v>
      </c>
      <c r="T37" s="41" t="s">
        <v>289</v>
      </c>
      <c r="U37" s="69" t="s">
        <v>35</v>
      </c>
      <c r="V37" s="67">
        <v>1</v>
      </c>
      <c r="W37" s="21"/>
      <c r="X37" s="21"/>
    </row>
    <row r="38" spans="1:24">
      <c r="A38" s="14">
        <v>37</v>
      </c>
      <c r="B38" s="71" t="s">
        <v>290</v>
      </c>
      <c r="C38" s="71" t="s">
        <v>118</v>
      </c>
      <c r="D38" s="71" t="s">
        <v>291</v>
      </c>
      <c r="E38" s="71" t="s">
        <v>25</v>
      </c>
      <c r="F38" s="71" t="s">
        <v>26</v>
      </c>
      <c r="G38" s="71"/>
      <c r="H38" s="71" t="s">
        <v>28</v>
      </c>
      <c r="I38" s="71"/>
      <c r="J38" s="71" t="s">
        <v>29</v>
      </c>
      <c r="K38" s="71" t="s">
        <v>120</v>
      </c>
      <c r="L38" s="103" t="str">
        <f>IF(G38="-",C38&amp;"-"&amp;D38&amp;":"&amp;E38&amp;"-"&amp;F38&amp;":"&amp;H38&amp;"-"&amp;J38,C38&amp;"-"&amp;D38&amp;":"&amp;E38&amp;"-"&amp;F38&amp;G38&amp;":"&amp;H38&amp;"-"&amp;J38)</f>
        <v>TU-09IW:AC-PT100:Temperature-Mon</v>
      </c>
      <c r="M38" s="70" t="s">
        <v>292</v>
      </c>
      <c r="N38" s="135" t="s">
        <v>31</v>
      </c>
      <c r="O38" s="71" t="s">
        <v>32</v>
      </c>
      <c r="P38" s="71" t="s">
        <v>33</v>
      </c>
      <c r="Q38" s="71"/>
      <c r="R38" s="71"/>
      <c r="S38" s="71" t="s">
        <v>34</v>
      </c>
      <c r="T38" s="71" t="str">
        <f>M38</f>
        <v>TEAMB01_ST_614_08_1.val</v>
      </c>
      <c r="U38" s="71" t="s">
        <v>35</v>
      </c>
      <c r="V38" s="71">
        <v>2</v>
      </c>
    </row>
    <row r="39" spans="1:24">
      <c r="A39" s="14">
        <v>38</v>
      </c>
      <c r="B39" s="71" t="s">
        <v>293</v>
      </c>
      <c r="C39" s="71" t="s">
        <v>118</v>
      </c>
      <c r="D39" s="71" t="s">
        <v>294</v>
      </c>
      <c r="E39" s="71" t="s">
        <v>25</v>
      </c>
      <c r="F39" s="71" t="s">
        <v>26</v>
      </c>
      <c r="G39" s="71"/>
      <c r="H39" s="71" t="s">
        <v>28</v>
      </c>
      <c r="I39" s="71"/>
      <c r="J39" s="71" t="s">
        <v>29</v>
      </c>
      <c r="K39" s="71" t="s">
        <v>123</v>
      </c>
      <c r="L39" s="103" t="str">
        <f t="shared" ref="L39:L73" si="1">IF(G39="-",C39&amp;"-"&amp;D39&amp;":"&amp;E39&amp;"-"&amp;F39&amp;":"&amp;H39&amp;"-"&amp;J39,C39&amp;"-"&amp;D39&amp;":"&amp;E39&amp;"-"&amp;F39&amp;G39&amp;":"&amp;H39&amp;"-"&amp;J39)</f>
        <v>TU-10EW:AC-PT100:Temperature-Mon</v>
      </c>
      <c r="M39" s="70" t="s">
        <v>295</v>
      </c>
      <c r="N39" s="135" t="s">
        <v>31</v>
      </c>
      <c r="O39" s="71" t="s">
        <v>32</v>
      </c>
      <c r="P39" s="71" t="s">
        <v>33</v>
      </c>
      <c r="Q39" s="71"/>
      <c r="R39" s="71"/>
      <c r="S39" s="71" t="s">
        <v>34</v>
      </c>
      <c r="T39" s="71" t="str">
        <f t="shared" ref="T39:T72" si="2">M39</f>
        <v>TEAMB02_ST_614_08_2.val</v>
      </c>
      <c r="U39" s="71" t="s">
        <v>35</v>
      </c>
      <c r="V39" s="71">
        <v>2</v>
      </c>
    </row>
    <row r="40" spans="1:24">
      <c r="A40" s="14">
        <v>39</v>
      </c>
      <c r="B40" s="71" t="s">
        <v>296</v>
      </c>
      <c r="C40" s="71" t="s">
        <v>118</v>
      </c>
      <c r="D40" s="71" t="s">
        <v>297</v>
      </c>
      <c r="E40" s="71" t="s">
        <v>25</v>
      </c>
      <c r="F40" s="71" t="s">
        <v>26</v>
      </c>
      <c r="G40" s="71"/>
      <c r="H40" s="71" t="s">
        <v>28</v>
      </c>
      <c r="I40" s="71"/>
      <c r="J40" s="71" t="s">
        <v>29</v>
      </c>
      <c r="K40" s="71" t="s">
        <v>126</v>
      </c>
      <c r="L40" s="103" t="str">
        <f t="shared" si="1"/>
        <v>TU-11IW:AC-PT100:Temperature-Mon</v>
      </c>
      <c r="M40" s="70" t="s">
        <v>298</v>
      </c>
      <c r="N40" s="135" t="s">
        <v>31</v>
      </c>
      <c r="O40" s="71" t="s">
        <v>32</v>
      </c>
      <c r="P40" s="71" t="s">
        <v>33</v>
      </c>
      <c r="Q40" s="71"/>
      <c r="R40" s="71"/>
      <c r="S40" s="71" t="s">
        <v>34</v>
      </c>
      <c r="T40" s="71" t="str">
        <f t="shared" si="2"/>
        <v>TEAMB03_ST_614_08_4.val</v>
      </c>
      <c r="U40" s="71" t="s">
        <v>35</v>
      </c>
      <c r="V40" s="71">
        <v>2</v>
      </c>
    </row>
    <row r="41" spans="1:24">
      <c r="A41" s="14">
        <v>40</v>
      </c>
      <c r="B41" s="71" t="s">
        <v>299</v>
      </c>
      <c r="C41" s="71" t="s">
        <v>118</v>
      </c>
      <c r="D41" s="71" t="s">
        <v>300</v>
      </c>
      <c r="E41" s="71" t="s">
        <v>25</v>
      </c>
      <c r="F41" s="71" t="s">
        <v>26</v>
      </c>
      <c r="G41" s="71"/>
      <c r="H41" s="71" t="s">
        <v>28</v>
      </c>
      <c r="I41" s="71"/>
      <c r="J41" s="71" t="s">
        <v>29</v>
      </c>
      <c r="K41" s="71" t="s">
        <v>129</v>
      </c>
      <c r="L41" s="103" t="str">
        <f t="shared" si="1"/>
        <v>TU-11EW:AC-PT100:Temperature-Mon</v>
      </c>
      <c r="M41" s="70" t="s">
        <v>301</v>
      </c>
      <c r="N41" s="135" t="s">
        <v>31</v>
      </c>
      <c r="O41" s="71" t="s">
        <v>32</v>
      </c>
      <c r="P41" s="71" t="s">
        <v>33</v>
      </c>
      <c r="Q41" s="71"/>
      <c r="R41" s="71"/>
      <c r="S41" s="71" t="s">
        <v>34</v>
      </c>
      <c r="T41" s="71" t="str">
        <f t="shared" si="2"/>
        <v>TEAMB04_ST_614_08_5.val</v>
      </c>
      <c r="U41" s="71" t="s">
        <v>35</v>
      </c>
      <c r="V41" s="71">
        <v>2</v>
      </c>
    </row>
    <row r="42" spans="1:24">
      <c r="A42" s="14">
        <v>41</v>
      </c>
      <c r="B42" s="71" t="s">
        <v>302</v>
      </c>
      <c r="C42" s="71" t="s">
        <v>118</v>
      </c>
      <c r="D42" s="71" t="s">
        <v>303</v>
      </c>
      <c r="E42" s="71" t="s">
        <v>25</v>
      </c>
      <c r="F42" s="71" t="s">
        <v>26</v>
      </c>
      <c r="G42" s="71"/>
      <c r="H42" s="71" t="s">
        <v>28</v>
      </c>
      <c r="I42" s="71"/>
      <c r="J42" s="71" t="s">
        <v>29</v>
      </c>
      <c r="K42" s="71" t="s">
        <v>132</v>
      </c>
      <c r="L42" s="103" t="str">
        <f t="shared" si="1"/>
        <v>TU-12IW:AC-PT100:Temperature-Mon</v>
      </c>
      <c r="M42" s="70" t="s">
        <v>304</v>
      </c>
      <c r="N42" s="135" t="s">
        <v>31</v>
      </c>
      <c r="O42" s="71" t="s">
        <v>32</v>
      </c>
      <c r="P42" s="71" t="s">
        <v>33</v>
      </c>
      <c r="Q42" s="71"/>
      <c r="R42" s="71"/>
      <c r="S42" s="71" t="s">
        <v>34</v>
      </c>
      <c r="T42" s="71" t="str">
        <f t="shared" si="2"/>
        <v>TEAMB05_ST_614_08_7.val</v>
      </c>
      <c r="U42" s="71" t="s">
        <v>35</v>
      </c>
      <c r="V42" s="71">
        <v>2</v>
      </c>
    </row>
    <row r="43" spans="1:24">
      <c r="A43" s="14">
        <v>42</v>
      </c>
      <c r="B43" s="71" t="s">
        <v>305</v>
      </c>
      <c r="C43" s="71" t="s">
        <v>118</v>
      </c>
      <c r="D43" s="71" t="s">
        <v>306</v>
      </c>
      <c r="E43" s="71" t="s">
        <v>25</v>
      </c>
      <c r="F43" s="71" t="s">
        <v>26</v>
      </c>
      <c r="G43" s="71"/>
      <c r="H43" s="71" t="s">
        <v>28</v>
      </c>
      <c r="I43" s="71"/>
      <c r="J43" s="71" t="s">
        <v>29</v>
      </c>
      <c r="K43" s="71" t="s">
        <v>135</v>
      </c>
      <c r="L43" s="103" t="str">
        <f t="shared" si="1"/>
        <v>TU-13EW:AC-PT100:Temperature-Mon</v>
      </c>
      <c r="M43" s="70" t="s">
        <v>307</v>
      </c>
      <c r="N43" s="135" t="s">
        <v>31</v>
      </c>
      <c r="O43" s="71" t="s">
        <v>32</v>
      </c>
      <c r="P43" s="71" t="s">
        <v>33</v>
      </c>
      <c r="Q43" s="71"/>
      <c r="R43" s="71"/>
      <c r="S43" s="71" t="s">
        <v>34</v>
      </c>
      <c r="T43" s="71" t="str">
        <f t="shared" si="2"/>
        <v>TEAMB06_ST_614_08_8.val</v>
      </c>
      <c r="U43" s="71" t="s">
        <v>35</v>
      </c>
      <c r="V43" s="71">
        <v>2</v>
      </c>
    </row>
    <row r="44" spans="1:24">
      <c r="A44" s="14">
        <v>43</v>
      </c>
      <c r="B44" s="71" t="s">
        <v>308</v>
      </c>
      <c r="C44" s="71" t="s">
        <v>118</v>
      </c>
      <c r="D44" s="71" t="s">
        <v>309</v>
      </c>
      <c r="E44" s="71" t="s">
        <v>25</v>
      </c>
      <c r="F44" s="71" t="s">
        <v>26</v>
      </c>
      <c r="G44" s="71"/>
      <c r="H44" s="71" t="s">
        <v>28</v>
      </c>
      <c r="I44" s="71"/>
      <c r="J44" s="71" t="s">
        <v>29</v>
      </c>
      <c r="K44" s="71" t="s">
        <v>138</v>
      </c>
      <c r="L44" s="103" t="str">
        <f t="shared" si="1"/>
        <v>TU-14IW:AC-PT100:Temperature-Mon</v>
      </c>
      <c r="M44" s="70" t="s">
        <v>310</v>
      </c>
      <c r="N44" s="135" t="s">
        <v>31</v>
      </c>
      <c r="O44" s="71" t="s">
        <v>32</v>
      </c>
      <c r="P44" s="71" t="s">
        <v>33</v>
      </c>
      <c r="Q44" s="71"/>
      <c r="R44" s="71"/>
      <c r="S44" s="71" t="s">
        <v>34</v>
      </c>
      <c r="T44" s="71" t="str">
        <f t="shared" si="2"/>
        <v>TEAMB07_ST_614_08_9.val</v>
      </c>
      <c r="U44" s="71" t="s">
        <v>35</v>
      </c>
      <c r="V44" s="71">
        <v>2</v>
      </c>
    </row>
    <row r="45" spans="1:24">
      <c r="A45" s="14">
        <v>44</v>
      </c>
      <c r="B45" s="71" t="s">
        <v>311</v>
      </c>
      <c r="C45" s="71" t="s">
        <v>118</v>
      </c>
      <c r="D45" s="71" t="s">
        <v>312</v>
      </c>
      <c r="E45" s="71" t="s">
        <v>25</v>
      </c>
      <c r="F45" s="71" t="s">
        <v>26</v>
      </c>
      <c r="G45" s="71"/>
      <c r="H45" s="71" t="s">
        <v>28</v>
      </c>
      <c r="I45" s="71"/>
      <c r="J45" s="71" t="s">
        <v>29</v>
      </c>
      <c r="K45" s="71" t="s">
        <v>141</v>
      </c>
      <c r="L45" s="103" t="str">
        <f t="shared" si="1"/>
        <v>TU-14EW:AC-PT100:Temperature-Mon</v>
      </c>
      <c r="M45" s="70" t="s">
        <v>313</v>
      </c>
      <c r="N45" s="135" t="s">
        <v>31</v>
      </c>
      <c r="O45" s="71" t="s">
        <v>32</v>
      </c>
      <c r="P45" s="71" t="s">
        <v>33</v>
      </c>
      <c r="Q45" s="71"/>
      <c r="R45" s="71"/>
      <c r="S45" s="71" t="s">
        <v>34</v>
      </c>
      <c r="T45" s="71" t="str">
        <f t="shared" si="2"/>
        <v>TEAMB08_ST_614_08_10.val</v>
      </c>
      <c r="U45" s="71" t="s">
        <v>35</v>
      </c>
      <c r="V45" s="71">
        <v>2</v>
      </c>
    </row>
    <row r="46" spans="1:24">
      <c r="A46" s="14"/>
      <c r="B46" s="71" t="s">
        <v>314</v>
      </c>
      <c r="C46" s="71" t="s">
        <v>118</v>
      </c>
      <c r="D46" s="136" t="s">
        <v>315</v>
      </c>
      <c r="E46" s="71" t="s">
        <v>25</v>
      </c>
      <c r="F46" s="71" t="s">
        <v>26</v>
      </c>
      <c r="G46" s="71"/>
      <c r="H46" s="71" t="s">
        <v>60</v>
      </c>
      <c r="I46" s="71"/>
      <c r="J46" s="71" t="s">
        <v>29</v>
      </c>
      <c r="K46" s="71"/>
      <c r="L46" s="103" t="str">
        <f t="shared" si="1"/>
        <v>TU-0914:AC-PT100:MeanTemperature-Mon</v>
      </c>
      <c r="M46" s="70" t="s">
        <v>316</v>
      </c>
      <c r="N46" s="135"/>
      <c r="O46" s="71" t="s">
        <v>32</v>
      </c>
      <c r="P46" s="71" t="s">
        <v>33</v>
      </c>
      <c r="Q46" s="71"/>
      <c r="R46" s="71"/>
      <c r="S46" s="71" t="s">
        <v>34</v>
      </c>
      <c r="T46" s="71" t="str">
        <f>M46</f>
        <v>MEDIA_TEAMB_ST_614_08.val</v>
      </c>
      <c r="U46" s="71" t="s">
        <v>35</v>
      </c>
      <c r="V46" s="71">
        <v>2</v>
      </c>
    </row>
    <row r="47" spans="1:24">
      <c r="A47" s="14">
        <v>45</v>
      </c>
      <c r="B47" s="119" t="s">
        <v>317</v>
      </c>
      <c r="C47" s="119" t="s">
        <v>118</v>
      </c>
      <c r="D47" s="119" t="s">
        <v>318</v>
      </c>
      <c r="E47" s="119" t="s">
        <v>25</v>
      </c>
      <c r="F47" s="119" t="s">
        <v>26</v>
      </c>
      <c r="G47" s="119"/>
      <c r="H47" s="89" t="s">
        <v>28</v>
      </c>
      <c r="I47" s="89"/>
      <c r="J47" s="119" t="s">
        <v>29</v>
      </c>
      <c r="K47" s="119" t="s">
        <v>120</v>
      </c>
      <c r="L47" s="104" t="str">
        <f t="shared" si="1"/>
        <v>TU-15EW:AC-PT100:Temperature-Mon</v>
      </c>
      <c r="M47" s="59" t="s">
        <v>319</v>
      </c>
      <c r="N47" s="122" t="s">
        <v>31</v>
      </c>
      <c r="O47" s="119" t="s">
        <v>32</v>
      </c>
      <c r="P47" s="119" t="s">
        <v>33</v>
      </c>
      <c r="Q47" s="123"/>
      <c r="R47" s="123"/>
      <c r="S47" s="89" t="s">
        <v>34</v>
      </c>
      <c r="T47" s="89" t="str">
        <f t="shared" si="2"/>
        <v>TEAMB01_ST_614_10_1.val</v>
      </c>
      <c r="U47" s="119" t="s">
        <v>35</v>
      </c>
      <c r="V47" s="119">
        <v>2</v>
      </c>
    </row>
    <row r="48" spans="1:24">
      <c r="A48" s="14">
        <v>46</v>
      </c>
      <c r="B48" s="119" t="s">
        <v>320</v>
      </c>
      <c r="C48" s="119" t="s">
        <v>118</v>
      </c>
      <c r="D48" s="119" t="s">
        <v>321</v>
      </c>
      <c r="E48" s="119" t="s">
        <v>25</v>
      </c>
      <c r="F48" s="119" t="s">
        <v>26</v>
      </c>
      <c r="G48" s="119"/>
      <c r="H48" s="89" t="s">
        <v>28</v>
      </c>
      <c r="I48" s="89"/>
      <c r="J48" s="119" t="s">
        <v>29</v>
      </c>
      <c r="K48" s="119" t="s">
        <v>123</v>
      </c>
      <c r="L48" s="104" t="str">
        <f t="shared" si="1"/>
        <v>TU-16IW:AC-PT100:Temperature-Mon</v>
      </c>
      <c r="M48" s="59" t="s">
        <v>322</v>
      </c>
      <c r="N48" s="122" t="s">
        <v>31</v>
      </c>
      <c r="O48" s="119" t="s">
        <v>32</v>
      </c>
      <c r="P48" s="119" t="s">
        <v>33</v>
      </c>
      <c r="Q48" s="123"/>
      <c r="R48" s="123"/>
      <c r="S48" s="89" t="s">
        <v>34</v>
      </c>
      <c r="T48" s="89" t="str">
        <f t="shared" si="2"/>
        <v>TEAMB02_ST_614_10_2.val</v>
      </c>
      <c r="U48" s="119" t="s">
        <v>35</v>
      </c>
      <c r="V48" s="119">
        <v>2</v>
      </c>
    </row>
    <row r="49" spans="1:22">
      <c r="A49" s="14">
        <v>47</v>
      </c>
      <c r="B49" s="119" t="s">
        <v>323</v>
      </c>
      <c r="C49" s="119" t="s">
        <v>118</v>
      </c>
      <c r="D49" s="119" t="s">
        <v>324</v>
      </c>
      <c r="E49" s="119" t="s">
        <v>25</v>
      </c>
      <c r="F49" s="119" t="s">
        <v>26</v>
      </c>
      <c r="G49" s="119"/>
      <c r="H49" s="89" t="s">
        <v>28</v>
      </c>
      <c r="I49" s="89"/>
      <c r="J49" s="119" t="s">
        <v>29</v>
      </c>
      <c r="K49" s="119" t="s">
        <v>126</v>
      </c>
      <c r="L49" s="104" t="str">
        <f t="shared" si="1"/>
        <v>TU-17IW:AC-PT100:Temperature-Mon</v>
      </c>
      <c r="M49" s="59" t="s">
        <v>325</v>
      </c>
      <c r="N49" s="122" t="s">
        <v>31</v>
      </c>
      <c r="O49" s="119" t="s">
        <v>32</v>
      </c>
      <c r="P49" s="119" t="s">
        <v>33</v>
      </c>
      <c r="Q49" s="123"/>
      <c r="R49" s="123"/>
      <c r="S49" s="89" t="s">
        <v>34</v>
      </c>
      <c r="T49" s="89" t="str">
        <f t="shared" si="2"/>
        <v>TEAMB03_ST_614_10_4.val</v>
      </c>
      <c r="U49" s="119" t="s">
        <v>35</v>
      </c>
      <c r="V49" s="119">
        <v>2</v>
      </c>
    </row>
    <row r="50" spans="1:22">
      <c r="A50" s="14">
        <v>48</v>
      </c>
      <c r="B50" s="119" t="s">
        <v>326</v>
      </c>
      <c r="C50" s="119" t="s">
        <v>118</v>
      </c>
      <c r="D50" s="119" t="s">
        <v>327</v>
      </c>
      <c r="E50" s="119" t="s">
        <v>25</v>
      </c>
      <c r="F50" s="119" t="s">
        <v>26</v>
      </c>
      <c r="G50" s="119"/>
      <c r="H50" s="89" t="s">
        <v>28</v>
      </c>
      <c r="I50" s="89"/>
      <c r="J50" s="119" t="s">
        <v>29</v>
      </c>
      <c r="K50" s="119" t="s">
        <v>129</v>
      </c>
      <c r="L50" s="104" t="str">
        <f t="shared" si="1"/>
        <v>TU-17EW:AC-PT100:Temperature-Mon</v>
      </c>
      <c r="M50" s="59" t="s">
        <v>328</v>
      </c>
      <c r="N50" s="122" t="s">
        <v>31</v>
      </c>
      <c r="O50" s="119" t="s">
        <v>32</v>
      </c>
      <c r="P50" s="119" t="s">
        <v>33</v>
      </c>
      <c r="Q50" s="123"/>
      <c r="R50" s="123"/>
      <c r="S50" s="89" t="s">
        <v>34</v>
      </c>
      <c r="T50" s="89" t="str">
        <f t="shared" si="2"/>
        <v>TEAMB04_ST_614_10_5.val</v>
      </c>
      <c r="U50" s="119" t="s">
        <v>35</v>
      </c>
      <c r="V50" s="119">
        <v>2</v>
      </c>
    </row>
    <row r="51" spans="1:22">
      <c r="A51" s="14">
        <v>49</v>
      </c>
      <c r="B51" s="119" t="s">
        <v>329</v>
      </c>
      <c r="C51" s="119" t="s">
        <v>118</v>
      </c>
      <c r="D51" s="119" t="s">
        <v>330</v>
      </c>
      <c r="E51" s="119" t="s">
        <v>25</v>
      </c>
      <c r="F51" s="119" t="s">
        <v>26</v>
      </c>
      <c r="G51" s="119"/>
      <c r="H51" s="89" t="s">
        <v>28</v>
      </c>
      <c r="I51" s="89"/>
      <c r="J51" s="119" t="s">
        <v>29</v>
      </c>
      <c r="K51" s="119" t="s">
        <v>132</v>
      </c>
      <c r="L51" s="104" t="str">
        <f t="shared" si="1"/>
        <v>TU-18IW:AC-PT100:Temperature-Mon</v>
      </c>
      <c r="M51" s="59" t="s">
        <v>331</v>
      </c>
      <c r="N51" s="122" t="s">
        <v>31</v>
      </c>
      <c r="O51" s="119" t="s">
        <v>32</v>
      </c>
      <c r="P51" s="119" t="s">
        <v>33</v>
      </c>
      <c r="Q51" s="123"/>
      <c r="R51" s="123"/>
      <c r="S51" s="89" t="s">
        <v>34</v>
      </c>
      <c r="T51" s="89" t="str">
        <f t="shared" si="2"/>
        <v>TEAMB05_ST_614_10_7.val</v>
      </c>
      <c r="U51" s="119" t="s">
        <v>35</v>
      </c>
      <c r="V51" s="119">
        <v>2</v>
      </c>
    </row>
    <row r="52" spans="1:22">
      <c r="A52" s="14">
        <v>50</v>
      </c>
      <c r="B52" s="119" t="s">
        <v>332</v>
      </c>
      <c r="C52" s="119" t="s">
        <v>118</v>
      </c>
      <c r="D52" s="119" t="s">
        <v>333</v>
      </c>
      <c r="E52" s="119" t="s">
        <v>25</v>
      </c>
      <c r="F52" s="119" t="s">
        <v>26</v>
      </c>
      <c r="G52" s="119"/>
      <c r="H52" s="89" t="s">
        <v>28</v>
      </c>
      <c r="I52" s="89"/>
      <c r="J52" s="119" t="s">
        <v>29</v>
      </c>
      <c r="K52" s="119" t="s">
        <v>135</v>
      </c>
      <c r="L52" s="104" t="str">
        <f t="shared" si="1"/>
        <v>TU-19EW:AC-PT100:Temperature-Mon</v>
      </c>
      <c r="M52" s="59" t="s">
        <v>334</v>
      </c>
      <c r="N52" s="122" t="s">
        <v>31</v>
      </c>
      <c r="O52" s="119" t="s">
        <v>32</v>
      </c>
      <c r="P52" s="119" t="s">
        <v>33</v>
      </c>
      <c r="Q52" s="123"/>
      <c r="R52" s="123"/>
      <c r="S52" s="89" t="s">
        <v>34</v>
      </c>
      <c r="T52" s="89" t="str">
        <f t="shared" si="2"/>
        <v>TEAMB06_ST_614_10_8.val</v>
      </c>
      <c r="U52" s="119" t="s">
        <v>35</v>
      </c>
      <c r="V52" s="119">
        <v>2</v>
      </c>
    </row>
    <row r="53" spans="1:22">
      <c r="A53" s="14">
        <v>51</v>
      </c>
      <c r="B53" s="119" t="s">
        <v>335</v>
      </c>
      <c r="C53" s="119" t="s">
        <v>118</v>
      </c>
      <c r="D53" s="119" t="s">
        <v>336</v>
      </c>
      <c r="E53" s="119" t="s">
        <v>25</v>
      </c>
      <c r="F53" s="119" t="s">
        <v>26</v>
      </c>
      <c r="G53" s="119"/>
      <c r="H53" s="89" t="s">
        <v>28</v>
      </c>
      <c r="I53" s="89"/>
      <c r="J53" s="119" t="s">
        <v>29</v>
      </c>
      <c r="K53" s="119" t="s">
        <v>138</v>
      </c>
      <c r="L53" s="104" t="str">
        <f t="shared" si="1"/>
        <v>TU-20IW:AC-PT100:Temperature-Mon</v>
      </c>
      <c r="M53" s="59" t="s">
        <v>337</v>
      </c>
      <c r="N53" s="122" t="s">
        <v>31</v>
      </c>
      <c r="O53" s="119" t="s">
        <v>32</v>
      </c>
      <c r="P53" s="119" t="s">
        <v>33</v>
      </c>
      <c r="Q53" s="123"/>
      <c r="R53" s="123"/>
      <c r="S53" s="89" t="s">
        <v>34</v>
      </c>
      <c r="T53" s="89" t="str">
        <f t="shared" si="2"/>
        <v>TEAMB07_ST_614_10_9.val</v>
      </c>
      <c r="U53" s="119" t="s">
        <v>35</v>
      </c>
      <c r="V53" s="119">
        <v>2</v>
      </c>
    </row>
    <row r="54" spans="1:22">
      <c r="A54" s="14">
        <v>52</v>
      </c>
      <c r="B54" s="119" t="s">
        <v>338</v>
      </c>
      <c r="C54" s="119" t="s">
        <v>118</v>
      </c>
      <c r="D54" s="119" t="s">
        <v>339</v>
      </c>
      <c r="E54" s="119" t="s">
        <v>25</v>
      </c>
      <c r="F54" s="119" t="s">
        <v>26</v>
      </c>
      <c r="G54" s="119"/>
      <c r="H54" s="89" t="s">
        <v>28</v>
      </c>
      <c r="I54" s="89"/>
      <c r="J54" s="119" t="s">
        <v>29</v>
      </c>
      <c r="K54" s="119" t="s">
        <v>141</v>
      </c>
      <c r="L54" s="104" t="str">
        <f t="shared" si="1"/>
        <v>TU-20EW:AC-PT100:Temperature-Mon</v>
      </c>
      <c r="M54" s="59" t="s">
        <v>340</v>
      </c>
      <c r="N54" s="122" t="s">
        <v>31</v>
      </c>
      <c r="O54" s="119" t="s">
        <v>32</v>
      </c>
      <c r="P54" s="119" t="s">
        <v>33</v>
      </c>
      <c r="Q54" s="123"/>
      <c r="R54" s="123"/>
      <c r="S54" s="89" t="s">
        <v>34</v>
      </c>
      <c r="T54" s="89" t="str">
        <f t="shared" si="2"/>
        <v>TEAMB08_ST_614_10_10.val</v>
      </c>
      <c r="U54" s="119" t="s">
        <v>35</v>
      </c>
      <c r="V54" s="119">
        <v>2</v>
      </c>
    </row>
    <row r="55" spans="1:22">
      <c r="A55" s="90"/>
      <c r="B55" s="119" t="s">
        <v>341</v>
      </c>
      <c r="C55" s="119" t="s">
        <v>118</v>
      </c>
      <c r="D55" s="119">
        <v>1520</v>
      </c>
      <c r="E55" s="119" t="s">
        <v>25</v>
      </c>
      <c r="F55" s="119" t="s">
        <v>26</v>
      </c>
      <c r="G55" s="119"/>
      <c r="H55" s="119" t="s">
        <v>60</v>
      </c>
      <c r="I55" s="119"/>
      <c r="J55" s="119" t="s">
        <v>29</v>
      </c>
      <c r="K55" s="119"/>
      <c r="L55" s="104" t="str">
        <f t="shared" si="1"/>
        <v>TU-1520:AC-PT100:MeanTemperature-Mon</v>
      </c>
      <c r="M55" s="59" t="s">
        <v>342</v>
      </c>
      <c r="N55" s="122"/>
      <c r="O55" s="119" t="s">
        <v>32</v>
      </c>
      <c r="P55" s="119" t="s">
        <v>33</v>
      </c>
      <c r="Q55" s="123"/>
      <c r="R55" s="123"/>
      <c r="S55" s="89" t="s">
        <v>34</v>
      </c>
      <c r="T55" s="89" t="str">
        <f>M55</f>
        <v>MEDIA_TEAMB_ST_614_10.val</v>
      </c>
      <c r="U55" s="119" t="s">
        <v>35</v>
      </c>
      <c r="V55" s="119">
        <v>2</v>
      </c>
    </row>
    <row r="56" spans="1:22">
      <c r="A56" s="56">
        <v>65</v>
      </c>
      <c r="B56" s="109" t="s">
        <v>343</v>
      </c>
      <c r="C56" s="109" t="s">
        <v>118</v>
      </c>
      <c r="D56" s="71" t="s">
        <v>344</v>
      </c>
      <c r="E56" s="109" t="s">
        <v>25</v>
      </c>
      <c r="F56" s="109" t="s">
        <v>26</v>
      </c>
      <c r="G56" s="71"/>
      <c r="H56" s="109" t="s">
        <v>28</v>
      </c>
      <c r="I56" s="109"/>
      <c r="J56" s="109" t="s">
        <v>29</v>
      </c>
      <c r="K56" s="109" t="s">
        <v>120</v>
      </c>
      <c r="L56" s="103" t="str">
        <f t="shared" si="1"/>
        <v>TU-57IW:AC-PT100:Temperature-Mon</v>
      </c>
      <c r="M56" s="57" t="s">
        <v>345</v>
      </c>
      <c r="N56" s="115" t="s">
        <v>31</v>
      </c>
      <c r="O56" s="109" t="s">
        <v>32</v>
      </c>
      <c r="P56" s="109" t="s">
        <v>33</v>
      </c>
      <c r="Q56" s="116"/>
      <c r="R56" s="116"/>
      <c r="S56" s="71" t="s">
        <v>34</v>
      </c>
      <c r="T56" s="71" t="str">
        <f t="shared" si="2"/>
        <v>TEAMB01_ST_614_04_1.val</v>
      </c>
      <c r="U56" s="109" t="s">
        <v>35</v>
      </c>
      <c r="V56" s="109">
        <v>2</v>
      </c>
    </row>
    <row r="57" spans="1:22">
      <c r="A57" s="117">
        <v>66</v>
      </c>
      <c r="B57" s="109" t="s">
        <v>346</v>
      </c>
      <c r="C57" s="109" t="s">
        <v>118</v>
      </c>
      <c r="D57" s="71" t="s">
        <v>347</v>
      </c>
      <c r="E57" s="109" t="s">
        <v>25</v>
      </c>
      <c r="F57" s="109" t="s">
        <v>26</v>
      </c>
      <c r="G57" s="71"/>
      <c r="H57" s="109" t="s">
        <v>28</v>
      </c>
      <c r="I57" s="109"/>
      <c r="J57" s="109" t="s">
        <v>29</v>
      </c>
      <c r="K57" s="109" t="s">
        <v>123</v>
      </c>
      <c r="L57" s="103" t="str">
        <f t="shared" si="1"/>
        <v>TU-58EW:AC-PT100:Temperature-Mon</v>
      </c>
      <c r="M57" s="57" t="s">
        <v>348</v>
      </c>
      <c r="N57" s="115" t="s">
        <v>31</v>
      </c>
      <c r="O57" s="109" t="s">
        <v>32</v>
      </c>
      <c r="P57" s="109" t="s">
        <v>33</v>
      </c>
      <c r="Q57" s="116"/>
      <c r="R57" s="116"/>
      <c r="S57" s="71" t="s">
        <v>34</v>
      </c>
      <c r="T57" s="71" t="str">
        <f t="shared" si="2"/>
        <v>TEAMB02_ST_614_04_2.val</v>
      </c>
      <c r="U57" s="109" t="s">
        <v>35</v>
      </c>
      <c r="V57" s="109">
        <v>2</v>
      </c>
    </row>
    <row r="58" spans="1:22">
      <c r="A58" s="56">
        <v>67</v>
      </c>
      <c r="B58" s="109" t="s">
        <v>349</v>
      </c>
      <c r="C58" s="109" t="s">
        <v>118</v>
      </c>
      <c r="D58" s="71" t="s">
        <v>350</v>
      </c>
      <c r="E58" s="109" t="s">
        <v>25</v>
      </c>
      <c r="F58" s="109" t="s">
        <v>26</v>
      </c>
      <c r="G58" s="71"/>
      <c r="H58" s="109" t="s">
        <v>28</v>
      </c>
      <c r="I58" s="109"/>
      <c r="J58" s="109" t="s">
        <v>29</v>
      </c>
      <c r="K58" s="109" t="s">
        <v>126</v>
      </c>
      <c r="L58" s="103" t="str">
        <f t="shared" si="1"/>
        <v>TU-59IW:AC-PT100:Temperature-Mon</v>
      </c>
      <c r="M58" s="57" t="s">
        <v>351</v>
      </c>
      <c r="N58" s="115" t="s">
        <v>31</v>
      </c>
      <c r="O58" s="109" t="s">
        <v>32</v>
      </c>
      <c r="P58" s="109" t="s">
        <v>33</v>
      </c>
      <c r="Q58" s="116"/>
      <c r="R58" s="116"/>
      <c r="S58" s="71" t="s">
        <v>34</v>
      </c>
      <c r="T58" s="71" t="str">
        <f t="shared" si="2"/>
        <v>TEAMB03_ST_614_04_4.val</v>
      </c>
      <c r="U58" s="109" t="s">
        <v>35</v>
      </c>
      <c r="V58" s="109">
        <v>2</v>
      </c>
    </row>
    <row r="59" spans="1:22">
      <c r="A59" s="117">
        <v>68</v>
      </c>
      <c r="B59" s="109" t="s">
        <v>352</v>
      </c>
      <c r="C59" s="109" t="s">
        <v>118</v>
      </c>
      <c r="D59" s="71" t="s">
        <v>353</v>
      </c>
      <c r="E59" s="109" t="s">
        <v>25</v>
      </c>
      <c r="F59" s="109" t="s">
        <v>26</v>
      </c>
      <c r="G59" s="71"/>
      <c r="H59" s="109" t="s">
        <v>28</v>
      </c>
      <c r="I59" s="109"/>
      <c r="J59" s="109" t="s">
        <v>29</v>
      </c>
      <c r="K59" s="109" t="s">
        <v>129</v>
      </c>
      <c r="L59" s="103" t="str">
        <f t="shared" si="1"/>
        <v>TU-59EW:AC-PT100:Temperature-Mon</v>
      </c>
      <c r="M59" s="57" t="s">
        <v>354</v>
      </c>
      <c r="N59" s="115" t="s">
        <v>31</v>
      </c>
      <c r="O59" s="109" t="s">
        <v>32</v>
      </c>
      <c r="P59" s="109" t="s">
        <v>33</v>
      </c>
      <c r="Q59" s="116"/>
      <c r="R59" s="116"/>
      <c r="S59" s="71" t="s">
        <v>34</v>
      </c>
      <c r="T59" s="71" t="str">
        <f t="shared" si="2"/>
        <v>TEAMB04_ST_614_04_5.val</v>
      </c>
      <c r="U59" s="109" t="s">
        <v>35</v>
      </c>
      <c r="V59" s="109">
        <v>2</v>
      </c>
    </row>
    <row r="60" spans="1:22">
      <c r="A60" s="56">
        <v>69</v>
      </c>
      <c r="B60" s="109" t="s">
        <v>355</v>
      </c>
      <c r="C60" s="109" t="s">
        <v>118</v>
      </c>
      <c r="D60" s="71" t="s">
        <v>356</v>
      </c>
      <c r="E60" s="109" t="s">
        <v>25</v>
      </c>
      <c r="F60" s="109" t="s">
        <v>26</v>
      </c>
      <c r="G60" s="71"/>
      <c r="H60" s="109" t="s">
        <v>28</v>
      </c>
      <c r="I60" s="109"/>
      <c r="J60" s="109" t="s">
        <v>29</v>
      </c>
      <c r="K60" s="109" t="s">
        <v>132</v>
      </c>
      <c r="L60" s="103" t="str">
        <f t="shared" si="1"/>
        <v>TU-60IW:AC-PT100:Temperature-Mon</v>
      </c>
      <c r="M60" s="57" t="s">
        <v>357</v>
      </c>
      <c r="N60" s="115" t="s">
        <v>31</v>
      </c>
      <c r="O60" s="109" t="s">
        <v>32</v>
      </c>
      <c r="P60" s="109" t="s">
        <v>33</v>
      </c>
      <c r="Q60" s="116"/>
      <c r="R60" s="116"/>
      <c r="S60" s="71" t="s">
        <v>34</v>
      </c>
      <c r="T60" s="71" t="str">
        <f t="shared" si="2"/>
        <v>TEAMB05_ST_614_04_7.val</v>
      </c>
      <c r="U60" s="109" t="s">
        <v>35</v>
      </c>
      <c r="V60" s="109">
        <v>2</v>
      </c>
    </row>
    <row r="61" spans="1:22">
      <c r="A61" s="117">
        <v>70</v>
      </c>
      <c r="B61" s="109" t="s">
        <v>358</v>
      </c>
      <c r="C61" s="109" t="s">
        <v>118</v>
      </c>
      <c r="D61" s="71" t="s">
        <v>359</v>
      </c>
      <c r="E61" s="109" t="s">
        <v>25</v>
      </c>
      <c r="F61" s="109" t="s">
        <v>26</v>
      </c>
      <c r="G61" s="71"/>
      <c r="H61" s="109" t="s">
        <v>28</v>
      </c>
      <c r="I61" s="109"/>
      <c r="J61" s="109" t="s">
        <v>29</v>
      </c>
      <c r="K61" s="109" t="s">
        <v>135</v>
      </c>
      <c r="L61" s="103" t="str">
        <f t="shared" si="1"/>
        <v>TU-01EW:AC-PT100:Temperature-Mon</v>
      </c>
      <c r="M61" s="57" t="s">
        <v>360</v>
      </c>
      <c r="N61" s="115" t="s">
        <v>31</v>
      </c>
      <c r="O61" s="109" t="s">
        <v>32</v>
      </c>
      <c r="P61" s="109" t="s">
        <v>33</v>
      </c>
      <c r="Q61" s="116"/>
      <c r="R61" s="116"/>
      <c r="S61" s="71" t="s">
        <v>34</v>
      </c>
      <c r="T61" s="71" t="str">
        <f t="shared" si="2"/>
        <v>TEAMB06_ST_614_04_8.val</v>
      </c>
      <c r="U61" s="109" t="s">
        <v>35</v>
      </c>
      <c r="V61" s="109">
        <v>2</v>
      </c>
    </row>
    <row r="62" spans="1:22">
      <c r="A62" s="56">
        <v>71</v>
      </c>
      <c r="B62" s="109" t="s">
        <v>361</v>
      </c>
      <c r="C62" s="109" t="s">
        <v>118</v>
      </c>
      <c r="D62" s="71" t="s">
        <v>362</v>
      </c>
      <c r="E62" s="109" t="s">
        <v>25</v>
      </c>
      <c r="F62" s="109" t="s">
        <v>26</v>
      </c>
      <c r="G62" s="71"/>
      <c r="H62" s="109" t="s">
        <v>28</v>
      </c>
      <c r="I62" s="109"/>
      <c r="J62" s="109" t="s">
        <v>29</v>
      </c>
      <c r="K62" s="109" t="s">
        <v>138</v>
      </c>
      <c r="L62" s="103" t="str">
        <f t="shared" si="1"/>
        <v>TU-02IW:AC-PT100:Temperature-Mon</v>
      </c>
      <c r="M62" s="57" t="s">
        <v>363</v>
      </c>
      <c r="N62" s="115" t="s">
        <v>31</v>
      </c>
      <c r="O62" s="109" t="s">
        <v>32</v>
      </c>
      <c r="P62" s="109" t="s">
        <v>33</v>
      </c>
      <c r="Q62" s="116"/>
      <c r="R62" s="116"/>
      <c r="S62" s="71" t="s">
        <v>34</v>
      </c>
      <c r="T62" s="71" t="str">
        <f t="shared" si="2"/>
        <v>TEAMB07_ST_614_04_9.val</v>
      </c>
      <c r="U62" s="109" t="s">
        <v>35</v>
      </c>
      <c r="V62" s="109">
        <v>2</v>
      </c>
    </row>
    <row r="63" spans="1:22">
      <c r="A63" s="117">
        <v>72</v>
      </c>
      <c r="B63" s="109" t="s">
        <v>364</v>
      </c>
      <c r="C63" s="109" t="s">
        <v>118</v>
      </c>
      <c r="D63" s="71" t="s">
        <v>365</v>
      </c>
      <c r="E63" s="109" t="s">
        <v>25</v>
      </c>
      <c r="F63" s="109" t="s">
        <v>26</v>
      </c>
      <c r="G63" s="71"/>
      <c r="H63" s="109" t="s">
        <v>28</v>
      </c>
      <c r="I63" s="109"/>
      <c r="J63" s="109" t="s">
        <v>29</v>
      </c>
      <c r="K63" s="109" t="s">
        <v>141</v>
      </c>
      <c r="L63" s="103" t="str">
        <f t="shared" si="1"/>
        <v>TU-02EW:AC-PT100:Temperature-Mon</v>
      </c>
      <c r="M63" s="57" t="s">
        <v>366</v>
      </c>
      <c r="N63" s="115" t="s">
        <v>31</v>
      </c>
      <c r="O63" s="109" t="s">
        <v>32</v>
      </c>
      <c r="P63" s="109" t="s">
        <v>33</v>
      </c>
      <c r="Q63" s="116"/>
      <c r="R63" s="116"/>
      <c r="S63" s="71" t="s">
        <v>34</v>
      </c>
      <c r="T63" s="71" t="str">
        <f t="shared" si="2"/>
        <v>TEAMB08_ST_614_04_10.val</v>
      </c>
      <c r="U63" s="109" t="s">
        <v>35</v>
      </c>
      <c r="V63" s="109">
        <v>2</v>
      </c>
    </row>
    <row r="64" spans="1:22">
      <c r="A64" s="117"/>
      <c r="B64" s="109" t="s">
        <v>367</v>
      </c>
      <c r="C64" s="109" t="s">
        <v>118</v>
      </c>
      <c r="D64" s="136" t="s">
        <v>368</v>
      </c>
      <c r="E64" s="109" t="s">
        <v>25</v>
      </c>
      <c r="F64" s="109" t="s">
        <v>26</v>
      </c>
      <c r="G64" s="71"/>
      <c r="H64" s="109" t="s">
        <v>60</v>
      </c>
      <c r="I64" s="109"/>
      <c r="J64" s="109" t="s">
        <v>29</v>
      </c>
      <c r="K64" s="109"/>
      <c r="L64" s="103" t="str">
        <f t="shared" si="1"/>
        <v>TU-0160:AC-PT100:MeanTemperature-Mon</v>
      </c>
      <c r="M64" s="57" t="s">
        <v>369</v>
      </c>
      <c r="N64" s="115"/>
      <c r="O64" s="109" t="s">
        <v>32</v>
      </c>
      <c r="P64" s="109" t="s">
        <v>33</v>
      </c>
      <c r="Q64" s="116"/>
      <c r="R64" s="116"/>
      <c r="S64" s="71" t="s">
        <v>34</v>
      </c>
      <c r="T64" s="71" t="str">
        <f>M64</f>
        <v>MEDIA_TEAMB_ST_614_04.val</v>
      </c>
      <c r="U64" s="109" t="s">
        <v>370</v>
      </c>
      <c r="V64" s="109">
        <v>2</v>
      </c>
    </row>
    <row r="65" spans="1:22">
      <c r="A65" s="56">
        <v>73</v>
      </c>
      <c r="B65" s="119" t="s">
        <v>371</v>
      </c>
      <c r="C65" s="119" t="s">
        <v>118</v>
      </c>
      <c r="D65" s="137" t="s">
        <v>372</v>
      </c>
      <c r="E65" s="119" t="s">
        <v>25</v>
      </c>
      <c r="F65" s="119" t="s">
        <v>26</v>
      </c>
      <c r="G65" s="119"/>
      <c r="H65" s="119" t="s">
        <v>28</v>
      </c>
      <c r="I65" s="119"/>
      <c r="J65" s="119" t="s">
        <v>29</v>
      </c>
      <c r="K65" s="119" t="s">
        <v>120</v>
      </c>
      <c r="L65" s="104" t="str">
        <f t="shared" si="1"/>
        <v>TU-03IW:AC-PT100:Temperature-Mon</v>
      </c>
      <c r="M65" s="59" t="s">
        <v>373</v>
      </c>
      <c r="N65" s="122" t="s">
        <v>31</v>
      </c>
      <c r="O65" s="119" t="s">
        <v>32</v>
      </c>
      <c r="P65" s="119" t="s">
        <v>33</v>
      </c>
      <c r="Q65" s="123"/>
      <c r="R65" s="123"/>
      <c r="S65" s="89" t="s">
        <v>34</v>
      </c>
      <c r="T65" s="89" t="str">
        <f t="shared" si="2"/>
        <v>TEAMB01_ST_614_06_1.val</v>
      </c>
      <c r="U65" s="119" t="s">
        <v>35</v>
      </c>
      <c r="V65" s="119">
        <v>2</v>
      </c>
    </row>
    <row r="66" spans="1:22">
      <c r="A66" s="117">
        <v>74</v>
      </c>
      <c r="B66" s="119" t="s">
        <v>374</v>
      </c>
      <c r="C66" s="119" t="s">
        <v>118</v>
      </c>
      <c r="D66" s="119" t="s">
        <v>375</v>
      </c>
      <c r="E66" s="119" t="s">
        <v>25</v>
      </c>
      <c r="F66" s="119" t="s">
        <v>26</v>
      </c>
      <c r="G66" s="119"/>
      <c r="H66" s="119" t="s">
        <v>28</v>
      </c>
      <c r="I66" s="119"/>
      <c r="J66" s="119" t="s">
        <v>29</v>
      </c>
      <c r="K66" s="119" t="s">
        <v>123</v>
      </c>
      <c r="L66" s="104" t="str">
        <f t="shared" si="1"/>
        <v>TU-04EW:AC-PT100:Temperature-Mon</v>
      </c>
      <c r="M66" s="59" t="s">
        <v>376</v>
      </c>
      <c r="N66" s="122" t="s">
        <v>31</v>
      </c>
      <c r="O66" s="119" t="s">
        <v>32</v>
      </c>
      <c r="P66" s="119" t="s">
        <v>33</v>
      </c>
      <c r="Q66" s="123"/>
      <c r="R66" s="123"/>
      <c r="S66" s="89" t="s">
        <v>34</v>
      </c>
      <c r="T66" s="89" t="str">
        <f t="shared" si="2"/>
        <v>TEAMB02_ST_614_06_2.val</v>
      </c>
      <c r="U66" s="119" t="s">
        <v>35</v>
      </c>
      <c r="V66" s="119">
        <v>2</v>
      </c>
    </row>
    <row r="67" spans="1:22">
      <c r="A67" s="56">
        <v>75</v>
      </c>
      <c r="B67" s="119" t="s">
        <v>377</v>
      </c>
      <c r="C67" s="119" t="s">
        <v>118</v>
      </c>
      <c r="D67" s="119" t="s">
        <v>378</v>
      </c>
      <c r="E67" s="119" t="s">
        <v>25</v>
      </c>
      <c r="F67" s="119" t="s">
        <v>26</v>
      </c>
      <c r="G67" s="119"/>
      <c r="H67" s="119" t="s">
        <v>28</v>
      </c>
      <c r="I67" s="119"/>
      <c r="J67" s="119" t="s">
        <v>29</v>
      </c>
      <c r="K67" s="119" t="s">
        <v>126</v>
      </c>
      <c r="L67" s="104" t="str">
        <f t="shared" si="1"/>
        <v>TU-05IW:AC-PT100:Temperature-Mon</v>
      </c>
      <c r="M67" s="59" t="s">
        <v>379</v>
      </c>
      <c r="N67" s="122" t="s">
        <v>31</v>
      </c>
      <c r="O67" s="119" t="s">
        <v>32</v>
      </c>
      <c r="P67" s="119" t="s">
        <v>33</v>
      </c>
      <c r="Q67" s="123"/>
      <c r="R67" s="123"/>
      <c r="S67" s="89" t="s">
        <v>34</v>
      </c>
      <c r="T67" s="89" t="str">
        <f t="shared" si="2"/>
        <v>TEAMB03_ST_614_06_4.val</v>
      </c>
      <c r="U67" s="119" t="s">
        <v>35</v>
      </c>
      <c r="V67" s="119">
        <v>2</v>
      </c>
    </row>
    <row r="68" spans="1:22">
      <c r="A68" s="117">
        <v>76</v>
      </c>
      <c r="B68" s="119" t="s">
        <v>380</v>
      </c>
      <c r="C68" s="119" t="s">
        <v>118</v>
      </c>
      <c r="D68" s="119" t="s">
        <v>381</v>
      </c>
      <c r="E68" s="119" t="s">
        <v>25</v>
      </c>
      <c r="F68" s="119" t="s">
        <v>26</v>
      </c>
      <c r="G68" s="119"/>
      <c r="H68" s="119" t="s">
        <v>28</v>
      </c>
      <c r="I68" s="119"/>
      <c r="J68" s="119" t="s">
        <v>29</v>
      </c>
      <c r="K68" s="119" t="s">
        <v>129</v>
      </c>
      <c r="L68" s="104" t="str">
        <f t="shared" si="1"/>
        <v>TU-05EW:AC-PT100:Temperature-Mon</v>
      </c>
      <c r="M68" s="59" t="s">
        <v>382</v>
      </c>
      <c r="N68" s="122" t="s">
        <v>31</v>
      </c>
      <c r="O68" s="119" t="s">
        <v>32</v>
      </c>
      <c r="P68" s="119" t="s">
        <v>33</v>
      </c>
      <c r="Q68" s="123"/>
      <c r="R68" s="123"/>
      <c r="S68" s="89" t="s">
        <v>34</v>
      </c>
      <c r="T68" s="89" t="str">
        <f t="shared" si="2"/>
        <v>TEAMB04_ST_614_06_5.val</v>
      </c>
      <c r="U68" s="119" t="s">
        <v>35</v>
      </c>
      <c r="V68" s="119">
        <v>2</v>
      </c>
    </row>
    <row r="69" spans="1:22">
      <c r="A69" s="56">
        <v>77</v>
      </c>
      <c r="B69" s="119" t="s">
        <v>383</v>
      </c>
      <c r="C69" s="119" t="s">
        <v>118</v>
      </c>
      <c r="D69" s="119" t="s">
        <v>384</v>
      </c>
      <c r="E69" s="119" t="s">
        <v>25</v>
      </c>
      <c r="F69" s="119" t="s">
        <v>26</v>
      </c>
      <c r="G69" s="119"/>
      <c r="H69" s="119" t="s">
        <v>28</v>
      </c>
      <c r="I69" s="119"/>
      <c r="J69" s="119" t="s">
        <v>29</v>
      </c>
      <c r="K69" s="119" t="s">
        <v>132</v>
      </c>
      <c r="L69" s="104" t="str">
        <f t="shared" si="1"/>
        <v>TU-06IW:AC-PT100:Temperature-Mon</v>
      </c>
      <c r="M69" s="59" t="s">
        <v>385</v>
      </c>
      <c r="N69" s="122" t="s">
        <v>31</v>
      </c>
      <c r="O69" s="119" t="s">
        <v>32</v>
      </c>
      <c r="P69" s="119" t="s">
        <v>33</v>
      </c>
      <c r="Q69" s="123"/>
      <c r="R69" s="123"/>
      <c r="S69" s="89" t="s">
        <v>34</v>
      </c>
      <c r="T69" s="89" t="str">
        <f t="shared" si="2"/>
        <v>TEAMB05_ST_614_06_7.val</v>
      </c>
      <c r="U69" s="119" t="s">
        <v>35</v>
      </c>
      <c r="V69" s="119">
        <v>2</v>
      </c>
    </row>
    <row r="70" spans="1:22">
      <c r="A70" s="117">
        <v>78</v>
      </c>
      <c r="B70" s="119" t="s">
        <v>386</v>
      </c>
      <c r="C70" s="119" t="s">
        <v>118</v>
      </c>
      <c r="D70" s="119" t="s">
        <v>387</v>
      </c>
      <c r="E70" s="119" t="s">
        <v>25</v>
      </c>
      <c r="F70" s="119" t="s">
        <v>26</v>
      </c>
      <c r="G70" s="119"/>
      <c r="H70" s="119" t="s">
        <v>28</v>
      </c>
      <c r="I70" s="119"/>
      <c r="J70" s="119" t="s">
        <v>29</v>
      </c>
      <c r="K70" s="119" t="s">
        <v>135</v>
      </c>
      <c r="L70" s="104" t="str">
        <f t="shared" si="1"/>
        <v>TU-07EW:AC-PT100:Temperature-Mon</v>
      </c>
      <c r="M70" s="59" t="s">
        <v>388</v>
      </c>
      <c r="N70" s="122" t="s">
        <v>31</v>
      </c>
      <c r="O70" s="119" t="s">
        <v>32</v>
      </c>
      <c r="P70" s="119" t="s">
        <v>33</v>
      </c>
      <c r="Q70" s="123"/>
      <c r="R70" s="123"/>
      <c r="S70" s="89" t="s">
        <v>34</v>
      </c>
      <c r="T70" s="89" t="str">
        <f t="shared" si="2"/>
        <v>TEAMB06_ST_614_06_8.val</v>
      </c>
      <c r="U70" s="119" t="s">
        <v>35</v>
      </c>
      <c r="V70" s="119">
        <v>2</v>
      </c>
    </row>
    <row r="71" spans="1:22">
      <c r="A71" s="56">
        <v>79</v>
      </c>
      <c r="B71" s="119" t="s">
        <v>389</v>
      </c>
      <c r="C71" s="119" t="s">
        <v>118</v>
      </c>
      <c r="D71" s="119" t="s">
        <v>390</v>
      </c>
      <c r="E71" s="119" t="s">
        <v>25</v>
      </c>
      <c r="F71" s="119" t="s">
        <v>26</v>
      </c>
      <c r="G71" s="119"/>
      <c r="H71" s="119" t="s">
        <v>28</v>
      </c>
      <c r="I71" s="119"/>
      <c r="J71" s="119" t="s">
        <v>29</v>
      </c>
      <c r="K71" s="119" t="s">
        <v>138</v>
      </c>
      <c r="L71" s="104" t="str">
        <f t="shared" si="1"/>
        <v>TU-08IW:AC-PT100:Temperature-Mon</v>
      </c>
      <c r="M71" s="59" t="s">
        <v>391</v>
      </c>
      <c r="N71" s="122" t="s">
        <v>31</v>
      </c>
      <c r="O71" s="119" t="s">
        <v>32</v>
      </c>
      <c r="P71" s="119" t="s">
        <v>33</v>
      </c>
      <c r="Q71" s="123"/>
      <c r="R71" s="123"/>
      <c r="S71" s="89" t="s">
        <v>34</v>
      </c>
      <c r="T71" s="89" t="str">
        <f t="shared" si="2"/>
        <v>TEAMB07_ST_614_06_9.val</v>
      </c>
      <c r="U71" s="119" t="s">
        <v>35</v>
      </c>
      <c r="V71" s="119">
        <v>2</v>
      </c>
    </row>
    <row r="72" spans="1:22">
      <c r="A72" s="117">
        <v>80</v>
      </c>
      <c r="B72" s="119" t="s">
        <v>392</v>
      </c>
      <c r="C72" s="119" t="s">
        <v>118</v>
      </c>
      <c r="D72" s="119" t="s">
        <v>393</v>
      </c>
      <c r="E72" s="119" t="s">
        <v>25</v>
      </c>
      <c r="F72" s="119" t="s">
        <v>26</v>
      </c>
      <c r="G72" s="119"/>
      <c r="H72" s="119" t="s">
        <v>28</v>
      </c>
      <c r="I72" s="119"/>
      <c r="J72" s="119" t="s">
        <v>29</v>
      </c>
      <c r="K72" s="119" t="s">
        <v>141</v>
      </c>
      <c r="L72" s="104" t="str">
        <f t="shared" si="1"/>
        <v>TU-08EW:AC-PT100:Temperature-Mon</v>
      </c>
      <c r="M72" s="59" t="s">
        <v>394</v>
      </c>
      <c r="N72" s="122" t="s">
        <v>31</v>
      </c>
      <c r="O72" s="119" t="s">
        <v>32</v>
      </c>
      <c r="P72" s="119" t="s">
        <v>33</v>
      </c>
      <c r="Q72" s="123"/>
      <c r="R72" s="123"/>
      <c r="S72" s="89" t="s">
        <v>34</v>
      </c>
      <c r="T72" s="89" t="str">
        <f t="shared" si="2"/>
        <v>TEAMB08_ST_614_06_06.val</v>
      </c>
      <c r="U72" s="119" t="s">
        <v>35</v>
      </c>
      <c r="V72" s="119">
        <v>2</v>
      </c>
    </row>
    <row r="73" spans="1:22">
      <c r="A73" s="138"/>
      <c r="B73" s="119" t="s">
        <v>395</v>
      </c>
      <c r="C73" s="101" t="s">
        <v>118</v>
      </c>
      <c r="D73" s="139" t="s">
        <v>396</v>
      </c>
      <c r="E73" s="101" t="s">
        <v>25</v>
      </c>
      <c r="F73" s="101" t="s">
        <v>26</v>
      </c>
      <c r="G73" s="101"/>
      <c r="H73" s="119" t="s">
        <v>60</v>
      </c>
      <c r="I73" s="119"/>
      <c r="J73" s="119" t="s">
        <v>29</v>
      </c>
      <c r="K73" s="101"/>
      <c r="L73" s="104" t="str">
        <f t="shared" si="1"/>
        <v>TU-0308:AC-PT100:MeanTemperature-Mon</v>
      </c>
      <c r="M73" s="91" t="s">
        <v>397</v>
      </c>
      <c r="N73" s="140"/>
      <c r="O73" s="141" t="s">
        <v>32</v>
      </c>
      <c r="P73" s="141" t="s">
        <v>33</v>
      </c>
      <c r="Q73" s="142"/>
      <c r="R73" s="142"/>
      <c r="S73" s="143" t="s">
        <v>34</v>
      </c>
      <c r="T73" s="144" t="str">
        <f>M73</f>
        <v>MEDIA_TEAMB_ST_614_06.val</v>
      </c>
      <c r="U73" s="141" t="s">
        <v>35</v>
      </c>
      <c r="V73" s="10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sheetPr>
    <pageSetUpPr fitToPage="1"/>
  </sheetPr>
  <dimension ref="A1:X55"/>
  <sheetViews>
    <sheetView zoomScale="70" zoomScaleNormal="70" workbookViewId="0">
      <selection activeCell="V29" sqref="V29"/>
    </sheetView>
  </sheetViews>
  <sheetFormatPr defaultColWidth="9.140625" defaultRowHeight="15"/>
  <cols>
    <col min="1" max="1" width="3.42578125" style="13" bestFit="1" customWidth="1"/>
    <col min="2" max="2" width="32" style="13" bestFit="1" customWidth="1"/>
    <col min="3" max="3" width="4.28515625" style="13" customWidth="1"/>
    <col min="4" max="4" width="8.5703125" style="13" customWidth="1"/>
    <col min="5" max="5" width="6.140625" style="13" customWidth="1"/>
    <col min="6" max="6" width="10.42578125" style="13" customWidth="1"/>
    <col min="7" max="7" width="11.140625" style="13" customWidth="1"/>
    <col min="8" max="9" width="12.5703125" style="13" customWidth="1"/>
    <col min="10" max="10" width="5.5703125" style="13" customWidth="1"/>
    <col min="11" max="11" width="47.140625" style="13" bestFit="1" customWidth="1"/>
    <col min="12" max="12" width="47.140625" style="13" hidden="1" customWidth="1"/>
    <col min="13" max="13" width="29" style="13" customWidth="1"/>
    <col min="14" max="14" width="24.28515625" style="13" bestFit="1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6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12.140625" style="13" customWidth="1"/>
    <col min="25" max="16384" width="9.140625" style="13"/>
  </cols>
  <sheetData>
    <row r="1" spans="1:24" s="11" customForma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</v>
      </c>
      <c r="J1" s="4" t="s">
        <v>8</v>
      </c>
      <c r="K1" s="5" t="s">
        <v>9</v>
      </c>
      <c r="L1" s="5"/>
      <c r="M1" s="6" t="s">
        <v>11</v>
      </c>
      <c r="N1" s="6" t="s">
        <v>12</v>
      </c>
      <c r="O1" s="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8" t="s">
        <v>19</v>
      </c>
      <c r="V1" s="105" t="s">
        <v>20</v>
      </c>
      <c r="W1" s="9"/>
      <c r="X1" s="10" t="s">
        <v>21</v>
      </c>
    </row>
    <row r="2" spans="1:24">
      <c r="A2" s="14">
        <v>1</v>
      </c>
      <c r="B2" s="15" t="s">
        <v>398</v>
      </c>
      <c r="C2" s="15" t="s">
        <v>23</v>
      </c>
      <c r="D2" s="16" t="s">
        <v>399</v>
      </c>
      <c r="E2" s="15" t="s">
        <v>25</v>
      </c>
      <c r="F2" s="22" t="s">
        <v>26</v>
      </c>
      <c r="G2" s="15" t="s">
        <v>400</v>
      </c>
      <c r="H2" s="15" t="s">
        <v>28</v>
      </c>
      <c r="I2" s="15"/>
      <c r="J2" s="15" t="s">
        <v>29</v>
      </c>
      <c r="K2" s="15" t="str">
        <f>IF(G2="-",C2&amp;"-"&amp;D2&amp;":"&amp;E2&amp;"-"&amp;F2&amp;":"&amp;H2&amp;"-"&amp;J2,C2&amp;"-"&amp;D2&amp;":"&amp;E2&amp;"-"&amp;F2&amp;"-"&amp;G2&amp;":"&amp;H2&amp;"-"&amp;J2)</f>
        <v>UA-22CHall:AC-PT100-FC61426:Temperature-Mon</v>
      </c>
      <c r="L2" s="51"/>
      <c r="M2" s="18" t="s">
        <v>401</v>
      </c>
      <c r="N2" s="19" t="s">
        <v>31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401</v>
      </c>
      <c r="U2" s="46" t="s">
        <v>35</v>
      </c>
      <c r="V2" s="54">
        <v>1</v>
      </c>
      <c r="W2" s="21"/>
      <c r="X2" s="12" t="s">
        <v>402</v>
      </c>
    </row>
    <row r="3" spans="1:24">
      <c r="A3" s="14">
        <v>2</v>
      </c>
      <c r="B3" s="15" t="s">
        <v>403</v>
      </c>
      <c r="C3" s="15" t="s">
        <v>23</v>
      </c>
      <c r="D3" s="16" t="s">
        <v>404</v>
      </c>
      <c r="E3" s="15" t="s">
        <v>25</v>
      </c>
      <c r="F3" s="17" t="s">
        <v>26</v>
      </c>
      <c r="G3" s="15" t="s">
        <v>400</v>
      </c>
      <c r="H3" s="15" t="s">
        <v>28</v>
      </c>
      <c r="I3" s="15"/>
      <c r="J3" s="15" t="s">
        <v>29</v>
      </c>
      <c r="K3" s="15" t="str">
        <f t="shared" ref="K3:K28" si="0">IF(G3="-",C3&amp;"-"&amp;D3&amp;":"&amp;E3&amp;"-"&amp;F3&amp;":"&amp;H3&amp;"-"&amp;J3,C3&amp;"-"&amp;D3&amp;":"&amp;E3&amp;"-"&amp;F3&amp;"-"&amp;G3&amp;":"&amp;H3&amp;"-"&amp;J3)</f>
        <v>UA-24CHall:AC-PT100-FC61426:Temperature-Mon</v>
      </c>
      <c r="L3" s="51"/>
      <c r="M3" s="18" t="s">
        <v>405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405</v>
      </c>
      <c r="U3" s="46" t="s">
        <v>35</v>
      </c>
      <c r="V3" s="54">
        <v>1</v>
      </c>
      <c r="W3" s="21"/>
      <c r="X3" s="21"/>
    </row>
    <row r="4" spans="1:24">
      <c r="A4" s="14">
        <v>3</v>
      </c>
      <c r="B4" s="15" t="s">
        <v>406</v>
      </c>
      <c r="C4" s="15" t="s">
        <v>23</v>
      </c>
      <c r="D4" s="16" t="s">
        <v>407</v>
      </c>
      <c r="E4" s="15" t="s">
        <v>25</v>
      </c>
      <c r="F4" s="17" t="s">
        <v>26</v>
      </c>
      <c r="G4" s="15" t="s">
        <v>400</v>
      </c>
      <c r="H4" s="15" t="s">
        <v>28</v>
      </c>
      <c r="I4" s="15"/>
      <c r="J4" s="15" t="s">
        <v>29</v>
      </c>
      <c r="K4" s="15" t="str">
        <f t="shared" si="0"/>
        <v>UA-25CHall:AC-PT100-FC61426:Temperature-Mon</v>
      </c>
      <c r="L4" s="51"/>
      <c r="M4" s="18" t="s">
        <v>408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408</v>
      </c>
      <c r="U4" s="46" t="s">
        <v>35</v>
      </c>
      <c r="V4" s="54">
        <v>1</v>
      </c>
      <c r="W4" s="21"/>
      <c r="X4" s="21"/>
    </row>
    <row r="5" spans="1:24">
      <c r="A5" s="14">
        <v>4</v>
      </c>
      <c r="B5" s="15" t="s">
        <v>409</v>
      </c>
      <c r="C5" s="15" t="s">
        <v>23</v>
      </c>
      <c r="D5" s="16" t="s">
        <v>410</v>
      </c>
      <c r="E5" s="15" t="s">
        <v>25</v>
      </c>
      <c r="F5" s="17" t="s">
        <v>26</v>
      </c>
      <c r="G5" s="15" t="s">
        <v>400</v>
      </c>
      <c r="H5" s="15" t="s">
        <v>28</v>
      </c>
      <c r="I5" s="15"/>
      <c r="J5" s="15" t="s">
        <v>29</v>
      </c>
      <c r="K5" s="15" t="str">
        <f t="shared" si="0"/>
        <v>UA-26CHall:AC-PT100-FC61426:Temperature-Mon</v>
      </c>
      <c r="L5" s="51"/>
      <c r="M5" s="18" t="s">
        <v>411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411</v>
      </c>
      <c r="U5" s="46" t="s">
        <v>35</v>
      </c>
      <c r="V5" s="54">
        <v>1</v>
      </c>
      <c r="W5" s="21"/>
      <c r="X5" s="21"/>
    </row>
    <row r="6" spans="1:24">
      <c r="A6" s="14">
        <v>5</v>
      </c>
      <c r="B6" s="15" t="s">
        <v>412</v>
      </c>
      <c r="C6" s="15" t="s">
        <v>23</v>
      </c>
      <c r="D6" s="166" t="s">
        <v>276</v>
      </c>
      <c r="E6" s="15" t="s">
        <v>25</v>
      </c>
      <c r="F6" s="17" t="s">
        <v>26</v>
      </c>
      <c r="G6" s="15" t="s">
        <v>400</v>
      </c>
      <c r="H6" s="15" t="s">
        <v>28</v>
      </c>
      <c r="I6" s="15">
        <v>1</v>
      </c>
      <c r="J6" s="15" t="s">
        <v>29</v>
      </c>
      <c r="K6" s="15" t="str">
        <f>IF(G6="-",C6&amp;"-"&amp;D6&amp;":"&amp;E6&amp;"-"&amp;F6&amp;":"&amp;H6&amp;"-"&amp;J6,C6&amp;"-"&amp;D6&amp;":"&amp;E6&amp;"-"&amp;F6&amp;"-"&amp;G6&amp;":"&amp;H6&amp;"-"&amp;I6&amp;"-"&amp;J6)</f>
        <v>UA-19EHall:AC-PT100-FC61426:Temperature-1-Mon</v>
      </c>
      <c r="L6" s="51"/>
      <c r="M6" s="18" t="s">
        <v>413</v>
      </c>
      <c r="N6" s="18" t="s">
        <v>414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413</v>
      </c>
      <c r="U6" s="46" t="s">
        <v>35</v>
      </c>
      <c r="V6" s="54">
        <v>1</v>
      </c>
      <c r="W6" s="21"/>
      <c r="X6" s="21"/>
    </row>
    <row r="7" spans="1:24" s="181" customFormat="1">
      <c r="A7" s="171">
        <v>6</v>
      </c>
      <c r="B7" s="171" t="s">
        <v>415</v>
      </c>
      <c r="C7" s="171" t="s">
        <v>23</v>
      </c>
      <c r="D7" s="172" t="s">
        <v>276</v>
      </c>
      <c r="E7" s="171" t="s">
        <v>25</v>
      </c>
      <c r="F7" s="173" t="s">
        <v>26</v>
      </c>
      <c r="G7" s="171" t="s">
        <v>400</v>
      </c>
      <c r="H7" s="171" t="s">
        <v>28</v>
      </c>
      <c r="I7" s="171">
        <v>2</v>
      </c>
      <c r="J7" s="171" t="s">
        <v>29</v>
      </c>
      <c r="K7" s="171" t="str">
        <f>IF(G7="-",C7&amp;"-"&amp;D7&amp;":"&amp;E7&amp;"-"&amp;F7&amp;":"&amp;H7&amp;"-"&amp;J7,C7&amp;"-"&amp;D7&amp;":"&amp;E7&amp;"-"&amp;F7&amp;"-"&amp;G7&amp;":"&amp;H7&amp;"-"&amp;I7&amp;"-"&amp;J7)</f>
        <v>UA-19EHall:AC-PT100-FC61426:Temperature-2-Mon</v>
      </c>
      <c r="L7" s="174"/>
      <c r="M7" s="175" t="s">
        <v>416</v>
      </c>
      <c r="N7" s="175" t="s">
        <v>414</v>
      </c>
      <c r="O7" s="172" t="s">
        <v>32</v>
      </c>
      <c r="P7" s="171" t="s">
        <v>33</v>
      </c>
      <c r="Q7" s="176"/>
      <c r="R7" s="176"/>
      <c r="S7" s="177" t="s">
        <v>34</v>
      </c>
      <c r="T7" s="171" t="s">
        <v>416</v>
      </c>
      <c r="U7" s="178" t="s">
        <v>35</v>
      </c>
      <c r="V7" s="179">
        <v>1</v>
      </c>
      <c r="W7" s="180"/>
      <c r="X7" s="180"/>
    </row>
    <row r="8" spans="1:24">
      <c r="A8" s="14">
        <v>7</v>
      </c>
      <c r="B8" s="15" t="s">
        <v>417</v>
      </c>
      <c r="C8" s="15" t="s">
        <v>23</v>
      </c>
      <c r="D8" s="16" t="s">
        <v>418</v>
      </c>
      <c r="E8" s="15" t="s">
        <v>25</v>
      </c>
      <c r="F8" s="17" t="s">
        <v>26</v>
      </c>
      <c r="G8" s="15" t="s">
        <v>400</v>
      </c>
      <c r="H8" s="15" t="s">
        <v>28</v>
      </c>
      <c r="I8" s="15"/>
      <c r="J8" s="15" t="s">
        <v>29</v>
      </c>
      <c r="K8" s="15" t="str">
        <f t="shared" si="0"/>
        <v>UA-22DHall:AC-PT100-FC61426:Temperature-Mon</v>
      </c>
      <c r="L8" s="51"/>
      <c r="M8" s="18" t="s">
        <v>419</v>
      </c>
      <c r="N8" s="18" t="s">
        <v>414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419</v>
      </c>
      <c r="U8" s="46" t="s">
        <v>35</v>
      </c>
      <c r="V8" s="54">
        <v>1</v>
      </c>
      <c r="W8" s="21"/>
      <c r="X8" s="21"/>
    </row>
    <row r="9" spans="1:24">
      <c r="A9" s="14">
        <v>8</v>
      </c>
      <c r="B9" s="15" t="s">
        <v>420</v>
      </c>
      <c r="C9" s="15" t="s">
        <v>23</v>
      </c>
      <c r="D9" s="16" t="s">
        <v>421</v>
      </c>
      <c r="E9" s="15" t="s">
        <v>25</v>
      </c>
      <c r="F9" s="17" t="s">
        <v>26</v>
      </c>
      <c r="G9" s="15" t="s">
        <v>400</v>
      </c>
      <c r="H9" s="15" t="s">
        <v>28</v>
      </c>
      <c r="I9" s="15"/>
      <c r="J9" s="15" t="s">
        <v>29</v>
      </c>
      <c r="K9" s="15" t="str">
        <f t="shared" si="0"/>
        <v>UA-25DHall:AC-PT100-FC61426:Temperature-Mon</v>
      </c>
      <c r="L9" s="51"/>
      <c r="M9" s="18" t="s">
        <v>422</v>
      </c>
      <c r="N9" s="23" t="s">
        <v>113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422</v>
      </c>
      <c r="U9" s="46" t="s">
        <v>35</v>
      </c>
      <c r="V9" s="54">
        <v>1</v>
      </c>
      <c r="W9" s="21"/>
      <c r="X9" s="21"/>
    </row>
    <row r="10" spans="1:24">
      <c r="A10" s="14">
        <v>9</v>
      </c>
      <c r="B10" s="15" t="s">
        <v>423</v>
      </c>
      <c r="C10" s="15" t="s">
        <v>23</v>
      </c>
      <c r="D10" s="24" t="s">
        <v>424</v>
      </c>
      <c r="E10" s="15" t="s">
        <v>25</v>
      </c>
      <c r="F10" s="17" t="s">
        <v>26</v>
      </c>
      <c r="G10" s="15" t="s">
        <v>400</v>
      </c>
      <c r="H10" s="15" t="s">
        <v>60</v>
      </c>
      <c r="I10" s="15"/>
      <c r="J10" s="15" t="s">
        <v>29</v>
      </c>
      <c r="K10" s="15" t="str">
        <f t="shared" si="0"/>
        <v>UA-22Hall28:AC-PT100-FC61426:MeanTemperature-Mon</v>
      </c>
      <c r="L10" s="51"/>
      <c r="M10" s="18" t="s">
        <v>425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425</v>
      </c>
      <c r="U10" s="46" t="s">
        <v>35</v>
      </c>
      <c r="V10" s="54">
        <v>1</v>
      </c>
      <c r="W10" s="21"/>
      <c r="X10" s="21"/>
    </row>
    <row r="11" spans="1:24">
      <c r="A11" s="14">
        <v>10</v>
      </c>
      <c r="B11" s="26" t="s">
        <v>426</v>
      </c>
      <c r="C11" s="27" t="s">
        <v>23</v>
      </c>
      <c r="D11" s="28" t="s">
        <v>427</v>
      </c>
      <c r="E11" s="27" t="s">
        <v>25</v>
      </c>
      <c r="F11" s="29" t="s">
        <v>26</v>
      </c>
      <c r="G11" s="29" t="s">
        <v>428</v>
      </c>
      <c r="H11" s="27" t="s">
        <v>28</v>
      </c>
      <c r="I11" s="27"/>
      <c r="J11" s="27" t="s">
        <v>29</v>
      </c>
      <c r="K11" s="27" t="str">
        <f t="shared" si="0"/>
        <v>UA-32CHall:AC-PT100-FC61432:Temperature-Mon</v>
      </c>
      <c r="L11" s="68"/>
      <c r="M11" s="30" t="s">
        <v>429</v>
      </c>
      <c r="N11" s="31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29" t="s">
        <v>429</v>
      </c>
      <c r="U11" s="66" t="s">
        <v>35</v>
      </c>
      <c r="V11" s="66">
        <v>1</v>
      </c>
      <c r="W11" s="21"/>
      <c r="X11" s="21"/>
    </row>
    <row r="12" spans="1:24">
      <c r="A12" s="14">
        <v>11</v>
      </c>
      <c r="B12" s="29" t="s">
        <v>430</v>
      </c>
      <c r="C12" s="27" t="s">
        <v>23</v>
      </c>
      <c r="D12" s="28" t="s">
        <v>431</v>
      </c>
      <c r="E12" s="27" t="s">
        <v>25</v>
      </c>
      <c r="F12" s="29" t="s">
        <v>26</v>
      </c>
      <c r="G12" s="29" t="s">
        <v>428</v>
      </c>
      <c r="H12" s="27" t="s">
        <v>28</v>
      </c>
      <c r="I12" s="27"/>
      <c r="J12" s="27" t="s">
        <v>29</v>
      </c>
      <c r="K12" s="27" t="str">
        <f t="shared" si="0"/>
        <v>UA-31CHall:AC-PT100-FC61432:Temperature-Mon</v>
      </c>
      <c r="L12" s="68"/>
      <c r="M12" s="30" t="s">
        <v>432</v>
      </c>
      <c r="N12" s="31" t="s">
        <v>113</v>
      </c>
      <c r="O12" s="32" t="s">
        <v>32</v>
      </c>
      <c r="P12" s="27" t="s">
        <v>33</v>
      </c>
      <c r="Q12" s="33"/>
      <c r="R12" s="33"/>
      <c r="S12" s="78" t="s">
        <v>34</v>
      </c>
      <c r="T12" s="34" t="s">
        <v>432</v>
      </c>
      <c r="U12" s="66" t="s">
        <v>35</v>
      </c>
      <c r="V12" s="66">
        <v>1</v>
      </c>
      <c r="W12" s="21"/>
      <c r="X12" s="21"/>
    </row>
    <row r="13" spans="1:24">
      <c r="A13" s="14">
        <v>12</v>
      </c>
      <c r="B13" s="29" t="s">
        <v>433</v>
      </c>
      <c r="C13" s="27" t="s">
        <v>23</v>
      </c>
      <c r="D13" s="28" t="s">
        <v>434</v>
      </c>
      <c r="E13" s="27" t="s">
        <v>25</v>
      </c>
      <c r="F13" s="29" t="s">
        <v>26</v>
      </c>
      <c r="G13" s="29" t="s">
        <v>428</v>
      </c>
      <c r="H13" s="27" t="s">
        <v>28</v>
      </c>
      <c r="I13" s="27"/>
      <c r="J13" s="27" t="s">
        <v>29</v>
      </c>
      <c r="K13" s="27" t="str">
        <f t="shared" si="0"/>
        <v>UA-29CHall:AC-PT100-FC61432:Temperature-Mon</v>
      </c>
      <c r="L13" s="68"/>
      <c r="M13" s="30" t="s">
        <v>435</v>
      </c>
      <c r="N13" s="35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435</v>
      </c>
      <c r="U13" s="66" t="s">
        <v>35</v>
      </c>
      <c r="V13" s="66">
        <v>1</v>
      </c>
      <c r="W13" s="21"/>
      <c r="X13" s="21"/>
    </row>
    <row r="14" spans="1:24">
      <c r="A14" s="14">
        <v>13</v>
      </c>
      <c r="B14" s="29" t="s">
        <v>436</v>
      </c>
      <c r="C14" s="27" t="s">
        <v>23</v>
      </c>
      <c r="D14" s="28" t="s">
        <v>437</v>
      </c>
      <c r="E14" s="27" t="s">
        <v>25</v>
      </c>
      <c r="F14" s="29" t="s">
        <v>26</v>
      </c>
      <c r="G14" s="29" t="s">
        <v>428</v>
      </c>
      <c r="H14" s="27" t="s">
        <v>28</v>
      </c>
      <c r="I14" s="27"/>
      <c r="J14" s="27" t="s">
        <v>29</v>
      </c>
      <c r="K14" s="27" t="str">
        <f t="shared" si="0"/>
        <v>UA-28CHall:AC-PT100-FC61432:Temperature-Mon</v>
      </c>
      <c r="L14" s="68"/>
      <c r="M14" s="30" t="s">
        <v>438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438</v>
      </c>
      <c r="U14" s="66" t="s">
        <v>35</v>
      </c>
      <c r="V14" s="66">
        <v>1</v>
      </c>
      <c r="W14" s="21"/>
      <c r="X14" s="21"/>
    </row>
    <row r="15" spans="1:24">
      <c r="A15" s="14">
        <v>14</v>
      </c>
      <c r="B15" s="29" t="s">
        <v>439</v>
      </c>
      <c r="C15" s="27" t="s">
        <v>23</v>
      </c>
      <c r="D15" s="169" t="s">
        <v>440</v>
      </c>
      <c r="E15" s="27" t="s">
        <v>25</v>
      </c>
      <c r="F15" s="29" t="s">
        <v>26</v>
      </c>
      <c r="G15" s="29" t="s">
        <v>428</v>
      </c>
      <c r="H15" s="27" t="s">
        <v>28</v>
      </c>
      <c r="I15" s="165">
        <v>1</v>
      </c>
      <c r="J15" s="27" t="s">
        <v>29</v>
      </c>
      <c r="K15" s="27" t="str">
        <f>IF(G15="-",C15&amp;"-"&amp;D15&amp;":"&amp;E15&amp;"-"&amp;F15&amp;":"&amp;H15&amp;"-"&amp;J15,C15&amp;"-"&amp;D15&amp;":"&amp;E15&amp;"-"&amp;F15&amp;"-"&amp;G15&amp;":"&amp;H15&amp;"-"&amp;I15&amp;"-"&amp;J15)</f>
        <v>UA-26EHall:AC-PT100-FC61432:Temperature-1-Mon</v>
      </c>
      <c r="L15" s="68"/>
      <c r="M15" s="30" t="s">
        <v>441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441</v>
      </c>
      <c r="U15" s="66" t="s">
        <v>35</v>
      </c>
      <c r="V15" s="66">
        <v>1</v>
      </c>
      <c r="W15" s="21"/>
      <c r="X15" s="21"/>
    </row>
    <row r="16" spans="1:24">
      <c r="A16" s="14">
        <v>15</v>
      </c>
      <c r="B16" s="29" t="s">
        <v>442</v>
      </c>
      <c r="C16" s="27" t="s">
        <v>23</v>
      </c>
      <c r="D16" s="169" t="s">
        <v>440</v>
      </c>
      <c r="E16" s="27" t="s">
        <v>25</v>
      </c>
      <c r="F16" s="29" t="s">
        <v>26</v>
      </c>
      <c r="G16" s="29" t="s">
        <v>428</v>
      </c>
      <c r="H16" s="27" t="s">
        <v>28</v>
      </c>
      <c r="I16" s="165">
        <v>2</v>
      </c>
      <c r="J16" s="27" t="s">
        <v>29</v>
      </c>
      <c r="K16" s="27" t="str">
        <f>IF(G16="-",C16&amp;"-"&amp;D16&amp;":"&amp;E16&amp;"-"&amp;F16&amp;":"&amp;H16&amp;"-"&amp;J16,C16&amp;"-"&amp;D16&amp;":"&amp;E16&amp;"-"&amp;F16&amp;"-"&amp;G16&amp;":"&amp;H16&amp;"-"&amp;I16&amp;"-"&amp;J16)</f>
        <v>UA-26EHall:AC-PT100-FC61432:Temperature-2-Mon</v>
      </c>
      <c r="L16" s="68"/>
      <c r="M16" s="30" t="s">
        <v>443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443</v>
      </c>
      <c r="U16" s="66" t="s">
        <v>35</v>
      </c>
      <c r="V16" s="66">
        <v>1</v>
      </c>
      <c r="W16" s="21"/>
      <c r="X16" s="21"/>
    </row>
    <row r="17" spans="1:24">
      <c r="A17" s="14">
        <v>16</v>
      </c>
      <c r="B17" s="29" t="s">
        <v>444</v>
      </c>
      <c r="C17" s="27" t="s">
        <v>23</v>
      </c>
      <c r="D17" s="28" t="s">
        <v>445</v>
      </c>
      <c r="E17" s="27" t="s">
        <v>25</v>
      </c>
      <c r="F17" s="29" t="s">
        <v>26</v>
      </c>
      <c r="G17" s="29" t="s">
        <v>428</v>
      </c>
      <c r="H17" s="27" t="s">
        <v>28</v>
      </c>
      <c r="I17" s="27"/>
      <c r="J17" s="27" t="s">
        <v>29</v>
      </c>
      <c r="K17" s="27" t="str">
        <f t="shared" si="0"/>
        <v>UA-28DHall:AC-PT100-FC61432:Temperature-Mon</v>
      </c>
      <c r="L17" s="68"/>
      <c r="M17" s="30" t="s">
        <v>446</v>
      </c>
      <c r="N17" s="37" t="s">
        <v>113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446</v>
      </c>
      <c r="U17" s="66" t="s">
        <v>35</v>
      </c>
      <c r="V17" s="66">
        <v>1</v>
      </c>
      <c r="W17" s="21"/>
      <c r="X17" s="21"/>
    </row>
    <row r="18" spans="1:24">
      <c r="A18" s="14">
        <v>17</v>
      </c>
      <c r="B18" s="29" t="s">
        <v>447</v>
      </c>
      <c r="C18" s="26" t="s">
        <v>23</v>
      </c>
      <c r="D18" s="28" t="s">
        <v>448</v>
      </c>
      <c r="E18" s="26" t="s">
        <v>25</v>
      </c>
      <c r="F18" s="29" t="s">
        <v>26</v>
      </c>
      <c r="G18" s="29" t="s">
        <v>428</v>
      </c>
      <c r="H18" s="26" t="s">
        <v>28</v>
      </c>
      <c r="I18" s="26"/>
      <c r="J18" s="26" t="s">
        <v>29</v>
      </c>
      <c r="K18" s="27" t="str">
        <f t="shared" si="0"/>
        <v>UA-31DHall:AC-PT100-FC61432:Temperature-Mon</v>
      </c>
      <c r="L18" s="68"/>
      <c r="M18" s="38" t="s">
        <v>449</v>
      </c>
      <c r="N18" s="31" t="s">
        <v>113</v>
      </c>
      <c r="O18" s="39" t="s">
        <v>32</v>
      </c>
      <c r="P18" s="26" t="s">
        <v>33</v>
      </c>
      <c r="Q18" s="40"/>
      <c r="R18" s="40"/>
      <c r="S18" s="79" t="s">
        <v>34</v>
      </c>
      <c r="T18" s="26" t="s">
        <v>449</v>
      </c>
      <c r="U18" s="68" t="s">
        <v>35</v>
      </c>
      <c r="V18" s="98">
        <v>1</v>
      </c>
      <c r="W18" s="21"/>
      <c r="X18" s="21"/>
    </row>
    <row r="19" spans="1:24">
      <c r="A19" s="14">
        <v>18</v>
      </c>
      <c r="B19" s="41" t="s">
        <v>450</v>
      </c>
      <c r="C19" s="41" t="s">
        <v>23</v>
      </c>
      <c r="D19" s="41" t="s">
        <v>451</v>
      </c>
      <c r="E19" s="41" t="s">
        <v>25</v>
      </c>
      <c r="F19" s="41" t="s">
        <v>26</v>
      </c>
      <c r="G19" s="29" t="s">
        <v>428</v>
      </c>
      <c r="H19" s="41" t="s">
        <v>60</v>
      </c>
      <c r="I19" s="41"/>
      <c r="J19" s="41" t="s">
        <v>29</v>
      </c>
      <c r="K19" s="27" t="str">
        <f t="shared" si="0"/>
        <v>UA-28Hall34:AC-PT100-FC61432:MeanTemperature-Mon</v>
      </c>
      <c r="L19" s="41"/>
      <c r="M19" s="42" t="s">
        <v>452</v>
      </c>
      <c r="N19" s="43" t="s">
        <v>31</v>
      </c>
      <c r="O19" s="41" t="s">
        <v>32</v>
      </c>
      <c r="P19" s="41" t="s">
        <v>33</v>
      </c>
      <c r="Q19" s="44"/>
      <c r="R19" s="44"/>
      <c r="S19" s="42" t="s">
        <v>34</v>
      </c>
      <c r="T19" s="41" t="s">
        <v>452</v>
      </c>
      <c r="U19" s="69" t="s">
        <v>35</v>
      </c>
      <c r="V19" s="98">
        <v>1</v>
      </c>
      <c r="W19" s="21"/>
      <c r="X19" s="21"/>
    </row>
    <row r="20" spans="1:24">
      <c r="A20" s="14">
        <v>19</v>
      </c>
      <c r="B20" s="22" t="s">
        <v>453</v>
      </c>
      <c r="C20" s="15" t="s">
        <v>23</v>
      </c>
      <c r="D20" s="24" t="s">
        <v>454</v>
      </c>
      <c r="E20" s="15" t="s">
        <v>25</v>
      </c>
      <c r="F20" s="51" t="s">
        <v>26</v>
      </c>
      <c r="G20" s="54" t="s">
        <v>455</v>
      </c>
      <c r="H20" s="15" t="s">
        <v>28</v>
      </c>
      <c r="I20" s="15"/>
      <c r="J20" s="15" t="s">
        <v>29</v>
      </c>
      <c r="K20" s="15" t="str">
        <f t="shared" si="0"/>
        <v>UA-33CHall:AC-PT100-FC61437:Temperature-Mon</v>
      </c>
      <c r="L20" s="51"/>
      <c r="M20" s="18" t="s">
        <v>456</v>
      </c>
      <c r="N20" s="23" t="s">
        <v>31</v>
      </c>
      <c r="O20" s="16" t="s">
        <v>32</v>
      </c>
      <c r="P20" s="15" t="s">
        <v>33</v>
      </c>
      <c r="Q20" s="22"/>
      <c r="R20" s="22"/>
      <c r="S20" s="77" t="s">
        <v>34</v>
      </c>
      <c r="T20" s="22" t="s">
        <v>456</v>
      </c>
      <c r="U20" s="46" t="s">
        <v>35</v>
      </c>
      <c r="V20" s="54">
        <v>1</v>
      </c>
      <c r="W20" s="21"/>
      <c r="X20" s="21"/>
    </row>
    <row r="21" spans="1:24">
      <c r="A21" s="14">
        <v>20</v>
      </c>
      <c r="B21" s="17" t="s">
        <v>457</v>
      </c>
      <c r="C21" s="15" t="s">
        <v>23</v>
      </c>
      <c r="D21" s="47" t="s">
        <v>458</v>
      </c>
      <c r="E21" s="15" t="s">
        <v>25</v>
      </c>
      <c r="F21" s="107" t="s">
        <v>26</v>
      </c>
      <c r="G21" s="54" t="s">
        <v>455</v>
      </c>
      <c r="H21" s="15" t="s">
        <v>28</v>
      </c>
      <c r="I21" s="15"/>
      <c r="J21" s="15" t="s">
        <v>29</v>
      </c>
      <c r="K21" s="15" t="str">
        <f t="shared" si="0"/>
        <v>UA-35CHall:AC-PT100-FC61437:Temperature-Mon</v>
      </c>
      <c r="L21" s="51"/>
      <c r="M21" s="18" t="s">
        <v>459</v>
      </c>
      <c r="N21" s="49" t="s">
        <v>31</v>
      </c>
      <c r="O21" s="16" t="s">
        <v>32</v>
      </c>
      <c r="P21" s="15" t="s">
        <v>33</v>
      </c>
      <c r="Q21" s="48"/>
      <c r="R21" s="48"/>
      <c r="S21" s="77" t="s">
        <v>34</v>
      </c>
      <c r="T21" s="48" t="s">
        <v>459</v>
      </c>
      <c r="U21" s="46" t="s">
        <v>35</v>
      </c>
      <c r="V21" s="54">
        <v>1</v>
      </c>
      <c r="W21" s="21"/>
      <c r="X21" s="21"/>
    </row>
    <row r="22" spans="1:24">
      <c r="A22" s="14">
        <v>21</v>
      </c>
      <c r="B22" s="17" t="s">
        <v>460</v>
      </c>
      <c r="C22" s="15" t="s">
        <v>23</v>
      </c>
      <c r="D22" s="16" t="s">
        <v>461</v>
      </c>
      <c r="E22" s="15" t="s">
        <v>25</v>
      </c>
      <c r="F22" s="107" t="s">
        <v>26</v>
      </c>
      <c r="G22" s="54" t="s">
        <v>455</v>
      </c>
      <c r="H22" s="15" t="s">
        <v>28</v>
      </c>
      <c r="I22" s="15"/>
      <c r="J22" s="15" t="s">
        <v>29</v>
      </c>
      <c r="K22" s="15" t="str">
        <f t="shared" si="0"/>
        <v>UA-37CHall:AC-PT100-FC61437:Temperature-Mon</v>
      </c>
      <c r="L22" s="51"/>
      <c r="M22" s="18" t="s">
        <v>462</v>
      </c>
      <c r="N22" s="19" t="s">
        <v>31</v>
      </c>
      <c r="O22" s="16" t="s">
        <v>32</v>
      </c>
      <c r="P22" s="15" t="s">
        <v>33</v>
      </c>
      <c r="Q22" s="15"/>
      <c r="R22" s="15"/>
      <c r="S22" s="77" t="s">
        <v>34</v>
      </c>
      <c r="T22" s="15" t="s">
        <v>462</v>
      </c>
      <c r="U22" s="46" t="s">
        <v>35</v>
      </c>
      <c r="V22" s="54">
        <v>1</v>
      </c>
      <c r="W22" s="21"/>
      <c r="X22" s="21"/>
    </row>
    <row r="23" spans="1:24">
      <c r="A23" s="14">
        <v>22</v>
      </c>
      <c r="B23" s="17" t="s">
        <v>463</v>
      </c>
      <c r="C23" s="15" t="s">
        <v>23</v>
      </c>
      <c r="D23" s="16" t="s">
        <v>464</v>
      </c>
      <c r="E23" s="15" t="s">
        <v>25</v>
      </c>
      <c r="F23" s="107" t="s">
        <v>26</v>
      </c>
      <c r="G23" s="54" t="s">
        <v>455</v>
      </c>
      <c r="H23" s="15" t="s">
        <v>28</v>
      </c>
      <c r="I23" s="15"/>
      <c r="J23" s="15" t="s">
        <v>29</v>
      </c>
      <c r="K23" s="15" t="str">
        <f t="shared" si="0"/>
        <v>UA-38CHall:AC-PT100-FC61437:Temperature-Mon</v>
      </c>
      <c r="L23" s="51"/>
      <c r="M23" s="18" t="s">
        <v>465</v>
      </c>
      <c r="N23" s="19" t="s">
        <v>31</v>
      </c>
      <c r="O23" s="16" t="s">
        <v>32</v>
      </c>
      <c r="P23" s="15" t="s">
        <v>33</v>
      </c>
      <c r="Q23" s="15"/>
      <c r="R23" s="15"/>
      <c r="S23" s="77" t="s">
        <v>34</v>
      </c>
      <c r="T23" s="15" t="s">
        <v>465</v>
      </c>
      <c r="U23" s="46" t="s">
        <v>35</v>
      </c>
      <c r="V23" s="54">
        <v>1</v>
      </c>
      <c r="W23" s="21"/>
      <c r="X23" s="21"/>
    </row>
    <row r="24" spans="1:24">
      <c r="A24" s="14">
        <v>23</v>
      </c>
      <c r="B24" s="17" t="s">
        <v>466</v>
      </c>
      <c r="C24" s="15" t="s">
        <v>23</v>
      </c>
      <c r="D24" s="166" t="s">
        <v>467</v>
      </c>
      <c r="E24" s="15" t="s">
        <v>25</v>
      </c>
      <c r="F24" s="107" t="s">
        <v>26</v>
      </c>
      <c r="G24" s="54" t="s">
        <v>455</v>
      </c>
      <c r="H24" s="15" t="s">
        <v>28</v>
      </c>
      <c r="I24" s="165">
        <v>1</v>
      </c>
      <c r="J24" s="15" t="s">
        <v>29</v>
      </c>
      <c r="K24" s="15" t="str">
        <f>IF(G24="-",C24&amp;"-"&amp;D24&amp;":"&amp;E24&amp;"-"&amp;F24&amp;":"&amp;H24&amp;"-"&amp;J24,C24&amp;"-"&amp;D24&amp;":"&amp;E24&amp;"-"&amp;F24&amp;"-"&amp;G24&amp;":"&amp;H24&amp;"-"&amp;I24&amp;"-"&amp;J24)</f>
        <v>UA-36EHall:AC-PT100-FC61437:Temperature-1-Mon</v>
      </c>
      <c r="L24" s="51"/>
      <c r="M24" s="18" t="s">
        <v>468</v>
      </c>
      <c r="N24" s="19" t="s">
        <v>49</v>
      </c>
      <c r="O24" s="16" t="s">
        <v>32</v>
      </c>
      <c r="P24" s="15" t="s">
        <v>33</v>
      </c>
      <c r="Q24" s="15"/>
      <c r="R24" s="15"/>
      <c r="S24" s="77" t="s">
        <v>34</v>
      </c>
      <c r="T24" s="15" t="s">
        <v>468</v>
      </c>
      <c r="U24" s="46" t="s">
        <v>35</v>
      </c>
      <c r="V24" s="54">
        <v>1</v>
      </c>
      <c r="W24" s="21"/>
      <c r="X24" s="21"/>
    </row>
    <row r="25" spans="1:24" ht="30">
      <c r="A25" s="14">
        <v>24</v>
      </c>
      <c r="B25" s="17" t="s">
        <v>469</v>
      </c>
      <c r="C25" s="15" t="s">
        <v>23</v>
      </c>
      <c r="D25" s="166" t="s">
        <v>467</v>
      </c>
      <c r="E25" s="15" t="s">
        <v>25</v>
      </c>
      <c r="F25" s="107" t="s">
        <v>26</v>
      </c>
      <c r="G25" s="54" t="s">
        <v>455</v>
      </c>
      <c r="H25" s="15" t="s">
        <v>28</v>
      </c>
      <c r="I25" s="165">
        <v>2</v>
      </c>
      <c r="J25" s="15" t="s">
        <v>29</v>
      </c>
      <c r="K25" s="15" t="str">
        <f>IF(G25="-",C25&amp;"-"&amp;D25&amp;":"&amp;E25&amp;"-"&amp;F25&amp;":"&amp;H25&amp;"-"&amp;J25,C25&amp;"-"&amp;D25&amp;":"&amp;E25&amp;"-"&amp;F25&amp;"-"&amp;G25&amp;":"&amp;H25&amp;"-"&amp;I25&amp;"-"&amp;J25)</f>
        <v>UA-36EHall:AC-PT100-FC61437:Temperature-2-Mon</v>
      </c>
      <c r="L25" s="51"/>
      <c r="M25" s="18" t="s">
        <v>470</v>
      </c>
      <c r="N25" s="23" t="s">
        <v>471</v>
      </c>
      <c r="O25" s="16" t="s">
        <v>32</v>
      </c>
      <c r="P25" s="15" t="s">
        <v>33</v>
      </c>
      <c r="Q25" s="15"/>
      <c r="R25" s="15"/>
      <c r="S25" s="77" t="s">
        <v>34</v>
      </c>
      <c r="T25" s="15" t="s">
        <v>470</v>
      </c>
      <c r="U25" s="46" t="s">
        <v>35</v>
      </c>
      <c r="V25" s="54">
        <v>1</v>
      </c>
      <c r="W25" s="21"/>
      <c r="X25" s="21"/>
    </row>
    <row r="26" spans="1:24">
      <c r="A26" s="14">
        <v>25</v>
      </c>
      <c r="B26" s="17" t="s">
        <v>472</v>
      </c>
      <c r="C26" s="15" t="s">
        <v>23</v>
      </c>
      <c r="D26" s="16" t="s">
        <v>473</v>
      </c>
      <c r="E26" s="15" t="s">
        <v>25</v>
      </c>
      <c r="F26" s="107" t="s">
        <v>26</v>
      </c>
      <c r="G26" s="54" t="s">
        <v>455</v>
      </c>
      <c r="H26" s="15" t="s">
        <v>28</v>
      </c>
      <c r="I26" s="15"/>
      <c r="J26" s="15" t="s">
        <v>29</v>
      </c>
      <c r="K26" s="15" t="str">
        <f t="shared" si="0"/>
        <v>UA-34DHall:AC-PT100-FC61437:Temperature-Mon</v>
      </c>
      <c r="L26" s="51"/>
      <c r="M26" s="18" t="s">
        <v>474</v>
      </c>
      <c r="N26" s="49" t="s">
        <v>31</v>
      </c>
      <c r="O26" s="16" t="s">
        <v>32</v>
      </c>
      <c r="P26" s="15" t="s">
        <v>33</v>
      </c>
      <c r="Q26" s="15"/>
      <c r="R26" s="15"/>
      <c r="S26" s="77" t="s">
        <v>34</v>
      </c>
      <c r="T26" s="15" t="s">
        <v>474</v>
      </c>
      <c r="U26" s="46" t="s">
        <v>35</v>
      </c>
      <c r="V26" s="54">
        <v>1</v>
      </c>
      <c r="W26" s="21"/>
      <c r="X26" s="21"/>
    </row>
    <row r="27" spans="1:24">
      <c r="A27" s="14">
        <v>26</v>
      </c>
      <c r="B27" s="17" t="s">
        <v>475</v>
      </c>
      <c r="C27" s="22" t="s">
        <v>23</v>
      </c>
      <c r="D27" s="24" t="s">
        <v>476</v>
      </c>
      <c r="E27" s="22" t="s">
        <v>25</v>
      </c>
      <c r="F27" s="107" t="s">
        <v>26</v>
      </c>
      <c r="G27" s="54" t="s">
        <v>455</v>
      </c>
      <c r="H27" s="22" t="s">
        <v>28</v>
      </c>
      <c r="I27" s="22"/>
      <c r="J27" s="22" t="s">
        <v>29</v>
      </c>
      <c r="K27" s="15" t="str">
        <f t="shared" si="0"/>
        <v>UA-37DHall:AC-PT100-FC61437:Temperature-Mon</v>
      </c>
      <c r="L27" s="51"/>
      <c r="M27" s="50" t="s">
        <v>477</v>
      </c>
      <c r="N27" s="23" t="s">
        <v>113</v>
      </c>
      <c r="O27" s="24" t="s">
        <v>32</v>
      </c>
      <c r="P27" s="22" t="s">
        <v>33</v>
      </c>
      <c r="Q27" s="22"/>
      <c r="R27" s="22"/>
      <c r="S27" s="80" t="s">
        <v>34</v>
      </c>
      <c r="T27" s="22" t="s">
        <v>477</v>
      </c>
      <c r="U27" s="51" t="s">
        <v>35</v>
      </c>
      <c r="V27" s="54">
        <v>1</v>
      </c>
      <c r="W27" s="21"/>
      <c r="X27" s="21"/>
    </row>
    <row r="28" spans="1:24">
      <c r="A28" s="14">
        <v>27</v>
      </c>
      <c r="B28" s="47" t="s">
        <v>478</v>
      </c>
      <c r="C28" s="47" t="s">
        <v>23</v>
      </c>
      <c r="D28" s="167" t="s">
        <v>479</v>
      </c>
      <c r="E28" s="47" t="s">
        <v>25</v>
      </c>
      <c r="F28" s="106" t="s">
        <v>26</v>
      </c>
      <c r="G28" s="54" t="s">
        <v>455</v>
      </c>
      <c r="H28" s="47" t="s">
        <v>60</v>
      </c>
      <c r="I28" s="47"/>
      <c r="J28" s="47" t="s">
        <v>29</v>
      </c>
      <c r="K28" s="15" t="str">
        <f t="shared" si="0"/>
        <v>UA-34Hall40:AC-PT100-FC61437:MeanTemperature-Mon</v>
      </c>
      <c r="L28" s="47"/>
      <c r="M28" s="52" t="s">
        <v>480</v>
      </c>
      <c r="N28" s="53" t="s">
        <v>31</v>
      </c>
      <c r="O28" s="47" t="s">
        <v>32</v>
      </c>
      <c r="P28" s="47" t="s">
        <v>33</v>
      </c>
      <c r="Q28" s="47"/>
      <c r="R28" s="47"/>
      <c r="S28" s="81" t="s">
        <v>34</v>
      </c>
      <c r="T28" s="54" t="s">
        <v>480</v>
      </c>
      <c r="U28" s="106" t="s">
        <v>35</v>
      </c>
      <c r="V28" s="54">
        <v>1</v>
      </c>
      <c r="W28" s="55" t="s">
        <v>31</v>
      </c>
      <c r="X28" s="55" t="s">
        <v>31</v>
      </c>
    </row>
    <row r="29" spans="1:24">
      <c r="A29" s="56">
        <v>17</v>
      </c>
      <c r="B29" s="109" t="s">
        <v>481</v>
      </c>
      <c r="C29" s="109" t="s">
        <v>118</v>
      </c>
      <c r="D29" s="109" t="s">
        <v>482</v>
      </c>
      <c r="E29" s="109" t="s">
        <v>25</v>
      </c>
      <c r="F29" s="112" t="s">
        <v>26</v>
      </c>
      <c r="G29" s="100"/>
      <c r="H29" s="114" t="s">
        <v>28</v>
      </c>
      <c r="I29" s="114"/>
      <c r="J29" s="109" t="s">
        <v>29</v>
      </c>
      <c r="K29" s="103" t="str">
        <f>IF(G29="-",C29&amp;"-"&amp;D29&amp;":"&amp;E29&amp;"-"&amp;F29&amp;":"&amp;H29&amp;"-"&amp;J29,C29&amp;"-"&amp;D29&amp;":"&amp;E29&amp;"-"&amp;F29&amp;G29&amp;":"&amp;H29&amp;"-"&amp;J29)</f>
        <v>TU-21IW:AC-PT100:Temperature-Mon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TEAMB01_ST_614_12_1.val</v>
      </c>
      <c r="N29" s="115" t="s">
        <v>31</v>
      </c>
      <c r="O29" s="109" t="s">
        <v>32</v>
      </c>
      <c r="P29" s="109" t="s">
        <v>33</v>
      </c>
      <c r="Q29" s="116"/>
      <c r="R29" s="116"/>
      <c r="S29" s="82" t="s">
        <v>34</v>
      </c>
      <c r="T29" s="58" t="str">
        <f>M29</f>
        <v>TEAMB01_ST_614_12_1.val</v>
      </c>
      <c r="U29" s="112" t="s">
        <v>35</v>
      </c>
      <c r="V29" s="100">
        <v>2</v>
      </c>
    </row>
    <row r="30" spans="1:24">
      <c r="A30" s="117">
        <v>18</v>
      </c>
      <c r="B30" s="109" t="s">
        <v>483</v>
      </c>
      <c r="C30" s="109" t="s">
        <v>118</v>
      </c>
      <c r="D30" s="109" t="s">
        <v>484</v>
      </c>
      <c r="E30" s="109" t="s">
        <v>25</v>
      </c>
      <c r="F30" s="112" t="s">
        <v>26</v>
      </c>
      <c r="G30" s="100"/>
      <c r="H30" s="114" t="s">
        <v>28</v>
      </c>
      <c r="I30" s="114"/>
      <c r="J30" s="109" t="s">
        <v>29</v>
      </c>
      <c r="K30" s="103" t="str">
        <f t="shared" ref="K30:K37" si="1">IF(G30="-",C30&amp;"-"&amp;D30&amp;":"&amp;E30&amp;"-"&amp;F30&amp;":"&amp;H30&amp;"-"&amp;J30,C30&amp;"-"&amp;D30&amp;":"&amp;E30&amp;"-"&amp;F30&amp;G30&amp;":"&amp;H30&amp;"-"&amp;J30)</f>
        <v>TU-22EW:AC-PT100:Temperature-Mon</v>
      </c>
      <c r="L30" s="114" t="s">
        <v>123</v>
      </c>
      <c r="M30" s="57" t="str">
        <f t="shared" ref="M30:M36" si="2">L30&amp;"_ST_614_"&amp;MID($B30,8,2)&amp;"_"&amp;IF(MID($B30,11,1)="0", MID($B30,12,1), MID($B30,11,2))&amp;".val"</f>
        <v>TEAMB02_ST_614_12_2.val</v>
      </c>
      <c r="N30" s="115" t="s">
        <v>31</v>
      </c>
      <c r="O30" s="109" t="s">
        <v>32</v>
      </c>
      <c r="P30" s="109" t="s">
        <v>33</v>
      </c>
      <c r="Q30" s="116"/>
      <c r="R30" s="116"/>
      <c r="S30" s="82" t="s">
        <v>34</v>
      </c>
      <c r="T30" s="58" t="str">
        <f t="shared" ref="T30:T54" si="3">M30</f>
        <v>TEAMB02_ST_614_12_2.val</v>
      </c>
      <c r="U30" s="112" t="s">
        <v>35</v>
      </c>
      <c r="V30" s="100">
        <v>2</v>
      </c>
    </row>
    <row r="31" spans="1:24">
      <c r="A31" s="56">
        <v>19</v>
      </c>
      <c r="B31" s="109" t="s">
        <v>485</v>
      </c>
      <c r="C31" s="109" t="s">
        <v>118</v>
      </c>
      <c r="D31" s="109" t="s">
        <v>486</v>
      </c>
      <c r="E31" s="109" t="s">
        <v>25</v>
      </c>
      <c r="F31" s="112" t="s">
        <v>26</v>
      </c>
      <c r="G31" s="100"/>
      <c r="H31" s="114" t="s">
        <v>28</v>
      </c>
      <c r="I31" s="114"/>
      <c r="J31" s="109" t="s">
        <v>29</v>
      </c>
      <c r="K31" s="103" t="str">
        <f t="shared" si="1"/>
        <v>TU-23IW:AC-PT100:Temperature-Mon</v>
      </c>
      <c r="L31" s="114" t="s">
        <v>126</v>
      </c>
      <c r="M31" s="57" t="str">
        <f t="shared" si="2"/>
        <v>TEAMB03_ST_614_12_4.val</v>
      </c>
      <c r="N31" s="115" t="s">
        <v>31</v>
      </c>
      <c r="O31" s="109" t="s">
        <v>32</v>
      </c>
      <c r="P31" s="109" t="s">
        <v>33</v>
      </c>
      <c r="Q31" s="116"/>
      <c r="R31" s="116"/>
      <c r="S31" s="82" t="s">
        <v>34</v>
      </c>
      <c r="T31" s="58" t="str">
        <f t="shared" si="3"/>
        <v>TEAMB03_ST_614_12_4.val</v>
      </c>
      <c r="U31" s="112" t="s">
        <v>35</v>
      </c>
      <c r="V31" s="100">
        <v>2</v>
      </c>
    </row>
    <row r="32" spans="1:24">
      <c r="A32" s="117">
        <v>20</v>
      </c>
      <c r="B32" s="109" t="s">
        <v>487</v>
      </c>
      <c r="C32" s="109" t="s">
        <v>118</v>
      </c>
      <c r="D32" s="109" t="s">
        <v>488</v>
      </c>
      <c r="E32" s="109" t="s">
        <v>25</v>
      </c>
      <c r="F32" s="112" t="s">
        <v>26</v>
      </c>
      <c r="G32" s="100"/>
      <c r="H32" s="114" t="s">
        <v>28</v>
      </c>
      <c r="I32" s="114"/>
      <c r="J32" s="109" t="s">
        <v>29</v>
      </c>
      <c r="K32" s="103" t="str">
        <f t="shared" si="1"/>
        <v>TU-23EW:AC-PT100:Temperature-Mon</v>
      </c>
      <c r="L32" s="114" t="s">
        <v>129</v>
      </c>
      <c r="M32" s="57" t="str">
        <f t="shared" si="2"/>
        <v>TEAMB04_ST_614_12_5.val</v>
      </c>
      <c r="N32" s="115" t="s">
        <v>31</v>
      </c>
      <c r="O32" s="109" t="s">
        <v>32</v>
      </c>
      <c r="P32" s="109" t="s">
        <v>33</v>
      </c>
      <c r="Q32" s="116"/>
      <c r="R32" s="116"/>
      <c r="S32" s="82" t="s">
        <v>34</v>
      </c>
      <c r="T32" s="58" t="str">
        <f t="shared" si="3"/>
        <v>TEAMB04_ST_614_12_5.val</v>
      </c>
      <c r="U32" s="112" t="s">
        <v>35</v>
      </c>
      <c r="V32" s="100">
        <v>2</v>
      </c>
    </row>
    <row r="33" spans="1:22">
      <c r="A33" s="56">
        <v>21</v>
      </c>
      <c r="B33" s="109" t="s">
        <v>489</v>
      </c>
      <c r="C33" s="109" t="s">
        <v>118</v>
      </c>
      <c r="D33" s="109" t="s">
        <v>490</v>
      </c>
      <c r="E33" s="109" t="s">
        <v>25</v>
      </c>
      <c r="F33" s="112" t="s">
        <v>26</v>
      </c>
      <c r="G33" s="100"/>
      <c r="H33" s="114" t="s">
        <v>28</v>
      </c>
      <c r="I33" s="114"/>
      <c r="J33" s="109" t="s">
        <v>29</v>
      </c>
      <c r="K33" s="103" t="str">
        <f t="shared" si="1"/>
        <v>TU-24IW:AC-PT100:Temperature-Mon</v>
      </c>
      <c r="L33" s="114" t="s">
        <v>132</v>
      </c>
      <c r="M33" s="57" t="str">
        <f t="shared" si="2"/>
        <v>TEAMB05_ST_614_12_7.val</v>
      </c>
      <c r="N33" s="115" t="s">
        <v>31</v>
      </c>
      <c r="O33" s="109" t="s">
        <v>32</v>
      </c>
      <c r="P33" s="109" t="s">
        <v>33</v>
      </c>
      <c r="Q33" s="116"/>
      <c r="R33" s="116"/>
      <c r="S33" s="82" t="s">
        <v>34</v>
      </c>
      <c r="T33" s="58" t="str">
        <f t="shared" si="3"/>
        <v>TEAMB05_ST_614_12_7.val</v>
      </c>
      <c r="U33" s="112" t="s">
        <v>35</v>
      </c>
      <c r="V33" s="100">
        <v>2</v>
      </c>
    </row>
    <row r="34" spans="1:22">
      <c r="A34" s="117">
        <v>22</v>
      </c>
      <c r="B34" s="109" t="s">
        <v>491</v>
      </c>
      <c r="C34" s="109" t="s">
        <v>118</v>
      </c>
      <c r="D34" s="109" t="s">
        <v>492</v>
      </c>
      <c r="E34" s="109" t="s">
        <v>25</v>
      </c>
      <c r="F34" s="112" t="s">
        <v>26</v>
      </c>
      <c r="G34" s="100"/>
      <c r="H34" s="114" t="s">
        <v>28</v>
      </c>
      <c r="I34" s="114"/>
      <c r="J34" s="109" t="s">
        <v>29</v>
      </c>
      <c r="K34" s="103" t="str">
        <f t="shared" si="1"/>
        <v>TU-25EW:AC-PT100:Temperature-Mon</v>
      </c>
      <c r="L34" s="114" t="s">
        <v>135</v>
      </c>
      <c r="M34" s="57" t="str">
        <f t="shared" si="2"/>
        <v>TEAMB06_ST_614_12_8.val</v>
      </c>
      <c r="N34" s="115" t="s">
        <v>31</v>
      </c>
      <c r="O34" s="109" t="s">
        <v>32</v>
      </c>
      <c r="P34" s="109" t="s">
        <v>33</v>
      </c>
      <c r="Q34" s="116"/>
      <c r="R34" s="116"/>
      <c r="S34" s="82" t="s">
        <v>34</v>
      </c>
      <c r="T34" s="58" t="str">
        <f t="shared" si="3"/>
        <v>TEAMB06_ST_614_12_8.val</v>
      </c>
      <c r="U34" s="112" t="s">
        <v>35</v>
      </c>
      <c r="V34" s="100">
        <v>2</v>
      </c>
    </row>
    <row r="35" spans="1:22">
      <c r="A35" s="56">
        <v>23</v>
      </c>
      <c r="B35" s="109" t="s">
        <v>493</v>
      </c>
      <c r="C35" s="109" t="s">
        <v>118</v>
      </c>
      <c r="D35" s="109" t="s">
        <v>494</v>
      </c>
      <c r="E35" s="109" t="s">
        <v>25</v>
      </c>
      <c r="F35" s="109" t="s">
        <v>26</v>
      </c>
      <c r="G35" s="111"/>
      <c r="H35" s="109" t="s">
        <v>28</v>
      </c>
      <c r="I35" s="109"/>
      <c r="J35" s="109" t="s">
        <v>29</v>
      </c>
      <c r="K35" s="103" t="str">
        <f t="shared" si="1"/>
        <v>TU-26IW:AC-PT100:Temperature-Mon</v>
      </c>
      <c r="L35" s="114" t="s">
        <v>138</v>
      </c>
      <c r="M35" s="57" t="str">
        <f t="shared" si="2"/>
        <v>TEAMB07_ST_614_12_9.val</v>
      </c>
      <c r="N35" s="115" t="s">
        <v>31</v>
      </c>
      <c r="O35" s="109" t="s">
        <v>32</v>
      </c>
      <c r="P35" s="109" t="s">
        <v>33</v>
      </c>
      <c r="Q35" s="116"/>
      <c r="R35" s="116"/>
      <c r="S35" s="82" t="s">
        <v>34</v>
      </c>
      <c r="T35" s="58" t="str">
        <f t="shared" si="3"/>
        <v>TEAMB07_ST_614_12_9.val</v>
      </c>
      <c r="U35" s="112" t="s">
        <v>35</v>
      </c>
      <c r="V35" s="100">
        <v>2</v>
      </c>
    </row>
    <row r="36" spans="1:22">
      <c r="A36" s="117">
        <v>24</v>
      </c>
      <c r="B36" s="109" t="s">
        <v>495</v>
      </c>
      <c r="C36" s="109" t="s">
        <v>118</v>
      </c>
      <c r="D36" s="109" t="s">
        <v>496</v>
      </c>
      <c r="E36" s="109" t="s">
        <v>25</v>
      </c>
      <c r="F36" s="109" t="s">
        <v>26</v>
      </c>
      <c r="G36" s="109"/>
      <c r="H36" s="109" t="s">
        <v>28</v>
      </c>
      <c r="I36" s="109"/>
      <c r="J36" s="109" t="s">
        <v>29</v>
      </c>
      <c r="K36" s="103" t="str">
        <f t="shared" si="1"/>
        <v>TU-26EW:AC-PT100:Temperature-Mon</v>
      </c>
      <c r="L36" s="114" t="s">
        <v>141</v>
      </c>
      <c r="M36" s="57" t="str">
        <f t="shared" si="2"/>
        <v>TEAMB08_ST_614_12_10.val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82" t="s">
        <v>34</v>
      </c>
      <c r="T36" s="58" t="str">
        <f t="shared" si="3"/>
        <v>TEAMB08_ST_614_12_10.val</v>
      </c>
      <c r="U36" s="112" t="s">
        <v>35</v>
      </c>
      <c r="V36" s="100">
        <v>2</v>
      </c>
    </row>
    <row r="37" spans="1:22">
      <c r="A37" s="117"/>
      <c r="B37" s="109" t="s">
        <v>497</v>
      </c>
      <c r="C37" s="109" t="s">
        <v>118</v>
      </c>
      <c r="D37" s="109">
        <v>2126</v>
      </c>
      <c r="E37" s="109" t="s">
        <v>25</v>
      </c>
      <c r="F37" s="109" t="s">
        <v>26</v>
      </c>
      <c r="G37" s="109"/>
      <c r="H37" s="109" t="s">
        <v>60</v>
      </c>
      <c r="I37" s="109"/>
      <c r="J37" s="109" t="s">
        <v>29</v>
      </c>
      <c r="K37" s="103" t="str">
        <f t="shared" si="1"/>
        <v>TU-2126:AC-PT100:MeanTemperature-Mon</v>
      </c>
      <c r="L37" s="114"/>
      <c r="M37" s="57" t="s">
        <v>498</v>
      </c>
      <c r="N37" s="115"/>
      <c r="O37" s="109" t="s">
        <v>32</v>
      </c>
      <c r="P37" s="109" t="s">
        <v>33</v>
      </c>
      <c r="Q37" s="116"/>
      <c r="R37" s="116"/>
      <c r="S37" s="82" t="s">
        <v>34</v>
      </c>
      <c r="T37" s="58" t="str">
        <f t="shared" ref="T37:T46" si="4">M37</f>
        <v>MEDIA_TEAMB_ST_614_12.val</v>
      </c>
      <c r="U37" s="112" t="s">
        <v>35</v>
      </c>
      <c r="V37" s="100">
        <v>2</v>
      </c>
    </row>
    <row r="38" spans="1:22">
      <c r="A38" s="56">
        <v>25</v>
      </c>
      <c r="B38" s="119" t="s">
        <v>499</v>
      </c>
      <c r="C38" s="119" t="s">
        <v>118</v>
      </c>
      <c r="D38" s="119" t="s">
        <v>500</v>
      </c>
      <c r="E38" s="119" t="s">
        <v>25</v>
      </c>
      <c r="F38" s="119" t="s">
        <v>26</v>
      </c>
      <c r="G38" s="119"/>
      <c r="H38" s="119" t="s">
        <v>28</v>
      </c>
      <c r="I38" s="119"/>
      <c r="J38" s="119" t="s">
        <v>29</v>
      </c>
      <c r="K38" s="104" t="str">
        <f>IF(G38="-",C38&amp;"-"&amp;D38&amp;":"&amp;E38&amp;"-"&amp;F38&amp;":"&amp;H38&amp;"-"&amp;J38,C38&amp;"-"&amp;D38&amp;":"&amp;E38&amp;"-"&amp;F38&amp;G38&amp;":"&amp;H38&amp;"-"&amp;J38)</f>
        <v>TU-27IW:AC-PT100:Temperature-Mon</v>
      </c>
      <c r="L38" s="121" t="s">
        <v>120</v>
      </c>
      <c r="M38" s="59" t="str">
        <f>L38&amp;"_ST_614_"&amp;MID($B38,8,2)&amp;"_"&amp;IF(MID($B38,11,1)="0", MID($B38,12,1), MID($B38,11,2))&amp;".val"</f>
        <v>TEAMB01_ST_614_14_1.val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5" t="s">
        <v>34</v>
      </c>
      <c r="T38" s="60" t="str">
        <f t="shared" si="4"/>
        <v>TEAMB01_ST_614_14_1.val</v>
      </c>
      <c r="U38" s="120" t="s">
        <v>35</v>
      </c>
      <c r="V38" s="101">
        <v>2</v>
      </c>
    </row>
    <row r="39" spans="1:22">
      <c r="A39" s="117">
        <v>26</v>
      </c>
      <c r="B39" s="119" t="s">
        <v>501</v>
      </c>
      <c r="C39" s="119" t="s">
        <v>118</v>
      </c>
      <c r="D39" s="119" t="s">
        <v>502</v>
      </c>
      <c r="E39" s="119" t="s">
        <v>25</v>
      </c>
      <c r="F39" s="119" t="s">
        <v>26</v>
      </c>
      <c r="G39" s="119"/>
      <c r="H39" s="119" t="s">
        <v>28</v>
      </c>
      <c r="I39" s="119"/>
      <c r="J39" s="119" t="s">
        <v>29</v>
      </c>
      <c r="K39" s="104" t="str">
        <f t="shared" ref="K39:K46" si="5">IF(G39="-",C39&amp;"-"&amp;D39&amp;":"&amp;E39&amp;"-"&amp;F39&amp;":"&amp;H39&amp;"-"&amp;J39,C39&amp;"-"&amp;D39&amp;":"&amp;E39&amp;"-"&amp;F39&amp;G39&amp;":"&amp;H39&amp;"-"&amp;J39)</f>
        <v>TU-28EW:AC-PT100:Temperature-Mon</v>
      </c>
      <c r="L39" s="121" t="s">
        <v>123</v>
      </c>
      <c r="M39" s="59" t="str">
        <f t="shared" ref="M39:M45" si="6">L39&amp;"_ST_614_"&amp;MID($B39,8,2)&amp;"_"&amp;IF(MID($B39,11,1)="0", MID($B39,12,1), MID($B39,11,2))&amp;".val"</f>
        <v>TEAMB02_ST_614_14_2.val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5" t="s">
        <v>34</v>
      </c>
      <c r="T39" s="60" t="str">
        <f t="shared" si="4"/>
        <v>TEAMB02_ST_614_14_2.val</v>
      </c>
      <c r="U39" s="120" t="s">
        <v>35</v>
      </c>
      <c r="V39" s="101">
        <v>2</v>
      </c>
    </row>
    <row r="40" spans="1:22">
      <c r="A40" s="56">
        <v>27</v>
      </c>
      <c r="B40" s="119" t="s">
        <v>503</v>
      </c>
      <c r="C40" s="119" t="s">
        <v>118</v>
      </c>
      <c r="D40" s="119" t="s">
        <v>504</v>
      </c>
      <c r="E40" s="119" t="s">
        <v>25</v>
      </c>
      <c r="F40" s="119" t="s">
        <v>26</v>
      </c>
      <c r="G40" s="119"/>
      <c r="H40" s="119" t="s">
        <v>28</v>
      </c>
      <c r="I40" s="119"/>
      <c r="J40" s="119" t="s">
        <v>29</v>
      </c>
      <c r="K40" s="104" t="str">
        <f t="shared" si="5"/>
        <v>TU-29IW:AC-PT100:Temperature-Mon</v>
      </c>
      <c r="L40" s="121" t="s">
        <v>126</v>
      </c>
      <c r="M40" s="59" t="str">
        <f t="shared" si="6"/>
        <v>TEAMB03_ST_614_14_4.val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5" t="s">
        <v>34</v>
      </c>
      <c r="T40" s="60" t="str">
        <f t="shared" si="4"/>
        <v>TEAMB03_ST_614_14_4.val</v>
      </c>
      <c r="U40" s="120" t="s">
        <v>35</v>
      </c>
      <c r="V40" s="101">
        <v>2</v>
      </c>
    </row>
    <row r="41" spans="1:22">
      <c r="A41" s="117">
        <v>28</v>
      </c>
      <c r="B41" s="119" t="s">
        <v>505</v>
      </c>
      <c r="C41" s="119" t="s">
        <v>118</v>
      </c>
      <c r="D41" s="119" t="s">
        <v>506</v>
      </c>
      <c r="E41" s="119" t="s">
        <v>25</v>
      </c>
      <c r="F41" s="119" t="s">
        <v>26</v>
      </c>
      <c r="G41" s="119"/>
      <c r="H41" s="119" t="s">
        <v>28</v>
      </c>
      <c r="I41" s="119"/>
      <c r="J41" s="119" t="s">
        <v>29</v>
      </c>
      <c r="K41" s="104" t="str">
        <f t="shared" si="5"/>
        <v>TU-29EW:AC-PT100:Temperature-Mon</v>
      </c>
      <c r="L41" s="121" t="s">
        <v>129</v>
      </c>
      <c r="M41" s="59" t="str">
        <f t="shared" si="6"/>
        <v>TEAMB04_ST_614_14_5.val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5" t="s">
        <v>34</v>
      </c>
      <c r="T41" s="60" t="str">
        <f t="shared" si="4"/>
        <v>TEAMB04_ST_614_14_5.val</v>
      </c>
      <c r="U41" s="120" t="s">
        <v>35</v>
      </c>
      <c r="V41" s="101">
        <v>2</v>
      </c>
    </row>
    <row r="42" spans="1:22">
      <c r="A42" s="56">
        <v>29</v>
      </c>
      <c r="B42" s="119" t="s">
        <v>507</v>
      </c>
      <c r="C42" s="119" t="s">
        <v>118</v>
      </c>
      <c r="D42" s="119" t="s">
        <v>508</v>
      </c>
      <c r="E42" s="119" t="s">
        <v>25</v>
      </c>
      <c r="F42" s="119" t="s">
        <v>26</v>
      </c>
      <c r="G42" s="119"/>
      <c r="H42" s="119" t="s">
        <v>28</v>
      </c>
      <c r="I42" s="119"/>
      <c r="J42" s="119" t="s">
        <v>29</v>
      </c>
      <c r="K42" s="104" t="str">
        <f t="shared" si="5"/>
        <v>TU-30IW:AC-PT100:Temperature-Mon</v>
      </c>
      <c r="L42" s="121" t="s">
        <v>132</v>
      </c>
      <c r="M42" s="59" t="str">
        <f t="shared" si="6"/>
        <v>TEAMB05_ST_614_14_7.val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5" t="s">
        <v>34</v>
      </c>
      <c r="T42" s="60" t="str">
        <f t="shared" si="4"/>
        <v>TEAMB05_ST_614_14_7.val</v>
      </c>
      <c r="U42" s="120" t="s">
        <v>35</v>
      </c>
      <c r="V42" s="101">
        <v>2</v>
      </c>
    </row>
    <row r="43" spans="1:22">
      <c r="A43" s="117">
        <v>30</v>
      </c>
      <c r="B43" s="119" t="s">
        <v>509</v>
      </c>
      <c r="C43" s="119" t="s">
        <v>118</v>
      </c>
      <c r="D43" s="119" t="s">
        <v>510</v>
      </c>
      <c r="E43" s="119" t="s">
        <v>25</v>
      </c>
      <c r="F43" s="119" t="s">
        <v>26</v>
      </c>
      <c r="G43" s="119"/>
      <c r="H43" s="119" t="s">
        <v>28</v>
      </c>
      <c r="I43" s="119"/>
      <c r="J43" s="119" t="s">
        <v>29</v>
      </c>
      <c r="K43" s="104" t="str">
        <f t="shared" si="5"/>
        <v>TU-31EW:AC-PT100:Temperature-Mon</v>
      </c>
      <c r="L43" s="121" t="s">
        <v>135</v>
      </c>
      <c r="M43" s="59" t="str">
        <f t="shared" si="6"/>
        <v>TEAMB06_ST_614_14_8.val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5" t="s">
        <v>34</v>
      </c>
      <c r="T43" s="60" t="str">
        <f t="shared" si="4"/>
        <v>TEAMB06_ST_614_14_8.val</v>
      </c>
      <c r="U43" s="120" t="s">
        <v>35</v>
      </c>
      <c r="V43" s="101">
        <v>2</v>
      </c>
    </row>
    <row r="44" spans="1:22">
      <c r="A44" s="56">
        <v>31</v>
      </c>
      <c r="B44" s="119" t="s">
        <v>511</v>
      </c>
      <c r="C44" s="119" t="s">
        <v>118</v>
      </c>
      <c r="D44" s="119" t="s">
        <v>512</v>
      </c>
      <c r="E44" s="119" t="s">
        <v>25</v>
      </c>
      <c r="F44" s="119" t="s">
        <v>26</v>
      </c>
      <c r="G44" s="119"/>
      <c r="H44" s="119" t="s">
        <v>28</v>
      </c>
      <c r="I44" s="119"/>
      <c r="J44" s="119" t="s">
        <v>29</v>
      </c>
      <c r="K44" s="104" t="str">
        <f t="shared" si="5"/>
        <v>TU-32IW:AC-PT100:Temperature-Mon</v>
      </c>
      <c r="L44" s="121" t="s">
        <v>138</v>
      </c>
      <c r="M44" s="59" t="str">
        <f t="shared" si="6"/>
        <v>TEAMB07_ST_614_14_9.val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5" t="s">
        <v>34</v>
      </c>
      <c r="T44" s="60" t="str">
        <f t="shared" si="4"/>
        <v>TEAMB07_ST_614_14_9.val</v>
      </c>
      <c r="U44" s="120" t="s">
        <v>35</v>
      </c>
      <c r="V44" s="101">
        <v>2</v>
      </c>
    </row>
    <row r="45" spans="1:22">
      <c r="A45" s="117">
        <v>32</v>
      </c>
      <c r="B45" s="119" t="s">
        <v>513</v>
      </c>
      <c r="C45" s="119" t="s">
        <v>118</v>
      </c>
      <c r="D45" s="119" t="s">
        <v>514</v>
      </c>
      <c r="E45" s="119" t="s">
        <v>25</v>
      </c>
      <c r="F45" s="119" t="s">
        <v>26</v>
      </c>
      <c r="G45" s="119"/>
      <c r="H45" s="119" t="s">
        <v>28</v>
      </c>
      <c r="I45" s="119"/>
      <c r="J45" s="119" t="s">
        <v>29</v>
      </c>
      <c r="K45" s="104" t="str">
        <f t="shared" si="5"/>
        <v>TU-32EW:AC-PT100:Temperature-Mon</v>
      </c>
      <c r="L45" s="121" t="s">
        <v>141</v>
      </c>
      <c r="M45" s="59" t="str">
        <f t="shared" si="6"/>
        <v>TEAMB08_ST_614_14_10.val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5" t="s">
        <v>34</v>
      </c>
      <c r="T45" s="60" t="str">
        <f t="shared" si="4"/>
        <v>TEAMB08_ST_614_14_10.val</v>
      </c>
      <c r="U45" s="120" t="s">
        <v>35</v>
      </c>
      <c r="V45" s="101">
        <v>2</v>
      </c>
    </row>
    <row r="46" spans="1:22">
      <c r="A46" s="117"/>
      <c r="B46" s="119" t="s">
        <v>515</v>
      </c>
      <c r="C46" s="119" t="s">
        <v>118</v>
      </c>
      <c r="D46" s="119">
        <v>2732</v>
      </c>
      <c r="E46" s="119" t="s">
        <v>25</v>
      </c>
      <c r="F46" s="119" t="s">
        <v>26</v>
      </c>
      <c r="G46" s="119"/>
      <c r="H46" s="119" t="s">
        <v>60</v>
      </c>
      <c r="I46" s="119"/>
      <c r="J46" s="119" t="s">
        <v>29</v>
      </c>
      <c r="K46" s="104" t="str">
        <f t="shared" si="5"/>
        <v>TU-2732:AC-PT100:MeanTemperature-Mon</v>
      </c>
      <c r="L46" s="121"/>
      <c r="M46" s="59" t="s">
        <v>516</v>
      </c>
      <c r="N46" s="122"/>
      <c r="O46" s="119" t="s">
        <v>32</v>
      </c>
      <c r="P46" s="119" t="s">
        <v>33</v>
      </c>
      <c r="Q46" s="123"/>
      <c r="R46" s="123"/>
      <c r="S46" s="95" t="s">
        <v>34</v>
      </c>
      <c r="T46" s="60" t="str">
        <f t="shared" si="4"/>
        <v>MEDIA_TEAMB_ST_614_14.val</v>
      </c>
      <c r="U46" s="120" t="s">
        <v>35</v>
      </c>
      <c r="V46" s="101">
        <v>2</v>
      </c>
    </row>
    <row r="47" spans="1:22">
      <c r="A47" s="56">
        <v>33</v>
      </c>
      <c r="B47" s="109" t="s">
        <v>517</v>
      </c>
      <c r="C47" s="109" t="s">
        <v>118</v>
      </c>
      <c r="D47" s="109" t="s">
        <v>518</v>
      </c>
      <c r="E47" s="109" t="s">
        <v>25</v>
      </c>
      <c r="F47" s="109" t="s">
        <v>26</v>
      </c>
      <c r="G47" s="109"/>
      <c r="H47" s="109" t="s">
        <v>28</v>
      </c>
      <c r="I47" s="109"/>
      <c r="J47" s="109" t="s">
        <v>29</v>
      </c>
      <c r="K47" s="103" t="str">
        <f>IF(G47="-",C47&amp;"-"&amp;D47&amp;":"&amp;E47&amp;"-"&amp;F47&amp;":"&amp;H47&amp;"-"&amp;J47,C47&amp;"-"&amp;D47&amp;":"&amp;E47&amp;"-"&amp;F47&amp;G47&amp;":"&amp;H47&amp;"-"&amp;J47)</f>
        <v>TU-33IW:AC-PT100:Temperature-Mon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TEAMB01_ST_614_16_1.val</v>
      </c>
      <c r="N47" s="115" t="s">
        <v>31</v>
      </c>
      <c r="O47" s="109" t="s">
        <v>32</v>
      </c>
      <c r="P47" s="109" t="s">
        <v>33</v>
      </c>
      <c r="Q47" s="116"/>
      <c r="R47" s="116"/>
      <c r="S47" s="83" t="s">
        <v>34</v>
      </c>
      <c r="T47" s="58" t="str">
        <f t="shared" si="3"/>
        <v>TEAMB01_ST_614_16_1.val</v>
      </c>
      <c r="U47" s="145" t="s">
        <v>35</v>
      </c>
      <c r="V47" s="100">
        <v>2</v>
      </c>
    </row>
    <row r="48" spans="1:22">
      <c r="A48" s="117">
        <v>34</v>
      </c>
      <c r="B48" s="109" t="s">
        <v>519</v>
      </c>
      <c r="C48" s="109" t="s">
        <v>118</v>
      </c>
      <c r="D48" s="109" t="s">
        <v>520</v>
      </c>
      <c r="E48" s="109" t="s">
        <v>25</v>
      </c>
      <c r="F48" s="109" t="s">
        <v>26</v>
      </c>
      <c r="G48" s="109"/>
      <c r="H48" s="109" t="s">
        <v>28</v>
      </c>
      <c r="I48" s="109"/>
      <c r="J48" s="109" t="s">
        <v>29</v>
      </c>
      <c r="K48" s="103" t="str">
        <f t="shared" ref="K48:K55" si="7">IF(G48="-",C48&amp;"-"&amp;D48&amp;":"&amp;E48&amp;"-"&amp;F48&amp;":"&amp;H48&amp;"-"&amp;J48,C48&amp;"-"&amp;D48&amp;":"&amp;E48&amp;"-"&amp;F48&amp;G48&amp;":"&amp;H48&amp;"-"&amp;J48)</f>
        <v>TU-34EW:AC-PT100:Temperature-Mon</v>
      </c>
      <c r="L48" s="114" t="s">
        <v>123</v>
      </c>
      <c r="M48" s="57" t="str">
        <f t="shared" ref="M48:M54" si="8">L48&amp;"_ST_614_"&amp;MID($B48,8,2)&amp;"_"&amp;IF(MID($B48,11,1)="0", MID($B48,12,1), MID($B48,11,2))&amp;".val"</f>
        <v>TEAMB02_ST_614_16_2.val</v>
      </c>
      <c r="N48" s="115" t="s">
        <v>31</v>
      </c>
      <c r="O48" s="109" t="s">
        <v>32</v>
      </c>
      <c r="P48" s="109" t="s">
        <v>33</v>
      </c>
      <c r="Q48" s="116"/>
      <c r="R48" s="116"/>
      <c r="S48" s="84" t="s">
        <v>34</v>
      </c>
      <c r="T48" s="58" t="str">
        <f t="shared" si="3"/>
        <v>TEAMB02_ST_614_16_2.val</v>
      </c>
      <c r="U48" s="112" t="s">
        <v>35</v>
      </c>
      <c r="V48" s="100">
        <v>2</v>
      </c>
    </row>
    <row r="49" spans="1:22">
      <c r="A49" s="56">
        <v>35</v>
      </c>
      <c r="B49" s="109" t="s">
        <v>521</v>
      </c>
      <c r="C49" s="109" t="s">
        <v>118</v>
      </c>
      <c r="D49" s="109" t="s">
        <v>522</v>
      </c>
      <c r="E49" s="109" t="s">
        <v>25</v>
      </c>
      <c r="F49" s="109" t="s">
        <v>26</v>
      </c>
      <c r="G49" s="109"/>
      <c r="H49" s="109" t="s">
        <v>28</v>
      </c>
      <c r="I49" s="109"/>
      <c r="J49" s="109" t="s">
        <v>29</v>
      </c>
      <c r="K49" s="103" t="str">
        <f t="shared" si="7"/>
        <v>TU-35IW:AC-PT100:Temperature-Mon</v>
      </c>
      <c r="L49" s="114" t="s">
        <v>126</v>
      </c>
      <c r="M49" s="57" t="str">
        <f t="shared" si="8"/>
        <v>TEAMB03_ST_614_16_4.val</v>
      </c>
      <c r="N49" s="115" t="s">
        <v>31</v>
      </c>
      <c r="O49" s="109" t="s">
        <v>32</v>
      </c>
      <c r="P49" s="109" t="s">
        <v>33</v>
      </c>
      <c r="Q49" s="116"/>
      <c r="R49" s="116"/>
      <c r="S49" s="82" t="s">
        <v>34</v>
      </c>
      <c r="T49" s="58" t="str">
        <f t="shared" si="3"/>
        <v>TEAMB03_ST_614_16_4.val</v>
      </c>
      <c r="U49" s="112" t="s">
        <v>35</v>
      </c>
      <c r="V49" s="100">
        <v>2</v>
      </c>
    </row>
    <row r="50" spans="1:22">
      <c r="A50" s="117">
        <v>36</v>
      </c>
      <c r="B50" s="109" t="s">
        <v>523</v>
      </c>
      <c r="C50" s="109" t="s">
        <v>118</v>
      </c>
      <c r="D50" s="109" t="s">
        <v>524</v>
      </c>
      <c r="E50" s="109" t="s">
        <v>25</v>
      </c>
      <c r="F50" s="109" t="s">
        <v>26</v>
      </c>
      <c r="G50" s="109"/>
      <c r="H50" s="109" t="s">
        <v>28</v>
      </c>
      <c r="I50" s="109"/>
      <c r="J50" s="109" t="s">
        <v>29</v>
      </c>
      <c r="K50" s="103" t="str">
        <f t="shared" si="7"/>
        <v>TU-35EW:AC-PT100:Temperature-Mon</v>
      </c>
      <c r="L50" s="114" t="s">
        <v>129</v>
      </c>
      <c r="M50" s="57" t="str">
        <f t="shared" si="8"/>
        <v>TEAMB04_ST_614_16_5.val</v>
      </c>
      <c r="N50" s="115" t="s">
        <v>31</v>
      </c>
      <c r="O50" s="109" t="s">
        <v>32</v>
      </c>
      <c r="P50" s="109" t="s">
        <v>33</v>
      </c>
      <c r="Q50" s="116"/>
      <c r="R50" s="116"/>
      <c r="S50" s="82" t="s">
        <v>34</v>
      </c>
      <c r="T50" s="58" t="str">
        <f t="shared" si="3"/>
        <v>TEAMB04_ST_614_16_5.val</v>
      </c>
      <c r="U50" s="112" t="s">
        <v>35</v>
      </c>
      <c r="V50" s="100">
        <v>2</v>
      </c>
    </row>
    <row r="51" spans="1:22">
      <c r="A51" s="56">
        <v>37</v>
      </c>
      <c r="B51" s="109" t="s">
        <v>525</v>
      </c>
      <c r="C51" s="109" t="s">
        <v>118</v>
      </c>
      <c r="D51" s="109" t="s">
        <v>526</v>
      </c>
      <c r="E51" s="109" t="s">
        <v>25</v>
      </c>
      <c r="F51" s="109" t="s">
        <v>26</v>
      </c>
      <c r="G51" s="109"/>
      <c r="H51" s="109" t="s">
        <v>28</v>
      </c>
      <c r="I51" s="109"/>
      <c r="J51" s="109" t="s">
        <v>29</v>
      </c>
      <c r="K51" s="103" t="str">
        <f t="shared" si="7"/>
        <v>TU-36IW:AC-PT100:Temperature-Mon</v>
      </c>
      <c r="L51" s="114" t="s">
        <v>132</v>
      </c>
      <c r="M51" s="57" t="str">
        <f t="shared" si="8"/>
        <v>TEAMB05_ST_614_16_7.val</v>
      </c>
      <c r="N51" s="115" t="s">
        <v>31</v>
      </c>
      <c r="O51" s="109" t="s">
        <v>32</v>
      </c>
      <c r="P51" s="109" t="s">
        <v>33</v>
      </c>
      <c r="Q51" s="116"/>
      <c r="R51" s="116"/>
      <c r="S51" s="82" t="s">
        <v>34</v>
      </c>
      <c r="T51" s="58" t="str">
        <f t="shared" si="3"/>
        <v>TEAMB05_ST_614_16_7.val</v>
      </c>
      <c r="U51" s="112" t="s">
        <v>35</v>
      </c>
      <c r="V51" s="100">
        <v>2</v>
      </c>
    </row>
    <row r="52" spans="1:22">
      <c r="A52" s="117">
        <v>38</v>
      </c>
      <c r="B52" s="109" t="s">
        <v>527</v>
      </c>
      <c r="C52" s="109" t="s">
        <v>118</v>
      </c>
      <c r="D52" s="109" t="s">
        <v>528</v>
      </c>
      <c r="E52" s="109" t="s">
        <v>25</v>
      </c>
      <c r="F52" s="109" t="s">
        <v>26</v>
      </c>
      <c r="G52" s="109"/>
      <c r="H52" s="109" t="s">
        <v>28</v>
      </c>
      <c r="I52" s="109"/>
      <c r="J52" s="109" t="s">
        <v>29</v>
      </c>
      <c r="K52" s="103" t="str">
        <f t="shared" si="7"/>
        <v>TU-37EW:AC-PT100:Temperature-Mon</v>
      </c>
      <c r="L52" s="114" t="s">
        <v>135</v>
      </c>
      <c r="M52" s="57" t="str">
        <f t="shared" si="8"/>
        <v>TEAMB06_ST_614_16_8.val</v>
      </c>
      <c r="N52" s="115" t="s">
        <v>31</v>
      </c>
      <c r="O52" s="109" t="s">
        <v>32</v>
      </c>
      <c r="P52" s="109" t="s">
        <v>33</v>
      </c>
      <c r="Q52" s="116"/>
      <c r="R52" s="116"/>
      <c r="S52" s="82" t="s">
        <v>34</v>
      </c>
      <c r="T52" s="58" t="str">
        <f t="shared" si="3"/>
        <v>TEAMB06_ST_614_16_8.val</v>
      </c>
      <c r="U52" s="112" t="s">
        <v>35</v>
      </c>
      <c r="V52" s="100">
        <v>2</v>
      </c>
    </row>
    <row r="53" spans="1:22">
      <c r="A53" s="56">
        <v>39</v>
      </c>
      <c r="B53" s="109" t="s">
        <v>529</v>
      </c>
      <c r="C53" s="109" t="s">
        <v>118</v>
      </c>
      <c r="D53" s="109" t="s">
        <v>530</v>
      </c>
      <c r="E53" s="109" t="s">
        <v>25</v>
      </c>
      <c r="F53" s="109" t="s">
        <v>26</v>
      </c>
      <c r="G53" s="109"/>
      <c r="H53" s="109" t="s">
        <v>28</v>
      </c>
      <c r="I53" s="109"/>
      <c r="J53" s="109" t="s">
        <v>29</v>
      </c>
      <c r="K53" s="103" t="str">
        <f t="shared" si="7"/>
        <v>TU-38IW:AC-PT100:Temperature-Mon</v>
      </c>
      <c r="L53" s="114" t="s">
        <v>138</v>
      </c>
      <c r="M53" s="57" t="str">
        <f t="shared" si="8"/>
        <v>TEAMB07_ST_614_16_9.val</v>
      </c>
      <c r="N53" s="115" t="s">
        <v>31</v>
      </c>
      <c r="O53" s="109" t="s">
        <v>32</v>
      </c>
      <c r="P53" s="109" t="s">
        <v>33</v>
      </c>
      <c r="Q53" s="116"/>
      <c r="R53" s="116"/>
      <c r="S53" s="82" t="s">
        <v>34</v>
      </c>
      <c r="T53" s="58" t="str">
        <f t="shared" si="3"/>
        <v>TEAMB07_ST_614_16_9.val</v>
      </c>
      <c r="U53" s="112" t="s">
        <v>35</v>
      </c>
      <c r="V53" s="100">
        <v>2</v>
      </c>
    </row>
    <row r="54" spans="1:22">
      <c r="A54" s="124">
        <v>40</v>
      </c>
      <c r="B54" s="125" t="s">
        <v>531</v>
      </c>
      <c r="C54" s="125" t="s">
        <v>118</v>
      </c>
      <c r="D54" s="125" t="s">
        <v>532</v>
      </c>
      <c r="E54" s="125" t="s">
        <v>25</v>
      </c>
      <c r="F54" s="125" t="s">
        <v>26</v>
      </c>
      <c r="G54" s="125"/>
      <c r="H54" s="109" t="s">
        <v>28</v>
      </c>
      <c r="I54" s="125"/>
      <c r="J54" s="125" t="s">
        <v>29</v>
      </c>
      <c r="K54" s="103" t="str">
        <f t="shared" si="7"/>
        <v>TU-38EW:AC-PT100:Temperature-Mon</v>
      </c>
      <c r="L54" s="127" t="s">
        <v>141</v>
      </c>
      <c r="M54" s="92" t="str">
        <f t="shared" si="8"/>
        <v>TEAMB08_ST_614_16_10.val</v>
      </c>
      <c r="N54" s="128" t="s">
        <v>31</v>
      </c>
      <c r="O54" s="125" t="s">
        <v>32</v>
      </c>
      <c r="P54" s="125" t="s">
        <v>33</v>
      </c>
      <c r="Q54" s="125"/>
      <c r="R54" s="129"/>
      <c r="S54" s="83" t="s">
        <v>34</v>
      </c>
      <c r="T54" s="93" t="str">
        <f t="shared" si="3"/>
        <v>TEAMB08_ST_614_16_10.val</v>
      </c>
      <c r="U54" s="126" t="s">
        <v>35</v>
      </c>
      <c r="V54" s="100">
        <v>2</v>
      </c>
    </row>
    <row r="55" spans="1:22">
      <c r="A55" s="131"/>
      <c r="B55" s="125" t="s">
        <v>533</v>
      </c>
      <c r="C55" s="125" t="s">
        <v>118</v>
      </c>
      <c r="D55" s="100">
        <v>3338</v>
      </c>
      <c r="E55" s="100" t="s">
        <v>25</v>
      </c>
      <c r="F55" s="100" t="s">
        <v>26</v>
      </c>
      <c r="G55" s="100"/>
      <c r="H55" s="109" t="s">
        <v>60</v>
      </c>
      <c r="I55" s="125"/>
      <c r="J55" s="125" t="s">
        <v>29</v>
      </c>
      <c r="K55" s="103" t="str">
        <f t="shared" si="7"/>
        <v>TU-3338:AC-PT100:MeanTemperature-Mon</v>
      </c>
      <c r="L55" s="100"/>
      <c r="M55" s="94" t="s">
        <v>534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MEDIA_TEAMB_ST_614_16.val</v>
      </c>
      <c r="U55" s="146" t="s">
        <v>35</v>
      </c>
      <c r="V55" s="100">
        <v>2</v>
      </c>
    </row>
  </sheetData>
  <pageMargins left="0.7" right="0.7" top="0.75" bottom="0.75" header="0.3" footer="0.3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ColWidth="9.140625" defaultRowHeight="15"/>
  <cols>
    <col min="1" max="1" width="18" style="1" customWidth="1"/>
    <col min="2" max="2" width="9.140625" style="1" customWidth="1"/>
    <col min="3" max="3" width="9.140625" style="1"/>
    <col min="4" max="4" width="8.42578125" style="1" customWidth="1"/>
    <col min="5" max="5" width="8.140625" style="1" customWidth="1"/>
    <col min="6" max="6" width="9.85546875" style="1" customWidth="1"/>
    <col min="7" max="16384" width="9.140625" style="1"/>
  </cols>
  <sheetData>
    <row r="1" spans="1:10">
      <c r="A1" s="1" t="s">
        <v>535</v>
      </c>
      <c r="B1" s="1" t="s">
        <v>536</v>
      </c>
      <c r="C1" s="1" t="s">
        <v>537</v>
      </c>
      <c r="D1" s="1" t="s">
        <v>538</v>
      </c>
      <c r="E1" s="1" t="s">
        <v>539</v>
      </c>
      <c r="F1" s="1" t="s">
        <v>540</v>
      </c>
      <c r="H1" s="183" t="s">
        <v>538</v>
      </c>
      <c r="I1" s="183"/>
      <c r="J1" s="182" t="s">
        <v>540</v>
      </c>
    </row>
    <row r="2" spans="1:10">
      <c r="A2" s="1" t="str">
        <f>"ST-614-"&amp;IF(C2&lt;10, "0"&amp;C2, C2)&amp;".01"</f>
        <v>ST-614-08.01</v>
      </c>
      <c r="B2" s="1">
        <v>1</v>
      </c>
      <c r="C2" s="1">
        <v>8</v>
      </c>
      <c r="D2" s="1">
        <v>9</v>
      </c>
      <c r="E2" s="1" t="s">
        <v>541</v>
      </c>
      <c r="F2" s="1">
        <v>18</v>
      </c>
      <c r="H2" s="1" t="s">
        <v>542</v>
      </c>
      <c r="I2" s="1" t="s">
        <v>543</v>
      </c>
      <c r="J2" s="182"/>
    </row>
    <row r="3" spans="1:10">
      <c r="A3" s="1" t="str">
        <f>"ST-614-"&amp;IF(C3&lt;10, "0"&amp;C3, C3)&amp;".02"</f>
        <v>ST-614-08.02</v>
      </c>
      <c r="B3" s="1">
        <v>2</v>
      </c>
      <c r="C3" s="1">
        <v>8</v>
      </c>
      <c r="D3" s="1">
        <v>10</v>
      </c>
      <c r="E3" s="1" t="s">
        <v>544</v>
      </c>
      <c r="F3" s="1">
        <v>19</v>
      </c>
      <c r="H3" s="1">
        <v>16</v>
      </c>
      <c r="I3" s="1">
        <v>18</v>
      </c>
      <c r="J3" s="1">
        <v>1</v>
      </c>
    </row>
    <row r="4" spans="1:10">
      <c r="A4" s="1" t="str">
        <f>"ST-614-"&amp;IF(C4&lt;10, "0"&amp;C4, C4)&amp;".04"</f>
        <v>ST-614-08.04</v>
      </c>
      <c r="B4" s="1">
        <v>4</v>
      </c>
      <c r="C4" s="1">
        <v>8</v>
      </c>
      <c r="D4" s="1">
        <v>11</v>
      </c>
      <c r="E4" s="1" t="s">
        <v>541</v>
      </c>
      <c r="F4" s="1">
        <v>19</v>
      </c>
      <c r="H4" s="1">
        <v>19</v>
      </c>
      <c r="I4" s="1">
        <v>21</v>
      </c>
      <c r="J4" s="1">
        <v>2</v>
      </c>
    </row>
    <row r="5" spans="1:10">
      <c r="A5" s="1" t="str">
        <f>"ST-614-"&amp;IF(C5&lt;10, "0"&amp;C5, C5)&amp;".05"</f>
        <v>ST-614-08.05</v>
      </c>
      <c r="B5" s="1">
        <v>5</v>
      </c>
      <c r="C5" s="1">
        <v>8</v>
      </c>
      <c r="D5" s="1">
        <v>11</v>
      </c>
      <c r="E5" s="1" t="s">
        <v>544</v>
      </c>
      <c r="F5" s="1">
        <v>19</v>
      </c>
      <c r="H5" s="1">
        <v>22</v>
      </c>
      <c r="I5" s="1">
        <v>24</v>
      </c>
      <c r="J5" s="1">
        <v>3</v>
      </c>
    </row>
    <row r="6" spans="1:10">
      <c r="A6" s="1" t="str">
        <f>"ST-614-"&amp;IF(C6&lt;10, "0"&amp;C6, C6)&amp;".07"</f>
        <v>ST-614-08.07</v>
      </c>
      <c r="B6" s="1">
        <v>7</v>
      </c>
      <c r="C6" s="1">
        <v>8</v>
      </c>
      <c r="D6" s="1">
        <v>12</v>
      </c>
      <c r="E6" s="1" t="s">
        <v>541</v>
      </c>
      <c r="F6" s="1">
        <v>19</v>
      </c>
      <c r="H6" s="1">
        <v>25</v>
      </c>
      <c r="I6" s="1">
        <v>27</v>
      </c>
      <c r="J6" s="1">
        <v>4</v>
      </c>
    </row>
    <row r="7" spans="1:10">
      <c r="A7" s="1" t="str">
        <f>"ST-614-"&amp;IF(C7&lt;10, "0"&amp;C7, C7)&amp;".08"</f>
        <v>ST-614-08.08</v>
      </c>
      <c r="B7" s="1">
        <v>8</v>
      </c>
      <c r="C7" s="1">
        <v>8</v>
      </c>
      <c r="D7" s="1">
        <v>13</v>
      </c>
      <c r="E7" s="1" t="s">
        <v>544</v>
      </c>
      <c r="F7" s="1">
        <v>20</v>
      </c>
      <c r="H7" s="1">
        <v>28</v>
      </c>
      <c r="I7" s="1">
        <v>30</v>
      </c>
      <c r="J7" s="1">
        <v>5</v>
      </c>
    </row>
    <row r="8" spans="1:10">
      <c r="A8" s="1" t="str">
        <f>"ST-614-"&amp;IF(C8&lt;10, "0"&amp;C8, C8)&amp;".09"</f>
        <v>ST-614-08.09</v>
      </c>
      <c r="B8" s="1">
        <v>9</v>
      </c>
      <c r="C8" s="1">
        <v>8</v>
      </c>
      <c r="D8" s="1">
        <v>14</v>
      </c>
      <c r="E8" s="1" t="s">
        <v>541</v>
      </c>
      <c r="F8" s="1">
        <v>20</v>
      </c>
      <c r="H8" s="1">
        <v>31</v>
      </c>
      <c r="I8" s="1">
        <v>33</v>
      </c>
      <c r="J8" s="1">
        <v>6</v>
      </c>
    </row>
    <row r="9" spans="1:10">
      <c r="A9" s="1" t="str">
        <f>"ST-614-"&amp;IF(C9&lt;10, "0"&amp;C9, C9)&amp;".10"</f>
        <v>ST-614-08.10</v>
      </c>
      <c r="B9" s="1">
        <v>10</v>
      </c>
      <c r="C9" s="1">
        <v>8</v>
      </c>
      <c r="D9" s="1">
        <v>14</v>
      </c>
      <c r="E9" s="1" t="s">
        <v>544</v>
      </c>
      <c r="F9" s="1">
        <v>20</v>
      </c>
      <c r="H9" s="1">
        <v>34</v>
      </c>
      <c r="I9" s="1">
        <v>36</v>
      </c>
      <c r="J9" s="1">
        <v>7</v>
      </c>
    </row>
    <row r="10" spans="1:10">
      <c r="H10" s="1">
        <v>37</v>
      </c>
      <c r="I10" s="1">
        <v>39</v>
      </c>
      <c r="J10" s="1">
        <v>8</v>
      </c>
    </row>
    <row r="11" spans="1:10">
      <c r="A11" s="1" t="str">
        <f>"ST-614-"&amp;IF(C11&lt;10, "0"&amp;C11, C11)&amp;".01"</f>
        <v>ST-614-10.01</v>
      </c>
      <c r="B11" s="1">
        <v>1</v>
      </c>
      <c r="C11" s="1">
        <v>10</v>
      </c>
      <c r="D11" s="1">
        <v>15</v>
      </c>
      <c r="E11" s="1" t="s">
        <v>541</v>
      </c>
      <c r="F11" s="1">
        <v>20</v>
      </c>
      <c r="H11" s="1">
        <v>40</v>
      </c>
      <c r="I11" s="1">
        <v>42</v>
      </c>
      <c r="J11" s="1">
        <v>9</v>
      </c>
    </row>
    <row r="12" spans="1:10">
      <c r="A12" s="1" t="str">
        <f>"ST-614-"&amp;IF(C12&lt;10, "0"&amp;C12, C12)&amp;".02"</f>
        <v>ST-614-10.02</v>
      </c>
      <c r="B12" s="1">
        <v>2</v>
      </c>
      <c r="C12" s="1">
        <v>10</v>
      </c>
      <c r="D12" s="1">
        <v>16</v>
      </c>
      <c r="E12" s="1" t="s">
        <v>544</v>
      </c>
      <c r="F12" s="1">
        <v>1</v>
      </c>
      <c r="H12" s="1">
        <v>43</v>
      </c>
      <c r="I12" s="1">
        <v>45</v>
      </c>
      <c r="J12" s="1">
        <v>10</v>
      </c>
    </row>
    <row r="13" spans="1:10">
      <c r="A13" s="1" t="str">
        <f>"ST-614-"&amp;IF(C13&lt;10, "0"&amp;C13, C13)&amp;".04"</f>
        <v>ST-614-10.04</v>
      </c>
      <c r="B13" s="1">
        <v>4</v>
      </c>
      <c r="C13" s="1">
        <v>10</v>
      </c>
      <c r="D13" s="1">
        <v>17</v>
      </c>
      <c r="E13" s="1" t="s">
        <v>541</v>
      </c>
      <c r="F13" s="1">
        <v>1</v>
      </c>
      <c r="H13" s="1">
        <v>46</v>
      </c>
      <c r="I13" s="1">
        <v>48</v>
      </c>
      <c r="J13" s="1">
        <v>11</v>
      </c>
    </row>
    <row r="14" spans="1:10">
      <c r="A14" s="1" t="str">
        <f>"ST-614-"&amp;IF(C14&lt;10, "0"&amp;C14, C14)&amp;".05"</f>
        <v>ST-614-10.05</v>
      </c>
      <c r="B14" s="1">
        <v>5</v>
      </c>
      <c r="C14" s="1">
        <v>10</v>
      </c>
      <c r="D14" s="1">
        <v>17</v>
      </c>
      <c r="E14" s="1" t="s">
        <v>544</v>
      </c>
      <c r="F14" s="1">
        <v>1</v>
      </c>
      <c r="H14" s="1">
        <v>49</v>
      </c>
      <c r="I14" s="1">
        <v>51</v>
      </c>
      <c r="J14" s="1">
        <v>12</v>
      </c>
    </row>
    <row r="15" spans="1:10">
      <c r="A15" s="1" t="str">
        <f>"ST-614-"&amp;IF(C15&lt;10, "0"&amp;C15, C15)&amp;".07"</f>
        <v>ST-614-10.07</v>
      </c>
      <c r="B15" s="1">
        <v>7</v>
      </c>
      <c r="C15" s="1">
        <v>10</v>
      </c>
      <c r="D15" s="1">
        <v>18</v>
      </c>
      <c r="E15" s="1" t="s">
        <v>541</v>
      </c>
      <c r="F15" s="1">
        <v>1</v>
      </c>
      <c r="H15" s="1">
        <v>52</v>
      </c>
      <c r="I15" s="1">
        <v>54</v>
      </c>
      <c r="J15" s="1">
        <v>13</v>
      </c>
    </row>
    <row r="16" spans="1:10">
      <c r="A16" s="1" t="str">
        <f>"ST-614-"&amp;IF(C16&lt;10, "0"&amp;C16, C16)&amp;".08"</f>
        <v>ST-614-10.08</v>
      </c>
      <c r="B16" s="1">
        <v>8</v>
      </c>
      <c r="C16" s="1">
        <v>10</v>
      </c>
      <c r="D16" s="1">
        <v>19</v>
      </c>
      <c r="E16" s="1" t="s">
        <v>544</v>
      </c>
      <c r="F16" s="1">
        <v>2</v>
      </c>
      <c r="H16" s="1">
        <v>55</v>
      </c>
      <c r="I16" s="1">
        <v>57</v>
      </c>
      <c r="J16" s="1">
        <v>14</v>
      </c>
    </row>
    <row r="17" spans="1:10">
      <c r="A17" s="1" t="str">
        <f>"ST-614-"&amp;IF(C17&lt;10, "0"&amp;C17, C17)&amp;".09"</f>
        <v>ST-614-10.09</v>
      </c>
      <c r="B17" s="1">
        <v>9</v>
      </c>
      <c r="C17" s="1">
        <v>10</v>
      </c>
      <c r="D17" s="1">
        <v>20</v>
      </c>
      <c r="E17" s="1" t="s">
        <v>541</v>
      </c>
      <c r="F17" s="1">
        <v>2</v>
      </c>
      <c r="H17" s="1">
        <v>58</v>
      </c>
      <c r="I17" s="1">
        <v>60</v>
      </c>
      <c r="J17" s="1">
        <v>15</v>
      </c>
    </row>
    <row r="18" spans="1:10">
      <c r="A18" s="1" t="str">
        <f>"ST-614-"&amp;IF(C18&lt;10, "0"&amp;C18, C18)&amp;".10"</f>
        <v>ST-614-10.10</v>
      </c>
      <c r="B18" s="1">
        <v>10</v>
      </c>
      <c r="C18" s="1">
        <v>10</v>
      </c>
      <c r="D18" s="1">
        <v>20</v>
      </c>
      <c r="E18" s="1" t="s">
        <v>544</v>
      </c>
      <c r="F18" s="1">
        <v>2</v>
      </c>
      <c r="H18" s="1">
        <v>1</v>
      </c>
      <c r="I18" s="1">
        <v>3</v>
      </c>
      <c r="J18" s="1">
        <v>16</v>
      </c>
    </row>
    <row r="19" spans="1:10">
      <c r="H19" s="1">
        <v>4</v>
      </c>
      <c r="I19" s="1">
        <v>6</v>
      </c>
      <c r="J19" s="1">
        <v>17</v>
      </c>
    </row>
    <row r="20" spans="1:10">
      <c r="A20" s="1" t="str">
        <f>"ST-614-"&amp;IF(C20&lt;10, "0"&amp;C20, C20)&amp;".01"</f>
        <v>ST-614-12.01</v>
      </c>
      <c r="B20" s="1">
        <v>1</v>
      </c>
      <c r="C20" s="1">
        <v>12</v>
      </c>
      <c r="D20" s="1">
        <v>21</v>
      </c>
      <c r="E20" s="1" t="s">
        <v>541</v>
      </c>
      <c r="F20" s="1">
        <v>2</v>
      </c>
      <c r="H20" s="1">
        <v>7</v>
      </c>
      <c r="I20" s="1">
        <v>9</v>
      </c>
      <c r="J20" s="1">
        <v>18</v>
      </c>
    </row>
    <row r="21" spans="1:10">
      <c r="A21" s="1" t="str">
        <f>"ST-614-"&amp;IF(C21&lt;10, "0"&amp;C21, C21)&amp;".02"</f>
        <v>ST-614-12.02</v>
      </c>
      <c r="B21" s="1">
        <v>2</v>
      </c>
      <c r="C21" s="1">
        <v>12</v>
      </c>
      <c r="D21" s="1">
        <v>22</v>
      </c>
      <c r="E21" s="1" t="s">
        <v>544</v>
      </c>
      <c r="F21" s="1">
        <v>3</v>
      </c>
      <c r="H21" s="1">
        <v>10</v>
      </c>
      <c r="I21" s="1">
        <v>12</v>
      </c>
      <c r="J21" s="1">
        <v>19</v>
      </c>
    </row>
    <row r="22" spans="1:10">
      <c r="A22" s="1" t="str">
        <f>"ST-614-"&amp;IF(C22&lt;10, "0"&amp;C22, C22)&amp;".04"</f>
        <v>ST-614-12.04</v>
      </c>
      <c r="B22" s="1">
        <v>4</v>
      </c>
      <c r="C22" s="1">
        <v>12</v>
      </c>
      <c r="D22" s="1">
        <v>23</v>
      </c>
      <c r="E22" s="1" t="s">
        <v>541</v>
      </c>
      <c r="F22" s="1">
        <v>3</v>
      </c>
      <c r="H22" s="1">
        <v>13</v>
      </c>
      <c r="I22" s="1">
        <v>15</v>
      </c>
      <c r="J22" s="1">
        <v>20</v>
      </c>
    </row>
    <row r="23" spans="1:10">
      <c r="A23" s="1" t="str">
        <f>"ST-614-"&amp;IF(C23&lt;10, "0"&amp;C23, C23)&amp;".05"</f>
        <v>ST-614-12.05</v>
      </c>
      <c r="B23" s="1">
        <v>5</v>
      </c>
      <c r="C23" s="1">
        <v>12</v>
      </c>
      <c r="D23" s="1">
        <v>23</v>
      </c>
      <c r="E23" s="1" t="s">
        <v>544</v>
      </c>
      <c r="F23" s="1">
        <v>3</v>
      </c>
    </row>
    <row r="24" spans="1:10">
      <c r="A24" s="1" t="str">
        <f>"ST-614-"&amp;IF(C24&lt;10, "0"&amp;C24, C24)&amp;".07"</f>
        <v>ST-614-12.07</v>
      </c>
      <c r="B24" s="1">
        <v>7</v>
      </c>
      <c r="C24" s="1">
        <v>12</v>
      </c>
      <c r="D24" s="1">
        <v>24</v>
      </c>
      <c r="E24" s="1" t="s">
        <v>541</v>
      </c>
      <c r="F24" s="1">
        <v>3</v>
      </c>
    </row>
    <row r="25" spans="1:10">
      <c r="A25" s="1" t="str">
        <f>"ST-614-"&amp;IF(C25&lt;10, "0"&amp;C25, C25)&amp;".08"</f>
        <v>ST-614-12.08</v>
      </c>
      <c r="B25" s="1">
        <v>8</v>
      </c>
      <c r="C25" s="1">
        <v>12</v>
      </c>
      <c r="D25" s="1">
        <v>25</v>
      </c>
      <c r="E25" s="1" t="s">
        <v>544</v>
      </c>
      <c r="F25" s="1">
        <v>4</v>
      </c>
    </row>
    <row r="26" spans="1:10">
      <c r="A26" s="1" t="str">
        <f>"ST-614-"&amp;IF(C26&lt;10, "0"&amp;C26, C26)&amp;".09"</f>
        <v>ST-614-12.09</v>
      </c>
      <c r="B26" s="1">
        <v>9</v>
      </c>
      <c r="C26" s="1">
        <v>12</v>
      </c>
      <c r="D26" s="1">
        <v>26</v>
      </c>
      <c r="E26" s="1" t="s">
        <v>541</v>
      </c>
      <c r="F26" s="1">
        <v>4</v>
      </c>
    </row>
    <row r="27" spans="1:10">
      <c r="A27" s="1" t="str">
        <f>"ST-614-"&amp;IF(C27&lt;10, "0"&amp;C27, C27)&amp;".10"</f>
        <v>ST-614-12.10</v>
      </c>
      <c r="B27" s="1">
        <v>10</v>
      </c>
      <c r="C27" s="1">
        <v>12</v>
      </c>
      <c r="D27" s="1">
        <v>26</v>
      </c>
      <c r="E27" s="1" t="s">
        <v>544</v>
      </c>
      <c r="F27" s="1">
        <v>4</v>
      </c>
    </row>
    <row r="29" spans="1:10">
      <c r="A29" s="1" t="str">
        <f>"ST-614-"&amp;IF(C29&lt;10, "0"&amp;C29, C29)&amp;".01"</f>
        <v>ST-614-14.01</v>
      </c>
      <c r="B29" s="1">
        <v>1</v>
      </c>
      <c r="C29" s="1">
        <v>14</v>
      </c>
      <c r="D29" s="1">
        <f>D27+1</f>
        <v>27</v>
      </c>
      <c r="E29" s="1" t="s">
        <v>541</v>
      </c>
      <c r="F29" s="1">
        <v>4</v>
      </c>
    </row>
    <row r="30" spans="1:10">
      <c r="A30" s="1" t="str">
        <f>"ST-614-"&amp;IF(C30&lt;10, "0"&amp;C30, C30)&amp;".02"</f>
        <v>ST-614-14.02</v>
      </c>
      <c r="B30" s="1">
        <v>2</v>
      </c>
      <c r="C30" s="1">
        <v>14</v>
      </c>
      <c r="D30" s="1">
        <f>D29+1</f>
        <v>28</v>
      </c>
      <c r="E30" s="1" t="s">
        <v>544</v>
      </c>
      <c r="F30" s="1">
        <v>5</v>
      </c>
    </row>
    <row r="31" spans="1:10">
      <c r="A31" s="1" t="str">
        <f>"ST-614-"&amp;IF(C31&lt;10, "0"&amp;C31, C31)&amp;".04"</f>
        <v>ST-614-14.04</v>
      </c>
      <c r="B31" s="1">
        <v>4</v>
      </c>
      <c r="C31" s="1">
        <v>14</v>
      </c>
      <c r="D31" s="1">
        <f>D30+1</f>
        <v>29</v>
      </c>
      <c r="E31" s="1" t="s">
        <v>541</v>
      </c>
      <c r="F31" s="1">
        <v>5</v>
      </c>
    </row>
    <row r="32" spans="1:10">
      <c r="A32" s="1" t="str">
        <f>"ST-614-"&amp;IF(C32&lt;10, "0"&amp;C32, C32)&amp;".05"</f>
        <v>ST-614-14.05</v>
      </c>
      <c r="B32" s="1">
        <v>5</v>
      </c>
      <c r="C32" s="1">
        <v>14</v>
      </c>
      <c r="D32" s="1">
        <f>D31+0</f>
        <v>29</v>
      </c>
      <c r="E32" s="1" t="s">
        <v>544</v>
      </c>
      <c r="F32" s="1">
        <v>5</v>
      </c>
    </row>
    <row r="33" spans="1:6">
      <c r="A33" s="1" t="str">
        <f>"ST-614-"&amp;IF(C33&lt;10, "0"&amp;C33, C33)&amp;".07"</f>
        <v>ST-614-14.07</v>
      </c>
      <c r="B33" s="1">
        <v>7</v>
      </c>
      <c r="C33" s="1">
        <v>14</v>
      </c>
      <c r="D33" s="1">
        <f>D32+1</f>
        <v>30</v>
      </c>
      <c r="E33" s="1" t="s">
        <v>541</v>
      </c>
      <c r="F33" s="1">
        <v>5</v>
      </c>
    </row>
    <row r="34" spans="1:6">
      <c r="A34" s="1" t="str">
        <f>"ST-614-"&amp;IF(C34&lt;10, "0"&amp;C34, C34)&amp;".08"</f>
        <v>ST-614-14.08</v>
      </c>
      <c r="B34" s="1">
        <v>8</v>
      </c>
      <c r="C34" s="1">
        <v>14</v>
      </c>
      <c r="D34" s="1">
        <f>D33+1</f>
        <v>31</v>
      </c>
      <c r="E34" s="1" t="s">
        <v>544</v>
      </c>
      <c r="F34" s="1">
        <v>6</v>
      </c>
    </row>
    <row r="35" spans="1:6">
      <c r="A35" s="1" t="str">
        <f>"ST-614-"&amp;IF(C35&lt;10, "0"&amp;C35, C35)&amp;".09"</f>
        <v>ST-614-14.09</v>
      </c>
      <c r="B35" s="1">
        <v>9</v>
      </c>
      <c r="C35" s="1">
        <v>14</v>
      </c>
      <c r="D35" s="1">
        <f>D34+1</f>
        <v>32</v>
      </c>
      <c r="E35" s="1" t="s">
        <v>541</v>
      </c>
      <c r="F35" s="1">
        <v>6</v>
      </c>
    </row>
    <row r="36" spans="1:6">
      <c r="A36" s="1" t="str">
        <f>"ST-614-"&amp;IF(C36&lt;10, "0"&amp;C36, C36)&amp;".10"</f>
        <v>ST-614-14.10</v>
      </c>
      <c r="B36" s="1">
        <v>10</v>
      </c>
      <c r="C36" s="1">
        <v>14</v>
      </c>
      <c r="D36" s="1">
        <f>D35</f>
        <v>32</v>
      </c>
      <c r="E36" s="1" t="s">
        <v>544</v>
      </c>
      <c r="F36" s="1">
        <v>6</v>
      </c>
    </row>
    <row r="38" spans="1:6">
      <c r="A38" s="1" t="str">
        <f>"ST-614-"&amp;IF(C38&lt;10, "0"&amp;C38, C38)&amp;".01"</f>
        <v>ST-614-16.01</v>
      </c>
      <c r="B38" s="1">
        <v>1</v>
      </c>
      <c r="C38" s="1">
        <v>16</v>
      </c>
      <c r="D38" s="1">
        <f>D36+1</f>
        <v>33</v>
      </c>
      <c r="E38" s="1" t="s">
        <v>541</v>
      </c>
      <c r="F38" s="1">
        <v>6</v>
      </c>
    </row>
    <row r="39" spans="1:6">
      <c r="A39" s="1" t="str">
        <f>"ST-614-"&amp;IF(C39&lt;10, "0"&amp;C39, C39)&amp;".02"</f>
        <v>ST-614-16.02</v>
      </c>
      <c r="B39" s="1">
        <v>2</v>
      </c>
      <c r="C39" s="1">
        <v>16</v>
      </c>
      <c r="D39" s="1">
        <f>D38+1</f>
        <v>34</v>
      </c>
      <c r="E39" s="1" t="s">
        <v>544</v>
      </c>
      <c r="F39" s="1">
        <v>7</v>
      </c>
    </row>
    <row r="40" spans="1:6">
      <c r="A40" s="1" t="str">
        <f>"ST-614-"&amp;IF(C40&lt;10, "0"&amp;C40, C40)&amp;".04"</f>
        <v>ST-614-16.04</v>
      </c>
      <c r="B40" s="1">
        <v>4</v>
      </c>
      <c r="C40" s="1">
        <v>16</v>
      </c>
      <c r="D40" s="1">
        <f>D39+1</f>
        <v>35</v>
      </c>
      <c r="E40" s="1" t="s">
        <v>541</v>
      </c>
      <c r="F40" s="1">
        <v>7</v>
      </c>
    </row>
    <row r="41" spans="1:6">
      <c r="A41" s="1" t="str">
        <f>"ST-614-"&amp;IF(C41&lt;10, "0"&amp;C41, C41)&amp;".05"</f>
        <v>ST-614-16.05</v>
      </c>
      <c r="B41" s="1">
        <v>5</v>
      </c>
      <c r="C41" s="1">
        <v>16</v>
      </c>
      <c r="D41" s="1">
        <f>D40</f>
        <v>35</v>
      </c>
      <c r="E41" s="1" t="s">
        <v>544</v>
      </c>
      <c r="F41" s="1">
        <v>7</v>
      </c>
    </row>
    <row r="42" spans="1:6">
      <c r="A42" s="1" t="str">
        <f>"ST-614-"&amp;IF(C42&lt;10, "0"&amp;C42, C42)&amp;".07"</f>
        <v>ST-614-16.07</v>
      </c>
      <c r="B42" s="1">
        <v>7</v>
      </c>
      <c r="C42" s="1">
        <v>16</v>
      </c>
      <c r="D42" s="1">
        <f>D41+1</f>
        <v>36</v>
      </c>
      <c r="E42" s="1" t="s">
        <v>541</v>
      </c>
      <c r="F42" s="1">
        <v>7</v>
      </c>
    </row>
    <row r="43" spans="1:6">
      <c r="A43" s="1" t="str">
        <f>"ST-614-"&amp;IF(C43&lt;10, "0"&amp;C43, C43)&amp;".08"</f>
        <v>ST-614-16.08</v>
      </c>
      <c r="B43" s="1">
        <v>8</v>
      </c>
      <c r="C43" s="1">
        <v>16</v>
      </c>
      <c r="D43" s="1">
        <f>D42+1</f>
        <v>37</v>
      </c>
      <c r="E43" s="1" t="s">
        <v>544</v>
      </c>
      <c r="F43" s="1">
        <v>8</v>
      </c>
    </row>
    <row r="44" spans="1:6">
      <c r="A44" s="1" t="str">
        <f>"ST-614-"&amp;IF(C44&lt;10, "0"&amp;C44, C44)&amp;".09"</f>
        <v>ST-614-16.09</v>
      </c>
      <c r="B44" s="1">
        <v>9</v>
      </c>
      <c r="C44" s="1">
        <v>16</v>
      </c>
      <c r="D44" s="1">
        <f>D43+1</f>
        <v>38</v>
      </c>
      <c r="E44" s="1" t="s">
        <v>541</v>
      </c>
      <c r="F44" s="1">
        <v>8</v>
      </c>
    </row>
    <row r="45" spans="1:6">
      <c r="A45" s="1" t="str">
        <f>"ST-614-"&amp;IF(C45&lt;10, "0"&amp;C45, C45)&amp;".10"</f>
        <v>ST-614-16.10</v>
      </c>
      <c r="B45" s="1">
        <v>10</v>
      </c>
      <c r="C45" s="1">
        <v>16</v>
      </c>
      <c r="D45" s="1">
        <f>D44</f>
        <v>38</v>
      </c>
      <c r="E45" s="1" t="s">
        <v>544</v>
      </c>
      <c r="F45" s="1">
        <v>8</v>
      </c>
    </row>
    <row r="47" spans="1:6">
      <c r="A47" s="1" t="str">
        <f>"ST-614-"&amp;IF(C47&lt;10, "0"&amp;C47, C47)&amp;".01"</f>
        <v>ST-614-17.01</v>
      </c>
      <c r="B47" s="1">
        <v>1</v>
      </c>
      <c r="C47" s="1">
        <v>17</v>
      </c>
      <c r="D47" s="1">
        <f>D45+1</f>
        <v>39</v>
      </c>
      <c r="E47" s="1" t="s">
        <v>541</v>
      </c>
      <c r="F47" s="1">
        <v>8</v>
      </c>
    </row>
    <row r="48" spans="1:6">
      <c r="A48" s="1" t="str">
        <f>"ST-614-"&amp;IF(C48&lt;10, "0"&amp;C48, C48)&amp;".02"</f>
        <v>ST-614-17.02</v>
      </c>
      <c r="B48" s="1">
        <v>2</v>
      </c>
      <c r="C48" s="1">
        <v>17</v>
      </c>
      <c r="D48" s="1">
        <f>D47+1</f>
        <v>40</v>
      </c>
      <c r="E48" s="1" t="s">
        <v>544</v>
      </c>
      <c r="F48" s="1">
        <v>9</v>
      </c>
    </row>
    <row r="49" spans="1:6">
      <c r="A49" s="1" t="str">
        <f>"ST-614-"&amp;IF(C49&lt;10, "0"&amp;C49, C49)&amp;".04"</f>
        <v>ST-614-17.04</v>
      </c>
      <c r="B49" s="1">
        <v>4</v>
      </c>
      <c r="C49" s="1">
        <v>17</v>
      </c>
      <c r="D49" s="1">
        <f>D48+1</f>
        <v>41</v>
      </c>
      <c r="E49" s="1" t="s">
        <v>541</v>
      </c>
      <c r="F49" s="1">
        <v>9</v>
      </c>
    </row>
    <row r="50" spans="1:6">
      <c r="A50" s="1" t="str">
        <f>"ST-614-"&amp;IF(C50&lt;10, "0"&amp;C50, C50)&amp;".05"</f>
        <v>ST-614-17.05</v>
      </c>
      <c r="B50" s="1">
        <v>5</v>
      </c>
      <c r="C50" s="1">
        <v>17</v>
      </c>
      <c r="D50" s="1">
        <f>D49</f>
        <v>41</v>
      </c>
      <c r="E50" s="1" t="s">
        <v>544</v>
      </c>
      <c r="F50" s="1">
        <v>9</v>
      </c>
    </row>
    <row r="51" spans="1:6">
      <c r="A51" s="1" t="str">
        <f>"ST-614-"&amp;IF(C51&lt;10, "0"&amp;C51, C51)&amp;".07"</f>
        <v>ST-614-17.07</v>
      </c>
      <c r="B51" s="1">
        <v>7</v>
      </c>
      <c r="C51" s="1">
        <v>17</v>
      </c>
      <c r="D51" s="1">
        <f>D50+1</f>
        <v>42</v>
      </c>
      <c r="E51" s="1" t="s">
        <v>541</v>
      </c>
      <c r="F51" s="1">
        <v>9</v>
      </c>
    </row>
    <row r="52" spans="1:6">
      <c r="A52" s="1" t="str">
        <f>"ST-614-"&amp;IF(C52&lt;10, "0"&amp;C52, C52)&amp;".08"</f>
        <v>ST-614-17.08</v>
      </c>
      <c r="B52" s="1">
        <v>8</v>
      </c>
      <c r="C52" s="1">
        <v>17</v>
      </c>
      <c r="D52" s="1">
        <f>D51+1</f>
        <v>43</v>
      </c>
      <c r="E52" s="1" t="s">
        <v>544</v>
      </c>
      <c r="F52" s="1">
        <v>10</v>
      </c>
    </row>
    <row r="53" spans="1:6">
      <c r="A53" s="1" t="str">
        <f>"ST-614-"&amp;IF(C53&lt;10, "0"&amp;C53, C53)&amp;".09"</f>
        <v>ST-614-17.09</v>
      </c>
      <c r="B53" s="1">
        <v>9</v>
      </c>
      <c r="C53" s="1">
        <v>17</v>
      </c>
      <c r="D53" s="1">
        <f>D52+1</f>
        <v>44</v>
      </c>
      <c r="E53" s="1" t="s">
        <v>541</v>
      </c>
      <c r="F53" s="1">
        <v>10</v>
      </c>
    </row>
    <row r="54" spans="1:6">
      <c r="A54" s="1" t="str">
        <f>"ST-614-"&amp;IF(C54&lt;10, "0"&amp;C54, C54)&amp;".10"</f>
        <v>ST-614-17.10</v>
      </c>
      <c r="B54" s="1">
        <v>10</v>
      </c>
      <c r="C54" s="1">
        <v>17</v>
      </c>
      <c r="D54" s="1">
        <f>D53</f>
        <v>44</v>
      </c>
      <c r="E54" s="1" t="s">
        <v>544</v>
      </c>
      <c r="F54" s="1">
        <v>10</v>
      </c>
    </row>
    <row r="56" spans="1:6">
      <c r="A56" s="1" t="str">
        <f>"ST-614-"&amp;IF(C56&lt;10, "0"&amp;C56, C56)&amp;".01"</f>
        <v>ST-614-19.01</v>
      </c>
      <c r="B56" s="1">
        <v>1</v>
      </c>
      <c r="C56" s="1">
        <v>19</v>
      </c>
      <c r="D56" s="1">
        <f>D54+1</f>
        <v>45</v>
      </c>
      <c r="E56" s="1" t="s">
        <v>541</v>
      </c>
      <c r="F56" s="1">
        <v>10</v>
      </c>
    </row>
    <row r="57" spans="1:6">
      <c r="A57" s="1" t="str">
        <f>"ST-614-"&amp;IF(C57&lt;10, "0"&amp;C57, C57)&amp;".02"</f>
        <v>ST-614-19.02</v>
      </c>
      <c r="B57" s="1">
        <v>2</v>
      </c>
      <c r="C57" s="1">
        <v>19</v>
      </c>
      <c r="D57" s="1">
        <f>D56+1</f>
        <v>46</v>
      </c>
      <c r="E57" s="1" t="s">
        <v>544</v>
      </c>
      <c r="F57" s="1">
        <v>11</v>
      </c>
    </row>
    <row r="58" spans="1:6">
      <c r="A58" s="1" t="str">
        <f>"ST-614-"&amp;IF(C58&lt;10, "0"&amp;C58, C58)&amp;".04"</f>
        <v>ST-614-19.04</v>
      </c>
      <c r="B58" s="1">
        <v>4</v>
      </c>
      <c r="C58" s="1">
        <v>19</v>
      </c>
      <c r="D58" s="1">
        <f>D57+1</f>
        <v>47</v>
      </c>
      <c r="E58" s="1" t="s">
        <v>541</v>
      </c>
      <c r="F58" s="1">
        <v>11</v>
      </c>
    </row>
    <row r="59" spans="1:6">
      <c r="A59" s="1" t="str">
        <f>"ST-614-"&amp;IF(C59&lt;10, "0"&amp;C59, C59)&amp;".05"</f>
        <v>ST-614-19.05</v>
      </c>
      <c r="B59" s="1">
        <v>5</v>
      </c>
      <c r="C59" s="1">
        <v>19</v>
      </c>
      <c r="D59" s="1">
        <f>D58</f>
        <v>47</v>
      </c>
      <c r="E59" s="1" t="s">
        <v>544</v>
      </c>
      <c r="F59" s="1">
        <v>11</v>
      </c>
    </row>
    <row r="60" spans="1:6">
      <c r="A60" s="1" t="str">
        <f>"ST-614-"&amp;IF(C60&lt;10, "0"&amp;C60, C60)&amp;".07"</f>
        <v>ST-614-19.07</v>
      </c>
      <c r="B60" s="1">
        <v>7</v>
      </c>
      <c r="C60" s="1">
        <v>19</v>
      </c>
      <c r="D60" s="1">
        <f>D59+1</f>
        <v>48</v>
      </c>
      <c r="E60" s="1" t="s">
        <v>541</v>
      </c>
      <c r="F60" s="1">
        <v>11</v>
      </c>
    </row>
    <row r="61" spans="1:6">
      <c r="A61" s="1" t="str">
        <f>"ST-614-"&amp;IF(C61&lt;10, "0"&amp;C61, C61)&amp;".08"</f>
        <v>ST-614-19.08</v>
      </c>
      <c r="B61" s="1">
        <v>8</v>
      </c>
      <c r="C61" s="1">
        <v>19</v>
      </c>
      <c r="D61" s="1">
        <f>D60+1</f>
        <v>49</v>
      </c>
      <c r="E61" s="1" t="s">
        <v>544</v>
      </c>
      <c r="F61" s="1">
        <v>12</v>
      </c>
    </row>
    <row r="62" spans="1:6">
      <c r="A62" s="1" t="str">
        <f>"ST-614-"&amp;IF(C62&lt;10, "0"&amp;C62, C62)&amp;".09"</f>
        <v>ST-614-19.09</v>
      </c>
      <c r="B62" s="1">
        <v>9</v>
      </c>
      <c r="C62" s="1">
        <v>19</v>
      </c>
      <c r="D62" s="1">
        <f>D61+1</f>
        <v>50</v>
      </c>
      <c r="E62" s="1" t="s">
        <v>541</v>
      </c>
      <c r="F62" s="1">
        <v>12</v>
      </c>
    </row>
    <row r="63" spans="1:6">
      <c r="A63" s="1" t="str">
        <f>"ST-614-"&amp;IF(C63&lt;10, "0"&amp;C63, C63)&amp;".10"</f>
        <v>ST-614-19.10</v>
      </c>
      <c r="B63" s="1">
        <v>10</v>
      </c>
      <c r="C63" s="1">
        <v>19</v>
      </c>
      <c r="D63" s="1">
        <f>D62</f>
        <v>50</v>
      </c>
      <c r="E63" s="1" t="s">
        <v>544</v>
      </c>
      <c r="F63" s="1">
        <v>12</v>
      </c>
    </row>
    <row r="65" spans="1:6">
      <c r="A65" s="1" t="str">
        <f>"ST-614-"&amp;IF(C65&lt;10, "0"&amp;C65, C65)&amp;".01"</f>
        <v>ST-614-02.01</v>
      </c>
      <c r="B65" s="1">
        <v>1</v>
      </c>
      <c r="C65" s="1">
        <v>2</v>
      </c>
      <c r="D65" s="1">
        <f>D63+1</f>
        <v>51</v>
      </c>
      <c r="E65" s="1" t="s">
        <v>541</v>
      </c>
      <c r="F65" s="1">
        <v>12</v>
      </c>
    </row>
    <row r="66" spans="1:6">
      <c r="A66" s="1" t="str">
        <f>"ST-614-"&amp;IF(C66&lt;10, "0"&amp;C66, C66)&amp;".02"</f>
        <v>ST-614-02.02</v>
      </c>
      <c r="B66" s="1">
        <v>2</v>
      </c>
      <c r="C66" s="1">
        <v>2</v>
      </c>
      <c r="D66" s="1">
        <f>D65+1</f>
        <v>52</v>
      </c>
      <c r="E66" s="1" t="s">
        <v>544</v>
      </c>
      <c r="F66" s="1">
        <v>13</v>
      </c>
    </row>
    <row r="67" spans="1:6">
      <c r="A67" s="1" t="str">
        <f>"ST-614-"&amp;IF(C67&lt;10, "0"&amp;C67, C67)&amp;".04"</f>
        <v>ST-614-02.04</v>
      </c>
      <c r="B67" s="1">
        <v>4</v>
      </c>
      <c r="C67" s="1">
        <v>2</v>
      </c>
      <c r="D67" s="1">
        <f>D66+1</f>
        <v>53</v>
      </c>
      <c r="E67" s="1" t="s">
        <v>541</v>
      </c>
      <c r="F67" s="1">
        <v>13</v>
      </c>
    </row>
    <row r="68" spans="1:6">
      <c r="A68" s="1" t="str">
        <f>"ST-614-"&amp;IF(C68&lt;10, "0"&amp;C68, C68)&amp;".05"</f>
        <v>ST-614-02.05</v>
      </c>
      <c r="B68" s="1">
        <v>5</v>
      </c>
      <c r="C68" s="1">
        <v>2</v>
      </c>
      <c r="D68" s="1">
        <f>D67</f>
        <v>53</v>
      </c>
      <c r="E68" s="1" t="s">
        <v>544</v>
      </c>
      <c r="F68" s="1">
        <v>13</v>
      </c>
    </row>
    <row r="69" spans="1:6">
      <c r="A69" s="1" t="str">
        <f>"ST-614-"&amp;IF(C69&lt;10, "0"&amp;C69, C69)&amp;".07"</f>
        <v>ST-614-02.07</v>
      </c>
      <c r="B69" s="1">
        <v>7</v>
      </c>
      <c r="C69" s="1">
        <v>2</v>
      </c>
      <c r="D69" s="1">
        <f>D68+1</f>
        <v>54</v>
      </c>
      <c r="E69" s="1" t="s">
        <v>541</v>
      </c>
      <c r="F69" s="1">
        <v>13</v>
      </c>
    </row>
    <row r="70" spans="1:6">
      <c r="A70" s="1" t="str">
        <f>"ST-614-"&amp;IF(C70&lt;10, "0"&amp;C70, C70)&amp;".08"</f>
        <v>ST-614-02.08</v>
      </c>
      <c r="B70" s="1">
        <v>8</v>
      </c>
      <c r="C70" s="1">
        <v>2</v>
      </c>
      <c r="D70" s="1">
        <f>D69+1</f>
        <v>55</v>
      </c>
      <c r="E70" s="1" t="s">
        <v>544</v>
      </c>
      <c r="F70" s="1">
        <v>14</v>
      </c>
    </row>
    <row r="71" spans="1:6">
      <c r="A71" s="1" t="str">
        <f>"ST-614-"&amp;IF(C71&lt;10, "0"&amp;C71, C71)&amp;".09"</f>
        <v>ST-614-02.09</v>
      </c>
      <c r="B71" s="1">
        <v>9</v>
      </c>
      <c r="C71" s="1">
        <v>2</v>
      </c>
      <c r="D71" s="1">
        <f>D70+1</f>
        <v>56</v>
      </c>
      <c r="E71" s="1" t="s">
        <v>541</v>
      </c>
      <c r="F71" s="1">
        <v>14</v>
      </c>
    </row>
    <row r="72" spans="1:6">
      <c r="A72" s="1" t="str">
        <f>"ST-614-"&amp;IF(C72&lt;10, "0"&amp;C72, C72)&amp;".10"</f>
        <v>ST-614-02.10</v>
      </c>
      <c r="B72" s="1">
        <v>10</v>
      </c>
      <c r="C72" s="1">
        <v>2</v>
      </c>
      <c r="D72" s="1">
        <f>D71</f>
        <v>56</v>
      </c>
      <c r="E72" s="1" t="s">
        <v>544</v>
      </c>
      <c r="F72" s="1">
        <v>14</v>
      </c>
    </row>
    <row r="74" spans="1:6">
      <c r="A74" s="1" t="str">
        <f>"ST-614-"&amp;IF(C74&lt;10, "0"&amp;C74, C74)&amp;".01"</f>
        <v>ST-614-04.01</v>
      </c>
      <c r="B74" s="1">
        <v>1</v>
      </c>
      <c r="C74" s="1">
        <v>4</v>
      </c>
      <c r="D74" s="1">
        <f>D72+1</f>
        <v>57</v>
      </c>
      <c r="E74" s="1" t="s">
        <v>541</v>
      </c>
      <c r="F74" s="1">
        <v>14</v>
      </c>
    </row>
    <row r="75" spans="1:6">
      <c r="A75" s="1" t="str">
        <f>"ST-614-"&amp;IF(C75&lt;10, "0"&amp;C75, C75)&amp;".02"</f>
        <v>ST-614-04.02</v>
      </c>
      <c r="B75" s="1">
        <v>2</v>
      </c>
      <c r="C75" s="1">
        <v>4</v>
      </c>
      <c r="D75" s="1">
        <f>D74+1</f>
        <v>58</v>
      </c>
      <c r="E75" s="1" t="s">
        <v>544</v>
      </c>
      <c r="F75" s="1">
        <v>15</v>
      </c>
    </row>
    <row r="76" spans="1:6">
      <c r="A76" s="1" t="str">
        <f>"ST-614-"&amp;IF(C76&lt;10, "0"&amp;C76, C76)&amp;".04"</f>
        <v>ST-614-04.04</v>
      </c>
      <c r="B76" s="1">
        <v>4</v>
      </c>
      <c r="C76" s="1">
        <v>4</v>
      </c>
      <c r="D76" s="1">
        <f>D75+1</f>
        <v>59</v>
      </c>
      <c r="E76" s="1" t="s">
        <v>541</v>
      </c>
      <c r="F76" s="1">
        <v>15</v>
      </c>
    </row>
    <row r="77" spans="1:6">
      <c r="A77" s="1" t="str">
        <f>"ST-614-"&amp;IF(C77&lt;10, "0"&amp;C77, C77)&amp;".05"</f>
        <v>ST-614-04.05</v>
      </c>
      <c r="B77" s="1">
        <v>5</v>
      </c>
      <c r="C77" s="1">
        <v>4</v>
      </c>
      <c r="D77" s="1">
        <f>D76</f>
        <v>59</v>
      </c>
      <c r="E77" s="1" t="s">
        <v>544</v>
      </c>
      <c r="F77" s="1">
        <v>15</v>
      </c>
    </row>
    <row r="78" spans="1:6">
      <c r="A78" s="1" t="str">
        <f>"ST-614-"&amp;IF(C78&lt;10, "0"&amp;C78, C78)&amp;".07"</f>
        <v>ST-614-04.07</v>
      </c>
      <c r="B78" s="1">
        <v>7</v>
      </c>
      <c r="C78" s="1">
        <v>4</v>
      </c>
      <c r="D78" s="1">
        <f>D77+1</f>
        <v>60</v>
      </c>
      <c r="E78" s="1" t="s">
        <v>541</v>
      </c>
      <c r="F78" s="1">
        <v>15</v>
      </c>
    </row>
    <row r="79" spans="1:6">
      <c r="A79" s="1" t="str">
        <f>"ST-614-"&amp;IF(C79&lt;10, "0"&amp;C79, C79)&amp;".08"</f>
        <v>ST-614-04.08</v>
      </c>
      <c r="B79" s="1">
        <v>8</v>
      </c>
      <c r="C79" s="1">
        <v>4</v>
      </c>
      <c r="D79" s="1">
        <v>1</v>
      </c>
      <c r="E79" s="1" t="s">
        <v>544</v>
      </c>
      <c r="F79" s="1">
        <v>16</v>
      </c>
    </row>
    <row r="80" spans="1:6">
      <c r="A80" s="1" t="str">
        <f>"ST-614-"&amp;IF(C80&lt;10, "0"&amp;C80, C80)&amp;".09"</f>
        <v>ST-614-04.09</v>
      </c>
      <c r="B80" s="1">
        <v>9</v>
      </c>
      <c r="C80" s="1">
        <v>4</v>
      </c>
      <c r="D80" s="1">
        <f>D79+1</f>
        <v>2</v>
      </c>
      <c r="E80" s="1" t="s">
        <v>541</v>
      </c>
      <c r="F80" s="1">
        <v>16</v>
      </c>
    </row>
    <row r="81" spans="1:6">
      <c r="A81" s="1" t="str">
        <f>"ST-614-"&amp;IF(C81&lt;10, "0"&amp;C81, C81)&amp;".10"</f>
        <v>ST-614-04.10</v>
      </c>
      <c r="B81" s="1">
        <v>10</v>
      </c>
      <c r="C81" s="1">
        <v>4</v>
      </c>
      <c r="D81" s="1">
        <f>D80</f>
        <v>2</v>
      </c>
      <c r="E81" s="1" t="s">
        <v>544</v>
      </c>
      <c r="F81" s="1">
        <v>16</v>
      </c>
    </row>
    <row r="83" spans="1:6">
      <c r="A83" s="1" t="str">
        <f>"ST-614-"&amp;IF(C83&lt;10, "0"&amp;C83, C83)&amp;".01"</f>
        <v>ST-614-06.01</v>
      </c>
      <c r="B83" s="1">
        <v>1</v>
      </c>
      <c r="C83" s="1">
        <v>6</v>
      </c>
      <c r="D83" s="1">
        <f>D81+1</f>
        <v>3</v>
      </c>
      <c r="E83" s="1" t="s">
        <v>541</v>
      </c>
      <c r="F83" s="1">
        <v>16</v>
      </c>
    </row>
    <row r="84" spans="1:6">
      <c r="A84" s="1" t="str">
        <f>"ST-614-"&amp;IF(C84&lt;10, "0"&amp;C84, C84)&amp;".02"</f>
        <v>ST-614-06.02</v>
      </c>
      <c r="B84" s="1">
        <v>2</v>
      </c>
      <c r="C84" s="1">
        <v>6</v>
      </c>
      <c r="D84" s="1">
        <f>D83+1</f>
        <v>4</v>
      </c>
      <c r="E84" s="1" t="s">
        <v>544</v>
      </c>
      <c r="F84" s="1">
        <v>17</v>
      </c>
    </row>
    <row r="85" spans="1:6">
      <c r="A85" s="1" t="str">
        <f>"ST-614-"&amp;IF(C85&lt;10, "0"&amp;C85, C85)&amp;".04"</f>
        <v>ST-614-06.04</v>
      </c>
      <c r="B85" s="1">
        <v>4</v>
      </c>
      <c r="C85" s="1">
        <v>6</v>
      </c>
      <c r="D85" s="1">
        <f>D84+1</f>
        <v>5</v>
      </c>
      <c r="E85" s="1" t="s">
        <v>541</v>
      </c>
      <c r="F85" s="1">
        <v>17</v>
      </c>
    </row>
    <row r="86" spans="1:6">
      <c r="A86" s="1" t="str">
        <f>"ST-614-"&amp;IF(C86&lt;10, "0"&amp;C86, C86)&amp;".05"</f>
        <v>ST-614-06.05</v>
      </c>
      <c r="B86" s="1">
        <v>5</v>
      </c>
      <c r="C86" s="1">
        <v>6</v>
      </c>
      <c r="D86" s="1">
        <f>D85</f>
        <v>5</v>
      </c>
      <c r="E86" s="1" t="s">
        <v>544</v>
      </c>
      <c r="F86" s="1">
        <v>17</v>
      </c>
    </row>
    <row r="87" spans="1:6">
      <c r="A87" s="1" t="str">
        <f>"ST-614-"&amp;IF(C87&lt;10, "0"&amp;C87, C87)&amp;".07"</f>
        <v>ST-614-06.07</v>
      </c>
      <c r="B87" s="1">
        <v>7</v>
      </c>
      <c r="C87" s="1">
        <v>6</v>
      </c>
      <c r="D87" s="1">
        <f>D86+1</f>
        <v>6</v>
      </c>
      <c r="E87" s="1" t="s">
        <v>541</v>
      </c>
      <c r="F87" s="1">
        <v>17</v>
      </c>
    </row>
    <row r="88" spans="1:6">
      <c r="A88" s="1" t="str">
        <f>"ST-614-"&amp;IF(C88&lt;10, "0"&amp;C88, C88)&amp;".08"</f>
        <v>ST-614-06.08</v>
      </c>
      <c r="B88" s="1">
        <v>8</v>
      </c>
      <c r="C88" s="1">
        <v>6</v>
      </c>
      <c r="D88" s="1">
        <f>D87+1</f>
        <v>7</v>
      </c>
      <c r="E88" s="1" t="s">
        <v>544</v>
      </c>
      <c r="F88" s="1">
        <v>18</v>
      </c>
    </row>
    <row r="89" spans="1:6">
      <c r="A89" s="1" t="str">
        <f>"ST-614-"&amp;IF(C89&lt;10, "0"&amp;C89, C89)&amp;".09"</f>
        <v>ST-614-06.09</v>
      </c>
      <c r="B89" s="1">
        <v>9</v>
      </c>
      <c r="C89" s="1">
        <v>6</v>
      </c>
      <c r="D89" s="1">
        <f>D88+1</f>
        <v>8</v>
      </c>
      <c r="E89" s="1" t="s">
        <v>541</v>
      </c>
      <c r="F89" s="1">
        <v>18</v>
      </c>
    </row>
    <row r="90" spans="1:6">
      <c r="A90" s="1" t="str">
        <f>"ST-614-"&amp;IF(C90&lt;10, "0"&amp;C90, C90)&amp;".10"</f>
        <v>ST-614-06.10</v>
      </c>
      <c r="B90" s="1">
        <v>10</v>
      </c>
      <c r="C90" s="1">
        <v>6</v>
      </c>
      <c r="D90" s="1">
        <f>D89</f>
        <v>8</v>
      </c>
      <c r="E90" s="1" t="s">
        <v>544</v>
      </c>
      <c r="F90" s="1">
        <v>18</v>
      </c>
    </row>
  </sheetData>
  <mergeCells count="2">
    <mergeCell ref="J1:J2"/>
    <mergeCell ref="H1:I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3AECD0-D97F-4072-8B5A-ACBE5E9143A8}"/>
</file>

<file path=customXml/itemProps2.xml><?xml version="1.0" encoding="utf-8"?>
<ds:datastoreItem xmlns:ds="http://schemas.openxmlformats.org/officeDocument/2006/customXml" ds:itemID="{372605BC-1AB9-4D2C-BBC5-3A46966356DD}"/>
</file>

<file path=customXml/itemProps3.xml><?xml version="1.0" encoding="utf-8"?>
<ds:datastoreItem xmlns:ds="http://schemas.openxmlformats.org/officeDocument/2006/customXml" ds:itemID="{37CAFCCB-79BC-46EE-B295-ED437D5AD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2023-01-04T15:52:04Z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